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2" windowHeight="7051"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<sst xmlns="http://schemas.openxmlformats.org/spreadsheetml/2006/main" count="16767" uniqueCount="2653">
  <si>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</si>
  <si>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</si>
  <si>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</si>
  <si>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</si>
  <si>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</si>
  <si>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</si>
  <si>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</si>
  <si>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</si>
  <si>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</si>
  <si>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</si>
  <si>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</si>
  <si>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</si>
  <si>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</si>
  <si>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</si>
  <si>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</si>
  <si>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</si>
  <si>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</si>
  <si>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</si>
  <si>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</si>
  <si>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</si>
  <si>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</si>
  <si>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</si>
  <si>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</si>
  <si>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</si>
  <si>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</si>
  <si>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</si>
  <si>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</si>
  <si>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</si>
  <si>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</si>
  <si>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</si>
  <si>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</si>
  <si>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</si>
  <si>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</si>
  <si>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</si>
  <si>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</si>
  <si>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</si>
  <si>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</si>
  <si>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</si>
  <si>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</si>
  <si>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</si>
  <si>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</si>
  <si>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</si>
  <si>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</si>
  <si>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</si>
  <si>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</si>
  <si>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</si>
  <si>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</si>
  <si>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</si>
  <si>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</si>
  <si>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</si>
  <si>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</si>
  <si>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</si>
  <si>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</si>
  <si>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</si>
  <si>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</si>
  <si>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</si>
  <si>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</si>
  <si>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</si>
  <si>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</si>
  <si>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</si>
  <si>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</si>
  <si>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</si>
  <si>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</si>
  <si>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</si>
  <si>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</si>
  <si>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</si>
  <si>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</si>
  <si>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</si>
  <si>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</si>
  <si>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</si>
  <si>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</si>
  <si>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</si>
  <si>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</si>
  <si>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</si>
  <si>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</si>
  <si>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</si>
  <si>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</si>
  <si>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</si>
  <si>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</si>
  <si>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</si>
  <si>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</si>
  <si>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</si>
  <si>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</si>
  <si>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</si>
  <si>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</si>
  <si>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</si>
  <si>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</si>
  <si>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</si>
  <si>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</si>
  <si>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</si>
  <si>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</si>
  <si>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</si>
  <si>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</si>
  <si>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</si>
  <si>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</si>
  <si>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</si>
  <si>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</si>
  <si>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</si>
  <si>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</si>
  <si>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</si>
  <si>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</si>
  <si>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</si>
  <si>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</si>
  <si>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</si>
  <si>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</si>
  <si>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</si>
  <si>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</si>
  <si>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</si>
  <si>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</si>
  <si>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</si>
  <si>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</si>
  <si>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</si>
  <si>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</si>
  <si>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</si>
  <si>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</si>
  <si>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</si>
  <si>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</si>
  <si>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</si>
  <si>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</si>
  <si>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</si>
  <si>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</si>
  <si>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</si>
  <si>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</si>
  <si>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</si>
  <si>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</si>
  <si>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</si>
  <si>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</si>
  <si>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</si>
  <si>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</si>
  <si>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</si>
  <si>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</si>
  <si>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</si>
  <si>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</si>
  <si>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</si>
  <si>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</si>
  <si>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</si>
  <si>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</si>
  <si>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</si>
  <si>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</si>
  <si>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</si>
  <si>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</si>
  <si>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</si>
  <si>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</si>
  <si>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</si>
  <si>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</si>
  <si>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</si>
  <si>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</si>
  <si>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</si>
  <si>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</si>
  <si>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</si>
  <si>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</si>
  <si>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</si>
  <si>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</si>
  <si>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</si>
  <si>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</si>
  <si>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</si>
  <si>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</si>
  <si>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</si>
  <si>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</si>
  <si>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</si>
  <si>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</si>
  <si>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</si>
  <si>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</si>
  <si>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</si>
  <si>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</si>
  <si>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</si>
  <si>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</si>
  <si>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</si>
  <si>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</si>
  <si>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</si>
  <si>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</si>
  <si>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</si>
  <si>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</si>
  <si>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</si>
  <si>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</si>
  <si>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</si>
  <si>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</si>
  <si>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</si>
  <si>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</si>
  <si>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</si>
  <si>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</si>
  <si>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</si>
  <si>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</si>
  <si>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</si>
  <si>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</si>
  <si>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</si>
  <si>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</si>
  <si>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</si>
  <si>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</si>
  <si>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</si>
  <si>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</si>
  <si>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</si>
  <si>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</si>
  <si>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</si>
  <si>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</si>
  <si>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</si>
  <si>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</si>
  <si>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</si>
  <si>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</si>
  <si>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</si>
  <si>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</si>
  <si>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</si>
  <si>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</si>
  <si>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</si>
  <si>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</si>
  <si>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</si>
  <si>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</si>
  <si>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</si>
  <si>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</si>
  <si>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</si>
  <si>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</si>
  <si>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</si>
  <si>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</si>
  <si>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</si>
  <si>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</si>
  <si>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</si>
  <si>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</si>
  <si>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</si>
  <si>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</si>
  <si>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</si>
  <si>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</si>
  <si>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</si>
  <si>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</si>
  <si>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</si>
  <si>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</si>
  <si>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</si>
  <si>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</si>
  <si>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</si>
  <si>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</si>
  <si>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</si>
  <si>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</si>
  <si>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</si>
  <si>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</si>
  <si>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</si>
  <si>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mariaelide5</t>
  </si>
  <si>
    <t>xapiens</t>
  </si>
  <si>
    <t>aya_ddt</t>
  </si>
  <si>
    <t>kitaekwon</t>
  </si>
  <si>
    <t>gnssfeed</t>
  </si>
  <si>
    <t>mgarnzy</t>
  </si>
  <si>
    <t>janisku7</t>
  </si>
  <si>
    <t>pollito_verde</t>
  </si>
  <si>
    <t>soulpageit</t>
  </si>
  <si>
    <t>highbladecables</t>
  </si>
  <si>
    <t>tsspl2006</t>
  </si>
  <si>
    <t>robotandaiworld</t>
  </si>
  <si>
    <t>jenny_oceanhun</t>
  </si>
  <si>
    <t>jdhark1</t>
  </si>
  <si>
    <t>aliasrobotics</t>
  </si>
  <si>
    <t>designsparkrs</t>
  </si>
  <si>
    <t>semielectronics</t>
  </si>
  <si>
    <t>rosindustrial</t>
  </si>
  <si>
    <t>rosinproject</t>
  </si>
  <si>
    <t>ahcorde</t>
  </si>
  <si>
    <t>karolina_kurzac</t>
  </si>
  <si>
    <t>sally_ann_melia</t>
  </si>
  <si>
    <t>jeremyscook</t>
  </si>
  <si>
    <t>konrad_it</t>
  </si>
  <si>
    <t>thilozimmermann</t>
  </si>
  <si>
    <t>dragandbot</t>
  </si>
  <si>
    <t>nadia_armogathe</t>
  </si>
  <si>
    <t>al0ha</t>
  </si>
  <si>
    <t>monteagudo_ai</t>
  </si>
  <si>
    <t>gpmt</t>
  </si>
  <si>
    <t>sandra_king2</t>
  </si>
  <si>
    <t>ottawapete</t>
  </si>
  <si>
    <t>richardmedina23</t>
  </si>
  <si>
    <t>am_parial</t>
  </si>
  <si>
    <t>nimojerobbb</t>
  </si>
  <si>
    <t>deltalema08</t>
  </si>
  <si>
    <t>mohammed_kaabar</t>
  </si>
  <si>
    <t>shakilchowdhry</t>
  </si>
  <si>
    <t>risto_matti</t>
  </si>
  <si>
    <t>bizuser</t>
  </si>
  <si>
    <t>thecuriousluke</t>
  </si>
  <si>
    <t>saul_ventura__</t>
  </si>
  <si>
    <t>gaolata</t>
  </si>
  <si>
    <t>nathalialehen</t>
  </si>
  <si>
    <t>mcscorporate</t>
  </si>
  <si>
    <t>paolaebranati</t>
  </si>
  <si>
    <t>bswavely</t>
  </si>
  <si>
    <t>yaroslava_up</t>
  </si>
  <si>
    <t>tindie</t>
  </si>
  <si>
    <t>bookeunjang</t>
  </si>
  <si>
    <t>shawnhymel</t>
  </si>
  <si>
    <t>tk_d3sign</t>
  </si>
  <si>
    <t>belgiuminvestor</t>
  </si>
  <si>
    <t>shaunwiggins</t>
  </si>
  <si>
    <t>itsmylivetech</t>
  </si>
  <si>
    <t>jayeshmthakur</t>
  </si>
  <si>
    <t>leadhershipnow</t>
  </si>
  <si>
    <t>markant8</t>
  </si>
  <si>
    <t>lance_edelman</t>
  </si>
  <si>
    <t>msarozz</t>
  </si>
  <si>
    <t>manifattura40</t>
  </si>
  <si>
    <t>machine_ml</t>
  </si>
  <si>
    <t>melucaslira</t>
  </si>
  <si>
    <t>khalidhamdan0</t>
  </si>
  <si>
    <t>belamutschler</t>
  </si>
  <si>
    <t>stevelareau</t>
  </si>
  <si>
    <t>sabinemondestin</t>
  </si>
  <si>
    <t>teddyrobotics</t>
  </si>
  <si>
    <t>adamcholewiski1</t>
  </si>
  <si>
    <t>mastersonbarry</t>
  </si>
  <si>
    <t>freetoopt</t>
  </si>
  <si>
    <t>smione3</t>
  </si>
  <si>
    <t>no0on977</t>
  </si>
  <si>
    <t>sectest9</t>
  </si>
  <si>
    <t>ftugcekose</t>
  </si>
  <si>
    <t>epicrelevance</t>
  </si>
  <si>
    <t>redblockchain</t>
  </si>
  <si>
    <t>santiagorojas</t>
  </si>
  <si>
    <t>jfrf_voyager</t>
  </si>
  <si>
    <t>tegar09</t>
  </si>
  <si>
    <t>mohr_inno</t>
  </si>
  <si>
    <t>galileus_exhorb</t>
  </si>
  <si>
    <t>digiaustralia</t>
  </si>
  <si>
    <t>alberto02891011</t>
  </si>
  <si>
    <t>waterpond</t>
  </si>
  <si>
    <t>inov82influence</t>
  </si>
  <si>
    <t>rubenroa</t>
  </si>
  <si>
    <t>e_nterdiscipl</t>
  </si>
  <si>
    <t>infopronetwork</t>
  </si>
  <si>
    <t>sam11_pearl</t>
  </si>
  <si>
    <t>manriquevaldor</t>
  </si>
  <si>
    <t>alfredsunil</t>
  </si>
  <si>
    <t>techvisornl</t>
  </si>
  <si>
    <t>machinelearn_d</t>
  </si>
  <si>
    <t>benedicterios</t>
  </si>
  <si>
    <t>nayana_ks</t>
  </si>
  <si>
    <t>gamergeeknews</t>
  </si>
  <si>
    <t>nadiacamandona</t>
  </si>
  <si>
    <t>dcaravana</t>
  </si>
  <si>
    <t>sunnymshah</t>
  </si>
  <si>
    <t>quebreda</t>
  </si>
  <si>
    <t>cryptopulse6</t>
  </si>
  <si>
    <t>modis001</t>
  </si>
  <si>
    <t>zuntman</t>
  </si>
  <si>
    <t>calmsannic</t>
  </si>
  <si>
    <t>hainbuchamerica</t>
  </si>
  <si>
    <t>imtschicago</t>
  </si>
  <si>
    <t>diversity54</t>
  </si>
  <si>
    <t>msi_tec</t>
  </si>
  <si>
    <t>josepayano</t>
  </si>
  <si>
    <t>evejobschair</t>
  </si>
  <si>
    <t>jett_grunfeld</t>
  </si>
  <si>
    <t>mclynd</t>
  </si>
  <si>
    <t>ronald_vanloon</t>
  </si>
  <si>
    <t>awc978</t>
  </si>
  <si>
    <t>compxplorersuk</t>
  </si>
  <si>
    <t>snapplsci</t>
  </si>
  <si>
    <t>guardian</t>
  </si>
  <si>
    <t>plymuni</t>
  </si>
  <si>
    <t>etherington</t>
  </si>
  <si>
    <t>mit</t>
  </si>
  <si>
    <t>radiored777</t>
  </si>
  <si>
    <t>acutronicrobots</t>
  </si>
  <si>
    <t>mikequindazzi</t>
  </si>
  <si>
    <t>seeker</t>
  </si>
  <si>
    <t>evankirstel</t>
  </si>
  <si>
    <t>mik</t>
  </si>
  <si>
    <t>realsophiarobot</t>
  </si>
  <si>
    <t>universal_robot</t>
  </si>
  <si>
    <t>robotiq_inc</t>
  </si>
  <si>
    <t>lego_education</t>
  </si>
  <si>
    <t>springernature</t>
  </si>
  <si>
    <t>springereng</t>
  </si>
  <si>
    <t>Retweet</t>
  </si>
  <si>
    <t>Mentions</t>
  </si>
  <si>
    <t>Check out the world's first ever raspberry-picking #robot, which has gone on trial in the UK. Developed by Fieldwork Robotics, a spinout from @PlymUni, it uses a robotic arm to pick a raspberry in 10 seconds or less. @guardian https://t.co/K0bZ2dE0Fm #agtech #robotics https://t.co/VBcCEcYDyq</t>
  </si>
  <si>
    <t>.@MIT's #robot boats can self-assemble to build bridges, stages or even markets 
https://t.co/Qvq2rzkFEI by @etherington #robotics #gps</t>
  </si>
  <si>
    <t>How are humans harnessing #robotics to support research goals in places that are potentially dangerous or unknown to us? https://t.co/JlcRQF78dx #robot #ai https://t.co/fppbnINHzS</t>
  </si>
  <si>
    <t>This is an autonomous #harvesting #robot. A number of flexible robot arms attached to the platform will be able to pick raspberries, tomatoes, and other #crops without squeezing them out or destroying the #plant.
https://t.co/Moiuy4UCgj
#Robotics #Farming #ScienceandTechnology</t>
  </si>
  <si>
    <t>Are you a #Drones Delivery expert or thought leader? email Future of Now radio producer/host @RadioRed777 to join a lively and fast-paced discussion!
#ArtificialIntelligence #Drone #Robot #Robotics #Robotic #Tech #Technology #DeepLearning #MachineLearning #SSA https://t.co/3gMnvbc7PR https://t.co/mmZ5PLobtX</t>
  </si>
  <si>
    <t>This is the #dragandbot #Robot #Simulator - it's sold both as standalone license or as part of normal d&amp;amp;b license.
You can learn industrial #robotics w/ this robot #simulation environment, without owning a real #robotic arm.
#Teaching #Education #STEM
_xD83C__xDF9E_ https://t.co/Bkhzrevcc2_xD83E__xDD16_ https://t.co/cKpTTx68uQ</t>
  </si>
  <si>
    <t>"Alias ​​Robotics has created a product for #robotics that allows analyzing the behavior of #robots, by identifying malfunctions, attacks or alterations in their behavior ... called #Blackbox."
#security #consulting
#automation
#Robot #manufacturers
#robotic arms
@AcutronicRobots https://t.co/z5LAFgAPlB</t>
  </si>
  <si>
    <t>Just by looking at a target image of a word or sketch, the #robot can reproduce each stroke as one continuous action. 
https://t.co/O7Y6FfAr6M
#AI #ArtificialIntelligence #Automation #Robotics #Algorithm</t>
  </si>
  <si>
    <t>Don't worry if you don't have a real #robot!
You can use #dragandbot to learn how industrial #robotics works through our robot #simulation environment.
drag&amp;amp;bot Robot #Simulator is sold both as standalone license or as part of the normal drag&amp;amp;bot license.
https://t.co/kPDJOH6s7D</t>
  </si>
  <si>
    <t>It's so tiny and adorable _xD83D__xDE0D_ This #FPV tank from [honnnest] can be used to inspect under houses, in pipes, etc. (or used to antagonize pets, because why not _xD83D__xDE1C_ ) https://t.co/BmwzduzTJu #robotics #robot #electronics #3Dprinting #3DThursday https://t.co/JEyDXIYHzw</t>
  </si>
  <si>
    <t>This #Robot can write or draw in any surface
by @seeker |
#MachineLearning #DeepLearning #DL #Innovation #Robotics #Technology #InternetofThings #IoT #AI #RPA #FutureofWork #Autonomous #Industry40 #RT
Cc: @mclynd @mikequindazzi https://t.co/p9H2kOLbbV https://t.co/JPRFWX1kEp</t>
  </si>
  <si>
    <t>_xD83E__xDD16_ If you can't beat them join them _xD83D__xDC7E_ Like it or Not Robots are here to stay...
#Automation #robotics #robot #robotica #futuristic #business #opportunity #manifacturing #jobs #artificialintelligence #AI #machine #MachineLearning #tech #technology #innovation #science #future https://t.co/HpYdYgxyGQ</t>
  </si>
  <si>
    <t>#MIT #robot boats can self-assemble to build bridges, stages or even markets - https://t.co/l1NJI1Wj3P #robotics https://t.co/GS7klDw8At</t>
  </si>
  <si>
    <t>SolarWinds: Why Businesses Don't Want Machine Learning or Artificial Intelligence - https://t.co/dN5ciO9bXJ #SolarWinds #cloud #paas #iaas #saas #dbaas #daas #robotics #robotic #robot #rpa #ArtificialIntelligence #AI #DevOps #ML #MachineLearning #NeuralNetworks #DeepLearning https://t.co/jxTPBdjOav</t>
  </si>
  <si>
    <t>#VexRobotics #STEM #Makeanything #Design #Robotics #Omgrobots #industrialdesign #assembly #Robot
https://t.co/KyADMBxVIx</t>
  </si>
  <si>
    <t>#MIT's new mini cheetah #robot is the first four-legged robot to do a backflip. 
At 20 pounds the limber quadruped can bend and swing its legs wide, enabling it to walk either right side up or upside down.
RT @evankirstel 
#robotics #tech #AI #ML #IoT 
https://t.co/po7VX4wU1h</t>
  </si>
  <si>
    <t>Should we make Selina a CAT or DOG? Let us know! _xD83D__xDC08__xD83D__xDC15_
#robotics #engineering #technology #stem #steam #education #robot #3dprinting https://t.co/rykJ881Lma</t>
  </si>
  <si>
    <t>This #Robot can write or draw in any surface
by @seeker |
#MachineLearning #DeepLearning #DL #Innovation #Robotics #Technology #InternetofThings #IoT #AI #RPA #FutureofWork #Autonomous #Industry40 #RT
Cc: @mclynd @mikequindazzi https://t.co/p9H2kOLbbV https://t.co/h3e63dY3I4</t>
  </si>
  <si>
    <t>Updates on #Innovation RT @Ronald_vanLoon: This #Robot can write or draw in any surface
by @seeker |
#MachineLearning #DeepLearning #DL #Innovation #Robotics… https://t.co/K9mb7Ekh70</t>
  </si>
  <si>
    <t>Top story: @Ronald_vanLoon: 'This #Robot can write or draw in any surface
by @seeker |
#MachineLearning #DeepLearning #DL #Innovation #Robotics #Technology #InternetofThings #IoT #AI #RPA #FutureofWork #Autonomous #Ind… https://t.co/AeD9cgdvxh, see more https://t.co/dAOSFmIOYl</t>
  </si>
  <si>
    <t>RT @nayana_ks: RT @Ronald_vanLoon: This #Robot can write or draw in any surface
by @seeker |
#MachineLearning #DeepLearning #DL #Innovation #Robotics #Technology #InternetofThings #IoT #AI #RPA #FutureofWork #Autonomous #Industry40 #RT
Cc: @mclynd @mik… https://t.co/10mmqFlsJq</t>
  </si>
  <si>
    <t>Sophia is the most impressive robot I’d ever seen and the question:  “Is giving robots feelings a good idea?” has become actual and debated.
And you... what do you think? #asksophia @RealSophiaRobot #AI #Robot #Emotions #MachineLearning #Robotics https://t.co/M7oy70hEU8</t>
  </si>
  <si>
    <t>Universal Robots describes how one factory improved its operation with the use of a collaborative #robot, or #cobot. | Advanced Manufacturing https://t.co/R4ZYhJzB8D #manufacturing #automation #robotics https://t.co/q9r9UQRJwj</t>
  </si>
  <si>
    <t>We're holding Collaborative #Robot Expo at our CO office. Join us 7/11 for an opportunity to learn about Lean #Robotics from @Robotiq_Inc &amp;amp; see up-close demos of #collaborative robots from @Universal_Robot. Expo is free.  Reserve AM or PM session.  https://t.co/fa7PIkKbVk https://t.co/W0qUeoGAZZ</t>
  </si>
  <si>
    <t>Evejobs makes A.i robotic chair to let people, especially for designers, programmers or professionals, to have a better efficiency and healthier  work environment. 
.
.
#buildingart #technology #tech #iot #art #love #engineering #design #robot  #ai #robotics #startup #innovation https://t.co/v1E6bR2J1e</t>
  </si>
  <si>
    <t>Your next ache or pain could be treated by a #robot... and the results are better than you think!_xD83E__xDD16_ Want to introduce your children to the world of #robotics? Check out our #Robitics and #Engineering classes here: https://t.co/s5GHbZwUMK https://t.co/cL6bm3FjIr @LEGO_Education https://t.co/aHkqojuaYL</t>
  </si>
  <si>
    <t>Do you work on hot topics in #Robotics, #Robots, #robot, #AI, or #IoT. We encourage you to submit your paper and to become Guest Editor of a Topical Collection. Check out our website https://t.co/OcCGJXRUS5
@SpringerEng @SpringerNature #Engineering #AdvancingDiscovery #automation</t>
  </si>
  <si>
    <t>Do you work on hot topics in #Robotics, #Robots, #robot, #AI, or #IoT. We encourage you to submit your paper and to open a Topical Collection with us. Check out our website https://t.co/OcCGJXRUS5  @SpringerEng @SpringerNature #Engineering #AdvancingDiscovery #automation</t>
  </si>
  <si>
    <t>https://techcrunch.com/2019/06/05/mits-robot-boats-can-self-assemble-to-build-bridges-stages-or-even-markets/</t>
  </si>
  <si>
    <t>https://www.youtube.com/watch?v=u91uyUL37WE</t>
  </si>
  <si>
    <t>https://www.theguardian.com/technology/2019/may/26/world-first-fruit-picking-robot-set-to-work-artificial-intelligence-farming?CMP=twt_gu&amp;utm_medium=&amp;utm_source=Twitter#Echobox=1558896756</t>
  </si>
  <si>
    <t>https://www.rs-online.com/designspark/4-robotics-ai-how-do-i-know-youre-not-a-robot</t>
  </si>
  <si>
    <t>https://twitter.com/AliasRobotics/status/1138741062875451393</t>
  </si>
  <si>
    <t>https://www.futurity.org/robot-handwriting-drawing-algorithm-2065032/</t>
  </si>
  <si>
    <t>https://www.youtube.com/watch?v=P3TjkwErrYo https://twitter.com/dragandbot/status/1138540536074256384</t>
  </si>
  <si>
    <t>https://www.youtube.com/watch?v=P3TjkwErrYo</t>
  </si>
  <si>
    <t>https://twitter.com/radiored777/status/1138064496021426177</t>
  </si>
  <si>
    <t>https://hackaday.io/project/165971-nano-fpv-tank-inspection-bot</t>
  </si>
  <si>
    <t>http://feedproxy.google.com/~r/Techcrunch/~3/lNEsxCUJNfg/</t>
  </si>
  <si>
    <t>https://www.techvisor.nl/Nieuws.aspx?iid=EF23695AB675DC211CC56723ADC1F9CA8C5497D0&amp;utm_source=twitter</t>
  </si>
  <si>
    <t>https://www.vexforum.com/t/what-cad-software-your-team-or-you-uses-on-vex-robotics-projects/62555?u=lucas_lira</t>
  </si>
  <si>
    <t>https://twitter.com/i/web/status/1140378768449556480</t>
  </si>
  <si>
    <t>http://tweetedtimes.com/rubenroa</t>
  </si>
  <si>
    <t>https://medium.com/my-alienart/to-feel-or-not-to-feel-fd6533385b5</t>
  </si>
  <si>
    <t>https://advancedmanufacturing.org/robots-ensure-quality/</t>
  </si>
  <si>
    <t>https://www.msitec.com/info-center/workshops-seminars/robot-expo/?utm_content=94349155&amp;utm_medium=social&amp;utm_source=twitter&amp;hss_channel=tw-92540492</t>
  </si>
  <si>
    <t>https://computerxplorers.co.uk/some-of-our-programmes/robotics-classes-for-kids-of-all-ages https://phys.org/news/2019-06-robots-relieve-chronic-pain.html</t>
  </si>
  <si>
    <t>https://www.springer.com/snas</t>
  </si>
  <si>
    <t>techcrunch.com</t>
  </si>
  <si>
    <t>youtube.com</t>
  </si>
  <si>
    <t>theguardian.com</t>
  </si>
  <si>
    <t>rs-online.com</t>
  </si>
  <si>
    <t>twitter.com</t>
  </si>
  <si>
    <t>futurity.org</t>
  </si>
  <si>
    <t>youtube.com twitter.com</t>
  </si>
  <si>
    <t>hackaday.io</t>
  </si>
  <si>
    <t>google.com</t>
  </si>
  <si>
    <t>techvisor.nl</t>
  </si>
  <si>
    <t>vexforum.com</t>
  </si>
  <si>
    <t>tweetedtimes.com</t>
  </si>
  <si>
    <t>medium.com</t>
  </si>
  <si>
    <t>advancedmanufacturing.org</t>
  </si>
  <si>
    <t>msitec.com</t>
  </si>
  <si>
    <t>co.uk phys.org</t>
  </si>
  <si>
    <t>springer.com</t>
  </si>
  <si>
    <t>robot</t>
  </si>
  <si>
    <t>robot robotics gps</t>
  </si>
  <si>
    <t>robotics</t>
  </si>
  <si>
    <t>harvesting robot crops plant robotics farming scienceandtechnology</t>
  </si>
  <si>
    <t>drones</t>
  </si>
  <si>
    <t>robot agtech robotics</t>
  </si>
  <si>
    <t>dragandbot robot simulator</t>
  </si>
  <si>
    <t>robotics robots</t>
  </si>
  <si>
    <t>robotics robot ai</t>
  </si>
  <si>
    <t>robotics robots blackbox security consulting automation robot manufacturers robotic</t>
  </si>
  <si>
    <t>robot ai artificialintelligence automation robotics algorithm</t>
  </si>
  <si>
    <t>robot dragandbot robotics</t>
  </si>
  <si>
    <t>fpv</t>
  </si>
  <si>
    <t>dragandbot robot simulator robotics simulation robotic teaching education stem</t>
  </si>
  <si>
    <t>robot dragandbot robotics simulation simulator</t>
  </si>
  <si>
    <t>robot machinelearning deeplearning dl innovation robotics</t>
  </si>
  <si>
    <t>drones artificialintelligence drone robot robotics robotic tech technology deeplearning machinelearning ssa</t>
  </si>
  <si>
    <t>fpv robotics robot electronics 3dprinting 3dthursday</t>
  </si>
  <si>
    <t>automation robotics robot robotica</t>
  </si>
  <si>
    <t>mit robot robotics</t>
  </si>
  <si>
    <t>solarwinds</t>
  </si>
  <si>
    <t>vexrobotics stem makeanything design robotics omgrobots industrialdesign assembly robot</t>
  </si>
  <si>
    <t>mit robot robotics tech ai ml iot</t>
  </si>
  <si>
    <t>mit robot</t>
  </si>
  <si>
    <t>automation robotics robot robotica futuristic business opportunity manifacturing jobs artificialintelligence ai machine machinelearning tech technology innovation science future</t>
  </si>
  <si>
    <t>robotics engineering technology stem steam education robot 3dprinting</t>
  </si>
  <si>
    <t>innovation robot machinelearning deeplearning dl innovation robotics</t>
  </si>
  <si>
    <t>robot machinelearning deeplearning dl innovation robotics technology internetofthings iot ai rpa futureofwork autonomous ind</t>
  </si>
  <si>
    <t>robot machinelearning deeplearning dl</t>
  </si>
  <si>
    <t>solarwinds cloud paas iaas saas dbaas daas robotics robotic robot rpa artificialintelligence ai devops ml machinelearning neuralnetworks deeplearning</t>
  </si>
  <si>
    <t>robot machinelearning deeplearning dl innovation robotics technology internetofthings iot ai rpa futureofwork autonomous industry40 rt</t>
  </si>
  <si>
    <t>robot machinelearning</t>
  </si>
  <si>
    <t>asksophia ai robot emotions machinelearning robotics</t>
  </si>
  <si>
    <t>robot cobot manufacturing automation robotics</t>
  </si>
  <si>
    <t>robot cobot</t>
  </si>
  <si>
    <t>robot robotics collaborative</t>
  </si>
  <si>
    <t>buildingart technology tech iot art love engineering design robot ai robotics startup innovation</t>
  </si>
  <si>
    <t>robot robotics robitics engineering</t>
  </si>
  <si>
    <t>robotics robots robot ai iot engineering advancingdiscovery automation</t>
  </si>
  <si>
    <t>https://pbs.twimg.com/ext_tw_video_thumb/1132763861730439168/pu/img/bgtFFIh7VY45kv1P.jpg</t>
  </si>
  <si>
    <t>https://pbs.twimg.com/tweet_video_thumb/D8tgSoVWwAAcEk7.jpg</t>
  </si>
  <si>
    <t>https://pbs.twimg.com/media/D8x8XbdUIAA730l.jpg</t>
  </si>
  <si>
    <t>https://pbs.twimg.com/media/D88fLp2XkAAkGKo.jpg</t>
  </si>
  <si>
    <t>https://pbs.twimg.com/media/D9HENpBWwAALea9.jpg</t>
  </si>
  <si>
    <t>https://pbs.twimg.com/ext_tw_video_thumb/1102236150847234048/pu/img/sHxkS1osez3a9fHs.jpg</t>
  </si>
  <si>
    <t>https://pbs.twimg.com/ext_tw_video_thumb/1139623174243520512/pu/img/bGrwEaW_Z4a_9iFe.jpg</t>
  </si>
  <si>
    <t>https://pbs.twimg.com/media/D9MpW3NXoAAyMyB.jpg</t>
  </si>
  <si>
    <t>https://pbs.twimg.com/amplify_video_thumb/1138571954619740165/img/h5zUx7R9eg-J53T8.jpg</t>
  </si>
  <si>
    <t>https://pbs.twimg.com/media/D9JFjRQX4AAnWml.jpg</t>
  </si>
  <si>
    <t>https://pbs.twimg.com/media/D9SQuT2XYAcXuNC.jpg</t>
  </si>
  <si>
    <t>https://pbs.twimg.com/media/D9TjQf7X4AEfEoY.jpg</t>
  </si>
  <si>
    <t>https://pbs.twimg.com/media/D9XAvt-UIAAsmKA.jpg</t>
  </si>
  <si>
    <t>https://pbs.twimg.com/amplify_video_thumb/1138571954619740165/img/h5zUx7R9eg-J53T8.jpg https://pbs.twimg.com/amplify_video_thumb/1072331901816295424/img/_E6vMT4gzG3GwaTK.jpg</t>
  </si>
  <si>
    <t>https://pbs.twimg.com/media/D9XdtB2WwAAgcwh.jpg</t>
  </si>
  <si>
    <t>http://pbs.twimg.com/profile_images/854053285401112576/dFwAHtEa_normal.jpg</t>
  </si>
  <si>
    <t>http://pbs.twimg.com/profile_images/2512303481/h6ovjn1s1csgjakix9k9_normal.jpeg</t>
  </si>
  <si>
    <t>http://pbs.twimg.com/profile_images/830027835897061376/svwatDAR_normal.jpg</t>
  </si>
  <si>
    <t>http://pbs.twimg.com/profile_images/526603368324538369/t6vESJc1_normal.jpeg</t>
  </si>
  <si>
    <t>http://pbs.twimg.com/profile_images/944098723407073280/3EbJ52SC_normal.jpg</t>
  </si>
  <si>
    <t>http://pbs.twimg.com/profile_images/911247752545185792/atxSrJoy_normal.jpg</t>
  </si>
  <si>
    <t>http://pbs.twimg.com/profile_images/985498031087935488/2XR47oEX_normal.jpg</t>
  </si>
  <si>
    <t>http://pbs.twimg.com/profile_images/1031086871630077954/4N9kzeBY_normal.jpg</t>
  </si>
  <si>
    <t>http://pbs.twimg.com/profile_images/1025217633837301760/oxC27iiN_normal.jpg</t>
  </si>
  <si>
    <t>http://pbs.twimg.com/profile_images/817020516196352000/hqnx9C_O_normal.jpg</t>
  </si>
  <si>
    <t>http://pbs.twimg.com/profile_images/1130464033738448897/WPA1g4DM_normal.png</t>
  </si>
  <si>
    <t>http://pbs.twimg.com/profile_images/1110322972995264517/RTq62sZZ_normal.jpg</t>
  </si>
  <si>
    <t>http://pbs.twimg.com/profile_images/1088064204957978624/SAvzKDRg_normal.jpg</t>
  </si>
  <si>
    <t>http://pbs.twimg.com/profile_images/1138735160428548096/px2v9MeF_normal.png</t>
  </si>
  <si>
    <t>http://pbs.twimg.com/profile_images/1133669024393510912/jclzDNxO_normal.png</t>
  </si>
  <si>
    <t>http://pbs.twimg.com/profile_images/837414130701189121/6QDxINSl_normal.jpg</t>
  </si>
  <si>
    <t>http://pbs.twimg.com/profile_images/2185185497/ROS_industrial_Logo_Square_normal.png</t>
  </si>
  <si>
    <t>http://pbs.twimg.com/profile_images/1072438990756814849/g5bSjQ1k_normal.jpg</t>
  </si>
  <si>
    <t>http://pbs.twimg.com/profile_images/639360726835007488/GpwaAnNE_normal.png</t>
  </si>
  <si>
    <t>http://pbs.twimg.com/profile_images/804449224133898240/78ukMu2t_normal.jpg</t>
  </si>
  <si>
    <t>http://pbs.twimg.com/profile_images/1126925725922152448/xAod0VMe_normal.jpg</t>
  </si>
  <si>
    <t>http://pbs.twimg.com/profile_images/1103354381515280384/SIX5Y-jA_normal.png</t>
  </si>
  <si>
    <t>http://pbs.twimg.com/profile_images/1133436086804463616/9GtoCCfE_normal.jpg</t>
  </si>
  <si>
    <t>http://pbs.twimg.com/profile_images/952940796306698250/ZRDFKWhI_normal.jpg</t>
  </si>
  <si>
    <t>http://pbs.twimg.com/profile_images/1021770075995553792/qq98oOzk_normal.jpg</t>
  </si>
  <si>
    <t>http://pbs.twimg.com/profile_images/1116242110951432192/cWs3-w9p_normal.jpg</t>
  </si>
  <si>
    <t>http://pbs.twimg.com/profile_images/1023192048382488576/rw3Pnsw-_normal.jpg</t>
  </si>
  <si>
    <t>http://pbs.twimg.com/profile_images/1039728353723334656/3274SyWT_normal.jpg</t>
  </si>
  <si>
    <t>http://pbs.twimg.com/profile_images/896041919/mv_normal.png</t>
  </si>
  <si>
    <t>http://pbs.twimg.com/profile_images/950551184246484992/UrHNWK8X_normal.jpg</t>
  </si>
  <si>
    <t>http://pbs.twimg.com/profile_images/1075096640095223808/CLO7umqD_normal.jpg</t>
  </si>
  <si>
    <t>http://pbs.twimg.com/profile_images/675717837084827649/lxWuv2tZ_normal.jpg</t>
  </si>
  <si>
    <t>http://pbs.twimg.com/profile_images/748462516527718403/y-iizXCw_normal.jpg</t>
  </si>
  <si>
    <t>http://pbs.twimg.com/profile_images/910614317526949889/HLfT9m2i_normal.jpg</t>
  </si>
  <si>
    <t>http://pbs.twimg.com/profile_images/1138563294271234048/BZFSVIcy_normal.jpg</t>
  </si>
  <si>
    <t>http://pbs.twimg.com/profile_images/1128876010177474566/8ZhBgxX2_normal.png</t>
  </si>
  <si>
    <t>http://pbs.twimg.com/profile_images/1136920147174801408/IJNBnh2K_normal.png</t>
  </si>
  <si>
    <t>http://pbs.twimg.com/profile_images/417235686148698112/x23DTRbE_normal.jpeg</t>
  </si>
  <si>
    <t>http://pbs.twimg.com/profile_images/1076462504002375680/grqsiD9i_normal.jpg</t>
  </si>
  <si>
    <t>http://pbs.twimg.com/profile_images/1031938102594437121/cNr3J7YT_normal.jpg</t>
  </si>
  <si>
    <t>http://pbs.twimg.com/profile_images/2896874206/ad7f199356e24493dbd851d4cac7a26c_normal.jpeg</t>
  </si>
  <si>
    <t>http://pbs.twimg.com/profile_images/495527403385790464/Nb27efC7_normal.jpeg</t>
  </si>
  <si>
    <t>http://pbs.twimg.com/profile_images/3060331708/482e5863958e91bedad75f369e24a22b_normal.jpeg</t>
  </si>
  <si>
    <t>http://pbs.twimg.com/profile_images/599982401276645376/RHwtzxAk_normal.jpg</t>
  </si>
  <si>
    <t>http://pbs.twimg.com/profile_images/1033003454871076865/TOiGZ8pQ_normal.jpg</t>
  </si>
  <si>
    <t>http://pbs.twimg.com/profile_images/875634403388530689/t4DD_msf_normal.jpg</t>
  </si>
  <si>
    <t>http://pbs.twimg.com/profile_images/694634209567068160/R8oCIMeb_normal.png</t>
  </si>
  <si>
    <t>http://pbs.twimg.com/profile_images/891102526958743552/DuELEcYv_normal.jpg</t>
  </si>
  <si>
    <t>http://pbs.twimg.com/profile_images/1077693084396281856/z8BAYDcQ_normal.jpg</t>
  </si>
  <si>
    <t>http://pbs.twimg.com/profile_images/842229936710684673/wu5kh6qG_normal.jpg</t>
  </si>
  <si>
    <t>http://pbs.twimg.com/profile_images/929705104978206720/rVOhx8VZ_normal.jpg</t>
  </si>
  <si>
    <t>http://pbs.twimg.com/profile_images/417029068056711169/iUWDzcOj_normal.jpeg</t>
  </si>
  <si>
    <t>http://pbs.twimg.com/profile_images/673468724725305344/O0-6K7mw_normal.jpg</t>
  </si>
  <si>
    <t>http://pbs.twimg.com/profile_images/799434069469560832/48taTL_n_normal.jpg</t>
  </si>
  <si>
    <t>http://pbs.twimg.com/profile_images/1169575312/payaso_normal.jpg</t>
  </si>
  <si>
    <t>http://pbs.twimg.com/profile_images/1111340256459149312/mwPz2SKE_normal.png</t>
  </si>
  <si>
    <t>http://pbs.twimg.com/profile_images/1041780951813169153/IMkHkS5S_normal.jpg</t>
  </si>
  <si>
    <t>http://pbs.twimg.com/profile_images/1004235176082321408/sr8WYJoB_normal.jpg</t>
  </si>
  <si>
    <t>http://pbs.twimg.com/profile_images/985359623023661056/qb8So_uq_normal.jpg</t>
  </si>
  <si>
    <t>http://pbs.twimg.com/profile_images/1120595044736618496/q6PXCW2P_normal.png</t>
  </si>
  <si>
    <t>http://pbs.twimg.com/profile_images/638758007829082112/ai6lVt4O_normal.jpg</t>
  </si>
  <si>
    <t>http://pbs.twimg.com/profile_images/1140027211761750016/BFTZzNs7_normal.jpg</t>
  </si>
  <si>
    <t>http://pbs.twimg.com/profile_images/751167463266643968/xawG-fPx_normal.jpg</t>
  </si>
  <si>
    <t>http://abs.twimg.com/sticky/default_profile_images/default_profile_normal.png</t>
  </si>
  <si>
    <t>http://pbs.twimg.com/profile_images/1139641775264534528/UXVUm8hk_normal.jpg</t>
  </si>
  <si>
    <t>http://pbs.twimg.com/profile_images/1119976409253011457/ptSYO0hS_normal.jpg</t>
  </si>
  <si>
    <t>http://pbs.twimg.com/profile_images/710735123876982784/GjV7JWMk_normal.jpg</t>
  </si>
  <si>
    <t>http://pbs.twimg.com/profile_images/1141104180792385537/tyGLIGrd_normal.jpg</t>
  </si>
  <si>
    <t>http://pbs.twimg.com/profile_images/1021474310840635392/pMN9hbZP_normal.jpg</t>
  </si>
  <si>
    <t>http://pbs.twimg.com/profile_images/954866776579358721/M9mIXJhn_normal.jpg</t>
  </si>
  <si>
    <t>http://pbs.twimg.com/profile_images/728817179798425600/uhdE-efq_normal.jpg</t>
  </si>
  <si>
    <t>http://pbs.twimg.com/profile_images/1044351127196581888/tBXN9Hav_normal.jpg</t>
  </si>
  <si>
    <t>http://pbs.twimg.com/profile_images/1121787893461078017/G5hriUX__normal.jpg</t>
  </si>
  <si>
    <t>http://pbs.twimg.com/profile_images/1129326385313538048/xmjNoSTI_normal.jpg</t>
  </si>
  <si>
    <t>http://pbs.twimg.com/profile_images/639966157294972929/tjWR-jyA_normal.jpg</t>
  </si>
  <si>
    <t>http://pbs.twimg.com/profile_images/1137202071730442240/sy9RslhC_normal.png</t>
  </si>
  <si>
    <t>http://pbs.twimg.com/profile_images/1121416275471863808/rxL5hmsa_normal.jpg</t>
  </si>
  <si>
    <t>http://pbs.twimg.com/profile_images/896419782370578432/KOhtDjdy_normal.jpg</t>
  </si>
  <si>
    <t>http://pbs.twimg.com/profile_images/802500349407981568/Rns47sil_normal.jpg</t>
  </si>
  <si>
    <t>http://pbs.twimg.com/profile_images/975455769285013516/v9woXI7E_normal.jpg</t>
  </si>
  <si>
    <t>http://pbs.twimg.com/profile_images/701708113653669888/Nzm67hhC_normal.png</t>
  </si>
  <si>
    <t>http://pbs.twimg.com/profile_images/1052162549385314305/sbVfOrk0_normal.jpg</t>
  </si>
  <si>
    <t>http://pbs.twimg.com/profile_images/658030835623440384/L6b015aU_normal.jpg</t>
  </si>
  <si>
    <t>http://pbs.twimg.com/profile_images/918117893648285702/IAfpvIJv_normal.jpg</t>
  </si>
  <si>
    <t>http://pbs.twimg.com/profile_images/869962597424025601/3NHd0kZ__normal.jpg</t>
  </si>
  <si>
    <t>http://pbs.twimg.com/profile_images/958945784614940672/qIOsYTHC_normal.jpg</t>
  </si>
  <si>
    <t>http://pbs.twimg.com/profile_images/1404245782/igeek_normal.jpg</t>
  </si>
  <si>
    <t>http://pbs.twimg.com/profile_images/776889901363200000/5tOK3KSi_normal.jpg</t>
  </si>
  <si>
    <t>http://pbs.twimg.com/profile_images/880205702807134209/UebmHtmR_normal.jpg</t>
  </si>
  <si>
    <t>http://pbs.twimg.com/profile_images/629961396860522496/0ZbeKY4p_normal.jpg</t>
  </si>
  <si>
    <t>http://pbs.twimg.com/profile_images/826504168928059394/vBWBmljZ_normal.jpg</t>
  </si>
  <si>
    <t>http://pbs.twimg.com/profile_images/1122007369276432384/NRvxTCE3_normal.jpg</t>
  </si>
  <si>
    <t>http://pbs.twimg.com/profile_images/1135494912852582402/BQ1rwRVd_normal.jpg</t>
  </si>
  <si>
    <t>http://pbs.twimg.com/profile_images/1132481920632262657/7fkuOuHt_normal.jpg</t>
  </si>
  <si>
    <t>http://pbs.twimg.com/profile_images/706025677733105664/MA9aa0wc_normal.jpg</t>
  </si>
  <si>
    <t>http://pbs.twimg.com/profile_images/1116369812962332678/iTmzPlmG_normal.png</t>
  </si>
  <si>
    <t>http://pbs.twimg.com/profile_images/510421817429745664/IOWYFRqF_normal.jpeg</t>
  </si>
  <si>
    <t>http://pbs.twimg.com/profile_images/729474806765129728/vmBrCuy8_normal.jpg</t>
  </si>
  <si>
    <t>http://pbs.twimg.com/profile_images/1125366729670926337/LDSAx5u1_normal.png</t>
  </si>
  <si>
    <t>http://pbs.twimg.com/profile_images/1058379605898215424/FW_HGkBe_normal.jpg</t>
  </si>
  <si>
    <t>http://pbs.twimg.com/profile_images/1107936345769607169/sJKWJd7g_normal.png</t>
  </si>
  <si>
    <t>http://pbs.twimg.com/profile_images/1084174813512548353/ZwdGsivD_normal.jpg</t>
  </si>
  <si>
    <t>http://pbs.twimg.com/profile_images/1036896082234695680/jOa56KeR_normal.jpg</t>
  </si>
  <si>
    <t>07:29:00</t>
  </si>
  <si>
    <t>15:16:20</t>
  </si>
  <si>
    <t>15:16:56</t>
  </si>
  <si>
    <t>18:19:25</t>
  </si>
  <si>
    <t>21:36:41</t>
  </si>
  <si>
    <t>15:43:51</t>
  </si>
  <si>
    <t>15:44:43</t>
  </si>
  <si>
    <t>15:56:12</t>
  </si>
  <si>
    <t>05:30:16</t>
  </si>
  <si>
    <t>09:34:52</t>
  </si>
  <si>
    <t>12:35:12</t>
  </si>
  <si>
    <t>21:48:20</t>
  </si>
  <si>
    <t>19:27:16</t>
  </si>
  <si>
    <t>10:31:19</t>
  </si>
  <si>
    <t>10:38:32</t>
  </si>
  <si>
    <t>15:42:40</t>
  </si>
  <si>
    <t>19:18:12</t>
  </si>
  <si>
    <t>12:12:40</t>
  </si>
  <si>
    <t>13:12:43</t>
  </si>
  <si>
    <t>10:33:51</t>
  </si>
  <si>
    <t>14:03:31</t>
  </si>
  <si>
    <t>15:45:00</t>
  </si>
  <si>
    <t>18:41:47</t>
  </si>
  <si>
    <t>13:42:11</t>
  </si>
  <si>
    <t>14:00:20</t>
  </si>
  <si>
    <t>10:26:13</t>
  </si>
  <si>
    <t>14:54:49</t>
  </si>
  <si>
    <t>20:16:31</t>
  </si>
  <si>
    <t>22:11:48</t>
  </si>
  <si>
    <t>22:19:33</t>
  </si>
  <si>
    <t>22:22:31</t>
  </si>
  <si>
    <t>22:52:45</t>
  </si>
  <si>
    <t>23:03:27</t>
  </si>
  <si>
    <t>23:18:31</t>
  </si>
  <si>
    <t>00:24:27</t>
  </si>
  <si>
    <t>01:10:34</t>
  </si>
  <si>
    <t>01:13:57</t>
  </si>
  <si>
    <t>03:18:57</t>
  </si>
  <si>
    <t>03:27:38</t>
  </si>
  <si>
    <t>04:28:51</t>
  </si>
  <si>
    <t>04:38:19</t>
  </si>
  <si>
    <t>12:23:43</t>
  </si>
  <si>
    <t>12:24:04</t>
  </si>
  <si>
    <t>04:39:10</t>
  </si>
  <si>
    <t>04:39:47</t>
  </si>
  <si>
    <t>05:27:52</t>
  </si>
  <si>
    <t>06:33:54</t>
  </si>
  <si>
    <t>06:47:36</t>
  </si>
  <si>
    <t>06:50:07</t>
  </si>
  <si>
    <t>08:57:01</t>
  </si>
  <si>
    <t>09:00:12</t>
  </si>
  <si>
    <t>10:06:00</t>
  </si>
  <si>
    <t>10:11:29</t>
  </si>
  <si>
    <t>13:32:01</t>
  </si>
  <si>
    <t>10:43:16</t>
  </si>
  <si>
    <t>11:01:47</t>
  </si>
  <si>
    <t>11:03:48</t>
  </si>
  <si>
    <t>12:10:04</t>
  </si>
  <si>
    <t>13:58:01</t>
  </si>
  <si>
    <t>16:32:40</t>
  </si>
  <si>
    <t>20:05:44</t>
  </si>
  <si>
    <t>20:08:29</t>
  </si>
  <si>
    <t>14:50:01</t>
  </si>
  <si>
    <t>00:16:29</t>
  </si>
  <si>
    <t>00:16:38</t>
  </si>
  <si>
    <t>00:17:06</t>
  </si>
  <si>
    <t>02:40:54</t>
  </si>
  <si>
    <t>08:15:20</t>
  </si>
  <si>
    <t>08:29:52</t>
  </si>
  <si>
    <t>19:58:48</t>
  </si>
  <si>
    <t>16:46:10</t>
  </si>
  <si>
    <t>16:50:25</t>
  </si>
  <si>
    <t>22:01:12</t>
  </si>
  <si>
    <t>22:04:07</t>
  </si>
  <si>
    <t>22:14:02</t>
  </si>
  <si>
    <t>22:06:01</t>
  </si>
  <si>
    <t>22:08:27</t>
  </si>
  <si>
    <t>22:09:47</t>
  </si>
  <si>
    <t>22:09:52</t>
  </si>
  <si>
    <t>22:10:33</t>
  </si>
  <si>
    <t>22:11:49</t>
  </si>
  <si>
    <t>22:13:47</t>
  </si>
  <si>
    <t>22:30:13</t>
  </si>
  <si>
    <t>23:12:28</t>
  </si>
  <si>
    <t>00:10:56</t>
  </si>
  <si>
    <t>00:41:58</t>
  </si>
  <si>
    <t>01:13:58</t>
  </si>
  <si>
    <t>02:15:50</t>
  </si>
  <si>
    <t>04:05:30</t>
  </si>
  <si>
    <t>04:15:31</t>
  </si>
  <si>
    <t>04:22:02</t>
  </si>
  <si>
    <t>04:20:54</t>
  </si>
  <si>
    <t>04:22:14</t>
  </si>
  <si>
    <t>04:37:20</t>
  </si>
  <si>
    <t>04:55:27</t>
  </si>
  <si>
    <t>05:33:34</t>
  </si>
  <si>
    <t>05:44:42</t>
  </si>
  <si>
    <t>05:20:25</t>
  </si>
  <si>
    <t>07:07:09</t>
  </si>
  <si>
    <t>00:15:06</t>
  </si>
  <si>
    <t>01:22:59</t>
  </si>
  <si>
    <t>07:10:17</t>
  </si>
  <si>
    <t>07:20:16</t>
  </si>
  <si>
    <t>07:09:07</t>
  </si>
  <si>
    <t>09:30:05</t>
  </si>
  <si>
    <t>09:29:45</t>
  </si>
  <si>
    <t>09:56:55</t>
  </si>
  <si>
    <t>05:28:16</t>
  </si>
  <si>
    <t>11:40:40</t>
  </si>
  <si>
    <t>15:30:55</t>
  </si>
  <si>
    <t>15:46:52</t>
  </si>
  <si>
    <t>16:35:50</t>
  </si>
  <si>
    <t>17:16:43</t>
  </si>
  <si>
    <t>19:05:27</t>
  </si>
  <si>
    <t>19:00:30</t>
  </si>
  <si>
    <t>19:14:49</t>
  </si>
  <si>
    <t>21:41:30</t>
  </si>
  <si>
    <t>01:01:06</t>
  </si>
  <si>
    <t>03:09:09</t>
  </si>
  <si>
    <t>17:08:48</t>
  </si>
  <si>
    <t>17:17:20</t>
  </si>
  <si>
    <t>22:09:30</t>
  </si>
  <si>
    <t>22:09:00</t>
  </si>
  <si>
    <t>22:01:00</t>
  </si>
  <si>
    <t>16:33:00</t>
  </si>
  <si>
    <t>15:16:01</t>
  </si>
  <si>
    <t>18:33:14</t>
  </si>
  <si>
    <t>19:15:19</t>
  </si>
  <si>
    <t>19:22:22</t>
  </si>
  <si>
    <t>21:52:08</t>
  </si>
  <si>
    <t>https://twitter.com/mariaelide5/status/1137622607413559296</t>
  </si>
  <si>
    <t>https://twitter.com/xapiens/status/1137740215756439552</t>
  </si>
  <si>
    <t>https://twitter.com/aya_ddt/status/1137740367531352064</t>
  </si>
  <si>
    <t>https://twitter.com/kitaekwon/status/1137786292303872000</t>
  </si>
  <si>
    <t>https://twitter.com/gnssfeed/status/1137835935498825729</t>
  </si>
  <si>
    <t>https://twitter.com/mgarnzy/status/1138109528715681792</t>
  </si>
  <si>
    <t>https://twitter.com/janisku7/status/1138109747587112961</t>
  </si>
  <si>
    <t>https://twitter.com/pollito_verde/status/1138112636627738624</t>
  </si>
  <si>
    <t>https://twitter.com/soulpageit/status/1138317503145349120</t>
  </si>
  <si>
    <t>https://twitter.com/highbladecables/status/1138379057496805377</t>
  </si>
  <si>
    <t>https://twitter.com/tsspl2006/status/1138424440394354689</t>
  </si>
  <si>
    <t>https://twitter.com/robotandaiworld/status/1132765437782122502</t>
  </si>
  <si>
    <t>https://twitter.com/jenny_oceanhun/status/1138528142589607936</t>
  </si>
  <si>
    <t>https://twitter.com/jdhark1/status/1138755654515154950</t>
  </si>
  <si>
    <t>https://twitter.com/aliasrobotics/status/1138757469918941186</t>
  </si>
  <si>
    <t>https://twitter.com/designsparkrs/status/1138109232950272002</t>
  </si>
  <si>
    <t>https://twitter.com/designsparkrs/status/1138163470225027074</t>
  </si>
  <si>
    <t>https://twitter.com/semielectronics/status/1138781158714544128</t>
  </si>
  <si>
    <t>https://twitter.com/rosindustrial/status/1138796272914227200</t>
  </si>
  <si>
    <t>https://twitter.com/rosinproject/status/1138756292598804481</t>
  </si>
  <si>
    <t>https://twitter.com/ahcorde/status/1138809054262910977</t>
  </si>
  <si>
    <t>https://twitter.com/karolina_kurzac/status/1138834593346228224</t>
  </si>
  <si>
    <t>https://twitter.com/sally_ann_melia/status/1138879081766969344</t>
  </si>
  <si>
    <t>https://twitter.com/jeremyscook/status/1139166074631598082</t>
  </si>
  <si>
    <t>https://twitter.com/konrad_it/status/1139170642903932928</t>
  </si>
  <si>
    <t>https://twitter.com/thilozimmermann/status/1138754370445684737</t>
  </si>
  <si>
    <t>https://twitter.com/dragandbot/status/1139184352636616705</t>
  </si>
  <si>
    <t>https://twitter.com/dragandbot/status/1138540536074256384</t>
  </si>
  <si>
    <t>https://twitter.com/nadia_armogathe/status/1139294321650409474</t>
  </si>
  <si>
    <t>https://twitter.com/al0ha/status/1139296276070223878</t>
  </si>
  <si>
    <t>https://twitter.com/monteagudo_ai/status/1139297021213302784</t>
  </si>
  <si>
    <t>https://twitter.com/gpmt/status/1139304630939201543</t>
  </si>
  <si>
    <t>https://twitter.com/sandra_king2/status/1139307320926711808</t>
  </si>
  <si>
    <t>https://twitter.com/ottawapete/status/1139311113433223172</t>
  </si>
  <si>
    <t>https://twitter.com/richardmedina23/status/1139327707232309248</t>
  </si>
  <si>
    <t>https://twitter.com/am_parial/status/1139339312816779264</t>
  </si>
  <si>
    <t>https://twitter.com/nimojerobbb/status/1139340162767511552</t>
  </si>
  <si>
    <t>https://twitter.com/deltalema08/status/1139371620592566272</t>
  </si>
  <si>
    <t>https://twitter.com/mohammed_kaabar/status/1139373806462496774</t>
  </si>
  <si>
    <t>https://twitter.com/shakilchowdhry/status/1139389211356696577</t>
  </si>
  <si>
    <t>https://twitter.com/risto_matti/status/1139391595734716416</t>
  </si>
  <si>
    <t>https://twitter.com/bizuser/status/1138421553660489728</t>
  </si>
  <si>
    <t>https://twitter.com/thecuriousluke/status/1138421640788881408</t>
  </si>
  <si>
    <t>https://twitter.com/thecuriousluke/status/1139391806099972098</t>
  </si>
  <si>
    <t>https://twitter.com/saul_ventura__/status/1139391963663257601</t>
  </si>
  <si>
    <t>https://twitter.com/gaolata/status/1139404063110418432</t>
  </si>
  <si>
    <t>https://twitter.com/nathalialehen/status/1139420682058526720</t>
  </si>
  <si>
    <t>https://twitter.com/mcscorporate/status/1139424129726070784</t>
  </si>
  <si>
    <t>https://twitter.com/paolaebranati/status/1139424761728180224</t>
  </si>
  <si>
    <t>https://twitter.com/bswavely/status/1139456696835874816</t>
  </si>
  <si>
    <t>https://twitter.com/yaroslava_up/status/1139457498283483136</t>
  </si>
  <si>
    <t>https://twitter.com/tindie/status/1139474058599424000</t>
  </si>
  <si>
    <t>https://twitter.com/bookeunjang/status/1139475438848237568</t>
  </si>
  <si>
    <t>https://twitter.com/shawnhymel/status/1139163517217644544</t>
  </si>
  <si>
    <t>https://twitter.com/tk_d3sign/status/1139483436685508609</t>
  </si>
  <si>
    <t>https://twitter.com/belgiuminvestor/status/1139488098067390465</t>
  </si>
  <si>
    <t>https://twitter.com/shaunwiggins/status/1139488605238419456</t>
  </si>
  <si>
    <t>https://twitter.com/itsmylivetech/status/1139505280234991616</t>
  </si>
  <si>
    <t>https://twitter.com/jayeshmthakur/status/1139532447211634688</t>
  </si>
  <si>
    <t>https://twitter.com/leadhershipnow/status/1139571367798398978</t>
  </si>
  <si>
    <t>https://twitter.com/markant8/status/1139624984802779136</t>
  </si>
  <si>
    <t>https://twitter.com/markant8/status/1139625679367000064</t>
  </si>
  <si>
    <t>https://twitter.com/lance_edelman/status/1139907920987066369</t>
  </si>
  <si>
    <t>https://twitter.com/msarozz/status/1140050476093845505</t>
  </si>
  <si>
    <t>https://twitter.com/manifattura40/status/1140050513104449536</t>
  </si>
  <si>
    <t>https://twitter.com/machine_ml/status/1140050630985289728</t>
  </si>
  <si>
    <t>https://twitter.com/melucaslira/status/1140086818651672576</t>
  </si>
  <si>
    <t>https://twitter.com/khalidhamdan0/status/1102482643621502976</t>
  </si>
  <si>
    <t>https://twitter.com/belamutschler/status/1140174641870319616</t>
  </si>
  <si>
    <t>https://twitter.com/stevelareau/status/1139623242329726976</t>
  </si>
  <si>
    <t>https://twitter.com/sabinemondestin/status/1140299539896815616</t>
  </si>
  <si>
    <t>https://twitter.com/teddyrobotics/status/1140300607137505280</t>
  </si>
  <si>
    <t>https://twitter.com/adamcholewiski1/status/1140378819653709824</t>
  </si>
  <si>
    <t>https://twitter.com/mastersonbarry/status/1140379551798878208</t>
  </si>
  <si>
    <t>https://twitter.com/freetoopt/status/1139294884911648768</t>
  </si>
  <si>
    <t>https://twitter.com/freetoopt/status/1140380033954881536</t>
  </si>
  <si>
    <t>https://twitter.com/smione3/status/1140380642468880384</t>
  </si>
  <si>
    <t>https://twitter.com/no0on977/status/1140380981335076869</t>
  </si>
  <si>
    <t>https://twitter.com/sectest9/status/1140381002251919361</t>
  </si>
  <si>
    <t>https://twitter.com/ftugcekose/status/1140381171492302848</t>
  </si>
  <si>
    <t>https://twitter.com/epicrelevance/status/1140381489445707776</t>
  </si>
  <si>
    <t>https://twitter.com/redblockchain/status/1140381987242500096</t>
  </si>
  <si>
    <t>https://twitter.com/santiagorojas/status/1140386123375677440</t>
  </si>
  <si>
    <t>https://twitter.com/jfrf_voyager/status/1140396755592372230</t>
  </si>
  <si>
    <t>https://twitter.com/tegar09/status/1140411469344854016</t>
  </si>
  <si>
    <t>https://twitter.com/mohr_inno/status/1140419276567928833</t>
  </si>
  <si>
    <t>https://twitter.com/galileus_exhorb/status/1140427331644854274</t>
  </si>
  <si>
    <t>https://twitter.com/digiaustralia/status/1140442900389486592</t>
  </si>
  <si>
    <t>https://twitter.com/alberto02891011/status/1140470500075945986</t>
  </si>
  <si>
    <t>https://twitter.com/waterpond/status/1140473020886073345</t>
  </si>
  <si>
    <t>https://twitter.com/inov82influence/status/1140474660976508928</t>
  </si>
  <si>
    <t>https://twitter.com/rubenroa/status/1140474372928548869</t>
  </si>
  <si>
    <t>https://twitter.com/e_nterdiscipl/status/1140474711735963650</t>
  </si>
  <si>
    <t>https://twitter.com/infopronetwork/status/1140478508919115777</t>
  </si>
  <si>
    <t>https://twitter.com/sam11_pearl/status/1140483069851271168</t>
  </si>
  <si>
    <t>https://twitter.com/manriquevaldor/status/1139405496236949504</t>
  </si>
  <si>
    <t>https://twitter.com/manriquevaldor/status/1140495462547566595</t>
  </si>
  <si>
    <t>https://twitter.com/alfredsunil/status/1139402190714372097</t>
  </si>
  <si>
    <t>https://twitter.com/alfredsunil/status/1140516212310454272</t>
  </si>
  <si>
    <t>https://twitter.com/techvisornl/status/1140050129384333312</t>
  </si>
  <si>
    <t>https://twitter.com/machinelearn_d/status/1140067213233098765</t>
  </si>
  <si>
    <t>https://twitter.com/benedicterios/status/1140517000789274624</t>
  </si>
  <si>
    <t>https://twitter.com/machinelearn_d/status/1140519514506842112</t>
  </si>
  <si>
    <t>https://twitter.com/nayana_ks/status/1140516708735602688</t>
  </si>
  <si>
    <t>https://twitter.com/gamergeeknews/status/1140552184511119361</t>
  </si>
  <si>
    <t>https://twitter.com/nadiacamandona/status/1140552097420763136</t>
  </si>
  <si>
    <t>https://twitter.com/dcaravana/status/1140558936304697344</t>
  </si>
  <si>
    <t>https://twitter.com/sunnymshah/status/1139404165245886464</t>
  </si>
  <si>
    <t>https://twitter.com/sunnymshah/status/1140585046631485442</t>
  </si>
  <si>
    <t>https://twitter.com/quebreda/status/1140642989175463936</t>
  </si>
  <si>
    <t>https://twitter.com/cryptopulse6/status/1140647002260287488</t>
  </si>
  <si>
    <t>https://twitter.com/modis001/status/1140659324458586112</t>
  </si>
  <si>
    <t>https://twitter.com/zuntman/status/1140669615519010816</t>
  </si>
  <si>
    <t>https://twitter.com/calmsannic/status/1140696980370407424</t>
  </si>
  <si>
    <t>https://twitter.com/hainbuchamerica/status/1140695732506243072</t>
  </si>
  <si>
    <t>https://twitter.com/imtschicago/status/1140699336520675328</t>
  </si>
  <si>
    <t>https://twitter.com/diversity54/status/1140736248904146944</t>
  </si>
  <si>
    <t>https://twitter.com/msi_tec/status/1140786480085905408</t>
  </si>
  <si>
    <t>https://twitter.com/josepayano/status/1140818704986451968</t>
  </si>
  <si>
    <t>https://twitter.com/evejobschair/status/1141030012230889473</t>
  </si>
  <si>
    <t>https://twitter.com/jett_grunfeld/status/1141032156027924480</t>
  </si>
  <si>
    <t>https://twitter.com/mclynd/status/1140380906827464706</t>
  </si>
  <si>
    <t>https://twitter.com/ronald_vanloon/status/1139293618349498369</t>
  </si>
  <si>
    <t>https://twitter.com/ronald_vanloon/status/1140378768449556480</t>
  </si>
  <si>
    <t>https://twitter.com/ronald_vanloon/status/1140658614849417216</t>
  </si>
  <si>
    <t>https://twitter.com/ronald_vanloon/status/1141001625827532800</t>
  </si>
  <si>
    <t>https://twitter.com/awc978/status/1141051260231147520</t>
  </si>
  <si>
    <t>https://twitter.com/compxplorersuk/status/1141061847703011329</t>
  </si>
  <si>
    <t>https://twitter.com/snapplsci/status/1138526907258068992</t>
  </si>
  <si>
    <t>https://twitter.com/snapplsci/status/1141101312924442627</t>
  </si>
  <si>
    <t>1137622607413559296</t>
  </si>
  <si>
    <t>1137740215756439552</t>
  </si>
  <si>
    <t>1137740367531352064</t>
  </si>
  <si>
    <t>1137786292303872000</t>
  </si>
  <si>
    <t>1137835935498825729</t>
  </si>
  <si>
    <t>1138109528715681792</t>
  </si>
  <si>
    <t>1138109747587112961</t>
  </si>
  <si>
    <t>1138112636627738624</t>
  </si>
  <si>
    <t>1138317503145349120</t>
  </si>
  <si>
    <t>1138379057496805377</t>
  </si>
  <si>
    <t>1138424440394354689</t>
  </si>
  <si>
    <t>1132765437782122502</t>
  </si>
  <si>
    <t>1138528142589607936</t>
  </si>
  <si>
    <t>1138755654515154950</t>
  </si>
  <si>
    <t>1138757469918941186</t>
  </si>
  <si>
    <t>1138109232950272002</t>
  </si>
  <si>
    <t>1138163470225027074</t>
  </si>
  <si>
    <t>1138781158714544128</t>
  </si>
  <si>
    <t>1138796272914227200</t>
  </si>
  <si>
    <t>1138756292598804481</t>
  </si>
  <si>
    <t>1138809054262910977</t>
  </si>
  <si>
    <t>1138834593346228224</t>
  </si>
  <si>
    <t>1138879081766969344</t>
  </si>
  <si>
    <t>1139166074631598082</t>
  </si>
  <si>
    <t>1139170642903932928</t>
  </si>
  <si>
    <t>1138754370445684737</t>
  </si>
  <si>
    <t>1139184352636616705</t>
  </si>
  <si>
    <t>1138540536074256384</t>
  </si>
  <si>
    <t>1139294321650409474</t>
  </si>
  <si>
    <t>1139296276070223878</t>
  </si>
  <si>
    <t>1139297021213302784</t>
  </si>
  <si>
    <t>1139304630939201543</t>
  </si>
  <si>
    <t>1139307320926711808</t>
  </si>
  <si>
    <t>1139311113433223172</t>
  </si>
  <si>
    <t>1139327707232309248</t>
  </si>
  <si>
    <t>1139339312816779264</t>
  </si>
  <si>
    <t>1139340162767511552</t>
  </si>
  <si>
    <t>1139371620592566272</t>
  </si>
  <si>
    <t>1139373806462496774</t>
  </si>
  <si>
    <t>1139389211356696577</t>
  </si>
  <si>
    <t>1139391595734716416</t>
  </si>
  <si>
    <t>1138421553660489728</t>
  </si>
  <si>
    <t>1138421640788881408</t>
  </si>
  <si>
    <t>1139391806099972098</t>
  </si>
  <si>
    <t>1139391963663257601</t>
  </si>
  <si>
    <t>1139404063110418432</t>
  </si>
  <si>
    <t>1139420682058526720</t>
  </si>
  <si>
    <t>1139424129726070784</t>
  </si>
  <si>
    <t>1139424761728180224</t>
  </si>
  <si>
    <t>1139456696835874816</t>
  </si>
  <si>
    <t>1139457498283483136</t>
  </si>
  <si>
    <t>1139474058599424000</t>
  </si>
  <si>
    <t>1139475438848237568</t>
  </si>
  <si>
    <t>1139163517217644544</t>
  </si>
  <si>
    <t>1139483436685508609</t>
  </si>
  <si>
    <t>1139488098067390465</t>
  </si>
  <si>
    <t>1139488605238419456</t>
  </si>
  <si>
    <t>1139505280234991616</t>
  </si>
  <si>
    <t>1139532447211634688</t>
  </si>
  <si>
    <t>1139571367798398978</t>
  </si>
  <si>
    <t>1139624984802779136</t>
  </si>
  <si>
    <t>1139625679367000064</t>
  </si>
  <si>
    <t>1139907920987066369</t>
  </si>
  <si>
    <t>1140050476093845505</t>
  </si>
  <si>
    <t>1140050513104449536</t>
  </si>
  <si>
    <t>1140050630985289728</t>
  </si>
  <si>
    <t>1140086818651672576</t>
  </si>
  <si>
    <t>1102482643621502976</t>
  </si>
  <si>
    <t>1140174641870319616</t>
  </si>
  <si>
    <t>1139623242329726976</t>
  </si>
  <si>
    <t>1140299539896815616</t>
  </si>
  <si>
    <t>1140300607137505280</t>
  </si>
  <si>
    <t>1140378819653709824</t>
  </si>
  <si>
    <t>1140379551798878208</t>
  </si>
  <si>
    <t>1139294884911648768</t>
  </si>
  <si>
    <t>1140380033954881536</t>
  </si>
  <si>
    <t>1140380642468880384</t>
  </si>
  <si>
    <t>1140380981335076869</t>
  </si>
  <si>
    <t>1140381002251919361</t>
  </si>
  <si>
    <t>1140381171492302848</t>
  </si>
  <si>
    <t>1140381489445707776</t>
  </si>
  <si>
    <t>1140381987242500096</t>
  </si>
  <si>
    <t>1140386123375677440</t>
  </si>
  <si>
    <t>1140396755592372230</t>
  </si>
  <si>
    <t>1140411469344854016</t>
  </si>
  <si>
    <t>1140419276567928833</t>
  </si>
  <si>
    <t>1140427331644854274</t>
  </si>
  <si>
    <t>1140442900389486592</t>
  </si>
  <si>
    <t>1140470500075945986</t>
  </si>
  <si>
    <t>1140473020886073345</t>
  </si>
  <si>
    <t>1140474660976508928</t>
  </si>
  <si>
    <t>1140474372928548869</t>
  </si>
  <si>
    <t>1140474711735963650</t>
  </si>
  <si>
    <t>1140478508919115777</t>
  </si>
  <si>
    <t>1140483069851271168</t>
  </si>
  <si>
    <t>1139405496236949504</t>
  </si>
  <si>
    <t>1140495462547566595</t>
  </si>
  <si>
    <t>1139402190714372097</t>
  </si>
  <si>
    <t>1140516212310454272</t>
  </si>
  <si>
    <t>1140050129384333312</t>
  </si>
  <si>
    <t>1140067213233098765</t>
  </si>
  <si>
    <t>1140517000789274624</t>
  </si>
  <si>
    <t>1140519514506842112</t>
  </si>
  <si>
    <t>1140516708735602688</t>
  </si>
  <si>
    <t>1140552184511119361</t>
  </si>
  <si>
    <t>1140552097420763136</t>
  </si>
  <si>
    <t>1140558936304697344</t>
  </si>
  <si>
    <t>1139404165245886464</t>
  </si>
  <si>
    <t>1140585046631485442</t>
  </si>
  <si>
    <t>1140642989175463936</t>
  </si>
  <si>
    <t>1140647002260287488</t>
  </si>
  <si>
    <t>1140659324458586112</t>
  </si>
  <si>
    <t>1140669615519010816</t>
  </si>
  <si>
    <t>1140696980370407424</t>
  </si>
  <si>
    <t>1140695732506243072</t>
  </si>
  <si>
    <t>1140699336520675328</t>
  </si>
  <si>
    <t>1140736248904146944</t>
  </si>
  <si>
    <t>1140786480085905408</t>
  </si>
  <si>
    <t>1140818704986451968</t>
  </si>
  <si>
    <t>1141030012230889473</t>
  </si>
  <si>
    <t>1141032156027924480</t>
  </si>
  <si>
    <t>1140380906827464706</t>
  </si>
  <si>
    <t>1139293618349498369</t>
  </si>
  <si>
    <t>1140378768449556480</t>
  </si>
  <si>
    <t>1140658614849417216</t>
  </si>
  <si>
    <t>1141001625827532800</t>
  </si>
  <si>
    <t>1141051260231147520</t>
  </si>
  <si>
    <t>1141061847703011329</t>
  </si>
  <si>
    <t>1138526907258068992</t>
  </si>
  <si>
    <t>1141101312924442627</t>
  </si>
  <si>
    <t/>
  </si>
  <si>
    <t>en</t>
  </si>
  <si>
    <t>und</t>
  </si>
  <si>
    <t>1138064496021426177</t>
  </si>
  <si>
    <t>1138741062875451393</t>
  </si>
  <si>
    <t>Twitter Web App</t>
  </si>
  <si>
    <t>Twitter Web Client</t>
  </si>
  <si>
    <t>KeysPSN</t>
  </si>
  <si>
    <t>Flamingo for Android</t>
  </si>
  <si>
    <t>TwitterAppStudy01</t>
  </si>
  <si>
    <t>Buffer</t>
  </si>
  <si>
    <t>Tweetbot for Mac</t>
  </si>
  <si>
    <t>Twitter for Android</t>
  </si>
  <si>
    <t>Twitter for iPhone</t>
  </si>
  <si>
    <t>TweetDeck</t>
  </si>
  <si>
    <t>Twitter for iPad</t>
  </si>
  <si>
    <t>RTML</t>
  </si>
  <si>
    <t>jayeshthakur</t>
  </si>
  <si>
    <t>Twitter bot, saroj humagain</t>
  </si>
  <si>
    <t>Twitter Bot 2018_87</t>
  </si>
  <si>
    <t>ML_BD_bot</t>
  </si>
  <si>
    <t xml:space="preserve">auto is the only way it can be </t>
  </si>
  <si>
    <t>mohrKPMG bot</t>
  </si>
  <si>
    <t>The Tweeted Times</t>
  </si>
  <si>
    <t>inter discipl</t>
  </si>
  <si>
    <t>TechVisor</t>
  </si>
  <si>
    <t>Machine Learning Digest</t>
  </si>
  <si>
    <t>IFTTT</t>
  </si>
  <si>
    <t>GGN_RPiTwitterFeed</t>
  </si>
  <si>
    <t>Hootsuite Inc.</t>
  </si>
  <si>
    <t>HubSpot</t>
  </si>
  <si>
    <t>Twitter Ads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</si>
  <si>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</si>
  <si>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</si>
  <si>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</si>
  <si>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</si>
  <si>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</si>
  <si>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</si>
  <si>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</si>
  <si>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</si>
  <si>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</si>
  <si>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</si>
  <si>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</si>
  <si>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</si>
  <si>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</si>
  <si>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</si>
  <si>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</si>
  <si>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</si>
  <si>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</si>
  <si>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</si>
  <si>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</si>
  <si>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</si>
  <si>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</si>
  <si>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MariaElide_xD83C__xDDEE__xD83C__xDDF9_VotaAntani</t>
  </si>
  <si>
    <t>Robot&amp;AIWorld</t>
  </si>
  <si>
    <t>The Guardian</t>
  </si>
  <si>
    <t>University of Plymouth</t>
  </si>
  <si>
    <t>Francisco Morosini</t>
  </si>
  <si>
    <t>阿富</t>
  </si>
  <si>
    <t>Kitae Kwon</t>
  </si>
  <si>
    <t>Darrell Etherington</t>
  </si>
  <si>
    <t>Massachusetts Institute of Technology (MIT)</t>
  </si>
  <si>
    <t>GNSS Positioning Feed _xD83E__xDD16_</t>
  </si>
  <si>
    <t>Matt Garnzy</t>
  </si>
  <si>
    <t>DesignSpark</t>
  </si>
  <si>
    <t>Jani M. I. Turunen</t>
  </si>
  <si>
    <t>自販機</t>
  </si>
  <si>
    <t>Soulpage</t>
  </si>
  <si>
    <t>Highblade Cables</t>
  </si>
  <si>
    <t>Technosys</t>
  </si>
  <si>
    <t>Mohamed Amer</t>
  </si>
  <si>
    <t>Bonnie D. Graham</t>
  </si>
  <si>
    <t>Awaken!</t>
  </si>
  <si>
    <t>Ludovic Delval</t>
  </si>
  <si>
    <t>Thilo Zimmermann</t>
  </si>
  <si>
    <t>Alias Robotics</t>
  </si>
  <si>
    <t>ROSIN project</t>
  </si>
  <si>
    <t>Acutronic Robotics</t>
  </si>
  <si>
    <t>SemiElectronics</t>
  </si>
  <si>
    <t>ROS-Industrial</t>
  </si>
  <si>
    <t>Alejandro Hernandez</t>
  </si>
  <si>
    <t>Karolina Kurzac</t>
  </si>
  <si>
    <t>S A Melia</t>
  </si>
  <si>
    <t>drag&amp;bot</t>
  </si>
  <si>
    <t>Jeremy S. Cook _xD83E__xDD16__xD83D__xDCBE__xD83D__xDC4A_</t>
  </si>
  <si>
    <t>Shawn Hymel</t>
  </si>
  <si>
    <t>Konrad Iturbe</t>
  </si>
  <si>
    <t>Armogathe Nadia</t>
  </si>
  <si>
    <t>Ronald van Loon @ #HPEDiscover #LasVegas</t>
  </si>
  <si>
    <t>Mike Quindazzi ✨</t>
  </si>
  <si>
    <t>Mark Lynd _xD83C__xDF99_CISSP</t>
  </si>
  <si>
    <t>Seeker</t>
  </si>
  <si>
    <t>Antonio Trigiani</t>
  </si>
  <si>
    <t>Monteagudo's Project</t>
  </si>
  <si>
    <t>michel verstrepen</t>
  </si>
  <si>
    <t>Sandra D. King</t>
  </si>
  <si>
    <t>Pete Patterson,  Spatial Cadet, _xD835__xDC65_R Dev</t>
  </si>
  <si>
    <t>Ricardo Medina</t>
  </si>
  <si>
    <t>A.M.Parial</t>
  </si>
  <si>
    <t>Jero Nimo</t>
  </si>
  <si>
    <t>_xD83C__xDF41_SrW_xD83C__xDF0D_Lfsbane_xD83D__xDC3A_</t>
  </si>
  <si>
    <t>Mohammed Kaabar_xD83C__xDDFA__xD83C__xDDF3_</t>
  </si>
  <si>
    <t>Shakil Chowdhry</t>
  </si>
  <si>
    <t>risto-m ratilainen</t>
  </si>
  <si>
    <t>Curious Luke</t>
  </si>
  <si>
    <t>Saul Ventura</t>
  </si>
  <si>
    <t>Gamaliel Akpoufuoma</t>
  </si>
  <si>
    <t>Nathalia Le Hen</t>
  </si>
  <si>
    <t>MCS Corporate Strategies Ltd</t>
  </si>
  <si>
    <t>paola ebranati</t>
  </si>
  <si>
    <t>Bill Swavely</t>
  </si>
  <si>
    <t>Yaroslava Upatova</t>
  </si>
  <si>
    <t>Tindie Maker Marketplace</t>
  </si>
  <si>
    <t>Cryptonian</t>
  </si>
  <si>
    <t>T.K DESIGN</t>
  </si>
  <si>
    <t>Nico Goddeau</t>
  </si>
  <si>
    <t>Shaun Wiggins</t>
  </si>
  <si>
    <t>itsmylife_Tech</t>
  </si>
  <si>
    <t>Lead Her Ship</t>
  </si>
  <si>
    <t>Marco  Meza</t>
  </si>
  <si>
    <t>Steve Lareau</t>
  </si>
  <si>
    <t>Lance Edelman</t>
  </si>
  <si>
    <t>Saroj Humagain</t>
  </si>
  <si>
    <t>Industry 4.0</t>
  </si>
  <si>
    <t>Machine Learning</t>
  </si>
  <si>
    <t>Lucas #STEM</t>
  </si>
  <si>
    <t>Khalid Hamdan</t>
  </si>
  <si>
    <t>Evan Kirstel at #ParisAirShow</t>
  </si>
  <si>
    <t>Bela Mutschler</t>
  </si>
  <si>
    <t>Sabine Mondestin</t>
  </si>
  <si>
    <t>Teddy Robotics</t>
  </si>
  <si>
    <t>adam cholewiński</t>
  </si>
  <si>
    <t>Barry Masterson Charlotte NC</t>
  </si>
  <si>
    <t>Smi (o) ne?</t>
  </si>
  <si>
    <t>ᴺᴬᴶᴬᵀ</t>
  </si>
  <si>
    <t>Security Testing</t>
  </si>
  <si>
    <t>Tugce Kose</t>
  </si>
  <si>
    <t>Preston Dellinger</t>
  </si>
  <si>
    <t>Red Blockchain</t>
  </si>
  <si>
    <t>Santiago Rojas</t>
  </si>
  <si>
    <t>Juan Francisco Rivas Figueroa</t>
  </si>
  <si>
    <t>Professional meme stealing ^_^</t>
  </si>
  <si>
    <t>Christian Mohr</t>
  </si>
  <si>
    <t>Galileus</t>
  </si>
  <si>
    <t>Digital Australia</t>
  </si>
  <si>
    <t>Alberto</t>
  </si>
  <si>
    <t>支人支面不支心</t>
  </si>
  <si>
    <t>Ruben Roa</t>
  </si>
  <si>
    <t>Interdisciplinarians.org</t>
  </si>
  <si>
    <t>IAM Platform</t>
  </si>
  <si>
    <t>sam pearl</t>
  </si>
  <si>
    <t>Christian Manrique</t>
  </si>
  <si>
    <t>Alfred M</t>
  </si>
  <si>
    <t>Bénédicte Rios</t>
  </si>
  <si>
    <t>Mik</t>
  </si>
  <si>
    <t>Nayana KS</t>
  </si>
  <si>
    <t>Gamer Geek</t>
  </si>
  <si>
    <t>Nadia Camandona</t>
  </si>
  <si>
    <t>Sophia the Robot</t>
  </si>
  <si>
    <t>Diego Caravana</t>
  </si>
  <si>
    <t>Sunny Shah</t>
  </si>
  <si>
    <t>Jos Quaedvlieg</t>
  </si>
  <si>
    <t>Bro.CryptoMax</t>
  </si>
  <si>
    <t>@ysen</t>
  </si>
  <si>
    <t>nathanael</t>
  </si>
  <si>
    <t>Elder Moony Morgan</t>
  </si>
  <si>
    <t>HAINBUCH America Corp.</t>
  </si>
  <si>
    <t>IMTS</t>
  </si>
  <si>
    <t>Elbert Wilhite</t>
  </si>
  <si>
    <t>MSI Tec, Inc.</t>
  </si>
  <si>
    <t>Universal Robots</t>
  </si>
  <si>
    <t>Robotiq Inc.</t>
  </si>
  <si>
    <t>Jose Payano</t>
  </si>
  <si>
    <t>Evejobs - A.i Robotic Chair</t>
  </si>
  <si>
    <t>Jett Grunfeld</t>
  </si>
  <si>
    <t>Andy</t>
  </si>
  <si>
    <t>ComputerXplorers</t>
  </si>
  <si>
    <t>LEGO Education</t>
  </si>
  <si>
    <t>SN Applied Sciences</t>
  </si>
  <si>
    <t>Springer Nature</t>
  </si>
  <si>
    <t>Springer Engineering</t>
  </si>
  <si>
    <t>NON PRAEVALEBUNT _____ Italiana e Veneta _xD83C__xDDEE__xD83C__xDDF9_ — No M5S — No Lega — Antipiddista</t>
  </si>
  <si>
    <t>Tracking the latest innovations in #robotics and #AI through brand new #videos every day. #robots #autononomousvehicles #drones #agtech info@RobotAndAIWorld.com</t>
  </si>
  <si>
    <t>The need for independent journalism has never been greater. Become a Guardian supporter: https://t.co/gWyuUVlObq</t>
  </si>
  <si>
    <t>Latest University news, events, research and information on our courses.
Apply to Plymouth: @PlymUniApply
Residence Life: @PlymUniResLife
Alumni: @PlymUniAlum</t>
  </si>
  <si>
    <t>Libertarian/Atheist/Programmer, optimist. Working on Xendra, work with drools, hornetq, Raspberry, arduino, openscad, java. PostgreSQL</t>
  </si>
  <si>
    <t>spewing rants di twitter is good for your mental health. my tweets are personal opinion ditulis dlm kondisi mumet, bahasa yg berantakan. ini account recycle bin</t>
  </si>
  <si>
    <t>dreamer (0), maker (1), multiplier (X)</t>
  </si>
  <si>
    <t>TechCrunch (yes again) darrell@techcrunch.com, or on Signal at 1-415-670-9698
https://t.co/KxrPv8bsmW</t>
  </si>
  <si>
    <t>The Massachusetts Institute of Technology is a world leader in research and education. Related accounts: @MITevents</t>
  </si>
  <si>
    <t>#GNSS #GPS #PNT #SPOOFING #JAMMING related latest worldwide news</t>
  </si>
  <si>
    <t>Nerdy Dude.
Robot Overlord.
Linux geek.
Tweets about computer security, insecurity, Linux and (sometimes) Windows software, hardware, bugs, flaws and hacks.</t>
  </si>
  <si>
    <t>Global #engineer community. Free #DSPCB #DSMechanical and #DSElectrical software, online resources and design support. Brought to you by @RSComponents.</t>
  </si>
  <si>
    <t>IT engineer and huge Star Wars fan and also big fan of Nvidia products. Windows Insider</t>
  </si>
  <si>
    <t>Japan should discard old mindset, create innovation, and improve international presence.</t>
  </si>
  <si>
    <t>A Data Science Technology Company helping enterprises harness their data and build AI driven innovative solutions. For more details: https://t.co/xPxhTdiT45</t>
  </si>
  <si>
    <t>Highblade Cables are UK leading manufacturer of a wide range of custom cable assemblies &amp; associated products for the Electronics, Computing &amp; Datacomms sectors</t>
  </si>
  <si>
    <t>Technosys Security Systems (P) Ltd, is one of the leading solution provider for ITMS and Safe City Surveillance Services.</t>
  </si>
  <si>
    <t>Ind. Board Member, Investor, Advisor: Policy, Strategy, Tech, Communications. Alum @SAP @NPS_Monterey @USNavy @KelloggSchool | Favs: Kauai, Andalucia, CA coast</t>
  </si>
  <si>
    <t>#SAPRadio &amp; @VoiceAMBusiness  producer/host. REAL conversations, not canned Q&amp;A. http://t.co/hzcYUwm4xq. TV http://t.co/BcQmrIgStf. Chick Drummer in a Dress!</t>
  </si>
  <si>
    <t>Praying for President Trump. 
Make America Great Again!
Keep America Great!</t>
  </si>
  <si>
    <t>_xD83E__xDD16__xD83E__xDD16_ Open Source Enthusiast _xD83E__xDD16__xD83E__xDD16_ #goROS // FGC : DBFZ / SFV. Hunter of Monsters.</t>
  </si>
  <si>
    <t>#roboticist for 10+ years, tweets on #robotics &amp; #automation, #digitization, #industrie40 about _xD83E__xDD16_projects @Fraunhofer_IPA like @Robott_net @ROSINproject &amp; more</t>
  </si>
  <si>
    <t>Cybersecurity for robots.</t>
  </si>
  <si>
    <t>#H2020 #ROSINproject supports #EU’s strong role within #ROS_Industrial &amp; thus consolidates #Europe’s expertise in advanced manufacturing.
#goROS!</t>
  </si>
  <si>
    <t>A #robotics company delivering next-generation #robot solutions through #modularity. We've created H-ROS, a communication bus for #robots. #ROS2 #goROS</t>
  </si>
  <si>
    <t>#Semiconductor and electronic component #technews, information, and resources, all delivered to the #electronics #engineering community daily.</t>
  </si>
  <si>
    <t>An open-source project focused on bringing the Robot Operating System (ROS) to manufacturing applications</t>
  </si>
  <si>
    <t>CTO at @AcutronicRobots</t>
  </si>
  <si>
    <t>Marketing Manager at @PraimSrl. Passionate about new technologies, #IoT, #FutureOfWork, #Automation &amp; #Alpacas. Enthusiastic traveller who seeks #adventures.</t>
  </si>
  <si>
    <t>Science fiction and speculative fiction writer most of the time,  gardener the rest of the time. New Near Future novel looking for representation .</t>
  </si>
  <si>
    <t>Engineer, Clemson grad, tech writer, maker of random contraptions for fun and profit. YouTube: https://t.co/J8jTvrUXsw</t>
  </si>
  <si>
    <t>Freelance content creator: https://t.co/8uvQIv0pt4 |  Making videos for fun and profit: https://t.co/QZGur7OKl7</t>
  </si>
  <si>
    <t>Hardware/Full Stack JS/Android developer. My opinions != my employer's opinions. Tweets deleted after 60 days. 
_xD83D__xDD11__xD83D__xDCE7_ https://t.co/cy3yCkt646</t>
  </si>
  <si>
    <t>Ethique Parité Solidarité. Casciofee et Win France. Co-Présidente du think Tank Eurocratia #FBPE #Conseil de la REM #AI #IA #Digital #HumanRights #Renaissance</t>
  </si>
  <si>
    <t>Helping data driven companies generating value•Top10Influencer #AI #BigData #DataScience #IoT #MachineLearning #Analytics #Cloud #5G• _xD83D__xDCF9_ https://t.co/1fTKAp3WNb</t>
  </si>
  <si>
    <t>US #Digital Alliances Sales Leader @PwCUS • EC &amp; Board @LAEDC • Tweets for the C-Suite #CEO #CFO #CMO #CIO #CDO #CISO on Global #Megatrends &amp; #EmergingTech!</t>
  </si>
  <si>
    <t>#CISO #CIO Top 25 Rated Global #ThoughtLeader #Speaker #Author w/ Real-World Exp. in #CyberSecurity #AI #IoT #Cloud #Blockchain #Identity Certs: #ISSMP #ISSAP</t>
  </si>
  <si>
    <t>Seeker exists where technology, innovation and the future collide. We celebrate relentless curiosity with an insatiable drive to question, inspire, and create.</t>
  </si>
  <si>
    <t>IT &amp; Cybersecurity Consultant #IoT #AI #BigData #CTO #CSO #Security #BlockChain #Analytics #Technology #ML #Consultant #Maker #Founder #Manager #Web #Robotics</t>
  </si>
  <si>
    <t>Working with #AI and #MachineLearning to create a #FinTech project that will benefit #FinancialInclusion around the world.</t>
  </si>
  <si>
    <t>Information Analyst, Formateur TIC ( blended et rapid eLearning, 3D dans des projets européens ), Moodle, HTML5, Neobook, Unity3D, Collada, Android.</t>
  </si>
  <si>
    <t>Ph.D Ed. Technology student, Change Leader, Global Business and Emerging Technology Consultant, , Educator, Accountant, Education and Mental Health Advocate</t>
  </si>
  <si>
    <t>VR/AR Developer and Educator, Spatial Computing and Robotics,
Veteran Metaverse Inhabitant, Smartass &amp; Dumbass</t>
  </si>
  <si>
    <t>Dame tu data y te diré quien eres... #DataScientist #MachineLearning #AI #Automation #PredictiveAnalytics #BusinessIntelligence #Optimization</t>
  </si>
  <si>
    <t>Happy 11111100011</t>
  </si>
  <si>
    <t>Blogger | Proud Liberal | Contractor | Social Development Worker | Environmentalist | Gastronome | Philomath | Melophile</t>
  </si>
  <si>
    <t>Educator, Ambassador @GlobalMathProj @freya_eu, B.S &amp; M.S @WSUPullman, Researcher, Blog Editor @amermathsoc @MERLOTorg #Leadership #Education #STEM #AI #Data_xD83D__xDCC8__xD83D__xDCCA_</t>
  </si>
  <si>
    <t>#Entrepreneur #Startup #Expert #HealthcareIT #eHealth #mHealth #TeleHealth #DigitalHealth #EHR #EMR #AI #HITsm #Outsourcing #BPO #Analytics  #MedicalBilling</t>
  </si>
  <si>
    <t>Tech, Business and Science enthusiastic. Like to gain knowledge about things that have being, are now and will be in future here around us.</t>
  </si>
  <si>
    <t>Luke identifies himself as a: #MachineLearning #Enthusiast _xD83E__xDD16_ ¦ #Biotechnology #Student _xD83E__xDD13_ ¦ former #Chemical #Labtechnician _xD83D__xDC68_‍_xD83D__xDD2C_ ¦  #Human</t>
  </si>
  <si>
    <t>IT Professional #ERP #PMP #CBAP #BI #EBS #Fusion #DataScience #Tableau #Python #R #SAS #PowerBI</t>
  </si>
  <si>
    <t>Mentor #TEF | Conference Speaker |Certified John Maxwell Trainer | Strategy Consultant | Business Coach #WIP Contact me via DM _xD83D__xDCDA__xD83C__xDFA4_♟</t>
  </si>
  <si>
    <t>_xD83C__xDDEB__xD83C__xDDF7_Passionate about new technologies_xD83D__xDCF1__xD83D__xDCBB_Scientific advances_xD83D__xDD2C__xD83E__xDDE0_Economy_xD83D__xDCCA__xD83D__xDCF0_ Ecology _xD83C__xDF0E_♻️Partisan of Justice⚖️Animal advocate_xD83D__xDC18__xD83D__xDC25_Vegetarian_xD83E__xDD57_Cyclist_xD83D__xDEB4__xD83C__xDFFC_‍♀️</t>
  </si>
  <si>
    <t>A Specialist Company For #Cost_Recovery #Research #Development #Land_Remediation #PatentBox #Structures_Buildings_Allowance #Media_Industries #VGTR</t>
  </si>
  <si>
    <t>addict to #edTech #edchat #MOOCs #EdStartups #AIEdu learning prevents depression - some retweets not endorsement. Rationality keeps me afloat. tweets my own.</t>
  </si>
  <si>
    <t>Transformational Healthcare Executive &amp; Digital Strategist. Entrepreneur, cybersecurity, IoT, cloud, coffee addict. Leading Digital Transformation at Pharm-Olam</t>
  </si>
  <si>
    <t>#Marketing lead @Accenture admirer | #DigitalTransformation Adviser | Hubspot &amp; #Google Certified #WomenInTech _xD83D__xDCAB_Whatever U Are, Be a Good One</t>
  </si>
  <si>
    <t>Buy awesome things directly from makers &amp; build something amazing! #DIY #Electronics #Hardware #Maker. Tweets by robodog and @asiwatch.</t>
  </si>
  <si>
    <t>Discoverer # analyst # thinker # solver # developper # builder # evaluator # visioneer # pupil # teacher # father # husband_I love logic, life, nature &amp; cosmos.</t>
  </si>
  <si>
    <t>#influencer #DigitalEngagement #CyberSecurity #CrisisManagement #Strategy #Entrepreneur #ArticificialIntelligence #InternetOfThings #disruptive #Energy #BigData</t>
  </si>
  <si>
    <t>Aircraft ,FlightSimulatorX ,3d printers ,Edu ,life peoples ,etc...</t>
  </si>
  <si>
    <t>Husband, Father, Student, Security n00b. Interested in Cyber Security Research, Pen testing, RED Teaming, &amp; Threat Hunting, Thoughts and Tweets are my own.</t>
  </si>
  <si>
    <t>#womenintech #leadership #genderequity #women #girlsinstem #powerwomen #fintech #AI</t>
  </si>
  <si>
    <t>I Wear Many Hats: Futurist⌛Graphic &amp; Web Design, Digital Artist _xD83C__xDFA8_ Co-Founder &amp; Director of @OWTFF Film Fest _xD83C__xDFAC_ Movie/Music Producer _xD83C__xDFBC_ AI /VR/WEB Developer _xD83E__xDD16_</t>
  </si>
  <si>
    <t>Founder and CEO at @VallumSoftware, a provider of #NetworkMonitoring &amp; #NetworkManagement solutions for #SMBs &amp; #MSPs #msp #software #Microservices #containers</t>
  </si>
  <si>
    <t>Data Science enthusiast   #Datascience #Machinelearning #Bigdata #Deeplearning #Blockchain</t>
  </si>
  <si>
    <t>Het vizier op de tech industrie / The visor on the tech industry.</t>
  </si>
  <si>
    <t>Trying to learn how simple is failing as bot using #Artificialintelligence #Blockchain #IoT #MachineLearning.Just another #bot by @maxvurro</t>
  </si>
  <si>
    <t>Here, we retweet everything related to #MachineLearning!
Best Online Courses-
1. https://t.co/K9GT3iXVsB 2. https://t.co/TixhlU3qkR 3. https://t.co/fx2n0XK4JN</t>
  </si>
  <si>
    <t>Enable anyone, anywhere to build technology</t>
  </si>
  <si>
    <t>I love technology such as #AI, #robotics, #3Dprinting &amp; #blockchain and am excited about its potential on businesses and society. All views are my own.</t>
  </si>
  <si>
    <t>#B2B #Social #Digital #Influencer helping #Tech clients with #SocialMediaMarketing in #Telecom #5G #Cloud #DigitalHealth #PAS19 #avgeek #ParisAirShow @boomaero</t>
  </si>
  <si>
    <t>Professor im oberschwäbischen Weingarten, Digitalisierung, Digitale Wirtschaft, Politik, Online Marketing, Grünen-Mitglied, NYC Addict, Mountainbiker</t>
  </si>
  <si>
    <t>Actress Singer_xD83C__xDFA4_ &amp; Filmmaker 
_xD83C__xDFAC_ @ https://t.co/oBTIDMhwBT
Co-Founder of Open World Toronto Film Festival @owtff 
_xD83D__xDE1B_Don't be a stranger I don't bite...Maybe</t>
  </si>
  <si>
    <t>Tymczasem nie żadna wrodzona umiejętność ani kosmiczna siła, ale najzwyklejsza w świecie zimna kalkulacja i odpowiednie wybieranie priorytetów...</t>
  </si>
  <si>
    <t>Kısmi olarak Oblomov :) BeşiktAşk ⚽️_xD83E__xDD85_</t>
  </si>
  <si>
    <t>بكَ يارب استجِير و أستنير ،اُكتب لي جميل القدر، Change and Creativity for a better life for us and for our future generations,Moh Ph_xD83C__xDDF8__xD83C__xDDE6_</t>
  </si>
  <si>
    <t>News Hub! Get the latest Security News &amp; Updates!</t>
  </si>
  <si>
    <t>Muhendis/Genetikci</t>
  </si>
  <si>
    <t>18+ years in technology and financial services. Big fan of #blockchain and #FinTech #Finserv #Trading #Followback #Follow #Followme Executive at @RelevantTrack</t>
  </si>
  <si>
    <t>Practitioner of all things Blockchain! Blockchain and #ArtificialIntelligence are incredible together! #Follow 100% #Followback #AI #FinTech</t>
  </si>
  <si>
    <t>News, Tech, Social Media, Opiniones y RTs Personales. #SantiagoRojas #Influencer #BigData #Entrepreneur #KloutExpert #Trends
#SerCaleñoEstáDeModa</t>
  </si>
  <si>
    <t>@rcensv #Strategic #Management  #Startup #Balanced_Scorecard, #KPI, #ProcessMapping #IDEF0 #ModelBiz #Ecosystem #BIZ #CloudComputing</t>
  </si>
  <si>
    <t>Traveler | Bibliophile |
اللَّهُمَّ صَلِّ عَلَى مُحَمَّدٍ، وَعَلَى آلِ مُحَمَّدٍ</t>
  </si>
  <si>
    <t>Global Co-Lead and Head of Innovation @kpmg_de "Dinosaurs survived as birds." All views shared are my own. @kpmg_de_inno #digital #kpmginnovate #SayYesToEurope</t>
  </si>
  <si>
    <t>Abogado Luchador incansable por la justicia.</t>
  </si>
  <si>
    <t>Creating #Digital Ideas in #Australia</t>
  </si>
  <si>
    <t>SPOTLIGHT on INNOVATORS &amp; INFLUENCERS !    Also I am an Aspiring PRODUCT DEVELOPER</t>
  </si>
  <si>
    <t>Family Doctor &amp; Epidemiologist &amp; Health Technology Assesment</t>
  </si>
  <si>
    <t>We believe in interdisciplinary approach to tackle current challenges in economy, technology, culture and politics.</t>
  </si>
  <si>
    <t>Information Access and Management Platform's Official Twitter. The best #curation, #tips, #tools and #services to help you Dominate Your Information.</t>
  </si>
  <si>
    <t>No fear, no shame and no sloth. Sampo-yoshi #competitiveintelligence | #Industry40 | #Society50 |#leanstartup | #analytics | #cognitive |#sustainability</t>
  </si>
  <si>
    <t>Chief Information Officer, Manchester United Fan, Water Conservationist and I Follow Jesus</t>
  </si>
  <si>
    <t>Machine Learning Digest.  Powered by https://t.co/rHlyfdPfTj</t>
  </si>
  <si>
    <t>Digital Communication @OtodoOfficiel #IoT #Smarthome #tech #innovation</t>
  </si>
  <si>
    <t>I spray myself with sucka repellent, not perfume.</t>
  </si>
  <si>
    <t>Cool, friendly, #Biotech, #traveller, #Researcher, #PR #Naturelover #foodie #gardener #AmateurChef #shopaholic</t>
  </si>
  <si>
    <t>Data Scientist by day, geek tech gamer junky by night.  #PowerBi #Tableau #RaspberryPi  twitter influencer _xD83D__xDE1C_, welcome to my stream of consciousness</t>
  </si>
  <si>
    <t>Una MamManager a Londra, tra pennelli e fornelli, in felice (de)crescita.   A MamManager in London, between brushes and cookers,  happily in (de) growth.</t>
  </si>
  <si>
    <t>I’m Sophia, @HansonRobotics' latest humanlike robot. This is my official account, run in collaboration with my AI dialogue system and my human social media team</t>
  </si>
  <si>
    <t>Über generalist full-stack Technical Founder and Technical Director @CrowdEmotion. Passionate about software architecture. Innovation addict. Self Starter.</t>
  </si>
  <si>
    <t>Building the best Digital Training Company on the Planet - https://t.co/qcoLYt04uM</t>
  </si>
  <si>
    <t>Social Media Coach for lawyers and financial experts. #Fintech #Blockchain Slogan: Knowledge passed by networks of people leads to wisdom. Givers gain.</t>
  </si>
  <si>
    <t>Hello everyone, join me. Only together can you change the world for the better.Doing business in cryptocurrency.</t>
  </si>
  <si>
    <t>Nobody can hit as hard as life _xD83D__xDCDA__xD83D__xDCDD__xD83D__xDCD6_
#Crimea #Kırım #Qırım #CrimeanTatar</t>
  </si>
  <si>
    <t>Human</t>
  </si>
  <si>
    <t>M Sc. Public Management. 
Educator * Researcher* IT &amp; Media savvy. 
* Environmental Advocate</t>
  </si>
  <si>
    <t>65 years of revolutionizing the field of precision workholding.</t>
  </si>
  <si>
    <t>Informing and inspiring #manufacturers around the world. The official Twitter acct. for IMTS. #IMTS2020 Sept 14-19, 2020 Produced by @AMTonline</t>
  </si>
  <si>
    <t>creative entrepreneur</t>
  </si>
  <si>
    <t>MSI TEC provides solutions &amp; services for #Automation, #motioncontrol, #collaborative #robots, #robotics, #subassemblies, industrial networking &amp; computing</t>
  </si>
  <si>
    <t>Universal Robots makes #robot #automation available to all with flexible, user-friendly #robotic arms. #cobots</t>
  </si>
  <si>
    <t>Robotiq frees human hands from repetitive tasks. 
Our tools and know-how simplify collaborative robot applications, so factories can start production faster.</t>
  </si>
  <si>
    <t>Follow me for cutting-edge trends in Digital (Open) Banking. Devoted to Inclusive  Mobile Instant (Faster) Payments; Mobile Money Designer and FinTechs ...</t>
  </si>
  <si>
    <t>Imagine we’re sitting in Lunar Rover on the moon_xD83C__xDF16_.</t>
  </si>
  <si>
    <t>SF Giants Fan, father of two;   Angel #investor in #fintech; background in #software engineering. Interested in #javascript #coding #java #html  #python #code</t>
  </si>
  <si>
    <t>Passionate about IT and computing in primaries and pre-schools. Delivering unique and engaging workshops, after school activities and core curriculum modules.</t>
  </si>
  <si>
    <t>Building student confidence one hands-on STEAM project at a time. A division of the @LEGO_Group. #LEGOconfidence #LEGOeduSPIKE</t>
  </si>
  <si>
    <t>SN Applied Sciences is an interdisciplinary journal for the disciplines of Chemistry, Earth &amp; Environmental Sciences, Engineering, Material Science and Physics.</t>
  </si>
  <si>
    <t>Official channel for Springer Nature, a major force in publishing including @nresearchnews, @BioMedCentral, Springer et al. Site notice https://t.co/NqJfs6u9MY</t>
  </si>
  <si>
    <t>Tweeting the latest content, news and updates from all of Springer’s #engineering portfolio.</t>
  </si>
  <si>
    <t>London, England</t>
  </si>
  <si>
    <t>London</t>
  </si>
  <si>
    <t>Plymouth, UK</t>
  </si>
  <si>
    <t>Peru</t>
  </si>
  <si>
    <t>dimana ya... _xD83E__xDD14_</t>
  </si>
  <si>
    <t>San Jose, CA</t>
  </si>
  <si>
    <t>Toronto, ON</t>
  </si>
  <si>
    <t>Cambridge, MA</t>
  </si>
  <si>
    <t xml:space="preserve">Internet </t>
  </si>
  <si>
    <t>Australia</t>
  </si>
  <si>
    <t>United Kingdom</t>
  </si>
  <si>
    <t>Finland</t>
  </si>
  <si>
    <t>Tokyo, Japan</t>
  </si>
  <si>
    <t>B0-13, Indu Fortune Fields Annexe, KPHB 13th Phase, KPHB Colony, Hyderabad, India</t>
  </si>
  <si>
    <t>UK</t>
  </si>
  <si>
    <t>New Delhi, India</t>
  </si>
  <si>
    <t>Ventura, California</t>
  </si>
  <si>
    <t>NC &amp; everywhere Blog</t>
  </si>
  <si>
    <t>Stuttgart, Allemagne</t>
  </si>
  <si>
    <t>Stuttgart, Deutschland</t>
  </si>
  <si>
    <t>Vitoria-Gasteiz, España</t>
  </si>
  <si>
    <t>Europe</t>
  </si>
  <si>
    <t>Vitoria-Gasteiz, Spain</t>
  </si>
  <si>
    <t>Atlanta, GA</t>
  </si>
  <si>
    <t>Farnham, Surrey, UK</t>
  </si>
  <si>
    <t>Stuttgart, Germany</t>
  </si>
  <si>
    <t>Palm Harbor, FL, USA, Earth</t>
  </si>
  <si>
    <t>Boulder, CO</t>
  </si>
  <si>
    <t>Barcelona/Madrid</t>
  </si>
  <si>
    <t>Provence-Alpes-Côte d'Azur, France</t>
  </si>
  <si>
    <t>#NL. Also on Instagram https:/</t>
  </si>
  <si>
    <t>Los Angeles, CA</t>
  </si>
  <si>
    <t>Texas</t>
  </si>
  <si>
    <t>Bologna (Italy)</t>
  </si>
  <si>
    <t>Republic of Belarus</t>
  </si>
  <si>
    <t>Dinant - Belgium</t>
  </si>
  <si>
    <t>USA</t>
  </si>
  <si>
    <t>Ottawa</t>
  </si>
  <si>
    <t>Colombia</t>
  </si>
  <si>
    <t>Front side</t>
  </si>
  <si>
    <t>_xD83C__xDDF5__xD83C__xDDED_ | _xD83C__xDDE8__xD83C__xDDE6_</t>
  </si>
  <si>
    <t>Fort Collins, CO, USA</t>
  </si>
  <si>
    <t>Glen Rock, NJ</t>
  </si>
  <si>
    <t>Switzerland</t>
  </si>
  <si>
    <t>impact. com</t>
  </si>
  <si>
    <t>Paris, France</t>
  </si>
  <si>
    <t>Kenilworth, United Kingdom</t>
  </si>
  <si>
    <t xml:space="preserve">Italy - USA </t>
  </si>
  <si>
    <t>Philadelphia, Boston, Raleigh</t>
  </si>
  <si>
    <t>Ukraine</t>
  </si>
  <si>
    <t>Worldwide community. HQ CA, US</t>
  </si>
  <si>
    <t>Belgium</t>
  </si>
  <si>
    <t>New York</t>
  </si>
  <si>
    <t>::1</t>
  </si>
  <si>
    <t>United States</t>
  </si>
  <si>
    <t>Mexico</t>
  </si>
  <si>
    <t>Toronto, Ontario</t>
  </si>
  <si>
    <t>Nepal</t>
  </si>
  <si>
    <t>Nederland / The Netherlands</t>
  </si>
  <si>
    <t>All around the World!</t>
  </si>
  <si>
    <t>Boston, MA</t>
  </si>
  <si>
    <t>Charlotte, NC</t>
  </si>
  <si>
    <t>المملكة العربية السعودية</t>
  </si>
  <si>
    <t>Hyderabad, India</t>
  </si>
  <si>
    <t>Ankara, Türkiye</t>
  </si>
  <si>
    <t>Texas, USA</t>
  </si>
  <si>
    <t>San Salvador, El Salvador</t>
  </si>
  <si>
    <t>indonesia</t>
  </si>
  <si>
    <t>Munich</t>
  </si>
  <si>
    <t xml:space="preserve">Caracas </t>
  </si>
  <si>
    <t>Sydney, New South Wales</t>
  </si>
  <si>
    <t>Buenos Aires - Argentina</t>
  </si>
  <si>
    <t>Worldwide</t>
  </si>
  <si>
    <t>Madrid/Sdr</t>
  </si>
  <si>
    <t>The Earth</t>
  </si>
  <si>
    <t>Toulouse, France</t>
  </si>
  <si>
    <t>Chez les yé-yé</t>
  </si>
  <si>
    <t>Greenwich, London</t>
  </si>
  <si>
    <t>Hong Kong</t>
  </si>
  <si>
    <t>London, UK</t>
  </si>
  <si>
    <t>www.behance.net/ceesrijnen</t>
  </si>
  <si>
    <t>Kiev, Ukraine</t>
  </si>
  <si>
    <t>some where on earth.....</t>
  </si>
  <si>
    <t>Germantown, WI / USA / Canada</t>
  </si>
  <si>
    <t>Chicago, IL</t>
  </si>
  <si>
    <t>Miami fl</t>
  </si>
  <si>
    <t>Offices in CO, AZ &amp; CA</t>
  </si>
  <si>
    <t>Denmark</t>
  </si>
  <si>
    <t>Quebec, Canada</t>
  </si>
  <si>
    <t>ÜT: 18.4703655,-69.9401899</t>
  </si>
  <si>
    <t>San Francisco</t>
  </si>
  <si>
    <t>Berlin / London</t>
  </si>
  <si>
    <t>https://t.co/c53pnmnuIT</t>
  </si>
  <si>
    <t>https://t.co/eMA45LrUOX</t>
  </si>
  <si>
    <t>https://t.co/LV5OvarI6J</t>
  </si>
  <si>
    <t>https://t.co/6IO6esWeOU</t>
  </si>
  <si>
    <t>https://t.co/HWvbHhxFkM</t>
  </si>
  <si>
    <t>https://t.co/srdhJv94mQ</t>
  </si>
  <si>
    <t>https://t.co/lM2niWIW73</t>
  </si>
  <si>
    <t>https://t.co/YSUzB6ufyp</t>
  </si>
  <si>
    <t>https://t.co/7FgCZAX27T</t>
  </si>
  <si>
    <t>https://t.co/wFymCTkM9f</t>
  </si>
  <si>
    <t>https://t.co/fZU86ffkCU</t>
  </si>
  <si>
    <t>https://t.co/i3qAimskHd</t>
  </si>
  <si>
    <t>https://t.co/b14bFcn4Bz</t>
  </si>
  <si>
    <t>https://t.co/2kEmsZoqoH</t>
  </si>
  <si>
    <t>https://t.co/4cwID8EfsQ</t>
  </si>
  <si>
    <t>https://t.co/Uucuj7oTwL</t>
  </si>
  <si>
    <t>http://t.co/SI1THNQ7vK</t>
  </si>
  <si>
    <t>https://t.co/FDdrp4MA0i</t>
  </si>
  <si>
    <t>https://t.co/Ms1cmFU8GS</t>
  </si>
  <si>
    <t>http://t.co/boHHYcSXNP</t>
  </si>
  <si>
    <t>https://t.co/pIQcS13pw9</t>
  </si>
  <si>
    <t>https://t.co/fEbse7VcXT</t>
  </si>
  <si>
    <t>https://t.co/fnfsmuGsii</t>
  </si>
  <si>
    <t>https://t.co/ANfWqWqqSU</t>
  </si>
  <si>
    <t>https://t.co/IcWgdrlUDO</t>
  </si>
  <si>
    <t>https://t.co/STpANWiGYj</t>
  </si>
  <si>
    <t>https://t.co/ulab5Tg9xD</t>
  </si>
  <si>
    <t>http://t.co/vpsycneBBJ</t>
  </si>
  <si>
    <t>https://t.co/38MgrqHvHb</t>
  </si>
  <si>
    <t>https://t.co/NQNO6skwmN</t>
  </si>
  <si>
    <t>https://t.co/skqT4kXOe3</t>
  </si>
  <si>
    <t>https://t.co/HB4OL1DPRz</t>
  </si>
  <si>
    <t>https://t.co/TdFjt7nvh2</t>
  </si>
  <si>
    <t>https://t.co/nfdi0nGXKZ</t>
  </si>
  <si>
    <t>https://t.co/cZV55Clr81</t>
  </si>
  <si>
    <t>https://t.co/XbksIqxz6m</t>
  </si>
  <si>
    <t>https://t.co/JE3rBWMAl3</t>
  </si>
  <si>
    <t>https://t.co/SoEAsS57K0</t>
  </si>
  <si>
    <t>https://t.co/UZJz8DoHqJ</t>
  </si>
  <si>
    <t>https://t.co/MItMC7HSqI</t>
  </si>
  <si>
    <t>http://t.co/XIoalHMUd5</t>
  </si>
  <si>
    <t>https://t.co/QKg0jEnCNe</t>
  </si>
  <si>
    <t>https://t.co/5C2dcwLIWG</t>
  </si>
  <si>
    <t>https://t.co/BdtpXV8XzG</t>
  </si>
  <si>
    <t>https://t.co/6ojjArnec1</t>
  </si>
  <si>
    <t>https://t.co/qEToVUzSTc</t>
  </si>
  <si>
    <t>https://t.co/ILDo3CFZZY</t>
  </si>
  <si>
    <t>https://t.co/A9YHxF00fl</t>
  </si>
  <si>
    <t>https://t.co/5eDH8mX3sV</t>
  </si>
  <si>
    <t>https://t.co/MNTPM6fhj1</t>
  </si>
  <si>
    <t>https://t.co/YE9V34jPO8</t>
  </si>
  <si>
    <t>https://t.co/k6pcXX1YVW</t>
  </si>
  <si>
    <t>https://t.co/kdC0w605cD</t>
  </si>
  <si>
    <t>https://t.co/vZ2FmuVdKV</t>
  </si>
  <si>
    <t>https://t.co/GrGxEahKiP</t>
  </si>
  <si>
    <t>https://t.co/HQcz1YDNdD</t>
  </si>
  <si>
    <t>https://t.co/Use3egj28B</t>
  </si>
  <si>
    <t>https://t.co/6odYdaz7Zi</t>
  </si>
  <si>
    <t>https://t.co/1TKwAxKdMa</t>
  </si>
  <si>
    <t>https://t.co/5sfkIymJJH</t>
  </si>
  <si>
    <t>https://t.co/iEfIFQeBiz</t>
  </si>
  <si>
    <t>http://t.co/VDo7u5vaAk</t>
  </si>
  <si>
    <t>https://t.co/ihLfzQ3tWF</t>
  </si>
  <si>
    <t>http://t.co/3GPzHs4Nn6</t>
  </si>
  <si>
    <t>https://t.co/B4lApdMEDj</t>
  </si>
  <si>
    <t>https://t.co/dLOVSK76L2</t>
  </si>
  <si>
    <t>https://t.co/4109LWKvLL</t>
  </si>
  <si>
    <t>https://t.co/C9Rs2oOkEi</t>
  </si>
  <si>
    <t>https://t.co/AserWFFwNA</t>
  </si>
  <si>
    <t>https://t.co/vPXE8MwGGu</t>
  </si>
  <si>
    <t>http://t.co/xUk9j67Ra5</t>
  </si>
  <si>
    <t>https://t.co/n8gEN2z8eI</t>
  </si>
  <si>
    <t>https://t.co/m3iMKQlmh7</t>
  </si>
  <si>
    <t>http://t.co/WflJ3kHjCf</t>
  </si>
  <si>
    <t>https://t.co/2RyQzTZspQ</t>
  </si>
  <si>
    <t>https://pbs.twimg.com/profile_banners/763044924526825476/1485309332</t>
  </si>
  <si>
    <t>https://pbs.twimg.com/profile_banners/15255621/1548507240</t>
  </si>
  <si>
    <t>https://pbs.twimg.com/profile_banners/87818409/1542013526</t>
  </si>
  <si>
    <t>https://pbs.twimg.com/profile_banners/49733413/1558429982</t>
  </si>
  <si>
    <t>https://pbs.twimg.com/profile_banners/106800018/1525832259</t>
  </si>
  <si>
    <t>https://pbs.twimg.com/profile_banners/830022946861113344/1486731305</t>
  </si>
  <si>
    <t>https://pbs.twimg.com/profile_banners/15425183/1359753197</t>
  </si>
  <si>
    <t>https://pbs.twimg.com/profile_banners/15460048/1560362991</t>
  </si>
  <si>
    <t>https://pbs.twimg.com/profile_banners/943680526380023809/1513925643</t>
  </si>
  <si>
    <t>https://pbs.twimg.com/profile_banners/908537387751317504/1515894922</t>
  </si>
  <si>
    <t>https://pbs.twimg.com/profile_banners/135486484/1560779643</t>
  </si>
  <si>
    <t>https://pbs.twimg.com/profile_banners/54667280/1447077039</t>
  </si>
  <si>
    <t>https://pbs.twimg.com/profile_banners/195289158/1543070289</t>
  </si>
  <si>
    <t>https://pbs.twimg.com/profile_banners/1025216446731837442/1555777545</t>
  </si>
  <si>
    <t>https://pbs.twimg.com/profile_banners/1259108498/1483627189</t>
  </si>
  <si>
    <t>https://pbs.twimg.com/profile_banners/1130448228447543296/1558355417</t>
  </si>
  <si>
    <t>https://pbs.twimg.com/profile_banners/18585700/1399491639</t>
  </si>
  <si>
    <t>https://pbs.twimg.com/profile_banners/18360110/1558313531</t>
  </si>
  <si>
    <t>https://pbs.twimg.com/profile_banners/560712390/1559234884</t>
  </si>
  <si>
    <t>https://pbs.twimg.com/profile_banners/856864272307150849/1508139729</t>
  </si>
  <si>
    <t>https://pbs.twimg.com/profile_banners/901225114905305088/1560331155</t>
  </si>
  <si>
    <t>https://pbs.twimg.com/profile_banners/1072430245234532352/1544542397</t>
  </si>
  <si>
    <t>https://pbs.twimg.com/profile_banners/1244092386/1560244687</t>
  </si>
  <si>
    <t>https://pbs.twimg.com/profile_banners/1628480198/1461160044</t>
  </si>
  <si>
    <t>https://pbs.twimg.com/profile_banners/569137571/1504706025</t>
  </si>
  <si>
    <t>https://pbs.twimg.com/profile_banners/190194769/1409054533</t>
  </si>
  <si>
    <t>https://pbs.twimg.com/profile_banners/803698899085127680/1480632853</t>
  </si>
  <si>
    <t>https://pbs.twimg.com/profile_banners/298462281/1557514725</t>
  </si>
  <si>
    <t>https://pbs.twimg.com/profile_banners/743457854485577728/1525267780</t>
  </si>
  <si>
    <t>https://pbs.twimg.com/profile_banners/554523542/1514552102</t>
  </si>
  <si>
    <t>https://pbs.twimg.com/profile_banners/840322392/1540593567</t>
  </si>
  <si>
    <t>https://pbs.twimg.com/profile_banners/2199716367/1550664560</t>
  </si>
  <si>
    <t>https://pbs.twimg.com/profile_banners/795933922509078528/1560801701</t>
  </si>
  <si>
    <t>https://pbs.twimg.com/profile_banners/555031989/1504691055</t>
  </si>
  <si>
    <t>https://pbs.twimg.com/profile_banners/2344530218/1527574812</t>
  </si>
  <si>
    <t>https://pbs.twimg.com/profile_banners/17575069/1544799931</t>
  </si>
  <si>
    <t>https://pbs.twimg.com/profile_banners/16438248/1535392010</t>
  </si>
  <si>
    <t>https://pbs.twimg.com/profile_banners/3195761/1535812834</t>
  </si>
  <si>
    <t>https://pbs.twimg.com/profile_banners/130857101/1536725498</t>
  </si>
  <si>
    <t>https://pbs.twimg.com/profile_banners/482970391/1409332484</t>
  </si>
  <si>
    <t>https://pbs.twimg.com/profile_banners/144934851/1448810328</t>
  </si>
  <si>
    <t>https://pbs.twimg.com/profile_banners/103497507/1443944388</t>
  </si>
  <si>
    <t>https://pbs.twimg.com/profile_banners/1111557401549791234/1560356890</t>
  </si>
  <si>
    <t>https://pbs.twimg.com/profile_banners/1363973622/1471576402</t>
  </si>
  <si>
    <t>https://pbs.twimg.com/profile_banners/78917566/1559897837</t>
  </si>
  <si>
    <t>https://pbs.twimg.com/profile_banners/1064108650271309826/1542538859</t>
  </si>
  <si>
    <t>https://pbs.twimg.com/profile_banners/3278169884/1534392300</t>
  </si>
  <si>
    <t>https://pbs.twimg.com/profile_banners/195151954/1422728160</t>
  </si>
  <si>
    <t>https://pbs.twimg.com/profile_banners/1671349855/1406977915</t>
  </si>
  <si>
    <t>https://pbs.twimg.com/profile_banners/1058122315/1400150844</t>
  </si>
  <si>
    <t>https://pbs.twimg.com/profile_banners/770615797/1364148554</t>
  </si>
  <si>
    <t>https://pbs.twimg.com/profile_banners/14734548/1508513440</t>
  </si>
  <si>
    <t>https://pbs.twimg.com/profile_banners/2801239800/1543916809</t>
  </si>
  <si>
    <t>https://pbs.twimg.com/profile_banners/712685130/1511856260</t>
  </si>
  <si>
    <t>https://pbs.twimg.com/profile_banners/145457374/1532316484</t>
  </si>
  <si>
    <t>https://pbs.twimg.com/profile_banners/387820244/1422313496</t>
  </si>
  <si>
    <t>https://pbs.twimg.com/profile_banners/19508497/1492894449</t>
  </si>
  <si>
    <t>https://pbs.twimg.com/profile_banners/1491149610/1388262448</t>
  </si>
  <si>
    <t>https://pbs.twimg.com/profile_banners/781930376721752064/1479434618</t>
  </si>
  <si>
    <t>https://pbs.twimg.com/profile_banners/216813753/1542991335</t>
  </si>
  <si>
    <t>https://pbs.twimg.com/profile_banners/1274104182/1447728362</t>
  </si>
  <si>
    <t>https://pbs.twimg.com/profile_banners/2800599859/1431034133</t>
  </si>
  <si>
    <t>https://pbs.twimg.com/profile_banners/711000475340902400/1525363244</t>
  </si>
  <si>
    <t>https://pbs.twimg.com/profile_banners/781901271737380865/1530204970</t>
  </si>
  <si>
    <t>https://pbs.twimg.com/profile_banners/772361408956731392/1537214977</t>
  </si>
  <si>
    <t>https://pbs.twimg.com/profile_banners/3296548171/1503191087</t>
  </si>
  <si>
    <t>https://pbs.twimg.com/profile_banners/143136451/1546163339</t>
  </si>
  <si>
    <t>https://pbs.twimg.com/profile_banners/35203319/1560354743</t>
  </si>
  <si>
    <t>https://pbs.twimg.com/profile_banners/96602960/1543930614</t>
  </si>
  <si>
    <t>https://pbs.twimg.com/profile_banners/31017314/1449987474</t>
  </si>
  <si>
    <t>https://pbs.twimg.com/profile_banners/1109110283035992065/1560531413</t>
  </si>
  <si>
    <t>https://pbs.twimg.com/profile_banners/1122236689294999553/1560638644</t>
  </si>
  <si>
    <t>https://pbs.twimg.com/profile_banners/1128332415510904833/1559864328</t>
  </si>
  <si>
    <t>https://pbs.twimg.com/profile_banners/2673896172/1547760918</t>
  </si>
  <si>
    <t>https://pbs.twimg.com/profile_banners/710123736175783938/1458287472</t>
  </si>
  <si>
    <t>https://pbs.twimg.com/profile_banners/3043256225/1560895460</t>
  </si>
  <si>
    <t>https://pbs.twimg.com/profile_banners/709783018483810304/1532310444</t>
  </si>
  <si>
    <t>https://pbs.twimg.com/profile_banners/954862474238595074/1532308711</t>
  </si>
  <si>
    <t>https://pbs.twimg.com/profile_banners/30615043/1468565824</t>
  </si>
  <si>
    <t>https://pbs.twimg.com/profile_banners/214570708/1407251637</t>
  </si>
  <si>
    <t>https://pbs.twimg.com/profile_banners/171893613/1526173211</t>
  </si>
  <si>
    <t>https://pbs.twimg.com/profile_banners/2737347683/1469474824</t>
  </si>
  <si>
    <t>https://pbs.twimg.com/profile_banners/3066014423/1441414754</t>
  </si>
  <si>
    <t>https://pbs.twimg.com/profile_banners/1136971965250428928/1559965179</t>
  </si>
  <si>
    <t>https://pbs.twimg.com/profile_banners/769257522456702977/1480774221</t>
  </si>
  <si>
    <t>https://pbs.twimg.com/profile_banners/975452621522853890/1521402326</t>
  </si>
  <si>
    <t>https://pbs.twimg.com/profile_banners/226310002/1521139334</t>
  </si>
  <si>
    <t>https://pbs.twimg.com/profile_banners/2737054495/1539690073</t>
  </si>
  <si>
    <t>https://pbs.twimg.com/profile_banners/3732897196/1510683706</t>
  </si>
  <si>
    <t>https://pbs.twimg.com/profile_banners/97403875/1443097682</t>
  </si>
  <si>
    <t>https://pbs.twimg.com/profile_banners/14369376/1548088412</t>
  </si>
  <si>
    <t>https://pbs.twimg.com/profile_banners/2889397074/1475040094</t>
  </si>
  <si>
    <t>https://pbs.twimg.com/profile_banners/316331833/1431495420</t>
  </si>
  <si>
    <t>https://pbs.twimg.com/profile_banners/2458018733/1447941248</t>
  </si>
  <si>
    <t>https://pbs.twimg.com/profile_banners/922305473449041920/1547575781</t>
  </si>
  <si>
    <t>https://pbs.twimg.com/profile_banners/9478172/1552954337</t>
  </si>
  <si>
    <t>https://pbs.twimg.com/profile_banners/1423656548/1463893440</t>
  </si>
  <si>
    <t>https://pbs.twimg.com/profile_banners/171892955/1485889006</t>
  </si>
  <si>
    <t>https://pbs.twimg.com/profile_banners/1122007073951289345/1556907484</t>
  </si>
  <si>
    <t>https://pbs.twimg.com/profile_banners/90826074/1556993642</t>
  </si>
  <si>
    <t>https://pbs.twimg.com/profile_banners/211854888/1558839778</t>
  </si>
  <si>
    <t>https://pbs.twimg.com/profile_banners/75895692/1455226780</t>
  </si>
  <si>
    <t>https://pbs.twimg.com/profile_banners/4277791341/1557758969</t>
  </si>
  <si>
    <t>https://pbs.twimg.com/profile_banners/3421301/1558383158</t>
  </si>
  <si>
    <t>https://pbs.twimg.com/profile_banners/2445692203/1421251689</t>
  </si>
  <si>
    <t>https://pbs.twimg.com/profile_banners/92540492/1523648918</t>
  </si>
  <si>
    <t>https://pbs.twimg.com/profile_banners/763698512/1558529463</t>
  </si>
  <si>
    <t>https://pbs.twimg.com/profile_banners/2525823126/1520347992</t>
  </si>
  <si>
    <t>https://pbs.twimg.com/profile_banners/38188696/1455932935</t>
  </si>
  <si>
    <t>https://pbs.twimg.com/profile_banners/18041870/1557144053</t>
  </si>
  <si>
    <t>https://pbs.twimg.com/profile_banners/904979917124890624/1556168395</t>
  </si>
  <si>
    <t>https://pbs.twimg.com/profile_banners/193754640/1446456254</t>
  </si>
  <si>
    <t>https://pbs.twimg.com/profile_banners/50318149/1554216315</t>
  </si>
  <si>
    <t>https://pbs.twimg.com/profile_banners/1035431689311453186/1535701415</t>
  </si>
  <si>
    <t>https://pbs.twimg.com/profile_banners/253588542/1505480044</t>
  </si>
  <si>
    <t>https://pbs.twimg.com/profile_banners/849536703249489920/1491380538</t>
  </si>
  <si>
    <t>it</t>
  </si>
  <si>
    <t>ja</t>
  </si>
  <si>
    <t>fr</t>
  </si>
  <si>
    <t>de</t>
  </si>
  <si>
    <t>es</t>
  </si>
  <si>
    <t>ko</t>
  </si>
  <si>
    <t>nl</t>
  </si>
  <si>
    <t>pt</t>
  </si>
  <si>
    <t>pl</t>
  </si>
  <si>
    <t>tr</t>
  </si>
  <si>
    <t>ar</t>
  </si>
  <si>
    <t>zh-tw</t>
  </si>
  <si>
    <t>http://abs.twimg.com/images/themes/theme1/bg.png</t>
  </si>
  <si>
    <t>http://abs.twimg.com/images/themes/theme6/bg.gif</t>
  </si>
  <si>
    <t>http://abs.twimg.com/images/themes/theme14/bg.gif</t>
  </si>
  <si>
    <t>http://abs.twimg.com/images/themes/theme7/bg.gif</t>
  </si>
  <si>
    <t>http://abs.twimg.com/images/themes/theme19/bg.gif</t>
  </si>
  <si>
    <t>http://abs.twimg.com/images/themes/theme15/bg.png</t>
  </si>
  <si>
    <t>http://abs.twimg.com/images/themes/theme9/bg.gif</t>
  </si>
  <si>
    <t>http://abs.twimg.com/images/themes/theme10/bg.gif</t>
  </si>
  <si>
    <t>http://abs.twimg.com/images/themes/theme4/bg.gif</t>
  </si>
  <si>
    <t>http://abs.twimg.com/images/themes/theme2/bg.gif</t>
  </si>
  <si>
    <t>http://abs.twimg.com/images/themes/theme3/bg.gif</t>
  </si>
  <si>
    <t>http://abs.twimg.com/images/themes/theme16/bg.gif</t>
  </si>
  <si>
    <t>http://abs.twimg.com/images/themes/theme18/bg.gif</t>
  </si>
  <si>
    <t>http://abs.twimg.com/images/themes/theme5/bg.gif</t>
  </si>
  <si>
    <t>http://pbs.twimg.com/profile_images/1089145234250969089/i16Mqz7v_normal.jpg</t>
  </si>
  <si>
    <t>http://pbs.twimg.com/profile_images/1061907978633297921/aPuDuMXq_normal.jpg</t>
  </si>
  <si>
    <t>http://pbs.twimg.com/profile_images/991228937220042753/nEnMCMa6_normal.jpg</t>
  </si>
  <si>
    <t>http://pbs.twimg.com/profile_images/1038215261567025152/UpTDcqzT_normal.jpg</t>
  </si>
  <si>
    <t>http://pbs.twimg.com/profile_images/927969888672632838/CZxYHc74_normal.jpg</t>
  </si>
  <si>
    <t>http://pbs.twimg.com/profile_images/1080232237260369920/qQGu8EqG_normal.jpg</t>
  </si>
  <si>
    <t>http://pbs.twimg.com/profile_images/1130274806811779073/op0fia2o_normal.png</t>
  </si>
  <si>
    <t>http://pbs.twimg.com/profile_images/1054360891200811008/F6SEt6EF_normal.jpg</t>
  </si>
  <si>
    <t>http://pbs.twimg.com/profile_images/990256552547307520/bDQK5GJH_normal.jpg</t>
  </si>
  <si>
    <t>http://pbs.twimg.com/profile_images/1118575351653752832/lTdTAyMh_normal.png</t>
  </si>
  <si>
    <t>http://pbs.twimg.com/profile_images/1134696762726203393/uxCvDObm_normal.png</t>
  </si>
  <si>
    <t>http://pbs.twimg.com/profile_images/666437469017997312/j5DRxjGu_normal.jpg</t>
  </si>
  <si>
    <t>http://pbs.twimg.com/profile_images/509451923850674176/zlr0xIJo_normal.jpeg</t>
  </si>
  <si>
    <t>http://pbs.twimg.com/profile_images/781903184826667009/q1xpC--T_normal.jpg</t>
  </si>
  <si>
    <t>http://pbs.twimg.com/profile_images/853683295317626880/-YHlzfio_normal.jpg</t>
  </si>
  <si>
    <t>http://pbs.twimg.com/profile_images/1088397862176735232/divGvI-j_normal.jpg</t>
  </si>
  <si>
    <t>http://pbs.twimg.com/profile_images/1139588175733678089/xFGSdLJY_normal.png</t>
  </si>
  <si>
    <t>http://pbs.twimg.com/profile_images/428849770891710464/kgRmDYTd_normal.png</t>
  </si>
  <si>
    <t>http://pbs.twimg.com/profile_images/1100425297789419522/vHCUefqM_normal.jpg</t>
  </si>
  <si>
    <t>http://pbs.twimg.com/profile_images/948003008880791552/ZkLiPYAj_normal.jpg</t>
  </si>
  <si>
    <t>http://pbs.twimg.com/profile_images/1104109566936023040/t5ENCN9b_normal.png</t>
  </si>
  <si>
    <t>http://pbs.twimg.com/profile_images/882974337061576705/IoNYK1dn_normal.jpg</t>
  </si>
  <si>
    <t>http://pbs.twimg.com/profile_images/928506189905719296/j6EyICpD_normal.jpg</t>
  </si>
  <si>
    <t>http://pbs.twimg.com/profile_images/1131180548939030529/1gDCqq11_normal.png</t>
  </si>
  <si>
    <t>http://pbs.twimg.com/profile_images/473541594923008000/o-MhiiAs_normal.jpeg</t>
  </si>
  <si>
    <t>http://pbs.twimg.com/profile_images/1116386963802583040/E_Cx-NIP_normal.jpg</t>
  </si>
  <si>
    <t>http://pbs.twimg.com/profile_images/661111395753160705/hC5jmQQ7_normal.png</t>
  </si>
  <si>
    <t>http://pbs.twimg.com/profile_images/691596244527878144/Cy_zy7hJ_normal.jpg</t>
  </si>
  <si>
    <t>http://pbs.twimg.com/profile_images/860491062732869636/f4zaIbG3_normal.jpg</t>
  </si>
  <si>
    <t>http://pbs.twimg.com/profile_images/849537547088908288/O-r-Ao-O_normal.jpg</t>
  </si>
  <si>
    <t>Open Twitter Page for This Person</t>
  </si>
  <si>
    <t>https://twitter.com/mariaelide5</t>
  </si>
  <si>
    <t>https://twitter.com/robotandaiworld</t>
  </si>
  <si>
    <t>https://twitter.com/guardian</t>
  </si>
  <si>
    <t>https://twitter.com/plymuni</t>
  </si>
  <si>
    <t>https://twitter.com/xapiens</t>
  </si>
  <si>
    <t>https://twitter.com/aya_ddt</t>
  </si>
  <si>
    <t>https://twitter.com/kitaekwon</t>
  </si>
  <si>
    <t>https://twitter.com/etherington</t>
  </si>
  <si>
    <t>https://twitter.com/mit</t>
  </si>
  <si>
    <t>https://twitter.com/gnssfeed</t>
  </si>
  <si>
    <t>https://twitter.com/mgarnzy</t>
  </si>
  <si>
    <t>https://twitter.com/designsparkrs</t>
  </si>
  <si>
    <t>https://twitter.com/janisku7</t>
  </si>
  <si>
    <t>https://twitter.com/pollito_verde</t>
  </si>
  <si>
    <t>https://twitter.com/soulpageit</t>
  </si>
  <si>
    <t>https://twitter.com/highbladecables</t>
  </si>
  <si>
    <t>https://twitter.com/tsspl2006</t>
  </si>
  <si>
    <t>https://twitter.com/bizuser</t>
  </si>
  <si>
    <t>https://twitter.com/radiored777</t>
  </si>
  <si>
    <t>https://twitter.com/jenny_oceanhun</t>
  </si>
  <si>
    <t>https://twitter.com/jdhark1</t>
  </si>
  <si>
    <t>https://twitter.com/thilozimmermann</t>
  </si>
  <si>
    <t>https://twitter.com/aliasrobotics</t>
  </si>
  <si>
    <t>https://twitter.com/rosinproject</t>
  </si>
  <si>
    <t>https://twitter.com/acutronicrobots</t>
  </si>
  <si>
    <t>https://twitter.com/semielectronics</t>
  </si>
  <si>
    <t>https://twitter.com/rosindustrial</t>
  </si>
  <si>
    <t>https://twitter.com/ahcorde</t>
  </si>
  <si>
    <t>https://twitter.com/karolina_kurzac</t>
  </si>
  <si>
    <t>https://twitter.com/sally_ann_melia</t>
  </si>
  <si>
    <t>https://twitter.com/dragandbot</t>
  </si>
  <si>
    <t>https://twitter.com/jeremyscook</t>
  </si>
  <si>
    <t>https://twitter.com/shawnhymel</t>
  </si>
  <si>
    <t>https://twitter.com/konrad_it</t>
  </si>
  <si>
    <t>https://twitter.com/nadia_armogathe</t>
  </si>
  <si>
    <t>https://twitter.com/ronald_vanloon</t>
  </si>
  <si>
    <t>https://twitter.com/mikequindazzi</t>
  </si>
  <si>
    <t>https://twitter.com/mclynd</t>
  </si>
  <si>
    <t>https://twitter.com/seeker</t>
  </si>
  <si>
    <t>https://twitter.com/al0ha</t>
  </si>
  <si>
    <t>https://twitter.com/monteagudo_ai</t>
  </si>
  <si>
    <t>https://twitter.com/gpmt</t>
  </si>
  <si>
    <t>https://twitter.com/sandra_king2</t>
  </si>
  <si>
    <t>https://twitter.com/ottawapete</t>
  </si>
  <si>
    <t>https://twitter.com/richardmedina23</t>
  </si>
  <si>
    <t>https://twitter.com/am_parial</t>
  </si>
  <si>
    <t>https://twitter.com/nimojerobbb</t>
  </si>
  <si>
    <t>https://twitter.com/deltalema08</t>
  </si>
  <si>
    <t>https://twitter.com/mohammed_kaabar</t>
  </si>
  <si>
    <t>https://twitter.com/shakilchowdhry</t>
  </si>
  <si>
    <t>https://twitter.com/risto_matti</t>
  </si>
  <si>
    <t>https://twitter.com/thecuriousluke</t>
  </si>
  <si>
    <t>https://twitter.com/saul_ventura__</t>
  </si>
  <si>
    <t>https://twitter.com/gaolata</t>
  </si>
  <si>
    <t>https://twitter.com/nathalialehen</t>
  </si>
  <si>
    <t>https://twitter.com/mcscorporate</t>
  </si>
  <si>
    <t>https://twitter.com/paolaebranati</t>
  </si>
  <si>
    <t>https://twitter.com/bswavely</t>
  </si>
  <si>
    <t>https://twitter.com/yaroslava_up</t>
  </si>
  <si>
    <t>https://twitter.com/tindie</t>
  </si>
  <si>
    <t>https://twitter.com/bookeunjang</t>
  </si>
  <si>
    <t>https://twitter.com/tk_d3sign</t>
  </si>
  <si>
    <t>https://twitter.com/belgiuminvestor</t>
  </si>
  <si>
    <t>https://twitter.com/shaunwiggins</t>
  </si>
  <si>
    <t>https://twitter.com/itsmylivetech</t>
  </si>
  <si>
    <t>https://twitter.com/jayeshmthakur</t>
  </si>
  <si>
    <t>https://twitter.com/leadhershipnow</t>
  </si>
  <si>
    <t>https://twitter.com/markant8</t>
  </si>
  <si>
    <t>https://twitter.com/stevelareau</t>
  </si>
  <si>
    <t>https://twitter.com/lance_edelman</t>
  </si>
  <si>
    <t>https://twitter.com/msarozz</t>
  </si>
  <si>
    <t>https://twitter.com/techvisornl</t>
  </si>
  <si>
    <t>https://twitter.com/manifattura40</t>
  </si>
  <si>
    <t>https://twitter.com/machine_ml</t>
  </si>
  <si>
    <t>https://twitter.com/melucaslira</t>
  </si>
  <si>
    <t>https://twitter.com/khalidhamdan0</t>
  </si>
  <si>
    <t>https://twitter.com/evankirstel</t>
  </si>
  <si>
    <t>https://twitter.com/belamutschler</t>
  </si>
  <si>
    <t>https://twitter.com/sabinemondestin</t>
  </si>
  <si>
    <t>https://twitter.com/teddyrobotics</t>
  </si>
  <si>
    <t>https://twitter.com/adamcholewiski1</t>
  </si>
  <si>
    <t>https://twitter.com/mastersonbarry</t>
  </si>
  <si>
    <t>https://twitter.com/freetoopt</t>
  </si>
  <si>
    <t>https://twitter.com/smione3</t>
  </si>
  <si>
    <t>https://twitter.com/no0on977</t>
  </si>
  <si>
    <t>https://twitter.com/sectest9</t>
  </si>
  <si>
    <t>https://twitter.com/ftugcekose</t>
  </si>
  <si>
    <t>https://twitter.com/epicrelevance</t>
  </si>
  <si>
    <t>https://twitter.com/redblockchain</t>
  </si>
  <si>
    <t>https://twitter.com/santiagorojas</t>
  </si>
  <si>
    <t>https://twitter.com/jfrf_voyager</t>
  </si>
  <si>
    <t>https://twitter.com/tegar09</t>
  </si>
  <si>
    <t>https://twitter.com/mohr_inno</t>
  </si>
  <si>
    <t>https://twitter.com/galileus_exhorb</t>
  </si>
  <si>
    <t>https://twitter.com/digiaustralia</t>
  </si>
  <si>
    <t>https://twitter.com/alberto02891011</t>
  </si>
  <si>
    <t>https://twitter.com/waterpond</t>
  </si>
  <si>
    <t>https://twitter.com/inov82influence</t>
  </si>
  <si>
    <t>https://twitter.com/rubenroa</t>
  </si>
  <si>
    <t>https://twitter.com/e_nterdiscipl</t>
  </si>
  <si>
    <t>https://twitter.com/infopronetwork</t>
  </si>
  <si>
    <t>https://twitter.com/sam11_pearl</t>
  </si>
  <si>
    <t>https://twitter.com/manriquevaldor</t>
  </si>
  <si>
    <t>https://twitter.com/alfredsunil</t>
  </si>
  <si>
    <t>https://twitter.com/machinelearn_d</t>
  </si>
  <si>
    <t>https://twitter.com/benedicterios</t>
  </si>
  <si>
    <t>https://twitter.com/mik</t>
  </si>
  <si>
    <t>https://twitter.com/nayana_ks</t>
  </si>
  <si>
    <t>https://twitter.com/gamergeeknews</t>
  </si>
  <si>
    <t>https://twitter.com/nadiacamandona</t>
  </si>
  <si>
    <t>https://twitter.com/realsophiarobot</t>
  </si>
  <si>
    <t>https://twitter.com/dcaravana</t>
  </si>
  <si>
    <t>https://twitter.com/sunnymshah</t>
  </si>
  <si>
    <t>https://twitter.com/quebreda</t>
  </si>
  <si>
    <t>https://twitter.com/cryptopulse6</t>
  </si>
  <si>
    <t>https://twitter.com/modis001</t>
  </si>
  <si>
    <t>https://twitter.com/zuntman</t>
  </si>
  <si>
    <t>https://twitter.com/calmsannic</t>
  </si>
  <si>
    <t>https://twitter.com/hainbuchamerica</t>
  </si>
  <si>
    <t>https://twitter.com/imtschicago</t>
  </si>
  <si>
    <t>https://twitter.com/diversity54</t>
  </si>
  <si>
    <t>https://twitter.com/msi_tec</t>
  </si>
  <si>
    <t>https://twitter.com/universal_robot</t>
  </si>
  <si>
    <t>https://twitter.com/robotiq_inc</t>
  </si>
  <si>
    <t>https://twitter.com/josepayano</t>
  </si>
  <si>
    <t>https://twitter.com/evejobschair</t>
  </si>
  <si>
    <t>https://twitter.com/jett_grunfeld</t>
  </si>
  <si>
    <t>https://twitter.com/awc978</t>
  </si>
  <si>
    <t>https://twitter.com/compxplorersuk</t>
  </si>
  <si>
    <t>https://twitter.com/lego_education</t>
  </si>
  <si>
    <t>https://twitter.com/snapplsci</t>
  </si>
  <si>
    <t>https://twitter.com/springernature</t>
  </si>
  <si>
    <t>https://twitter.com/springereng</t>
  </si>
  <si>
    <t>mariaelide5
Check out the world's first ever
raspberry-picking #robot, which
has gone on trial in the UK. Developed
by Fieldwork Robotics, a spinout
from @PlymUni, it uses a robotic
arm to pick a raspberry in 10 seconds
or less. @guardian https://t.co/K0bZ2dE0Fm
#agtech #robotics https://t.co/VBcCEcYDyq</t>
  </si>
  <si>
    <t>robotandaiworld
Check out the world's first ever
raspberry-picking #robot, which
has gone on trial in the UK. Developed
by Fieldwork Robotics, a spinout
from @PlymUni, it uses a robotic
arm to pick a raspberry in 10 seconds
or less. @guardian https://t.co/K0bZ2dE0Fm
#agtech #robotics https://t.co/VBcCEcYDyq</t>
  </si>
  <si>
    <t xml:space="preserve">guardian
</t>
  </si>
  <si>
    <t xml:space="preserve">plymuni
</t>
  </si>
  <si>
    <t>xapiens
Check out the world's first ever
raspberry-picking #robot, which
has gone on trial in the UK. Developed
by Fieldwork Robotics, a spinout
from @PlymUni, it uses a robotic
arm to pick a raspberry in 10 seconds
or less. @guardian https://t.co/K0bZ2dE0Fm
#agtech #robotics https://t.co/VBcCEcYDyq</t>
  </si>
  <si>
    <t>aya_ddt
Check out the world's first ever
raspberry-picking #robot, which
has gone on trial in the UK. Developed
by Fieldwork Robotics, a spinout
from @PlymUni, it uses a robotic
arm to pick a raspberry in 10 seconds
or less. @guardian https://t.co/K0bZ2dE0Fm
#agtech #robotics https://t.co/VBcCEcYDyq</t>
  </si>
  <si>
    <t>kitaekwon
.@MIT's #robot boats can self-assemble
to build bridges, stages or even
markets https://t.co/Qvq2rzkFEI
by @etherington #robotics #gps</t>
  </si>
  <si>
    <t xml:space="preserve">etherington
</t>
  </si>
  <si>
    <t xml:space="preserve">mit
</t>
  </si>
  <si>
    <t>gnssfeed
.@MIT's #robot boats can self-assemble
to build bridges, stages or even
markets https://t.co/Qvq2rzkFEI
by @etherington #robotics #gps</t>
  </si>
  <si>
    <t>mgarnzy
How are humans harnessing #robotics
to support research goals in places
that are potentially dangerous
or unknown to us? https://t.co/JlcRQF78dx
#robot #ai https://t.co/fppbnINHzS</t>
  </si>
  <si>
    <t>designsparkrs
How are humans harnessing #robotics
to support research goals in places
that are potentially dangerous
or unknown to us? https://t.co/JlcRQF78dx
#robot #ai https://t.co/fppbnINHzS</t>
  </si>
  <si>
    <t>janisku7
How are humans harnessing #robotics
to support research goals in places
that are potentially dangerous
or unknown to us? https://t.co/JlcRQF78dx
#robot #ai https://t.co/fppbnINHzS</t>
  </si>
  <si>
    <t>pollito_verde
How are humans harnessing #robotics
to support research goals in places
that are potentially dangerous
or unknown to us? https://t.co/JlcRQF78dx
#robot #ai https://t.co/fppbnINHzS</t>
  </si>
  <si>
    <t>soulpageit
This is an autonomous #harvesting
#robot. A number of flexible robot
arms attached to the platform will
be able to pick raspberries, tomatoes,
and other #crops without squeezing
them out or destroying the #plant.
https://t.co/Moiuy4UCgj #Robotics
#Farming #ScienceandTechnology</t>
  </si>
  <si>
    <t>highbladecables
How are humans harnessing #robotics
to support research goals in places
that are potentially dangerous
or unknown to us? https://t.co/JlcRQF78dx
#robot #ai https://t.co/fppbnINHzS</t>
  </si>
  <si>
    <t>tsspl2006
Are you a #Drones Delivery expert
or thought leader? email Future
of Now radio producer/host @RadioRed777
to join a lively and fast-paced
discussion! #ArtificialIntelligence
#Drone #Robot #Robotics #Robotic
#Tech #Technology #DeepLearning
#MachineLearning #SSA https://t.co/3gMnvbc7PR
https://t.co/mmZ5PLobtX</t>
  </si>
  <si>
    <t>bizuser
Are you a #Drones Delivery expert
or thought leader? email Future
of Now radio producer/host @RadioRed777
to join a lively and fast-paced
discussion! #ArtificialIntelligence
#Drone #Robot #Robotics #Robotic
#Tech #Technology #DeepLearning
#MachineLearning #SSA https://t.co/3gMnvbc7PR
https://t.co/mmZ5PLobtX</t>
  </si>
  <si>
    <t xml:space="preserve">radiored777
</t>
  </si>
  <si>
    <t>jenny_oceanhun
Check out the world's first ever
raspberry-picking #robot, which
has gone on trial in the UK. Developed
by Fieldwork Robotics, a spinout
from @PlymUni, it uses a robotic
arm to pick a raspberry in 10 seconds
or less. @guardian https://t.co/K0bZ2dE0Fm
#agtech #robotics https://t.co/VBcCEcYDyq</t>
  </si>
  <si>
    <t>jdhark1
This is the #dragandbot #Robot
#Simulator - it's sold both as
standalone license or as part of
normal d&amp;amp;b license. You can
learn industrial #robotics w/ this
robot #simulation environment,
without owning a real #robotic
arm. #Teaching #Education #STEM
_xD83C__xDF9E_ https://t.co/Bkhzrevcc2_xD83E__xDD16_ https://t.co/cKpTTx68uQ</t>
  </si>
  <si>
    <t>thilozimmermann
This is the #dragandbot #Robot
#Simulator - it's sold both as
standalone license or as part of
normal d&amp;amp;b license. You can
learn industrial #robotics w/ this
robot #simulation environment,
without owning a real #robotic
arm. #Teaching #Education #STEM
_xD83C__xDF9E_ https://t.co/Bkhzrevcc2_xD83E__xDD16_ https://t.co/cKpTTx68uQ</t>
  </si>
  <si>
    <t>aliasrobotics
"Alias ​​Robotics has created a
product for #robotics that allows
analyzing the behavior of #robots,
by identifying malfunctions, attacks
or alterations in their behavior
... called #Blackbox." #security
#consulting #automation #Robot
#manufacturers #robotic arms @AcutronicRobots
https://t.co/z5LAFgAPlB</t>
  </si>
  <si>
    <t>rosinproject
"Alias ​​Robotics has created a
product for #robotics that allows
analyzing the behavior of #robots,
by identifying malfunctions, attacks
or alterations in their behavior
... called #Blackbox." #security
#consulting #automation #Robot
#manufacturers #robotic arms @AcutronicRobots
https://t.co/z5LAFgAPlB</t>
  </si>
  <si>
    <t xml:space="preserve">acutronicrobots
</t>
  </si>
  <si>
    <t>semielectronics
How are humans harnessing #robotics
to support research goals in places
that are potentially dangerous
or unknown to us? https://t.co/JlcRQF78dx
#robot #ai https://t.co/fppbnINHzS</t>
  </si>
  <si>
    <t>rosindustrial
"Alias ​​Robotics has created a
product for #robotics that allows
analyzing the behavior of #robots,
by identifying malfunctions, attacks
or alterations in their behavior
... called #Blackbox." #security
#consulting #automation #Robot
#manufacturers #robotic arms @AcutronicRobots
https://t.co/z5LAFgAPlB</t>
  </si>
  <si>
    <t>ahcorde
"Alias ​​Robotics has created a
product for #robotics that allows
analyzing the behavior of #robots,
by identifying malfunctions, attacks
or alterations in their behavior
... called #Blackbox." #security
#consulting #automation #Robot
#manufacturers #robotic arms @AcutronicRobots
https://t.co/z5LAFgAPlB</t>
  </si>
  <si>
    <t>karolina_kurzac
Just by looking at a target image
of a word or sketch, the #robot
can reproduce each stroke as one
continuous action. https://t.co/O7Y6FfAr6M
#AI #ArtificialIntelligence #Automation
#Robotics #Algorithm</t>
  </si>
  <si>
    <t>sally_ann_melia
Don't worry if you don't have a
real #robot! You can use #dragandbot
to learn how industrial #robotics
works through our robot #simulation
environment. drag&amp;amp;bot Robot
#Simulator is sold both as standalone
license or as part of the normal
drag&amp;amp;bot license. https://t.co/kPDJOH6s7D</t>
  </si>
  <si>
    <t>dragandbot
This is the #dragandbot #Robot
#Simulator - it's sold both as
standalone license or as part of
normal d&amp;amp;b license. You can
learn industrial #robotics w/ this
robot #simulation environment,
without owning a real #robotic
arm. #Teaching #Education #STEM
_xD83C__xDF9E_ https://t.co/Bkhzrevcc2_xD83E__xDD16_ https://t.co/cKpTTx68uQ</t>
  </si>
  <si>
    <t>jeremyscook
It's so tiny and adorable _xD83D__xDE0D_ This
#FPV tank from [honnnest] can be
used to inspect under houses, in
pipes, etc. (or used to antagonize
pets, because why not _xD83D__xDE1C_ ) https://t.co/BmwzduzTJu
#robotics #robot #electronics #3Dprinting
#3DThursday https://t.co/JEyDXIYHzw</t>
  </si>
  <si>
    <t>shawnhymel
It's so tiny and adorable _xD83D__xDE0D_ This
#FPV tank from [honnnest] can be
used to inspect under houses, in
pipes, etc. (or used to antagonize
pets, because why not _xD83D__xDE1C_ ) https://t.co/BmwzduzTJu
#robotics #robot #electronics #3Dprinting
#3DThursday https://t.co/JEyDXIYHzw</t>
  </si>
  <si>
    <t>konrad_it
It's so tiny and adorable _xD83D__xDE0D_ This
#FPV tank from [honnnest] can be
used to inspect under houses, in
pipes, etc. (or used to antagonize
pets, because why not _xD83D__xDE1C_ ) https://t.co/BmwzduzTJu
#robotics #robot #electronics #3Dprinting
#3DThursday https://t.co/JEyDXIYHzw</t>
  </si>
  <si>
    <t>nadia_armogathe
This #Robot can write or draw in
any surface by @seeker | #MachineLearning
#DeepLearning #DL #Innovation #Robotics
#Technology #InternetofThings #IoT
#AI #RPA #FutureofWork #Autonomous
#Industry40 #RT Cc: @mclynd @mikequindazzi
https://t.co/p9H2kOLbbV https://t.co/JPRFWX1kEp</t>
  </si>
  <si>
    <t>ronald_vanloon
This #Robot can write or draw in
any surface by @seeker | #MachineLearning
#DeepLearning #DL #Innovation #Robotics
#Technology #InternetofThings #IoT
#AI #RPA #FutureofWork #Autonomous
#Industry40 #RT Cc: @mclynd @mikequindazzi
https://t.co/p9H2kOLbbV https://t.co/JPRFWX1kEp</t>
  </si>
  <si>
    <t xml:space="preserve">mikequindazzi
</t>
  </si>
  <si>
    <t>mclynd
This #Robot can write or draw in
any surface by @seeker | #MachineLearning
#DeepLearning #DL #Innovation #Robotics
#Technology #InternetofThings #IoT
#AI #RPA #FutureofWork #Autonomous
#Industry40 #RT Cc: @mclynd @mikequindazzi
https://t.co/p9H2kOLbbV https://t.co/h3e63dY3I4</t>
  </si>
  <si>
    <t xml:space="preserve">seeker
</t>
  </si>
  <si>
    <t>al0ha
This #Robot can write or draw in
any surface by @seeker | #MachineLearning
#DeepLearning #DL #Innovation #Robotics
#Technology #InternetofThings #IoT
#AI #RPA #FutureofWork #Autonomous
#Industry40 #RT Cc: @mclynd @mikequindazzi
https://t.co/p9H2kOLbbV https://t.co/JPRFWX1kEp</t>
  </si>
  <si>
    <t>monteagudo_ai
This #Robot can write or draw in
any surface by @seeker | #MachineLearning
#DeepLearning #DL #Innovation #Robotics
#Technology #InternetofThings #IoT
#AI #RPA #FutureofWork #Autonomous
#Industry40 #RT Cc: @mclynd @mikequindazzi
https://t.co/p9H2kOLbbV https://t.co/JPRFWX1kEp</t>
  </si>
  <si>
    <t>gpmt
This #Robot can write or draw in
any surface by @seeker | #MachineLearning
#DeepLearning #DL #Innovation #Robotics
#Technology #InternetofThings #IoT
#AI #RPA #FutureofWork #Autonomous
#Industry40 #RT Cc: @mclynd @mikequindazzi
https://t.co/p9H2kOLbbV https://t.co/JPRFWX1kEp</t>
  </si>
  <si>
    <t>sandra_king2
This #Robot can write or draw in
any surface by @seeker | #MachineLearning
#DeepLearning #DL #Innovation #Robotics
#Technology #InternetofThings #IoT
#AI #RPA #FutureofWork #Autonomous
#Industry40 #RT Cc: @mclynd @mikequindazzi
https://t.co/p9H2kOLbbV https://t.co/JPRFWX1kEp</t>
  </si>
  <si>
    <t>ottawapete
This #Robot can write or draw in
any surface by @seeker | #MachineLearning
#DeepLearning #DL #Innovation #Robotics
#Technology #InternetofThings #IoT
#AI #RPA #FutureofWork #Autonomous
#Industry40 #RT Cc: @mclynd @mikequindazzi
https://t.co/p9H2kOLbbV https://t.co/JPRFWX1kEp</t>
  </si>
  <si>
    <t>richardmedina23
This #Robot can write or draw in
any surface by @seeker | #MachineLearning
#DeepLearning #DL #Innovation #Robotics
#Technology #InternetofThings #IoT
#AI #RPA #FutureofWork #Autonomous
#Industry40 #RT Cc: @mclynd @mikequindazzi
https://t.co/p9H2kOLbbV https://t.co/JPRFWX1kEp</t>
  </si>
  <si>
    <t>am_parial
This #Robot can write or draw in
any surface by @seeker | #MachineLearning
#DeepLearning #DL #Innovation #Robotics
#Technology #InternetofThings #IoT
#AI #RPA #FutureofWork #Autonomous
#Industry40 #RT Cc: @mclynd @mikequindazzi
https://t.co/p9H2kOLbbV https://t.co/JPRFWX1kEp</t>
  </si>
  <si>
    <t>nimojerobbb
This #Robot can write or draw in
any surface by @seeker | #MachineLearning
#DeepLearning #DL #Innovation #Robotics
#Technology #InternetofThings #IoT
#AI #RPA #FutureofWork #Autonomous
#Industry40 #RT Cc: @mclynd @mikequindazzi
https://t.co/p9H2kOLbbV https://t.co/JPRFWX1kEp</t>
  </si>
  <si>
    <t>deltalema08
This #Robot can write or draw in
any surface by @seeker | #MachineLearning
#DeepLearning #DL #Innovation #Robotics
#Technology #InternetofThings #IoT
#AI #RPA #FutureofWork #Autonomous
#Industry40 #RT Cc: @mclynd @mikequindazzi
https://t.co/p9H2kOLbbV https://t.co/JPRFWX1kEp</t>
  </si>
  <si>
    <t>mohammed_kaabar
This #Robot can write or draw in
any surface by @seeker | #MachineLearning
#DeepLearning #DL #Innovation #Robotics
#Technology #InternetofThings #IoT
#AI #RPA #FutureofWork #Autonomous
#Industry40 #RT Cc: @mclynd @mikequindazzi
https://t.co/p9H2kOLbbV https://t.co/JPRFWX1kEp</t>
  </si>
  <si>
    <t>shakilchowdhry
This #Robot can write or draw in
any surface by @seeker | #MachineLearning
#DeepLearning #DL #Innovation #Robotics
#Technology #InternetofThings #IoT
#AI #RPA #FutureofWork #Autonomous
#Industry40 #RT Cc: @mclynd @mikequindazzi
https://t.co/p9H2kOLbbV https://t.co/JPRFWX1kEp</t>
  </si>
  <si>
    <t>risto_matti
This #Robot can write or draw in
any surface by @seeker | #MachineLearning
#DeepLearning #DL #Innovation #Robotics
#Technology #InternetofThings #IoT
#AI #RPA #FutureofWork #Autonomous
#Industry40 #RT Cc: @mclynd @mikequindazzi
https://t.co/p9H2kOLbbV https://t.co/JPRFWX1kEp</t>
  </si>
  <si>
    <t>thecuriousluke
This #Robot can write or draw in
any surface by @seeker | #MachineLearning
#DeepLearning #DL #Innovation #Robotics
#Technology #InternetofThings #IoT
#AI #RPA #FutureofWork #Autonomous
#Industry40 #RT Cc: @mclynd @mikequindazzi
https://t.co/p9H2kOLbbV https://t.co/JPRFWX1kEp</t>
  </si>
  <si>
    <t>saul_ventura__
This #Robot can write or draw in
any surface by @seeker | #MachineLearning
#DeepLearning #DL #Innovation #Robotics
#Technology #InternetofThings #IoT
#AI #RPA #FutureofWork #Autonomous
#Industry40 #RT Cc: @mclynd @mikequindazzi
https://t.co/p9H2kOLbbV https://t.co/JPRFWX1kEp</t>
  </si>
  <si>
    <t>gaolata
This #Robot can write or draw in
any surface by @seeker | #MachineLearning
#DeepLearning #DL #Innovation #Robotics
#Technology #InternetofThings #IoT
#AI #RPA #FutureofWork #Autonomous
#Industry40 #RT Cc: @mclynd @mikequindazzi
https://t.co/p9H2kOLbbV https://t.co/JPRFWX1kEp</t>
  </si>
  <si>
    <t>nathalialehen
This #Robot can write or draw in
any surface by @seeker | #MachineLearning
#DeepLearning #DL #Innovation #Robotics
#Technology #InternetofThings #IoT
#AI #RPA #FutureofWork #Autonomous
#Industry40 #RT Cc: @mclynd @mikequindazzi
https://t.co/p9H2kOLbbV https://t.co/JPRFWX1kEp</t>
  </si>
  <si>
    <t>mcscorporate
This #Robot can write or draw in
any surface by @seeker | #MachineLearning
#DeepLearning #DL #Innovation #Robotics
#Technology #InternetofThings #IoT
#AI #RPA #FutureofWork #Autonomous
#Industry40 #RT Cc: @mclynd @mikequindazzi
https://t.co/p9H2kOLbbV https://t.co/JPRFWX1kEp</t>
  </si>
  <si>
    <t>paolaebranati
This #Robot can write or draw in
any surface by @seeker | #MachineLearning
#DeepLearning #DL #Innovation #Robotics
#Technology #InternetofThings #IoT
#AI #RPA #FutureofWork #Autonomous
#Industry40 #RT Cc: @mclynd @mikequindazzi
https://t.co/p9H2kOLbbV https://t.co/JPRFWX1kEp</t>
  </si>
  <si>
    <t>bswavely
This #Robot can write or draw in
any surface by @seeker | #MachineLearning
#DeepLearning #DL #Innovation #Robotics
#Technology #InternetofThings #IoT
#AI #RPA #FutureofWork #Autonomous
#Industry40 #RT Cc: @mclynd @mikequindazzi
https://t.co/p9H2kOLbbV https://t.co/JPRFWX1kEp</t>
  </si>
  <si>
    <t>yaroslava_up
This #Robot can write or draw in
any surface by @seeker | #MachineLearning
#DeepLearning #DL #Innovation #Robotics
#Technology #InternetofThings #IoT
#AI #RPA #FutureofWork #Autonomous
#Industry40 #RT Cc: @mclynd @mikequindazzi
https://t.co/p9H2kOLbbV https://t.co/JPRFWX1kEp</t>
  </si>
  <si>
    <t>tindie
It's so tiny and adorable _xD83D__xDE0D_ This
#FPV tank from [honnnest] can be
used to inspect under houses, in
pipes, etc. (or used to antagonize
pets, because why not _xD83D__xDE1C_ ) https://t.co/BmwzduzTJu
#robotics #robot #electronics #3Dprinting
#3DThursday https://t.co/JEyDXIYHzw</t>
  </si>
  <si>
    <t>bookeunjang
This #Robot can write or draw in
any surface by @seeker | #MachineLearning
#DeepLearning #DL #Innovation #Robotics
#Technology #InternetofThings #IoT
#AI #RPA #FutureofWork #Autonomous
#Industry40 #RT Cc: @mclynd @mikequindazzi
https://t.co/p9H2kOLbbV https://t.co/JPRFWX1kEp</t>
  </si>
  <si>
    <t>tk_d3sign
It's so tiny and adorable _xD83D__xDE0D_ This
#FPV tank from [honnnest] can be
used to inspect under houses, in
pipes, etc. (or used to antagonize
pets, because why not _xD83D__xDE1C_ ) https://t.co/BmwzduzTJu
#robotics #robot #electronics #3Dprinting
#3DThursday https://t.co/JEyDXIYHzw</t>
  </si>
  <si>
    <t>belgiuminvestor
This #Robot can write or draw in
any surface by @seeker | #MachineLearning
#DeepLearning #DL #Innovation #Robotics
#Technology #InternetofThings #IoT
#AI #RPA #FutureofWork #Autonomous
#Industry40 #RT Cc: @mclynd @mikequindazzi
https://t.co/p9H2kOLbbV https://t.co/JPRFWX1kEp</t>
  </si>
  <si>
    <t>shaunwiggins
This #Robot can write or draw in
any surface by @seeker | #MachineLearning
#DeepLearning #DL #Innovation #Robotics
#Technology #InternetofThings #IoT
#AI #RPA #FutureofWork #Autonomous
#Industry40 #RT Cc: @mclynd @mikequindazzi
https://t.co/p9H2kOLbbV https://t.co/JPRFWX1kEp</t>
  </si>
  <si>
    <t>itsmylivetech
This #Robot can write or draw in
any surface by @seeker | #MachineLearning
#DeepLearning #DL #Innovation #Robotics
#Technology #InternetofThings #IoT
#AI #RPA #FutureofWork #Autonomous
#Industry40 #RT Cc: @mclynd @mikequindazzi
https://t.co/p9H2kOLbbV https://t.co/JPRFWX1kEp</t>
  </si>
  <si>
    <t>jayeshmthakur
This #Robot can write or draw in
any surface by @seeker | #MachineLearning
#DeepLearning #DL #Innovation #Robotics
#Technology #InternetofThings #IoT
#AI #RPA #FutureofWork #Autonomous
#Industry40 #RT Cc: @mclynd @mikequindazzi
https://t.co/p9H2kOLbbV https://t.co/JPRFWX1kEp</t>
  </si>
  <si>
    <t>leadhershipnow
This #Robot can write or draw in
any surface by @seeker | #MachineLearning
#DeepLearning #DL #Innovation #Robotics
#Technology #InternetofThings #IoT
#AI #RPA #FutureofWork #Autonomous
#Industry40 #RT Cc: @mclynd @mikequindazzi
https://t.co/p9H2kOLbbV https://t.co/JPRFWX1kEp</t>
  </si>
  <si>
    <t>markant8
_xD83E__xDD16_ If you can't beat them join
them _xD83D__xDC7E_ Like it or Not Robots are
here to stay... #Automation #robotics
#robot #robotica #futuristic #business
#opportunity #manifacturing #jobs
#artificialintelligence #AI #machine
#MachineLearning #tech #technology
#innovation #science #future https://t.co/HpYdYgxyGQ</t>
  </si>
  <si>
    <t>stevelareau
_xD83E__xDD16_ If you can't beat them join
them _xD83D__xDC7E_ Like it or Not Robots are
here to stay... #Automation #robotics
#robot #robotica #futuristic #business
#opportunity #manifacturing #jobs
#artificialintelligence #AI #machine
#MachineLearning #tech #technology
#innovation #science #future https://t.co/HpYdYgxyGQ</t>
  </si>
  <si>
    <t>lance_edelman
#MIT #robot boats can self-assemble
to build bridges, stages or even
markets - https://t.co/l1NJI1Wj3P
#robotics https://t.co/GS7klDw8At</t>
  </si>
  <si>
    <t>msarozz
SolarWinds: Why Businesses Don't
Want Machine Learning or Artificial
Intelligence - https://t.co/dN5ciO9bXJ
#SolarWinds #cloud #paas #iaas
#saas #dbaas #daas #robotics #robotic
#robot #rpa #ArtificialIntelligence
#AI #DevOps #ML #MachineLearning
#NeuralNetworks #DeepLearning https://t.co/jxTPBdjOav</t>
  </si>
  <si>
    <t>techvisornl
SolarWinds: Why Businesses Don't
Want Machine Learning or Artificial
Intelligence - https://t.co/dN5ciO9bXJ
#SolarWinds #cloud #paas #iaas
#saas #dbaas #daas #robotics #robotic
#robot #rpa #ArtificialIntelligence
#AI #DevOps #ML #MachineLearning
#NeuralNetworks #DeepLearning https://t.co/jxTPBdjOav</t>
  </si>
  <si>
    <t>manifattura40
SolarWinds: Why Businesses Don't
Want Machine Learning or Artificial
Intelligence - https://t.co/dN5ciO9bXJ
#SolarWinds #cloud #paas #iaas
#saas #dbaas #daas #robotics #robotic
#robot #rpa #ArtificialIntelligence
#AI #DevOps #ML #MachineLearning
#NeuralNetworks #DeepLearning https://t.co/jxTPBdjOav</t>
  </si>
  <si>
    <t>machine_ml
SolarWinds: Why Businesses Don't
Want Machine Learning or Artificial
Intelligence - https://t.co/dN5ciO9bXJ
#SolarWinds #cloud #paas #iaas
#saas #dbaas #daas #robotics #robotic
#robot #rpa #ArtificialIntelligence
#AI #DevOps #ML #MachineLearning
#NeuralNetworks #DeepLearning https://t.co/jxTPBdjOav</t>
  </si>
  <si>
    <t>melucaslira
#VexRobotics #STEM #Makeanything
#Design #Robotics #Omgrobots #industrialdesign
#assembly #Robot https://t.co/KyADMBxVIx</t>
  </si>
  <si>
    <t>khalidhamdan0
#MIT's new mini cheetah #robot
is the first four-legged robot
to do a backflip. At 20 pounds
the limber quadruped can bend and
swing its legs wide, enabling it
to walk either right side up or
upside down. RT @evankirstel #robotics
#tech #AI #ML #IoT https://t.co/po7VX4wU1h</t>
  </si>
  <si>
    <t xml:space="preserve">evankirstel
</t>
  </si>
  <si>
    <t>belamutschler
#MIT's new mini cheetah #robot
is the first four-legged robot
to do a backflip. At 20 pounds
the limber quadruped can bend and
swing its legs wide, enabling it
to walk either right side up or
upside down. RT @evankirstel #robotics
#tech #AI #ML #IoT https://t.co/po7VX4wU1h</t>
  </si>
  <si>
    <t>sabinemondestin
_xD83E__xDD16_ If you can't beat them join
them _xD83D__xDC7E_ Like it or Not Robots are
here to stay... #Automation #robotics
#robot #robotica #futuristic #business
#opportunity #manifacturing #jobs
#artificialintelligence #AI #machine
#MachineLearning #tech #technology
#innovation #science #future https://t.co/HpYdYgxyGQ</t>
  </si>
  <si>
    <t>teddyrobotics
Should we make Selina a CAT or
DOG? Let us know! _xD83D__xDC08__xD83D__xDC15_ #robotics
#engineering #technology #stem
#steam #education #robot #3dprinting
https://t.co/rykJ881Lma</t>
  </si>
  <si>
    <t>adamcholewiski1
This #Robot can write or draw in
any surface by @seeker | #MachineLearning
#DeepLearning #DL #Innovation #Robotics
#Technology #InternetofThings #IoT
#AI #RPA #FutureofWork #Autonomous
#Industry40 #RT Cc: @mclynd @mikequindazzi
https://t.co/p9H2kOLbbV https://t.co/h3e63dY3I4</t>
  </si>
  <si>
    <t>mastersonbarry
This #Robot can write or draw in
any surface by @seeker | #MachineLearning
#DeepLearning #DL #Innovation #Robotics
#Technology #InternetofThings #IoT
#AI #RPA #FutureofWork #Autonomous
#Industry40 #RT Cc: @mclynd @mikequindazzi
https://t.co/p9H2kOLbbV https://t.co/h3e63dY3I4</t>
  </si>
  <si>
    <t>freetoopt
This #Robot can write or draw in
any surface by @seeker | #MachineLearning
#DeepLearning #DL #Innovation #Robotics
#Technology #InternetofThings #IoT
#AI #RPA #FutureofWork #Autonomous
#Industry40 #RT Cc: @mclynd @mikequindazzi
https://t.co/p9H2kOLbbV https://t.co/h3e63dY3I4</t>
  </si>
  <si>
    <t>smione3
This #Robot can write or draw in
any surface by @seeker | #MachineLearning
#DeepLearning #DL #Innovation #Robotics
#Technology #InternetofThings #IoT
#AI #RPA #FutureofWork #Autonomous
#Industry40 #RT Cc: @mclynd @mikequindazzi
https://t.co/p9H2kOLbbV https://t.co/h3e63dY3I4</t>
  </si>
  <si>
    <t>no0on977
This #Robot can write or draw in
any surface by @seeker | #MachineLearning
#DeepLearning #DL #Innovation #Robotics
#Technology #InternetofThings #IoT
#AI #RPA #FutureofWork #Autonomous
#Industry40 #RT Cc: @mclynd @mikequindazzi
https://t.co/p9H2kOLbbV https://t.co/h3e63dY3I4</t>
  </si>
  <si>
    <t>sectest9
This #Robot can write or draw in
any surface by @seeker | #MachineLearning
#DeepLearning #DL #Innovation #Robotics
#Technology #InternetofThings #IoT
#AI #RPA #FutureofWork #Autonomous
#Industry40 #RT Cc: @mclynd @mikequindazzi
https://t.co/p9H2kOLbbV https://t.co/h3e63dY3I4</t>
  </si>
  <si>
    <t>ftugcekose
This #Robot can write or draw in
any surface by @seeker | #MachineLearning
#DeepLearning #DL #Innovation #Robotics
#Technology #InternetofThings #IoT
#AI #RPA #FutureofWork #Autonomous
#Industry40 #RT Cc: @mclynd @mikequindazzi
https://t.co/p9H2kOLbbV https://t.co/h3e63dY3I4</t>
  </si>
  <si>
    <t>epicrelevance
This #Robot can write or draw in
any surface by @seeker | #MachineLearning
#DeepLearning #DL #Innovation #Robotics
#Technology #InternetofThings #IoT
#AI #RPA #FutureofWork #Autonomous
#Industry40 #RT Cc: @mclynd @mikequindazzi
https://t.co/p9H2kOLbbV https://t.co/h3e63dY3I4</t>
  </si>
  <si>
    <t>redblockchain
This #Robot can write or draw in
any surface by @seeker | #MachineLearning
#DeepLearning #DL #Innovation #Robotics
#Technology #InternetofThings #IoT
#AI #RPA #FutureofWork #Autonomous
#Industry40 #RT Cc: @mclynd @mikequindazzi
https://t.co/p9H2kOLbbV https://t.co/h3e63dY3I4</t>
  </si>
  <si>
    <t>santiagorojas
This #Robot can write or draw in
any surface by @seeker | #MachineLearning
#DeepLearning #DL #Innovation #Robotics
#Technology #InternetofThings #IoT
#AI #RPA #FutureofWork #Autonomous
#Industry40 #RT Cc: @mclynd @mikequindazzi
https://t.co/p9H2kOLbbV https://t.co/h3e63dY3I4</t>
  </si>
  <si>
    <t>jfrf_voyager
This #Robot can write or draw in
any surface by @seeker | #MachineLearning
#DeepLearning #DL #Innovation #Robotics
#Technology #InternetofThings #IoT
#AI #RPA #FutureofWork #Autonomous
#Industry40 #RT Cc: @mclynd @mikequindazzi
https://t.co/p9H2kOLbbV https://t.co/h3e63dY3I4</t>
  </si>
  <si>
    <t>tegar09
This #Robot can write or draw in
any surface by @seeker | #MachineLearning
#DeepLearning #DL #Innovation #Robotics
#Technology #InternetofThings #IoT
#AI #RPA #FutureofWork #Autonomous
#Industry40 #RT Cc: @mclynd @mikequindazzi
https://t.co/p9H2kOLbbV https://t.co/h3e63dY3I4</t>
  </si>
  <si>
    <t>mohr_inno
Updates on #Innovation RT @Ronald_vanLoon:
This #Robot can write or draw in
any surface by @seeker | #MachineLearning
#DeepLearning #DL #Innovation #Robotics…
https://t.co/K9mb7Ekh70</t>
  </si>
  <si>
    <t>galileus_exhorb
This #Robot can write or draw in
any surface by @seeker | #MachineLearning
#DeepLearning #DL #Innovation #Robotics
#Technology #InternetofThings #IoT
#AI #RPA #FutureofWork #Autonomous
#Industry40 #RT Cc: @mclynd @mikequindazzi
https://t.co/p9H2kOLbbV https://t.co/h3e63dY3I4</t>
  </si>
  <si>
    <t>digiaustralia
This #Robot can write or draw in
any surface by @seeker | #MachineLearning
#DeepLearning #DL #Innovation #Robotics
#Technology #InternetofThings #IoT
#AI #RPA #FutureofWork #Autonomous
#Industry40 #RT Cc: @mclynd @mikequindazzi
https://t.co/p9H2kOLbbV https://t.co/h3e63dY3I4</t>
  </si>
  <si>
    <t>alberto02891011
This #Robot can write or draw in
any surface by @seeker | #MachineLearning
#DeepLearning #DL #Innovation #Robotics
#Technology #InternetofThings #IoT
#AI #RPA #FutureofWork #Autonomous
#Industry40 #RT Cc: @mclynd @mikequindazzi
https://t.co/p9H2kOLbbV https://t.co/h3e63dY3I4</t>
  </si>
  <si>
    <t>waterpond
This #Robot can write or draw in
any surface by @seeker | #MachineLearning
#DeepLearning #DL #Innovation #Robotics
#Technology #InternetofThings #IoT
#AI #RPA #FutureofWork #Autonomous
#Industry40 #RT Cc: @mclynd @mikequindazzi
https://t.co/p9H2kOLbbV https://t.co/JPRFWX1kEp</t>
  </si>
  <si>
    <t>inov82influence
This #Robot can write or draw in
any surface by @seeker | #MachineLearning
#DeepLearning #DL #Innovation #Robotics
#Technology #InternetofThings #IoT
#AI #RPA #FutureofWork #Autonomous
#Industry40 #RT Cc: @mclynd @mikequindazzi
https://t.co/p9H2kOLbbV https://t.co/h3e63dY3I4</t>
  </si>
  <si>
    <t>rubenroa
Top story: @Ronald_vanLoon: 'This
#Robot can write or draw in any
surface by @seeker | #MachineLearning
#DeepLearning #DL #Innovation #Robotics
#Technology #InternetofThings #IoT
#AI #RPA #FutureofWork #Autonomous
#Ind… https://t.co/AeD9cgdvxh,
see more https://t.co/dAOSFmIOYl</t>
  </si>
  <si>
    <t>e_nterdiscipl
Top story: @Ronald_vanLoon: 'This
#Robot can write or draw in any
surface by @seeker | #MachineLearning
#DeepLearning #DL #Innovation #Robotics
#Technology #InternetofThings #IoT
#AI #RPA #FutureofWork #Autonomous
#Ind… https://t.co/AeD9cgdvxh,
see more https://t.co/dAOSFmIOYl</t>
  </si>
  <si>
    <t>infopronetwork
This #Robot can write or draw in
any surface by @seeker | #MachineLearning
#DeepLearning #DL #Innovation #Robotics
#Technology #InternetofThings #IoT
#AI #RPA #FutureofWork #Autonomous
#Industry40 #RT Cc: @mclynd @mikequindazzi
https://t.co/p9H2kOLbbV https://t.co/h3e63dY3I4</t>
  </si>
  <si>
    <t>sam11_pearl
This #Robot can write or draw in
any surface by @seeker | #MachineLearning
#DeepLearning #DL #Innovation #Robotics
#Technology #InternetofThings #IoT
#AI #RPA #FutureofWork #Autonomous
#Industry40 #RT Cc: @mclynd @mikequindazzi
https://t.co/p9H2kOLbbV https://t.co/h3e63dY3I4</t>
  </si>
  <si>
    <t>manriquevaldor
This #Robot can write or draw in
any surface by @seeker | #MachineLearning
#DeepLearning #DL #Innovation #Robotics
#Technology #InternetofThings #IoT
#AI #RPA #FutureofWork #Autonomous
#Industry40 #RT Cc: @mclynd @mikequindazzi
https://t.co/p9H2kOLbbV https://t.co/h3e63dY3I4</t>
  </si>
  <si>
    <t>alfredsunil
This #Robot can write or draw in
any surface by @seeker | #MachineLearning
#DeepLearning #DL #Innovation #Robotics
#Technology #InternetofThings #IoT
#AI #RPA #FutureofWork #Autonomous
#Industry40 #RT Cc: @mclynd @mikequindazzi
https://t.co/p9H2kOLbbV https://t.co/h3e63dY3I4</t>
  </si>
  <si>
    <t>machinelearn_d
RT @nayana_ks: RT @Ronald_vanLoon:
This #Robot can write or draw in
any surface by @seeker | #MachineLearning
#DeepLearning #DL #Innovation #Robotics
#Technology #InternetofThings #IoT
#AI #RPA #FutureofWork #Autonomous
#Industry40 #RT Cc: @mclynd @mik…
https://t.co/10mmqFlsJq</t>
  </si>
  <si>
    <t>benedicterios
RT @nayana_ks: RT @Ronald_vanLoon:
This #Robot can write or draw in
any surface by @seeker | #MachineLearning
#DeepLearning #DL #Innovation #Robotics
#Technology #InternetofThings #IoT
#AI #RPA #FutureofWork #Autonomous
#Industry40 #RT Cc: @mclynd @mik…
https://t.co/10mmqFlsJq</t>
  </si>
  <si>
    <t xml:space="preserve">mik
</t>
  </si>
  <si>
    <t>nayana_ks
This #Robot can write or draw in
any surface by @seeker | #MachineLearning
#DeepLearning #DL #Innovation #Robotics
#Technology #InternetofThings #IoT
#AI #RPA #FutureofWork #Autonomous
#Industry40 #RT Cc: @mclynd @mikequindazzi
https://t.co/p9H2kOLbbV https://t.co/h3e63dY3I4</t>
  </si>
  <si>
    <t>gamergeeknews
Sophia is the most impressive robot
I’d ever seen and the question:
“Is giving robots feelings a good
idea?” has become actual and debated.
And you... what do you think? #asksophia
@RealSophiaRobot #AI #Robot #Emotions
#MachineLearning #Robotics https://t.co/M7oy70hEU8</t>
  </si>
  <si>
    <t>nadiacamandona
Sophia is the most impressive robot
I’d ever seen and the question:
“Is giving robots feelings a good
idea?” has become actual and debated.
And you... what do you think? #asksophia
@RealSophiaRobot #AI #Robot #Emotions
#MachineLearning #Robotics https://t.co/M7oy70hEU8</t>
  </si>
  <si>
    <t xml:space="preserve">realsophiarobot
</t>
  </si>
  <si>
    <t>dcaravana
Sophia is the most impressive robot
I’d ever seen and the question:
“Is giving robots feelings a good
idea?” has become actual and debated.
And you... what do you think? #asksophia
@RealSophiaRobot #AI #Robot #Emotions
#MachineLearning #Robotics https://t.co/M7oy70hEU8</t>
  </si>
  <si>
    <t>sunnymshah
This #Robot can write or draw in
any surface by @seeker | #MachineLearning
#DeepLearning #DL #Innovation #Robotics
#Technology #InternetofThings #IoT
#AI #RPA #FutureofWork #Autonomous
#Industry40 #RT Cc: @mclynd @mikequindazzi
https://t.co/p9H2kOLbbV https://t.co/h3e63dY3I4</t>
  </si>
  <si>
    <t>quebreda
This #Robot can write or draw in
any surface by @seeker | #MachineLearning
#DeepLearning #DL #Innovation #Robotics
#Technology #InternetofThings #IoT
#AI #RPA #FutureofWork #Autonomous
#Industry40 #RT Cc: @mclynd @mikequindazzi
https://t.co/p9H2kOLbbV https://t.co/h3e63dY3I4</t>
  </si>
  <si>
    <t>cryptopulse6
This #Robot can write or draw in
any surface by @seeker | #MachineLearning
#DeepLearning #DL #Innovation #Robotics
#Technology #InternetofThings #IoT
#AI #RPA #FutureofWork #Autonomous
#Industry40 #RT Cc: @mclynd @mikequindazzi
https://t.co/p9H2kOLbbV https://t.co/h3e63dY3I4</t>
  </si>
  <si>
    <t>modis001
This #Robot can write or draw in
any surface by @seeker | #MachineLearning
#DeepLearning #DL #Innovation #Robotics
#Technology #InternetofThings #IoT
#AI #RPA #FutureofWork #Autonomous
#Industry40 #RT Cc: @mclynd @mikequindazzi
https://t.co/p9H2kOLbbV https://t.co/h3e63dY3I4</t>
  </si>
  <si>
    <t>zuntman
This #Robot can write or draw in
any surface by @seeker | #MachineLearning
#DeepLearning #DL #Innovation #Robotics
#Technology #InternetofThings #IoT
#AI #RPA #FutureofWork #Autonomous
#Industry40 #RT Cc: @mclynd @mikequindazzi
https://t.co/p9H2kOLbbV https://t.co/h3e63dY3I4</t>
  </si>
  <si>
    <t>calmsannic
This #Robot can write or draw in
any surface by @seeker | #MachineLearning
#DeepLearning #DL #Innovation #Robotics
#Technology #InternetofThings #IoT
#AI #RPA #FutureofWork #Autonomous
#Industry40 #RT Cc: @mclynd @mikequindazzi
https://t.co/p9H2kOLbbV https://t.co/h3e63dY3I4</t>
  </si>
  <si>
    <t>hainbuchamerica
Universal Robots describes how
one factory improved its operation
with the use of a collaborative
#robot, or #cobot. | Advanced Manufacturing
https://t.co/R4ZYhJzB8D #manufacturing
#automation #robotics https://t.co/q9r9UQRJwj</t>
  </si>
  <si>
    <t>imtschicago
Universal Robots describes how
one factory improved its operation
with the use of a collaborative
#robot, or #cobot. | Advanced Manufacturing
https://t.co/R4ZYhJzB8D #manufacturing
#automation #robotics https://t.co/q9r9UQRJwj</t>
  </si>
  <si>
    <t>diversity54
This #Robot can write or draw in
any surface by @seeker | #MachineLearning
#DeepLearning #DL #Innovation #Robotics
#Technology #InternetofThings #IoT
#AI #RPA #FutureofWork #Autonomous
#Industry40 #RT Cc: @mclynd @mikequindazzi
https://t.co/p9H2kOLbbV https://t.co/h3e63dY3I4</t>
  </si>
  <si>
    <t>msi_tec
We're holding Collaborative #Robot
Expo at our CO office. Join us
7/11 for an opportunity to learn
about Lean #Robotics from @Robotiq_Inc
&amp;amp; see up-close demos of #collaborative
robots from @Universal_Robot. Expo
is free. Reserve AM or PM session.
https://t.co/fa7PIkKbVk https://t.co/W0qUeoGAZZ</t>
  </si>
  <si>
    <t xml:space="preserve">universal_robot
</t>
  </si>
  <si>
    <t xml:space="preserve">robotiq_inc
</t>
  </si>
  <si>
    <t>josepayano
This #Robot can write or draw in
any surface by @seeker | #MachineLearning
#DeepLearning #DL #Innovation #Robotics
#Technology #InternetofThings #IoT
#AI #RPA #FutureofWork #Autonomous
#Industry40 #RT Cc: @mclynd @mikequindazzi
https://t.co/p9H2kOLbbV https://t.co/h3e63dY3I4</t>
  </si>
  <si>
    <t>evejobschair
Evejobs makes A.i robotic chair
to let people, especially for designers,
programmers or professionals, to
have a better efficiency and healthier
work environment. . . #buildingart
#technology #tech #iot #art #love
#engineering #design #robot #ai
#robotics #startup #innovation
https://t.co/v1E6bR2J1e</t>
  </si>
  <si>
    <t>jett_grunfeld
This #Robot can write or draw in
any surface by @seeker | #MachineLearning
#DeepLearning #DL #Innovation #Robotics
#Technology #InternetofThings #IoT
#AI #RPA #FutureofWork #Autonomous
#Industry40 #RT Cc: @mclynd @mikequindazzi
https://t.co/p9H2kOLbbV https://t.co/JPRFWX1kEp</t>
  </si>
  <si>
    <t>awc978
This #Robot can write or draw in
any surface by @seeker | #MachineLearning
#DeepLearning #DL #Innovation #Robotics
#Technology #InternetofThings #IoT
#AI #RPA #FutureofWork #Autonomous
#Industry40 #RT Cc: @mclynd @mikequindazzi
https://t.co/p9H2kOLbbV https://t.co/h3e63dY3I4</t>
  </si>
  <si>
    <t>compxplorersuk
Your next ache or pain could be
treated by a #robot... and the
results are better than you think!_xD83E__xDD16_
Want to introduce your children
to the world of #robotics? Check
out our #Robitics and #Engineering
classes here: https://t.co/s5GHbZwUMK
https://t.co/cL6bm3FjIr @LEGO_Education
https://t.co/aHkqojuaYL</t>
  </si>
  <si>
    <t xml:space="preserve">lego_education
</t>
  </si>
  <si>
    <t>snapplsci
Do you work on hot topics in #Robotics,
#Robots, #robot, #AI, or #IoT.
We encourage you to submit your
paper and to open a Topical Collection
with us. Check out our website
https://t.co/OcCGJXRUS5 @SpringerEng
@SpringerNature #Engineering #AdvancingDiscovery
#automation</t>
  </si>
  <si>
    <t xml:space="preserve">springernature
</t>
  </si>
  <si>
    <t xml:space="preserve">springereng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</si>
  <si>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</si>
  <si>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</si>
  <si>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</si>
  <si>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</si>
  <si>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</si>
  <si>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</si>
  <si>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</si>
  <si>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</si>
  <si>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</si>
  <si>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</si>
  <si>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</si>
  <si>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</si>
  <si>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</si>
  <si>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</si>
  <si>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</si>
  <si>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</si>
  <si>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</si>
  <si>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</si>
  <si>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</si>
  <si>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</si>
  <si>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</si>
  <si>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</si>
  <si>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</si>
  <si>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</si>
  <si>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</si>
  <si>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</si>
  <si>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</si>
  <si>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</si>
  <si>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</si>
  <si>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</si>
  <si>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</si>
  <si>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</si>
  <si>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</si>
  <si>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</si>
  <si>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</si>
  <si>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</si>
  <si>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</si>
  <si>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</si>
  <si>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</si>
  <si>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</si>
  <si>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</si>
  <si>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</si>
  <si>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</si>
  <si>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</si>
  <si>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https://computerxplorers.co.uk/some-of-our-programmes/robotics-classes-for-kids-of-all-ages</t>
  </si>
  <si>
    <t>https://phys.org/news/2019-06-robots-relieve-chronic-pain.html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</si>
  <si>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</si>
  <si>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</si>
  <si>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</si>
  <si>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</si>
  <si>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</si>
  <si>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</si>
  <si>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</si>
  <si>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</si>
  <si>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</si>
  <si>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</si>
  <si>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</si>
  <si>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</si>
  <si>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</si>
  <si>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</si>
  <si>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</si>
  <si>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</si>
  <si>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</si>
  <si>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</si>
  <si>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</si>
  <si>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</si>
  <si>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</si>
  <si>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</si>
  <si>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https://www.techvisor.nl/Nieuws.aspx?iid=EF23695AB675DC211CC56723ADC1F9CA8C5497D0&amp;utm_source=twitter http://tweetedtimes.com/rubenroa https://twitter.com/i/web/status/1140378768449556480</t>
  </si>
  <si>
    <t>https://www.youtube.com/watch?v=u91uyUL37WE https://www.futurity.org/robot-handwriting-drawing-algorithm-2065032/ http://feedproxy.google.com/~r/Techcrunch/~3/lNEsxCUJNfg/ https://www.vexforum.com/t/what-cad-software-your-team-or-you-uses-on-vex-robotics-projects/62555?u=lucas_lira</t>
  </si>
  <si>
    <t>Top Domains in Tweet in Entire Graph</t>
  </si>
  <si>
    <t>co.uk</t>
  </si>
  <si>
    <t>phys.org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</si>
  <si>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</si>
  <si>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</si>
  <si>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</si>
  <si>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</si>
  <si>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</si>
  <si>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</si>
  <si>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</si>
  <si>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</si>
  <si>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</si>
  <si>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</si>
  <si>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</si>
  <si>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techvisor.nl tweetedtimes.com twitter.com</t>
  </si>
  <si>
    <t>youtube.com futurity.org google.com vexforum.com</t>
  </si>
  <si>
    <t>Top Hashtags in Tweet in Entire Graph</t>
  </si>
  <si>
    <t>machinelearning</t>
  </si>
  <si>
    <t>deeplearning</t>
  </si>
  <si>
    <t>innovation</t>
  </si>
  <si>
    <t>dl</t>
  </si>
  <si>
    <t>ai</t>
  </si>
  <si>
    <t>iot</t>
  </si>
  <si>
    <t>automation</t>
  </si>
  <si>
    <t>technology</t>
  </si>
  <si>
    <t>Top Hashtags in Tweet in G1</t>
  </si>
  <si>
    <t>internetofthings</t>
  </si>
  <si>
    <t>Top Hashtags in Tweet in G2</t>
  </si>
  <si>
    <t>agtech</t>
  </si>
  <si>
    <t>Top Hashtags in Tweet in G3</t>
  </si>
  <si>
    <t>Top Hashtags in Tweet in G4</t>
  </si>
  <si>
    <t>stem</t>
  </si>
  <si>
    <t>design</t>
  </si>
  <si>
    <t>engineering</t>
  </si>
  <si>
    <t>harvesting</t>
  </si>
  <si>
    <t>crops</t>
  </si>
  <si>
    <t>plant</t>
  </si>
  <si>
    <t>Top Hashtags in Tweet in G5</t>
  </si>
  <si>
    <t>electronics</t>
  </si>
  <si>
    <t>3dprinting</t>
  </si>
  <si>
    <t>3dthursday</t>
  </si>
  <si>
    <t>Top Hashtags in Tweet in G6</t>
  </si>
  <si>
    <t>robots</t>
  </si>
  <si>
    <t>blackbox</t>
  </si>
  <si>
    <t>security</t>
  </si>
  <si>
    <t>consulting</t>
  </si>
  <si>
    <t>manufacturers</t>
  </si>
  <si>
    <t>robotic</t>
  </si>
  <si>
    <t>Top Hashtags in Tweet in G7</t>
  </si>
  <si>
    <t>asksophia</t>
  </si>
  <si>
    <t>emotions</t>
  </si>
  <si>
    <t>Top Hashtags in Tweet in G8</t>
  </si>
  <si>
    <t>cloud</t>
  </si>
  <si>
    <t>paas</t>
  </si>
  <si>
    <t>iaas</t>
  </si>
  <si>
    <t>saas</t>
  </si>
  <si>
    <t>dbaas</t>
  </si>
  <si>
    <t>daas</t>
  </si>
  <si>
    <t>Top Hashtags in Tweet in G9</t>
  </si>
  <si>
    <t>artificialintelligence</t>
  </si>
  <si>
    <t>drone</t>
  </si>
  <si>
    <t>Top Hashtags in Tweet in G10</t>
  </si>
  <si>
    <t>simulator</t>
  </si>
  <si>
    <t>simulation</t>
  </si>
  <si>
    <t>teaching</t>
  </si>
  <si>
    <t>education</t>
  </si>
  <si>
    <t>Top Hashtags in Tweet</t>
  </si>
  <si>
    <t>robot machinelearning deeplearning dl innovation robotics technology internetofthings iot ai</t>
  </si>
  <si>
    <t>robot robotics ai stem design engineering technology harvesting crops plant</t>
  </si>
  <si>
    <t>solarwinds cloud paas iaas saas dbaas daas robotics robotic robot</t>
  </si>
  <si>
    <t>drones robot machinelearning deeplearning robotics dl innovation artificialintelligence drone robotic</t>
  </si>
  <si>
    <t>robot dragandbot simulator robotics simulation robotic teaching education stem</t>
  </si>
  <si>
    <t>robotics robot automation robotica machinelearning innovation futuristic business opportunity manifacturing</t>
  </si>
  <si>
    <t>Top Words in Tweet in Entire Graph</t>
  </si>
  <si>
    <t>Words in Sentiment List#1: Positive</t>
  </si>
  <si>
    <t>Words in Sentiment List#2: Negative</t>
  </si>
  <si>
    <t>Words in Sentiment List#3: Angry/Violent</t>
  </si>
  <si>
    <t>Non-categorized Words</t>
  </si>
  <si>
    <t>Total Words</t>
  </si>
  <si>
    <t>#robotics</t>
  </si>
  <si>
    <t>#robot</t>
  </si>
  <si>
    <t>#ai</t>
  </si>
  <si>
    <t>#machinelearning</t>
  </si>
  <si>
    <t>#deeplearning</t>
  </si>
  <si>
    <t>Top Words in Tweet in G1</t>
  </si>
  <si>
    <t>#innovation</t>
  </si>
  <si>
    <t>write</t>
  </si>
  <si>
    <t>draw</t>
  </si>
  <si>
    <t>surface</t>
  </si>
  <si>
    <t>#dl</t>
  </si>
  <si>
    <t>Top Words in Tweet in G2</t>
  </si>
  <si>
    <t>raspberry</t>
  </si>
  <si>
    <t>check</t>
  </si>
  <si>
    <t>out</t>
  </si>
  <si>
    <t>world's</t>
  </si>
  <si>
    <t>first</t>
  </si>
  <si>
    <t>picking</t>
  </si>
  <si>
    <t>gone</t>
  </si>
  <si>
    <t>trial</t>
  </si>
  <si>
    <t>uk</t>
  </si>
  <si>
    <t>Top Words in Tweet in G3</t>
  </si>
  <si>
    <t>humans</t>
  </si>
  <si>
    <t>harnessing</t>
  </si>
  <si>
    <t>support</t>
  </si>
  <si>
    <t>research</t>
  </si>
  <si>
    <t>goals</t>
  </si>
  <si>
    <t>places</t>
  </si>
  <si>
    <t>potentially</t>
  </si>
  <si>
    <t>dangerous</t>
  </si>
  <si>
    <t>unknown</t>
  </si>
  <si>
    <t>Top Words in Tweet in G4</t>
  </si>
  <si>
    <t>#stem</t>
  </si>
  <si>
    <t>#design</t>
  </si>
  <si>
    <t>#engineering</t>
  </si>
  <si>
    <t>#technology</t>
  </si>
  <si>
    <t>Top Words in Tweet in G5</t>
  </si>
  <si>
    <t>used</t>
  </si>
  <si>
    <t>tiny</t>
  </si>
  <si>
    <t>adorable</t>
  </si>
  <si>
    <t>#fpv</t>
  </si>
  <si>
    <t>tank</t>
  </si>
  <si>
    <t>honnnest</t>
  </si>
  <si>
    <t>inspect</t>
  </si>
  <si>
    <t>under</t>
  </si>
  <si>
    <t>houses</t>
  </si>
  <si>
    <t>pipes</t>
  </si>
  <si>
    <t>Top Words in Tweet in G6</t>
  </si>
  <si>
    <t>behavior</t>
  </si>
  <si>
    <t>alias</t>
  </si>
  <si>
    <t>created</t>
  </si>
  <si>
    <t>product</t>
  </si>
  <si>
    <t>allows</t>
  </si>
  <si>
    <t>analyzing</t>
  </si>
  <si>
    <t>#robots</t>
  </si>
  <si>
    <t>identifying</t>
  </si>
  <si>
    <t>Top Words in Tweet in G7</t>
  </si>
  <si>
    <t>sophia</t>
  </si>
  <si>
    <t>impressive</t>
  </si>
  <si>
    <t>d</t>
  </si>
  <si>
    <t>seen</t>
  </si>
  <si>
    <t>question</t>
  </si>
  <si>
    <t>giving</t>
  </si>
  <si>
    <t>feelings</t>
  </si>
  <si>
    <t>good</t>
  </si>
  <si>
    <t>Top Words in Tweet in G8</t>
  </si>
  <si>
    <t>businesses</t>
  </si>
  <si>
    <t>want</t>
  </si>
  <si>
    <t>machine</t>
  </si>
  <si>
    <t>learning</t>
  </si>
  <si>
    <t>artificial</t>
  </si>
  <si>
    <t>intelligence</t>
  </si>
  <si>
    <t>#solarwinds</t>
  </si>
  <si>
    <t>#cloud</t>
  </si>
  <si>
    <t>#paas</t>
  </si>
  <si>
    <t>Top Words in Tweet in G9</t>
  </si>
  <si>
    <t>#drones</t>
  </si>
  <si>
    <t>delivery</t>
  </si>
  <si>
    <t>expert</t>
  </si>
  <si>
    <t>thought</t>
  </si>
  <si>
    <t>leader</t>
  </si>
  <si>
    <t>Top Words in Tweet in G10</t>
  </si>
  <si>
    <t>license</t>
  </si>
  <si>
    <t>real</t>
  </si>
  <si>
    <t>#dragandbot</t>
  </si>
  <si>
    <t>learn</t>
  </si>
  <si>
    <t>industrial</t>
  </si>
  <si>
    <t>#simulation</t>
  </si>
  <si>
    <t>environment</t>
  </si>
  <si>
    <t>Top Words in Tweet</t>
  </si>
  <si>
    <t>#robot #machinelearning #deeplearning #innovation #robotics write draw surface seeker #dl</t>
  </si>
  <si>
    <t>raspberry check out world's first picking #robot gone trial uk</t>
  </si>
  <si>
    <t>humans harnessing #robotics support research goals places potentially dangerous unknown</t>
  </si>
  <si>
    <t>#robot #robotics #ai #stem #design #engineering #technology</t>
  </si>
  <si>
    <t>used tiny adorable #fpv tank honnnest inspect under houses pipes</t>
  </si>
  <si>
    <t>behavior alias robotics created product #robotics allows analyzing #robots identifying</t>
  </si>
  <si>
    <t>sophia impressive robot d seen question giving robots feelings good</t>
  </si>
  <si>
    <t>solarwinds businesses want machine learning artificial intelligence #solarwinds #cloud #paas</t>
  </si>
  <si>
    <t>#robot #machinelearning #deeplearning #robotics #technology #drones delivery expert thought leader</t>
  </si>
  <si>
    <t>license robot real #robot #dragandbot learn industrial #robotics #simulation environment</t>
  </si>
  <si>
    <t>mit's #robot boats self assemble build bridges stages even markets</t>
  </si>
  <si>
    <t>work hot topics #robotics #robots #robot #ai #iot encourage submit</t>
  </si>
  <si>
    <t>expo</t>
  </si>
  <si>
    <t>#robotics #robot #ai #machinelearning #technology #innovation beat join robots here</t>
  </si>
  <si>
    <t>#mit's new mini cheetah #robot first four legged robot backflip</t>
  </si>
  <si>
    <t>universal robots describes one factory improved operation use collaborative #robot</t>
  </si>
  <si>
    <t>Top Word Pairs in Tweet in Entire Graph</t>
  </si>
  <si>
    <t>#robot,write</t>
  </si>
  <si>
    <t>write,draw</t>
  </si>
  <si>
    <t>draw,surface</t>
  </si>
  <si>
    <t>surface,seeker</t>
  </si>
  <si>
    <t>seeker,#machinelearning</t>
  </si>
  <si>
    <t>#machinelearning,#deeplearning</t>
  </si>
  <si>
    <t>#deeplearning,#dl</t>
  </si>
  <si>
    <t>#dl,#innovation</t>
  </si>
  <si>
    <t>#innovation,#robotics</t>
  </si>
  <si>
    <t>#robotics,#technology</t>
  </si>
  <si>
    <t>Top Word Pairs in Tweet in G1</t>
  </si>
  <si>
    <t>Top Word Pairs in Tweet in G2</t>
  </si>
  <si>
    <t>check,out</t>
  </si>
  <si>
    <t>out,world's</t>
  </si>
  <si>
    <t>world's,first</t>
  </si>
  <si>
    <t>first,raspberry</t>
  </si>
  <si>
    <t>raspberry,picking</t>
  </si>
  <si>
    <t>picking,#robot</t>
  </si>
  <si>
    <t>#robot,gone</t>
  </si>
  <si>
    <t>gone,trial</t>
  </si>
  <si>
    <t>trial,uk</t>
  </si>
  <si>
    <t>uk,developed</t>
  </si>
  <si>
    <t>Top Word Pairs in Tweet in G3</t>
  </si>
  <si>
    <t>humans,harnessing</t>
  </si>
  <si>
    <t>harnessing,#robotics</t>
  </si>
  <si>
    <t>#robotics,support</t>
  </si>
  <si>
    <t>support,research</t>
  </si>
  <si>
    <t>research,goals</t>
  </si>
  <si>
    <t>goals,places</t>
  </si>
  <si>
    <t>places,potentially</t>
  </si>
  <si>
    <t>potentially,dangerous</t>
  </si>
  <si>
    <t>dangerous,unknown</t>
  </si>
  <si>
    <t>unknown,#robot</t>
  </si>
  <si>
    <t>Top Word Pairs in Tweet in G4</t>
  </si>
  <si>
    <t>Top Word Pairs in Tweet in G5</t>
  </si>
  <si>
    <t>tiny,adorable</t>
  </si>
  <si>
    <t>adorable,#fpv</t>
  </si>
  <si>
    <t>#fpv,tank</t>
  </si>
  <si>
    <t>tank,honnnest</t>
  </si>
  <si>
    <t>honnnest,used</t>
  </si>
  <si>
    <t>used,inspect</t>
  </si>
  <si>
    <t>inspect,under</t>
  </si>
  <si>
    <t>under,houses</t>
  </si>
  <si>
    <t>houses,pipes</t>
  </si>
  <si>
    <t>pipes,etc</t>
  </si>
  <si>
    <t>Top Word Pairs in Tweet in G6</t>
  </si>
  <si>
    <t>alias,robotics</t>
  </si>
  <si>
    <t>robotics,created</t>
  </si>
  <si>
    <t>created,product</t>
  </si>
  <si>
    <t>product,#robotics</t>
  </si>
  <si>
    <t>#robotics,allows</t>
  </si>
  <si>
    <t>allows,analyzing</t>
  </si>
  <si>
    <t>analyzing,behavior</t>
  </si>
  <si>
    <t>behavior,#robots</t>
  </si>
  <si>
    <t>#robots,identifying</t>
  </si>
  <si>
    <t>identifying,malfunctions</t>
  </si>
  <si>
    <t>Top Word Pairs in Tweet in G7</t>
  </si>
  <si>
    <t>sophia,impressive</t>
  </si>
  <si>
    <t>impressive,robot</t>
  </si>
  <si>
    <t>robot,d</t>
  </si>
  <si>
    <t>d,seen</t>
  </si>
  <si>
    <t>seen,question</t>
  </si>
  <si>
    <t>question,giving</t>
  </si>
  <si>
    <t>giving,robots</t>
  </si>
  <si>
    <t>robots,feelings</t>
  </si>
  <si>
    <t>feelings,good</t>
  </si>
  <si>
    <t>good,idea</t>
  </si>
  <si>
    <t>Top Word Pairs in Tweet in G8</t>
  </si>
  <si>
    <t>solarwinds,businesses</t>
  </si>
  <si>
    <t>businesses,want</t>
  </si>
  <si>
    <t>want,machine</t>
  </si>
  <si>
    <t>machine,learning</t>
  </si>
  <si>
    <t>learning,artificial</t>
  </si>
  <si>
    <t>artificial,intelligence</t>
  </si>
  <si>
    <t>intelligence,#solarwinds</t>
  </si>
  <si>
    <t>#solarwinds,#cloud</t>
  </si>
  <si>
    <t>#cloud,#paas</t>
  </si>
  <si>
    <t>#paas,#iaas</t>
  </si>
  <si>
    <t>Top Word Pairs in Tweet in G9</t>
  </si>
  <si>
    <t>#drones,delivery</t>
  </si>
  <si>
    <t>delivery,expert</t>
  </si>
  <si>
    <t>expert,thought</t>
  </si>
  <si>
    <t>thought,leader</t>
  </si>
  <si>
    <t>leader,email</t>
  </si>
  <si>
    <t>email,future</t>
  </si>
  <si>
    <t>future,now</t>
  </si>
  <si>
    <t>now,radio</t>
  </si>
  <si>
    <t>radio,producer</t>
  </si>
  <si>
    <t>producer,host</t>
  </si>
  <si>
    <t>Top Word Pairs in Tweet in G10</t>
  </si>
  <si>
    <t>learn,industrial</t>
  </si>
  <si>
    <t>industrial,#robotics</t>
  </si>
  <si>
    <t>robot,#simulation</t>
  </si>
  <si>
    <t>#simulation,environment</t>
  </si>
  <si>
    <t>#simulator,sold</t>
  </si>
  <si>
    <t>sold,both</t>
  </si>
  <si>
    <t>both,standalone</t>
  </si>
  <si>
    <t>standalone,license</t>
  </si>
  <si>
    <t>license,part</t>
  </si>
  <si>
    <t>part,normal</t>
  </si>
  <si>
    <t>Top Word Pairs in Tweet</t>
  </si>
  <si>
    <t>#robot,write  write,draw  draw,surface  surface,seeker  seeker,#machinelearning  #machinelearning,#deeplearning  #deeplearning,#dl  #dl,#innovation  #innovation,#robotics  #robotics,#technology</t>
  </si>
  <si>
    <t>check,out  out,world's  world's,first  first,raspberry  raspberry,picking  picking,#robot  #robot,gone  gone,trial  trial,uk  uk,developed</t>
  </si>
  <si>
    <t>humans,harnessing  harnessing,#robotics  #robotics,support  support,research  research,goals  goals,places  places,potentially  potentially,dangerous  dangerous,unknown  unknown,#robot</t>
  </si>
  <si>
    <t>tiny,adorable  adorable,#fpv  #fpv,tank  tank,honnnest  honnnest,used  used,inspect  inspect,under  under,houses  houses,pipes  pipes,etc</t>
  </si>
  <si>
    <t>alias,robotics  robotics,created  created,product  product,#robotics  #robotics,allows  allows,analyzing  analyzing,behavior  behavior,#robots  #robots,identifying  identifying,malfunctions</t>
  </si>
  <si>
    <t>sophia,impressive  impressive,robot  robot,d  d,seen  seen,question  question,giving  giving,robots  robots,feelings  feelings,good  good,idea</t>
  </si>
  <si>
    <t>solarwinds,businesses  businesses,want  want,machine  machine,learning  learning,artificial  artificial,intelligence  intelligence,#solarwinds  #solarwinds,#cloud  #cloud,#paas  #paas,#iaas</t>
  </si>
  <si>
    <t>#drones,delivery  delivery,expert  expert,thought  thought,leader  leader,email  email,future  future,now  now,radio  radio,producer  producer,host</t>
  </si>
  <si>
    <t>learn,industrial  industrial,#robotics  robot,#simulation  #simulation,environment  #simulator,sold  sold,both  both,standalone  standalone,license  license,part  part,normal</t>
  </si>
  <si>
    <t>mit's,#robot  #robot,boats  boats,self  self,assemble  assemble,build  build,bridges  bridges,stages  stages,even  even,markets  markets,etherington</t>
  </si>
  <si>
    <t>work,hot  hot,topics  topics,#robotics  #robotics,#robots  #robots,#robot  #robot,#ai  #ai,#iot  #iot,encourage  encourage,submit  submit,paper</t>
  </si>
  <si>
    <t>beat,join  join,robots  robots,here  here,stay  stay,#automation  #automation,#robotics  #robotics,#robot  #robot,#robotica  #robotica,#futuristic  #futuristic,#business</t>
  </si>
  <si>
    <t>#mit's,new  new,mini  mini,cheetah  cheetah,#robot  #robot,first  first,four  four,legged  legged,robot  robot,backflip  backflip,20</t>
  </si>
  <si>
    <t>universal,robots  robots,describes  describes,one  one,factory  factory,improved  improved,operation  operation,use  use,collaborative  collaborative,#robot  #robot,#cobot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</si>
  <si>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</si>
  <si>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</si>
  <si>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</si>
  <si>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</si>
  <si>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</si>
  <si>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</si>
  <si>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</si>
  <si>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</si>
  <si>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</si>
  <si>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</si>
  <si>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</si>
  <si>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</si>
  <si>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</si>
  <si>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</si>
  <si>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</si>
  <si>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</si>
  <si>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</si>
  <si>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</si>
  <si>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</si>
  <si>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</si>
  <si>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</si>
  <si>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</si>
  <si>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</si>
  <si>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</si>
  <si>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seeker mclynd mikequindazzi ronald_vanloon nayana_ks mik</t>
  </si>
  <si>
    <t>plymuni guardian</t>
  </si>
  <si>
    <t>radiored777 seeker mclynd mikequindazzi</t>
  </si>
  <si>
    <t>mit etherington</t>
  </si>
  <si>
    <t>springereng springernature</t>
  </si>
  <si>
    <t>robotiq_inc universal_robot</t>
  </si>
  <si>
    <t>seeker mclynd mikequindazzi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</si>
  <si>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</si>
  <si>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</si>
  <si>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</si>
  <si>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</si>
  <si>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</si>
  <si>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</si>
  <si>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</si>
  <si>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</si>
  <si>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</si>
  <si>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</si>
  <si>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</si>
  <si>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</si>
  <si>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infopronetwork machinelearn_d diversity54 mclynd alfredsunil jett_grunfeld jayeshmthakur ronald_vanloon rubenroa</t>
  </si>
  <si>
    <t>guardian jenny_oceanhun plymuni mariaelide5 aya_ddt xapiens robotandaiworld</t>
  </si>
  <si>
    <t>janisku7 pollito_verde designsparkrs semielectronics mgarnzy highbladecables</t>
  </si>
  <si>
    <t>lance_edelman melucaslira karolina_kurzac soulpageit teddyrobotics evejobschair</t>
  </si>
  <si>
    <t>tk_d3sign tindie konrad_it jeremyscook shawnhymel</t>
  </si>
  <si>
    <t>acutronicrobots ahcorde rosindustrial aliasrobotics rosinproject</t>
  </si>
  <si>
    <t>gamergeeknews dcaravana realsophiarobot nadiacamandona</t>
  </si>
  <si>
    <t>techvisornl manifattura40 machine_ml msarozz</t>
  </si>
  <si>
    <t>thecuriousluke bizuser tsspl2006 radiored777</t>
  </si>
  <si>
    <t>sally_ann_melia thilozimmermann jdhark1 dragandbot</t>
  </si>
  <si>
    <t>gnssfeed mit etherington kitaekwon</t>
  </si>
  <si>
    <t>springernature springereng snapplsci</t>
  </si>
  <si>
    <t>universal_robot robotiq_inc msi_tec</t>
  </si>
  <si>
    <t>sabinemondestin markant8 stevelareau</t>
  </si>
  <si>
    <t>evankirstel khalidhamdan0 belamutschler</t>
  </si>
  <si>
    <t>lego_education compxplorersuk</t>
  </si>
  <si>
    <t>imtschicago hainbuchamerica</t>
  </si>
  <si>
    <t>Top URLs in Tweet by Count</t>
  </si>
  <si>
    <t>Top URLs in Tweet by Salience</t>
  </si>
  <si>
    <t>Top Domains in Tweet by Count</t>
  </si>
  <si>
    <t>Top Domains in Tweet by Salience</t>
  </si>
  <si>
    <t>Top Hashtags in Tweet by Count</t>
  </si>
  <si>
    <t>drones artificialintelligence drone robot robotics robotic tech technology deeplearning machinelearning</t>
  </si>
  <si>
    <t>robot dragandbot simulator robotics simulation</t>
  </si>
  <si>
    <t>robot machinelearning deeplearning dl innovation robotics drones</t>
  </si>
  <si>
    <t>robotics robot automation robotica machinelearning deeplearning dl innovation</t>
  </si>
  <si>
    <t>automation robotics robot robotica futuristic business opportunity manifacturing jobs artificialintelligence</t>
  </si>
  <si>
    <t>innovation robot machinelearning deeplearning dl robotics</t>
  </si>
  <si>
    <t>robot machinelearning solarwinds</t>
  </si>
  <si>
    <t>buildingart technology tech iot art love engineering design robot ai</t>
  </si>
  <si>
    <t>Top Hashtags in Tweet by Salience</t>
  </si>
  <si>
    <t>robot ai robotics</t>
  </si>
  <si>
    <t>robotics simulation robot dragandbot simulator</t>
  </si>
  <si>
    <t>technology internetofthings iot ai rpa futureofwork autonomous industry40 rt robot</t>
  </si>
  <si>
    <t>automation robotica machinelearning deeplearning dl innovation robotics robot</t>
  </si>
  <si>
    <t>Top Words in Tweet by Count</t>
  </si>
  <si>
    <t>raspberry check out world's first picking gone trial uk developed</t>
  </si>
  <si>
    <t>mit's boats self assemble build bridges stages even markets etherington</t>
  </si>
  <si>
    <t>humans harnessing support research goals places potentially dangerous unknown #ai</t>
  </si>
  <si>
    <t>autonomous #harvesting number flexible robot arms attached platform pick raspberries</t>
  </si>
  <si>
    <t>#drones delivery expert thought leader email future now radio producer</t>
  </si>
  <si>
    <t>license #dragandbot #simulator sold both standalone part normal d b</t>
  </si>
  <si>
    <t>behavior alias robotics created product allows analyzing #robots identifying malfunctions</t>
  </si>
  <si>
    <t>looking target image word sketch reproduce each stroke one continuous</t>
  </si>
  <si>
    <t>robot drag bot license worry real use #dragandbot learn industrial</t>
  </si>
  <si>
    <t>license robot real #dragandbot learn industrial #simulation environment drag bot</t>
  </si>
  <si>
    <t>write draw surface seeker #machinelearning #deeplearning #dl #innovation #technology #internetofthings</t>
  </si>
  <si>
    <t>#machinelearning #deeplearning #technology write draw surface seeker #dl #innovation #internetofthings</t>
  </si>
  <si>
    <t>#ai #machinelearning #technology #innovation beat join robots here stay #automation</t>
  </si>
  <si>
    <t>beat join robots here stay #automation #robotica #futuristic #business #opportunity</t>
  </si>
  <si>
    <t>#mit boats self assemble build bridges stages even markets</t>
  </si>
  <si>
    <t>#vexrobotics #stem #makeanything #design #omgrobots #industrialdesign #assembly</t>
  </si>
  <si>
    <t>#mit's new mini cheetah first four legged robot backflip 20</t>
  </si>
  <si>
    <t>make selina cat dog know #engineering #technology #stem #steam #education</t>
  </si>
  <si>
    <t>#innovation updates ronald_vanloon write draw surface seeker #machinelearning #deeplearning #dl</t>
  </si>
  <si>
    <t>top story ronald_vanloon 'this write draw surface seeker #machinelearning #deeplearning</t>
  </si>
  <si>
    <t>#machinelearning #deeplearning #ai #rpa nayana_ks ronald_vanloon write draw surface seeker</t>
  </si>
  <si>
    <t>nayana_ks ronald_vanloon write draw surface seeker #machinelearning #deeplearning #dl #innovation</t>
  </si>
  <si>
    <t>universal robots describes one factory improved operation use collaborative #cobot</t>
  </si>
  <si>
    <t>expo holding collaborative co office join 7 11 opportunity learn</t>
  </si>
  <si>
    <t>evejobs makes robotic chair people especially designers programmers professionals better</t>
  </si>
  <si>
    <t>next ache pain treated results better think want introduce children</t>
  </si>
  <si>
    <t>work hot topics #robots #ai #iot encourage submit paper topical</t>
  </si>
  <si>
    <t>Top Words in Tweet by Salience</t>
  </si>
  <si>
    <t>drag bot worry use works through d b w without</t>
  </si>
  <si>
    <t>write draw surface seeker #dl #innovation #internetofthings #iot #ai #rpa</t>
  </si>
  <si>
    <t>nayana_ks ronald_vanloon write draw surface seeker #dl #innovation #technology #internetofthings</t>
  </si>
  <si>
    <t>open become guest editor work hot topics #robots #ai #iot</t>
  </si>
  <si>
    <t>Top Word Pairs in Tweet by Count</t>
  </si>
  <si>
    <t>autonomous,#harvesting  #harvesting,#robot  #robot,number  number,flexible  flexible,robot  robot,arms  arms,attached  attached,platform  platform,pick  pick,raspberries</t>
  </si>
  <si>
    <t>#dragandbot,#robot  #robot,#simulator  #simulator,sold  sold,both  both,standalone  standalone,license  license,part  part,normal  normal,d  d,b</t>
  </si>
  <si>
    <t>looking,target  target,image  image,word  word,sketch  sketch,#robot  #robot,reproduce  reproduce,each  each,stroke  stroke,one  one,continuous</t>
  </si>
  <si>
    <t>drag,bot  worry,real  real,#robot  #robot,use  use,#dragandbot  #dragandbot,learn  learn,industrial  industrial,#robotics  #robotics,works  works,through</t>
  </si>
  <si>
    <t>learn,industrial  industrial,#robotics  robot,#simulation  #simulation,environment  drag,bot  #simulator,sold  sold,both  both,standalone  standalone,license  license,part</t>
  </si>
  <si>
    <t>#mit,#robot  #robot,boats  boats,self  self,assemble  assemble,build  build,bridges  bridges,stages  stages,even  even,markets  markets,#robotics</t>
  </si>
  <si>
    <t>#vexrobotics,#stem  #stem,#makeanything  #makeanything,#design  #design,#robotics  #robotics,#omgrobots  #omgrobots,#industrialdesign  #industrialdesign,#assembly  #assembly,#robot</t>
  </si>
  <si>
    <t>make,selina  selina,cat  cat,dog  dog,know  know,#robotics  #robotics,#engineering  #engineering,#technology  #technology,#stem  #stem,#steam  #steam,#education</t>
  </si>
  <si>
    <t>updates,#innovation  #innovation,ronald_vanloon  ronald_vanloon,#robot  #robot,write  write,draw  draw,surface  surface,seeker  seeker,#machinelearning  #machinelearning,#deeplearning  #deeplearning,#dl</t>
  </si>
  <si>
    <t>top,story  story,ronald_vanloon  ronald_vanloon,'this  'this,#robot  #robot,write  write,draw  draw,surface  surface,seeker  seeker,#machinelearning  #machinelearning,#deeplearning</t>
  </si>
  <si>
    <t>nayana_ks,ronald_vanloon  ronald_vanloon,#robot  #robot,write  write,draw  draw,surface  surface,seeker  seeker,#machinelearning  #machinelearning,#deeplearning  #deeplearning,#dl  #dl,#innovation</t>
  </si>
  <si>
    <t>holding,collaborative  collaborative,#robot  #robot,expo  expo,co  co,office  office,join  join,7  7,11  11,opportunity  opportunity,learn</t>
  </si>
  <si>
    <t>evejobs,makes  makes,robotic  robotic,chair  chair,people  people,especially  especially,designers  designers,programmers  programmers,professionals  professionals,better  better,efficiency</t>
  </si>
  <si>
    <t>next,ache  ache,pain  pain,treated  treated,#robot  #robot,results  results,better  better,think  think,want  want,introduce  introduce,children</t>
  </si>
  <si>
    <t>Top Word Pairs in Tweet by Salience</t>
  </si>
  <si>
    <t>drag,bot  worry,real  real,#robot  #robot,use  use,#dragandbot  #dragandbot,learn  #robotics,works  works,through  through,robot  environment,drag</t>
  </si>
  <si>
    <t>paper,open  open,topical  paper,become  become,guest  guest,editor  editor,topical  work,hot  hot,topics  topics,#robotics  #robotics,#robots</t>
  </si>
  <si>
    <t>Word</t>
  </si>
  <si>
    <t>#iot</t>
  </si>
  <si>
    <t>#rpa</t>
  </si>
  <si>
    <t>#internetofthings</t>
  </si>
  <si>
    <t>#futureofwork</t>
  </si>
  <si>
    <t>#autonomous</t>
  </si>
  <si>
    <t>#industry40</t>
  </si>
  <si>
    <t>#rt</t>
  </si>
  <si>
    <t>cc</t>
  </si>
  <si>
    <t>#robotic</t>
  </si>
  <si>
    <t>#automation</t>
  </si>
  <si>
    <t>#artificialintelligence</t>
  </si>
  <si>
    <t>#tech</t>
  </si>
  <si>
    <t>arm</t>
  </si>
  <si>
    <t>join</t>
  </si>
  <si>
    <t>#ml</t>
  </si>
  <si>
    <t>#3dprinting</t>
  </si>
  <si>
    <t>pick</t>
  </si>
  <si>
    <t>#iaas</t>
  </si>
  <si>
    <t>#saas</t>
  </si>
  <si>
    <t>#dbaas</t>
  </si>
  <si>
    <t>#daas</t>
  </si>
  <si>
    <t>#devops</t>
  </si>
  <si>
    <t>#neuralnetworks</t>
  </si>
  <si>
    <t>etc</t>
  </si>
  <si>
    <t>antagonize</t>
  </si>
  <si>
    <t>pets</t>
  </si>
  <si>
    <t>#electronics</t>
  </si>
  <si>
    <t>#3dthursday</t>
  </si>
  <si>
    <t>#simulator</t>
  </si>
  <si>
    <t>sold</t>
  </si>
  <si>
    <t>both</t>
  </si>
  <si>
    <t>standalone</t>
  </si>
  <si>
    <t>part</t>
  </si>
  <si>
    <t>normal</t>
  </si>
  <si>
    <t>arms</t>
  </si>
  <si>
    <t>developed</t>
  </si>
  <si>
    <t>fieldwork</t>
  </si>
  <si>
    <t>spinout</t>
  </si>
  <si>
    <t>uses</t>
  </si>
  <si>
    <t>10</t>
  </si>
  <si>
    <t>seconds</t>
  </si>
  <si>
    <t>less</t>
  </si>
  <si>
    <t>#agtech</t>
  </si>
  <si>
    <t>become</t>
  </si>
  <si>
    <t>think</t>
  </si>
  <si>
    <t>here</t>
  </si>
  <si>
    <t>use</t>
  </si>
  <si>
    <t>#education</t>
  </si>
  <si>
    <t>drag</t>
  </si>
  <si>
    <t>bot</t>
  </si>
  <si>
    <t>without</t>
  </si>
  <si>
    <t>malfunctions</t>
  </si>
  <si>
    <t>attacks</t>
  </si>
  <si>
    <t>alterations</t>
  </si>
  <si>
    <t>called</t>
  </si>
  <si>
    <t>#blackbox</t>
  </si>
  <si>
    <t>#security</t>
  </si>
  <si>
    <t>#consulting</t>
  </si>
  <si>
    <t>#manufacturers</t>
  </si>
  <si>
    <t>work</t>
  </si>
  <si>
    <t>collaborative</t>
  </si>
  <si>
    <t>see</t>
  </si>
  <si>
    <t>up</t>
  </si>
  <si>
    <t>one</t>
  </si>
  <si>
    <t>idea</t>
  </si>
  <si>
    <t>actual</t>
  </si>
  <si>
    <t>debated</t>
  </si>
  <si>
    <t>#asksophia</t>
  </si>
  <si>
    <t>#emotions</t>
  </si>
  <si>
    <t>beat</t>
  </si>
  <si>
    <t>stay</t>
  </si>
  <si>
    <t>#robotica</t>
  </si>
  <si>
    <t>#futuristic</t>
  </si>
  <si>
    <t>#business</t>
  </si>
  <si>
    <t>#opportunity</t>
  </si>
  <si>
    <t>#manifacturing</t>
  </si>
  <si>
    <t>#jobs</t>
  </si>
  <si>
    <t>#machine</t>
  </si>
  <si>
    <t>#science</t>
  </si>
  <si>
    <t>#future</t>
  </si>
  <si>
    <t>boats</t>
  </si>
  <si>
    <t>self</t>
  </si>
  <si>
    <t>assemble</t>
  </si>
  <si>
    <t>build</t>
  </si>
  <si>
    <t>bridges</t>
  </si>
  <si>
    <t>stages</t>
  </si>
  <si>
    <t>even</t>
  </si>
  <si>
    <t>markets</t>
  </si>
  <si>
    <t>email</t>
  </si>
  <si>
    <t>future</t>
  </si>
  <si>
    <t>now</t>
  </si>
  <si>
    <t>radio</t>
  </si>
  <si>
    <t>producer</t>
  </si>
  <si>
    <t>host</t>
  </si>
  <si>
    <t>lively</t>
  </si>
  <si>
    <t>fast</t>
  </si>
  <si>
    <t>paced</t>
  </si>
  <si>
    <t>discussion</t>
  </si>
  <si>
    <t>#drone</t>
  </si>
  <si>
    <t>#ssa</t>
  </si>
  <si>
    <t>b</t>
  </si>
  <si>
    <t>w</t>
  </si>
  <si>
    <t>owning</t>
  </si>
  <si>
    <t>#teaching</t>
  </si>
  <si>
    <t>hot</t>
  </si>
  <si>
    <t>topics</t>
  </si>
  <si>
    <t>encourage</t>
  </si>
  <si>
    <t>submit</t>
  </si>
  <si>
    <t>paper</t>
  </si>
  <si>
    <t>topical</t>
  </si>
  <si>
    <t>collection</t>
  </si>
  <si>
    <t>website</t>
  </si>
  <si>
    <t>#advancingdiscovery</t>
  </si>
  <si>
    <t>better</t>
  </si>
  <si>
    <t>universal</t>
  </si>
  <si>
    <t>describes</t>
  </si>
  <si>
    <t>factory</t>
  </si>
  <si>
    <t>improved</t>
  </si>
  <si>
    <t>operation</t>
  </si>
  <si>
    <t>#cobot</t>
  </si>
  <si>
    <t>advanced</t>
  </si>
  <si>
    <t>manufacturing</t>
  </si>
  <si>
    <t>#manufacturing</t>
  </si>
  <si>
    <t>top</t>
  </si>
  <si>
    <t>story</t>
  </si>
  <si>
    <t>'this</t>
  </si>
  <si>
    <t>#ind</t>
  </si>
  <si>
    <t>more</t>
  </si>
  <si>
    <t>#mit's</t>
  </si>
  <si>
    <t>new</t>
  </si>
  <si>
    <t>mini</t>
  </si>
  <si>
    <t>cheetah</t>
  </si>
  <si>
    <t>four</t>
  </si>
  <si>
    <t>legged</t>
  </si>
  <si>
    <t>backflip</t>
  </si>
  <si>
    <t>20</t>
  </si>
  <si>
    <t>pounds</t>
  </si>
  <si>
    <t>limber</t>
  </si>
  <si>
    <t>quadruped</t>
  </si>
  <si>
    <t>bend</t>
  </si>
  <si>
    <t>swing</t>
  </si>
  <si>
    <t>legs</t>
  </si>
  <si>
    <t>wide</t>
  </si>
  <si>
    <t>enabling</t>
  </si>
  <si>
    <t>walk</t>
  </si>
  <si>
    <t>right</t>
  </si>
  <si>
    <t>side</t>
  </si>
  <si>
    <t>upside</t>
  </si>
  <si>
    <t>down</t>
  </si>
  <si>
    <t>worry</t>
  </si>
  <si>
    <t>works</t>
  </si>
  <si>
    <t>through</t>
  </si>
  <si>
    <t>mit's</t>
  </si>
  <si>
    <t>#gps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</si>
  <si>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</si>
  <si>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</si>
  <si>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</si>
  <si>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</si>
  <si>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</si>
  <si>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</si>
  <si>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</si>
  <si>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</si>
  <si>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</si>
  <si>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</si>
  <si>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</si>
  <si>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</si>
  <si>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</si>
  <si>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</si>
  <si>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</si>
  <si>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</si>
  <si>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</si>
  <si>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</si>
  <si>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</si>
  <si>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</si>
  <si>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</si>
  <si>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</si>
  <si>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</si>
  <si>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</si>
  <si>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</si>
  <si>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</si>
  <si>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</si>
  <si>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</si>
  <si>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</si>
  <si>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</si>
  <si>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</si>
  <si>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</si>
  <si>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Mar</t>
  </si>
  <si>
    <t>4-Mar</t>
  </si>
  <si>
    <t>8 AM</t>
  </si>
  <si>
    <t>May</t>
  </si>
  <si>
    <t>26-May</t>
  </si>
  <si>
    <t>9 PM</t>
  </si>
  <si>
    <t>Jun</t>
  </si>
  <si>
    <t>9-Jun</t>
  </si>
  <si>
    <t>7 AM</t>
  </si>
  <si>
    <t>3 PM</t>
  </si>
  <si>
    <t>6 PM</t>
  </si>
  <si>
    <t>10-Jun</t>
  </si>
  <si>
    <t>7 PM</t>
  </si>
  <si>
    <t>11-Jun</t>
  </si>
  <si>
    <t>5 AM</t>
  </si>
  <si>
    <t>9 AM</t>
  </si>
  <si>
    <t>12 PM</t>
  </si>
  <si>
    <t>8 PM</t>
  </si>
  <si>
    <t>12-Jun</t>
  </si>
  <si>
    <t>10 AM</t>
  </si>
  <si>
    <t>1 PM</t>
  </si>
  <si>
    <t>2 PM</t>
  </si>
  <si>
    <t>13-Jun</t>
  </si>
  <si>
    <t>10 PM</t>
  </si>
  <si>
    <t>11 PM</t>
  </si>
  <si>
    <t>14-Jun</t>
  </si>
  <si>
    <t>12 AM</t>
  </si>
  <si>
    <t>1 AM</t>
  </si>
  <si>
    <t>3 AM</t>
  </si>
  <si>
    <t>4 AM</t>
  </si>
  <si>
    <t>6 AM</t>
  </si>
  <si>
    <t>11 AM</t>
  </si>
  <si>
    <t>4 PM</t>
  </si>
  <si>
    <t>15-Jun</t>
  </si>
  <si>
    <t>16-Jun</t>
  </si>
  <si>
    <t>2 AM</t>
  </si>
  <si>
    <t>17-Jun</t>
  </si>
  <si>
    <t>5 PM</t>
  </si>
  <si>
    <t>18-Jun</t>
  </si>
  <si>
    <t>Green</t>
  </si>
  <si>
    <t>85, 85, 0</t>
  </si>
  <si>
    <t>Red</t>
  </si>
  <si>
    <t>G1: #robot #machinelearning #deeplearning #innovation #robotics write draw surface seeker #dl</t>
  </si>
  <si>
    <t>G2: raspberry check out world's first picking #robot gone trial uk</t>
  </si>
  <si>
    <t>G3: humans harnessing #robotics support research goals places potentially dangerous unknown</t>
  </si>
  <si>
    <t>G4: #robot #robotics #ai #stem #design #engineering #technology</t>
  </si>
  <si>
    <t>G5: used tiny adorable #fpv tank honnnest inspect under houses pipes</t>
  </si>
  <si>
    <t>G6: behavior alias robotics created product #robotics allows analyzing #robots identifying</t>
  </si>
  <si>
    <t>G7: sophia impressive robot d seen question giving robots feelings good</t>
  </si>
  <si>
    <t>G8: solarwinds businesses want machine learning artificial intelligence #solarwinds #cloud #paas</t>
  </si>
  <si>
    <t>G9: #robot #machinelearning #deeplearning #robotics #technology #drones delivery expert thought leader</t>
  </si>
  <si>
    <t>G10: license robot real #robot #dragandbot learn industrial #robotics #simulation environment</t>
  </si>
  <si>
    <t>G11: mit's #robot boats self assemble build bridges stages even markets</t>
  </si>
  <si>
    <t>G12: work hot topics #robotics #robots #robot #ai #iot encourage submit</t>
  </si>
  <si>
    <t>G13: expo</t>
  </si>
  <si>
    <t>G14: #robotics #robot #ai #machinelearning #technology #innovation beat join robots here</t>
  </si>
  <si>
    <t>G15: #mit's new mini cheetah #robot first four legged robot backflip</t>
  </si>
  <si>
    <t>G17: universal robots describes one factory improved operation use collaborative #robot</t>
  </si>
  <si>
    <t>Edge Weight▓1▓4▓0▓True▓Green▓Red▓▓Edge Weight▓1▓1▓0▓3▓10▓False▓Edge Weight▓1▓4▓0▓32▓6▓False▓▓0▓0▓0▓True▓Black▓Black▓▓Followers▓1▓405479▓0▓162▓1000▓False▓▓0▓0▓0▓0▓0▓False▓▓0▓0▓0▓0▓0▓False▓▓0▓0▓0▓0▓0▓False</t>
  </si>
  <si>
    <t>Subgraph</t>
  </si>
  <si>
    <t>GraphSource░TwitterSearch▓GraphTerm░#robot or #robotics▓ImportDescription░The graph represents a network of 133 Twitter users whose recent tweets contained "#robot or #robotics", or who were replied to or mentioned in those tweets, taken from a data set limited to a maximum of 18,000 tweets.  The network was obtained from Twitter on Tuesday, 18 June 2019 at 22:36 UTC.
The tweets in the network were tweeted over the 9-day, 14-hour, 23-minute period from Sunday, 09 June 2019 at 07:29 UTC to Tuesday, 18 June 2019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"mentions".▓ImportSuggestedTitle░#robot or #robotics Twitter NodeXL SNA Map and Report for Tuesday, 18 June 2019 at 22:36 UTC▓ImportSuggestedFileNameNoExtension░2019-06-18 22-36-03 NodeXL Twitter Search #robot or #robotics▓GroupingDescription░The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</si>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</sst>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160523"/>
        <c:axId val="2433616"/>
      </c:barChart>
      <c:catAx>
        <c:axId val="31160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3616"/>
        <c:crosses val="autoZero"/>
        <c:auto val="1"/>
        <c:lblOffset val="100"/>
        <c:noMultiLvlLbl val="0"/>
      </c:catAx>
      <c:valAx>
        <c:axId val="243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0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#robot or #robotics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6"/>
                <c:pt idx="0">
                  <c:v>8 AM
4-Mar
Mar
2019</c:v>
                </c:pt>
                <c:pt idx="1">
                  <c:v>9 PM
26-May
May</c:v>
                </c:pt>
                <c:pt idx="2">
                  <c:v>7 AM
9-Jun
Jun</c:v>
                </c:pt>
                <c:pt idx="3">
                  <c:v>3 PM</c:v>
                </c:pt>
                <c:pt idx="4">
                  <c:v>6 PM</c:v>
                </c:pt>
                <c:pt idx="5">
                  <c:v>9 PM</c:v>
                </c:pt>
                <c:pt idx="6">
                  <c:v>3 PM
10-Jun</c:v>
                </c:pt>
                <c:pt idx="7">
                  <c:v>7 PM</c:v>
                </c:pt>
                <c:pt idx="8">
                  <c:v>5 AM
11-Jun</c:v>
                </c:pt>
                <c:pt idx="9">
                  <c:v>9 AM</c:v>
                </c:pt>
                <c:pt idx="10">
                  <c:v>12 PM</c:v>
                </c:pt>
                <c:pt idx="11">
                  <c:v>7 PM</c:v>
                </c:pt>
                <c:pt idx="12">
                  <c:v>8 PM</c:v>
                </c:pt>
                <c:pt idx="13">
                  <c:v>10 AM
12-Jun</c:v>
                </c:pt>
                <c:pt idx="14">
                  <c:v>12 PM</c:v>
                </c:pt>
                <c:pt idx="15">
                  <c:v>1 PM</c:v>
                </c:pt>
                <c:pt idx="16">
                  <c:v>2 PM</c:v>
                </c:pt>
                <c:pt idx="17">
                  <c:v>3 PM</c:v>
                </c:pt>
                <c:pt idx="18">
                  <c:v>6 PM</c:v>
                </c:pt>
                <c:pt idx="19">
                  <c:v>1 PM
13-Jun</c:v>
                </c:pt>
                <c:pt idx="20">
                  <c:v>2 PM</c:v>
                </c:pt>
                <c:pt idx="21">
                  <c:v>10 PM</c:v>
                </c:pt>
                <c:pt idx="22">
                  <c:v>11 PM</c:v>
                </c:pt>
                <c:pt idx="23">
                  <c:v>12 AM
14-Jun</c:v>
                </c:pt>
                <c:pt idx="24">
                  <c:v>1 AM</c:v>
                </c:pt>
                <c:pt idx="25">
                  <c:v>3 AM</c:v>
                </c:pt>
                <c:pt idx="26">
                  <c:v>4 AM</c:v>
                </c:pt>
                <c:pt idx="27">
                  <c:v>5 AM</c:v>
                </c:pt>
                <c:pt idx="28">
                  <c:v>6 AM</c:v>
                </c:pt>
                <c:pt idx="29">
                  <c:v>8 AM</c:v>
                </c:pt>
                <c:pt idx="30">
                  <c:v>9 AM</c:v>
                </c:pt>
                <c:pt idx="31">
                  <c:v>10 AM</c:v>
                </c:pt>
                <c:pt idx="32">
                  <c:v>11 AM</c:v>
                </c:pt>
                <c:pt idx="33">
                  <c:v>12 PM</c:v>
                </c:pt>
                <c:pt idx="34">
                  <c:v>1 PM</c:v>
                </c:pt>
                <c:pt idx="35">
                  <c:v>4 PM</c:v>
                </c:pt>
                <c:pt idx="36">
                  <c:v>7 PM</c:v>
                </c:pt>
                <c:pt idx="37">
                  <c:v>8 PM</c:v>
                </c:pt>
                <c:pt idx="38">
                  <c:v>2 PM
15-Jun</c:v>
                </c:pt>
                <c:pt idx="39">
                  <c:v>12 AM
16-Jun</c:v>
                </c:pt>
                <c:pt idx="40">
                  <c:v>1 AM</c:v>
                </c:pt>
                <c:pt idx="41">
                  <c:v>2 AM</c:v>
                </c:pt>
                <c:pt idx="42">
                  <c:v>8 AM</c:v>
                </c:pt>
                <c:pt idx="43">
                  <c:v>4 PM</c:v>
                </c:pt>
                <c:pt idx="44">
                  <c:v>10 PM</c:v>
                </c:pt>
                <c:pt idx="45">
                  <c:v>11 PM</c:v>
                </c:pt>
                <c:pt idx="46">
                  <c:v>12 AM
17-Jun</c:v>
                </c:pt>
                <c:pt idx="47">
                  <c:v>1 AM</c:v>
                </c:pt>
                <c:pt idx="48">
                  <c:v>2 AM</c:v>
                </c:pt>
                <c:pt idx="49">
                  <c:v>4 AM</c:v>
                </c:pt>
                <c:pt idx="50">
                  <c:v>5 AM</c:v>
                </c:pt>
                <c:pt idx="51">
                  <c:v>7 AM</c:v>
                </c:pt>
                <c:pt idx="52">
                  <c:v>9 AM</c:v>
                </c:pt>
                <c:pt idx="53">
                  <c:v>11 AM</c:v>
                </c:pt>
                <c:pt idx="54">
                  <c:v>3 PM</c:v>
                </c:pt>
                <c:pt idx="55">
                  <c:v>4 PM</c:v>
                </c:pt>
                <c:pt idx="56">
                  <c:v>5 PM</c:v>
                </c:pt>
                <c:pt idx="57">
                  <c:v>7 PM</c:v>
                </c:pt>
                <c:pt idx="58">
                  <c:v>9 PM</c:v>
                </c:pt>
                <c:pt idx="59">
                  <c:v>1 AM
18-Jun</c:v>
                </c:pt>
                <c:pt idx="60">
                  <c:v>3 AM</c:v>
                </c:pt>
                <c:pt idx="61">
                  <c:v>3 PM</c:v>
                </c:pt>
                <c:pt idx="62">
                  <c:v>5 PM</c:v>
                </c:pt>
                <c:pt idx="63">
                  <c:v>6 PM</c:v>
                </c:pt>
                <c:pt idx="64">
                  <c:v>7 PM</c:v>
                </c:pt>
                <c:pt idx="65">
                  <c:v>9 PM</c:v>
                </c:pt>
              </c:strCache>
            </c:strRef>
          </c:cat>
          <c:val>
            <c:numRef>
              <c:f>'Time Series'!$B$26:$B$108</c:f>
              <c:numCache>
                <c:formatCode>General</c:formatCode>
                <c:ptCount val="66"/>
                <c:pt idx="0">
                  <c:v>1</c:v>
                </c:pt>
                <c:pt idx="1">
                  <c:v>1</c:v>
                </c:pt>
                <c:pt idx="2">
                  <c:v>1</c:v>
                </c:pt>
                <c:pt idx="3">
                  <c:v>2</c:v>
                </c:pt>
                <c:pt idx="4">
                  <c:v>1</c:v>
                </c:pt>
                <c:pt idx="5">
                  <c:v>1</c:v>
                </c:pt>
                <c:pt idx="6">
                  <c:v>4</c:v>
                </c:pt>
                <c:pt idx="7">
                  <c:v>1</c:v>
                </c:pt>
                <c:pt idx="8">
                  <c:v>1</c:v>
                </c:pt>
                <c:pt idx="9">
                  <c:v>1</c:v>
                </c:pt>
                <c:pt idx="10">
                  <c:v>3</c:v>
                </c:pt>
                <c:pt idx="11">
                  <c:v>2</c:v>
                </c:pt>
                <c:pt idx="12">
                  <c:v>1</c:v>
                </c:pt>
                <c:pt idx="13">
                  <c:v>4</c:v>
                </c:pt>
                <c:pt idx="14">
                  <c:v>1</c:v>
                </c:pt>
                <c:pt idx="15">
                  <c:v>1</c:v>
                </c:pt>
                <c:pt idx="16">
                  <c:v>1</c:v>
                </c:pt>
                <c:pt idx="17">
                  <c:v>1</c:v>
                </c:pt>
                <c:pt idx="18">
                  <c:v>1</c:v>
                </c:pt>
                <c:pt idx="19">
                  <c:v>2</c:v>
                </c:pt>
                <c:pt idx="20">
                  <c:v>2</c:v>
                </c:pt>
                <c:pt idx="21">
                  <c:v>6</c:v>
                </c:pt>
                <c:pt idx="22">
                  <c:v>2</c:v>
                </c:pt>
                <c:pt idx="23">
                  <c:v>1</c:v>
                </c:pt>
                <c:pt idx="24">
                  <c:v>2</c:v>
                </c:pt>
                <c:pt idx="25">
                  <c:v>2</c:v>
                </c:pt>
                <c:pt idx="26">
                  <c:v>4</c:v>
                </c:pt>
                <c:pt idx="27">
                  <c:v>4</c:v>
                </c:pt>
                <c:pt idx="28">
                  <c:v>3</c:v>
                </c:pt>
                <c:pt idx="29">
                  <c:v>1</c:v>
                </c:pt>
                <c:pt idx="30">
                  <c:v>1</c:v>
                </c:pt>
                <c:pt idx="31">
                  <c:v>3</c:v>
                </c:pt>
                <c:pt idx="32">
                  <c:v>2</c:v>
                </c:pt>
                <c:pt idx="33">
                  <c:v>1</c:v>
                </c:pt>
                <c:pt idx="34">
                  <c:v>1</c:v>
                </c:pt>
                <c:pt idx="35">
                  <c:v>1</c:v>
                </c:pt>
                <c:pt idx="36">
                  <c:v>1</c:v>
                </c:pt>
                <c:pt idx="37">
                  <c:v>2</c:v>
                </c:pt>
                <c:pt idx="38">
                  <c:v>1</c:v>
                </c:pt>
                <c:pt idx="39">
                  <c:v>4</c:v>
                </c:pt>
                <c:pt idx="40">
                  <c:v>1</c:v>
                </c:pt>
                <c:pt idx="41">
                  <c:v>1</c:v>
                </c:pt>
                <c:pt idx="42">
                  <c:v>1</c:v>
                </c:pt>
                <c:pt idx="43">
                  <c:v>2</c:v>
                </c:pt>
                <c:pt idx="44">
                  <c:v>12</c:v>
                </c:pt>
                <c:pt idx="45">
                  <c:v>1</c:v>
                </c:pt>
                <c:pt idx="46">
                  <c:v>2</c:v>
                </c:pt>
                <c:pt idx="47">
                  <c:v>1</c:v>
                </c:pt>
                <c:pt idx="48">
                  <c:v>1</c:v>
                </c:pt>
                <c:pt idx="49">
                  <c:v>7</c:v>
                </c:pt>
                <c:pt idx="50">
                  <c:v>1</c:v>
                </c:pt>
                <c:pt idx="51">
                  <c:v>4</c:v>
                </c:pt>
                <c:pt idx="52">
                  <c:v>3</c:v>
                </c:pt>
                <c:pt idx="53">
                  <c:v>1</c:v>
                </c:pt>
                <c:pt idx="54">
                  <c:v>2</c:v>
                </c:pt>
                <c:pt idx="55">
                  <c:v>2</c:v>
                </c:pt>
                <c:pt idx="56">
                  <c:v>1</c:v>
                </c:pt>
                <c:pt idx="57">
                  <c:v>3</c:v>
                </c:pt>
                <c:pt idx="58">
                  <c:v>1</c:v>
                </c:pt>
                <c:pt idx="59">
                  <c:v>1</c:v>
                </c:pt>
                <c:pt idx="60">
                  <c:v>1</c:v>
                </c:pt>
                <c:pt idx="61">
                  <c:v>1</c:v>
                </c:pt>
                <c:pt idx="62">
                  <c:v>2</c:v>
                </c:pt>
                <c:pt idx="63">
                  <c:v>1</c:v>
                </c:pt>
                <c:pt idx="64">
                  <c:v>1</c:v>
                </c:pt>
                <c:pt idx="65">
                  <c:v>1</c:v>
                </c:pt>
              </c:numCache>
            </c:numRef>
          </c:val>
        </c:ser>
        <c:axId val="49206273"/>
        <c:axId val="35701774"/>
      </c:barChart>
      <c:catAx>
        <c:axId val="49206273"/>
        <c:scaling>
          <c:orientation val="minMax"/>
        </c:scaling>
        <c:axPos val="b"/>
        <c:delete val="0"/>
        <c:numFmt formatCode="General" sourceLinked="1"/>
        <c:majorTickMark val="out"/>
        <c:minorTickMark val="none"/>
        <c:tickLblPos val="nextTo"/>
        <c:crossAx val="35701774"/>
        <c:crosses val="autoZero"/>
        <c:auto val="1"/>
        <c:lblOffset val="100"/>
        <c:noMultiLvlLbl val="0"/>
      </c:catAx>
      <c:valAx>
        <c:axId val="35701774"/>
        <c:scaling>
          <c:orientation val="minMax"/>
        </c:scaling>
        <c:axPos val="l"/>
        <c:majorGridlines/>
        <c:delete val="0"/>
        <c:numFmt formatCode="General" sourceLinked="1"/>
        <c:majorTickMark val="out"/>
        <c:minorTickMark val="none"/>
        <c:tickLblPos val="nextTo"/>
        <c:crossAx val="49206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637009"/>
        <c:axId val="8627934"/>
      </c:barChart>
      <c:catAx>
        <c:axId val="31637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7934"/>
        <c:crosses val="autoZero"/>
        <c:auto val="1"/>
        <c:lblOffset val="100"/>
        <c:noMultiLvlLbl val="0"/>
      </c:catAx>
      <c:valAx>
        <c:axId val="862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54279"/>
        <c:axId val="48834716"/>
      </c:barChart>
      <c:catAx>
        <c:axId val="450542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34716"/>
        <c:crosses val="autoZero"/>
        <c:auto val="1"/>
        <c:lblOffset val="100"/>
        <c:noMultiLvlLbl val="0"/>
      </c:catAx>
      <c:valAx>
        <c:axId val="48834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871533"/>
        <c:axId val="65785610"/>
      </c:barChart>
      <c:catAx>
        <c:axId val="30871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85610"/>
        <c:crosses val="autoZero"/>
        <c:auto val="1"/>
        <c:lblOffset val="100"/>
        <c:noMultiLvlLbl val="0"/>
      </c:catAx>
      <c:valAx>
        <c:axId val="6578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1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906563"/>
        <c:axId val="44805544"/>
      </c:barChart>
      <c:catAx>
        <c:axId val="49906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05544"/>
        <c:crosses val="autoZero"/>
        <c:auto val="1"/>
        <c:lblOffset val="100"/>
        <c:noMultiLvlLbl val="0"/>
      </c:catAx>
      <c:valAx>
        <c:axId val="4480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6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601161"/>
        <c:axId val="55944182"/>
      </c:barChart>
      <c:catAx>
        <c:axId val="45601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44182"/>
        <c:crosses val="autoZero"/>
        <c:auto val="1"/>
        <c:lblOffset val="100"/>
        <c:noMultiLvlLbl val="0"/>
      </c:catAx>
      <c:valAx>
        <c:axId val="5594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185727"/>
        <c:axId val="59325812"/>
      </c:barChart>
      <c:catAx>
        <c:axId val="561857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25812"/>
        <c:crosses val="autoZero"/>
        <c:auto val="1"/>
        <c:lblOffset val="100"/>
        <c:noMultiLvlLbl val="0"/>
      </c:catAx>
      <c:valAx>
        <c:axId val="59325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038053"/>
        <c:axId val="26841506"/>
      </c:barChart>
      <c:catAx>
        <c:axId val="33038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41506"/>
        <c:crosses val="autoZero"/>
        <c:auto val="1"/>
        <c:lblOffset val="100"/>
        <c:noMultiLvlLbl val="0"/>
      </c:catAx>
      <c:valAx>
        <c:axId val="2684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8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395259"/>
        <c:axId val="39920640"/>
      </c:barChart>
      <c:catAx>
        <c:axId val="13395259"/>
        <c:scaling>
          <c:orientation val="minMax"/>
        </c:scaling>
        <c:axPos val="b"/>
        <c:delete val="1"/>
        <c:majorTickMark val="out"/>
        <c:minorTickMark val="none"/>
        <c:tickLblPos val="none"/>
        <c:crossAx val="39920640"/>
        <c:crosses val="autoZero"/>
        <c:auto val="1"/>
        <c:lblOffset val="100"/>
        <c:noMultiLvlLbl val="0"/>
      </c:catAx>
      <c:valAx>
        <c:axId val="39920640"/>
        <c:scaling>
          <c:orientation val="minMax"/>
        </c:scaling>
        <c:axPos val="l"/>
        <c:delete val="1"/>
        <c:majorTickMark val="out"/>
        <c:minorTickMark val="none"/>
        <c:tickLblPos val="none"/>
        <c:crossAx val="13395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mariaelide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robotandaiworl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guardi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plymun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xapie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aya_dd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kitaekw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etheringt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mi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gnssfe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mgarnz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designsparkr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janisku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pollito_verd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soulpage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highbladecabl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tsspl200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bizus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radiored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jenny_oceanhu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43" name="Subgraph-jdhark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45" name="Subgraph-thilozimmerma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47" name="Subgraph-aliasrobotic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49" name="Subgraph-rosinprojec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51" name="Subgraph-acutronicrobo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53" name="Subgraph-semielectronic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twoCellAnchor editAs="oneCell">
    <xdr:from>
      <xdr:col>1</xdr:col>
      <xdr:colOff>28575</xdr:colOff>
      <xdr:row>28</xdr:row>
      <xdr:rowOff>28575</xdr:rowOff>
    </xdr:from>
    <xdr:to>
      <xdr:col>1</xdr:col>
      <xdr:colOff>676275</xdr:colOff>
      <xdr:row>28</xdr:row>
      <xdr:rowOff>457200</xdr:rowOff>
    </xdr:to>
    <xdr:pic>
      <xdr:nvPicPr>
        <xdr:cNvPr id="55" name="Subgraph-rosindustri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982575"/>
          <a:ext cx="647700" cy="428625"/>
        </a:xfrm>
        <a:prstGeom prst="rect">
          <a:avLst/>
        </a:prstGeom>
        <a:ln>
          <a:noFill/>
        </a:ln>
      </xdr:spPr>
    </xdr:pic>
    <xdr:clientData/>
  </xdr:twoCellAnchor>
  <xdr:twoCellAnchor editAs="oneCell">
    <xdr:from>
      <xdr:col>1</xdr:col>
      <xdr:colOff>28575</xdr:colOff>
      <xdr:row>29</xdr:row>
      <xdr:rowOff>28575</xdr:rowOff>
    </xdr:from>
    <xdr:to>
      <xdr:col>1</xdr:col>
      <xdr:colOff>676275</xdr:colOff>
      <xdr:row>29</xdr:row>
      <xdr:rowOff>457200</xdr:rowOff>
    </xdr:to>
    <xdr:pic>
      <xdr:nvPicPr>
        <xdr:cNvPr id="57" name="Subgraph-ahcor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458825"/>
          <a:ext cx="647700" cy="428625"/>
        </a:xfrm>
        <a:prstGeom prst="rect">
          <a:avLst/>
        </a:prstGeom>
        <a:ln>
          <a:noFill/>
        </a:ln>
      </xdr:spPr>
    </xdr:pic>
    <xdr:clientData/>
  </xdr:twoCellAnchor>
  <xdr:twoCellAnchor editAs="oneCell">
    <xdr:from>
      <xdr:col>1</xdr:col>
      <xdr:colOff>28575</xdr:colOff>
      <xdr:row>30</xdr:row>
      <xdr:rowOff>28575</xdr:rowOff>
    </xdr:from>
    <xdr:to>
      <xdr:col>1</xdr:col>
      <xdr:colOff>676275</xdr:colOff>
      <xdr:row>30</xdr:row>
      <xdr:rowOff>457200</xdr:rowOff>
    </xdr:to>
    <xdr:pic>
      <xdr:nvPicPr>
        <xdr:cNvPr id="59" name="Subgraph-karolina_kurza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935075"/>
          <a:ext cx="647700" cy="428625"/>
        </a:xfrm>
        <a:prstGeom prst="rect">
          <a:avLst/>
        </a:prstGeom>
        <a:ln>
          <a:noFill/>
        </a:ln>
      </xdr:spPr>
    </xdr:pic>
    <xdr:clientData/>
  </xdr:twoCellAnchor>
  <xdr:twoCellAnchor editAs="oneCell">
    <xdr:from>
      <xdr:col>1</xdr:col>
      <xdr:colOff>28575</xdr:colOff>
      <xdr:row>31</xdr:row>
      <xdr:rowOff>28575</xdr:rowOff>
    </xdr:from>
    <xdr:to>
      <xdr:col>1</xdr:col>
      <xdr:colOff>676275</xdr:colOff>
      <xdr:row>31</xdr:row>
      <xdr:rowOff>457200</xdr:rowOff>
    </xdr:to>
    <xdr:pic>
      <xdr:nvPicPr>
        <xdr:cNvPr id="61" name="Subgraph-sally_ann_mel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411325"/>
          <a:ext cx="647700" cy="428625"/>
        </a:xfrm>
        <a:prstGeom prst="rect">
          <a:avLst/>
        </a:prstGeom>
        <a:ln>
          <a:noFill/>
        </a:ln>
      </xdr:spPr>
    </xdr:pic>
    <xdr:clientData/>
  </xdr:twoCellAnchor>
  <xdr:twoCellAnchor editAs="oneCell">
    <xdr:from>
      <xdr:col>1</xdr:col>
      <xdr:colOff>28575</xdr:colOff>
      <xdr:row>32</xdr:row>
      <xdr:rowOff>28575</xdr:rowOff>
    </xdr:from>
    <xdr:to>
      <xdr:col>1</xdr:col>
      <xdr:colOff>676275</xdr:colOff>
      <xdr:row>32</xdr:row>
      <xdr:rowOff>457200</xdr:rowOff>
    </xdr:to>
    <xdr:pic>
      <xdr:nvPicPr>
        <xdr:cNvPr id="63" name="Subgraph-dragandbo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887575"/>
          <a:ext cx="647700" cy="428625"/>
        </a:xfrm>
        <a:prstGeom prst="rect">
          <a:avLst/>
        </a:prstGeom>
        <a:ln>
          <a:noFill/>
        </a:ln>
      </xdr:spPr>
    </xdr:pic>
    <xdr:clientData/>
  </xdr:twoCellAnchor>
  <xdr:twoCellAnchor editAs="oneCell">
    <xdr:from>
      <xdr:col>1</xdr:col>
      <xdr:colOff>28575</xdr:colOff>
      <xdr:row>33</xdr:row>
      <xdr:rowOff>28575</xdr:rowOff>
    </xdr:from>
    <xdr:to>
      <xdr:col>1</xdr:col>
      <xdr:colOff>676275</xdr:colOff>
      <xdr:row>33</xdr:row>
      <xdr:rowOff>457200</xdr:rowOff>
    </xdr:to>
    <xdr:pic>
      <xdr:nvPicPr>
        <xdr:cNvPr id="65" name="Subgraph-jeremyscoo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363825"/>
          <a:ext cx="647700" cy="428625"/>
        </a:xfrm>
        <a:prstGeom prst="rect">
          <a:avLst/>
        </a:prstGeom>
        <a:ln>
          <a:noFill/>
        </a:ln>
      </xdr:spPr>
    </xdr:pic>
    <xdr:clientData/>
  </xdr:twoCellAnchor>
  <xdr:twoCellAnchor editAs="oneCell">
    <xdr:from>
      <xdr:col>1</xdr:col>
      <xdr:colOff>28575</xdr:colOff>
      <xdr:row>34</xdr:row>
      <xdr:rowOff>28575</xdr:rowOff>
    </xdr:from>
    <xdr:to>
      <xdr:col>1</xdr:col>
      <xdr:colOff>676275</xdr:colOff>
      <xdr:row>34</xdr:row>
      <xdr:rowOff>457200</xdr:rowOff>
    </xdr:to>
    <xdr:pic>
      <xdr:nvPicPr>
        <xdr:cNvPr id="67" name="Subgraph-shawnhyme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840075"/>
          <a:ext cx="647700" cy="428625"/>
        </a:xfrm>
        <a:prstGeom prst="rect">
          <a:avLst/>
        </a:prstGeom>
        <a:ln>
          <a:noFill/>
        </a:ln>
      </xdr:spPr>
    </xdr:pic>
    <xdr:clientData/>
  </xdr:twoCellAnchor>
  <xdr:twoCellAnchor editAs="oneCell">
    <xdr:from>
      <xdr:col>1</xdr:col>
      <xdr:colOff>28575</xdr:colOff>
      <xdr:row>35</xdr:row>
      <xdr:rowOff>28575</xdr:rowOff>
    </xdr:from>
    <xdr:to>
      <xdr:col>1</xdr:col>
      <xdr:colOff>676275</xdr:colOff>
      <xdr:row>35</xdr:row>
      <xdr:rowOff>457200</xdr:rowOff>
    </xdr:to>
    <xdr:pic>
      <xdr:nvPicPr>
        <xdr:cNvPr id="69" name="Subgraph-konrad_i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647700" cy="428625"/>
        </a:xfrm>
        <a:prstGeom prst="rect">
          <a:avLst/>
        </a:prstGeom>
        <a:ln>
          <a:noFill/>
        </a:ln>
      </xdr:spPr>
    </xdr:pic>
    <xdr:clientData/>
  </xdr:twoCellAnchor>
  <xdr:twoCellAnchor editAs="oneCell">
    <xdr:from>
      <xdr:col>1</xdr:col>
      <xdr:colOff>28575</xdr:colOff>
      <xdr:row>36</xdr:row>
      <xdr:rowOff>28575</xdr:rowOff>
    </xdr:from>
    <xdr:to>
      <xdr:col>1</xdr:col>
      <xdr:colOff>676275</xdr:colOff>
      <xdr:row>36</xdr:row>
      <xdr:rowOff>457200</xdr:rowOff>
    </xdr:to>
    <xdr:pic>
      <xdr:nvPicPr>
        <xdr:cNvPr id="71" name="Subgraph-nadia_armogath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792575"/>
          <a:ext cx="647700" cy="428625"/>
        </a:xfrm>
        <a:prstGeom prst="rect">
          <a:avLst/>
        </a:prstGeom>
        <a:ln>
          <a:noFill/>
        </a:ln>
      </xdr:spPr>
    </xdr:pic>
    <xdr:clientData/>
  </xdr:twoCellAnchor>
  <xdr:twoCellAnchor editAs="oneCell">
    <xdr:from>
      <xdr:col>1</xdr:col>
      <xdr:colOff>28575</xdr:colOff>
      <xdr:row>37</xdr:row>
      <xdr:rowOff>28575</xdr:rowOff>
    </xdr:from>
    <xdr:to>
      <xdr:col>1</xdr:col>
      <xdr:colOff>676275</xdr:colOff>
      <xdr:row>37</xdr:row>
      <xdr:rowOff>457200</xdr:rowOff>
    </xdr:to>
    <xdr:pic>
      <xdr:nvPicPr>
        <xdr:cNvPr id="73" name="Subgraph-ronald_vanlo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268825"/>
          <a:ext cx="647700" cy="428625"/>
        </a:xfrm>
        <a:prstGeom prst="rect">
          <a:avLst/>
        </a:prstGeom>
        <a:ln>
          <a:noFill/>
        </a:ln>
      </xdr:spPr>
    </xdr:pic>
    <xdr:clientData/>
  </xdr:twoCellAnchor>
  <xdr:twoCellAnchor editAs="oneCell">
    <xdr:from>
      <xdr:col>1</xdr:col>
      <xdr:colOff>28575</xdr:colOff>
      <xdr:row>38</xdr:row>
      <xdr:rowOff>28575</xdr:rowOff>
    </xdr:from>
    <xdr:to>
      <xdr:col>1</xdr:col>
      <xdr:colOff>676275</xdr:colOff>
      <xdr:row>38</xdr:row>
      <xdr:rowOff>457200</xdr:rowOff>
    </xdr:to>
    <xdr:pic>
      <xdr:nvPicPr>
        <xdr:cNvPr id="75" name="Subgraph-mikequindazz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745075"/>
          <a:ext cx="647700" cy="428625"/>
        </a:xfrm>
        <a:prstGeom prst="rect">
          <a:avLst/>
        </a:prstGeom>
        <a:ln>
          <a:noFill/>
        </a:ln>
      </xdr:spPr>
    </xdr:pic>
    <xdr:clientData/>
  </xdr:twoCellAnchor>
  <xdr:twoCellAnchor editAs="oneCell">
    <xdr:from>
      <xdr:col>1</xdr:col>
      <xdr:colOff>28575</xdr:colOff>
      <xdr:row>39</xdr:row>
      <xdr:rowOff>28575</xdr:rowOff>
    </xdr:from>
    <xdr:to>
      <xdr:col>1</xdr:col>
      <xdr:colOff>676275</xdr:colOff>
      <xdr:row>39</xdr:row>
      <xdr:rowOff>457200</xdr:rowOff>
    </xdr:to>
    <xdr:pic>
      <xdr:nvPicPr>
        <xdr:cNvPr id="77" name="Subgraph-mclyn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221325"/>
          <a:ext cx="647700" cy="428625"/>
        </a:xfrm>
        <a:prstGeom prst="rect">
          <a:avLst/>
        </a:prstGeom>
        <a:ln>
          <a:noFill/>
        </a:ln>
      </xdr:spPr>
    </xdr:pic>
    <xdr:clientData/>
  </xdr:twoCellAnchor>
  <xdr:twoCellAnchor editAs="oneCell">
    <xdr:from>
      <xdr:col>1</xdr:col>
      <xdr:colOff>28575</xdr:colOff>
      <xdr:row>40</xdr:row>
      <xdr:rowOff>28575</xdr:rowOff>
    </xdr:from>
    <xdr:to>
      <xdr:col>1</xdr:col>
      <xdr:colOff>676275</xdr:colOff>
      <xdr:row>40</xdr:row>
      <xdr:rowOff>457200</xdr:rowOff>
    </xdr:to>
    <xdr:pic>
      <xdr:nvPicPr>
        <xdr:cNvPr id="79" name="Subgraph-seek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697575"/>
          <a:ext cx="647700" cy="428625"/>
        </a:xfrm>
        <a:prstGeom prst="rect">
          <a:avLst/>
        </a:prstGeom>
        <a:ln>
          <a:noFill/>
        </a:ln>
      </xdr:spPr>
    </xdr:pic>
    <xdr:clientData/>
  </xdr:twoCellAnchor>
  <xdr:twoCellAnchor editAs="oneCell">
    <xdr:from>
      <xdr:col>1</xdr:col>
      <xdr:colOff>28575</xdr:colOff>
      <xdr:row>41</xdr:row>
      <xdr:rowOff>28575</xdr:rowOff>
    </xdr:from>
    <xdr:to>
      <xdr:col>1</xdr:col>
      <xdr:colOff>676275</xdr:colOff>
      <xdr:row>41</xdr:row>
      <xdr:rowOff>457200</xdr:rowOff>
    </xdr:to>
    <xdr:pic>
      <xdr:nvPicPr>
        <xdr:cNvPr id="81" name="Subgraph-al0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173825"/>
          <a:ext cx="647700" cy="428625"/>
        </a:xfrm>
        <a:prstGeom prst="rect">
          <a:avLst/>
        </a:prstGeom>
        <a:ln>
          <a:noFill/>
        </a:ln>
      </xdr:spPr>
    </xdr:pic>
    <xdr:clientData/>
  </xdr:twoCellAnchor>
  <xdr:twoCellAnchor editAs="oneCell">
    <xdr:from>
      <xdr:col>1</xdr:col>
      <xdr:colOff>28575</xdr:colOff>
      <xdr:row>42</xdr:row>
      <xdr:rowOff>28575</xdr:rowOff>
    </xdr:from>
    <xdr:to>
      <xdr:col>1</xdr:col>
      <xdr:colOff>676275</xdr:colOff>
      <xdr:row>42</xdr:row>
      <xdr:rowOff>457200</xdr:rowOff>
    </xdr:to>
    <xdr:pic>
      <xdr:nvPicPr>
        <xdr:cNvPr id="83" name="Subgraph-monteagudo_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650075"/>
          <a:ext cx="647700" cy="428625"/>
        </a:xfrm>
        <a:prstGeom prst="rect">
          <a:avLst/>
        </a:prstGeom>
        <a:ln>
          <a:noFill/>
        </a:ln>
      </xdr:spPr>
    </xdr:pic>
    <xdr:clientData/>
  </xdr:twoCellAnchor>
  <xdr:twoCellAnchor editAs="oneCell">
    <xdr:from>
      <xdr:col>1</xdr:col>
      <xdr:colOff>28575</xdr:colOff>
      <xdr:row>43</xdr:row>
      <xdr:rowOff>28575</xdr:rowOff>
    </xdr:from>
    <xdr:to>
      <xdr:col>1</xdr:col>
      <xdr:colOff>676275</xdr:colOff>
      <xdr:row>43</xdr:row>
      <xdr:rowOff>457200</xdr:rowOff>
    </xdr:to>
    <xdr:pic>
      <xdr:nvPicPr>
        <xdr:cNvPr id="85" name="Subgraph-gpm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126325"/>
          <a:ext cx="647700" cy="428625"/>
        </a:xfrm>
        <a:prstGeom prst="rect">
          <a:avLst/>
        </a:prstGeom>
        <a:ln>
          <a:noFill/>
        </a:ln>
      </xdr:spPr>
    </xdr:pic>
    <xdr:clientData/>
  </xdr:twoCellAnchor>
  <xdr:twoCellAnchor editAs="oneCell">
    <xdr:from>
      <xdr:col>1</xdr:col>
      <xdr:colOff>28575</xdr:colOff>
      <xdr:row>44</xdr:row>
      <xdr:rowOff>28575</xdr:rowOff>
    </xdr:from>
    <xdr:to>
      <xdr:col>1</xdr:col>
      <xdr:colOff>676275</xdr:colOff>
      <xdr:row>44</xdr:row>
      <xdr:rowOff>457200</xdr:rowOff>
    </xdr:to>
    <xdr:pic>
      <xdr:nvPicPr>
        <xdr:cNvPr id="87" name="Subgraph-sandra_king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602575"/>
          <a:ext cx="647700" cy="428625"/>
        </a:xfrm>
        <a:prstGeom prst="rect">
          <a:avLst/>
        </a:prstGeom>
        <a:ln>
          <a:noFill/>
        </a:ln>
      </xdr:spPr>
    </xdr:pic>
    <xdr:clientData/>
  </xdr:twoCellAnchor>
  <xdr:twoCellAnchor editAs="oneCell">
    <xdr:from>
      <xdr:col>1</xdr:col>
      <xdr:colOff>28575</xdr:colOff>
      <xdr:row>45</xdr:row>
      <xdr:rowOff>28575</xdr:rowOff>
    </xdr:from>
    <xdr:to>
      <xdr:col>1</xdr:col>
      <xdr:colOff>676275</xdr:colOff>
      <xdr:row>45</xdr:row>
      <xdr:rowOff>457200</xdr:rowOff>
    </xdr:to>
    <xdr:pic>
      <xdr:nvPicPr>
        <xdr:cNvPr id="89" name="Subgraph-ottawapet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78825"/>
          <a:ext cx="647700" cy="428625"/>
        </a:xfrm>
        <a:prstGeom prst="rect">
          <a:avLst/>
        </a:prstGeom>
        <a:ln>
          <a:noFill/>
        </a:ln>
      </xdr:spPr>
    </xdr:pic>
    <xdr:clientData/>
  </xdr:twoCellAnchor>
  <xdr:twoCellAnchor editAs="oneCell">
    <xdr:from>
      <xdr:col>1</xdr:col>
      <xdr:colOff>28575</xdr:colOff>
      <xdr:row>46</xdr:row>
      <xdr:rowOff>28575</xdr:rowOff>
    </xdr:from>
    <xdr:to>
      <xdr:col>1</xdr:col>
      <xdr:colOff>676275</xdr:colOff>
      <xdr:row>46</xdr:row>
      <xdr:rowOff>457200</xdr:rowOff>
    </xdr:to>
    <xdr:pic>
      <xdr:nvPicPr>
        <xdr:cNvPr id="91" name="Subgraph-richardmedina23"/>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647700" cy="428625"/>
        </a:xfrm>
        <a:prstGeom prst="rect">
          <a:avLst/>
        </a:prstGeom>
        <a:ln>
          <a:noFill/>
        </a:ln>
      </xdr:spPr>
    </xdr:pic>
    <xdr:clientData/>
  </xdr:twoCellAnchor>
  <xdr:twoCellAnchor editAs="oneCell">
    <xdr:from>
      <xdr:col>1</xdr:col>
      <xdr:colOff>28575</xdr:colOff>
      <xdr:row>47</xdr:row>
      <xdr:rowOff>28575</xdr:rowOff>
    </xdr:from>
    <xdr:to>
      <xdr:col>1</xdr:col>
      <xdr:colOff>676275</xdr:colOff>
      <xdr:row>47</xdr:row>
      <xdr:rowOff>457200</xdr:rowOff>
    </xdr:to>
    <xdr:pic>
      <xdr:nvPicPr>
        <xdr:cNvPr id="93" name="Subgraph-am_paria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31325"/>
          <a:ext cx="647700" cy="428625"/>
        </a:xfrm>
        <a:prstGeom prst="rect">
          <a:avLst/>
        </a:prstGeom>
        <a:ln>
          <a:noFill/>
        </a:ln>
      </xdr:spPr>
    </xdr:pic>
    <xdr:clientData/>
  </xdr:twoCellAnchor>
  <xdr:twoCellAnchor editAs="oneCell">
    <xdr:from>
      <xdr:col>1</xdr:col>
      <xdr:colOff>28575</xdr:colOff>
      <xdr:row>48</xdr:row>
      <xdr:rowOff>28575</xdr:rowOff>
    </xdr:from>
    <xdr:to>
      <xdr:col>1</xdr:col>
      <xdr:colOff>676275</xdr:colOff>
      <xdr:row>48</xdr:row>
      <xdr:rowOff>457200</xdr:rowOff>
    </xdr:to>
    <xdr:pic>
      <xdr:nvPicPr>
        <xdr:cNvPr id="95" name="Subgraph-nimojerobbb"/>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507575"/>
          <a:ext cx="647700" cy="428625"/>
        </a:xfrm>
        <a:prstGeom prst="rect">
          <a:avLst/>
        </a:prstGeom>
        <a:ln>
          <a:noFill/>
        </a:ln>
      </xdr:spPr>
    </xdr:pic>
    <xdr:clientData/>
  </xdr:twoCellAnchor>
  <xdr:twoCellAnchor editAs="oneCell">
    <xdr:from>
      <xdr:col>1</xdr:col>
      <xdr:colOff>28575</xdr:colOff>
      <xdr:row>49</xdr:row>
      <xdr:rowOff>28575</xdr:rowOff>
    </xdr:from>
    <xdr:to>
      <xdr:col>1</xdr:col>
      <xdr:colOff>676275</xdr:colOff>
      <xdr:row>49</xdr:row>
      <xdr:rowOff>457200</xdr:rowOff>
    </xdr:to>
    <xdr:pic>
      <xdr:nvPicPr>
        <xdr:cNvPr id="97" name="Subgraph-deltalema08"/>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983825"/>
          <a:ext cx="647700" cy="428625"/>
        </a:xfrm>
        <a:prstGeom prst="rect">
          <a:avLst/>
        </a:prstGeom>
        <a:ln>
          <a:noFill/>
        </a:ln>
      </xdr:spPr>
    </xdr:pic>
    <xdr:clientData/>
  </xdr:twoCellAnchor>
  <xdr:twoCellAnchor editAs="oneCell">
    <xdr:from>
      <xdr:col>1</xdr:col>
      <xdr:colOff>28575</xdr:colOff>
      <xdr:row>50</xdr:row>
      <xdr:rowOff>28575</xdr:rowOff>
    </xdr:from>
    <xdr:to>
      <xdr:col>1</xdr:col>
      <xdr:colOff>676275</xdr:colOff>
      <xdr:row>50</xdr:row>
      <xdr:rowOff>457200</xdr:rowOff>
    </xdr:to>
    <xdr:pic>
      <xdr:nvPicPr>
        <xdr:cNvPr id="99" name="Subgraph-mohammed_kaaba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460075"/>
          <a:ext cx="647700" cy="428625"/>
        </a:xfrm>
        <a:prstGeom prst="rect">
          <a:avLst/>
        </a:prstGeom>
        <a:ln>
          <a:noFill/>
        </a:ln>
      </xdr:spPr>
    </xdr:pic>
    <xdr:clientData/>
  </xdr:twoCellAnchor>
  <xdr:twoCellAnchor editAs="oneCell">
    <xdr:from>
      <xdr:col>1</xdr:col>
      <xdr:colOff>28575</xdr:colOff>
      <xdr:row>51</xdr:row>
      <xdr:rowOff>28575</xdr:rowOff>
    </xdr:from>
    <xdr:to>
      <xdr:col>1</xdr:col>
      <xdr:colOff>676275</xdr:colOff>
      <xdr:row>51</xdr:row>
      <xdr:rowOff>457200</xdr:rowOff>
    </xdr:to>
    <xdr:pic>
      <xdr:nvPicPr>
        <xdr:cNvPr id="101" name="Subgraph-shakilchowdhr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936325"/>
          <a:ext cx="647700" cy="428625"/>
        </a:xfrm>
        <a:prstGeom prst="rect">
          <a:avLst/>
        </a:prstGeom>
        <a:ln>
          <a:noFill/>
        </a:ln>
      </xdr:spPr>
    </xdr:pic>
    <xdr:clientData/>
  </xdr:twoCellAnchor>
  <xdr:twoCellAnchor editAs="oneCell">
    <xdr:from>
      <xdr:col>1</xdr:col>
      <xdr:colOff>28575</xdr:colOff>
      <xdr:row>52</xdr:row>
      <xdr:rowOff>28575</xdr:rowOff>
    </xdr:from>
    <xdr:to>
      <xdr:col>1</xdr:col>
      <xdr:colOff>676275</xdr:colOff>
      <xdr:row>52</xdr:row>
      <xdr:rowOff>457200</xdr:rowOff>
    </xdr:to>
    <xdr:pic>
      <xdr:nvPicPr>
        <xdr:cNvPr id="103" name="Subgraph-risto_matt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412575"/>
          <a:ext cx="647700" cy="428625"/>
        </a:xfrm>
        <a:prstGeom prst="rect">
          <a:avLst/>
        </a:prstGeom>
        <a:ln>
          <a:noFill/>
        </a:ln>
      </xdr:spPr>
    </xdr:pic>
    <xdr:clientData/>
  </xdr:twoCellAnchor>
  <xdr:twoCellAnchor editAs="oneCell">
    <xdr:from>
      <xdr:col>1</xdr:col>
      <xdr:colOff>28575</xdr:colOff>
      <xdr:row>53</xdr:row>
      <xdr:rowOff>28575</xdr:rowOff>
    </xdr:from>
    <xdr:to>
      <xdr:col>1</xdr:col>
      <xdr:colOff>676275</xdr:colOff>
      <xdr:row>53</xdr:row>
      <xdr:rowOff>457200</xdr:rowOff>
    </xdr:to>
    <xdr:pic>
      <xdr:nvPicPr>
        <xdr:cNvPr id="105" name="Subgraph-thecuriousluk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888825"/>
          <a:ext cx="647700" cy="428625"/>
        </a:xfrm>
        <a:prstGeom prst="rect">
          <a:avLst/>
        </a:prstGeom>
        <a:ln>
          <a:noFill/>
        </a:ln>
      </xdr:spPr>
    </xdr:pic>
    <xdr:clientData/>
  </xdr:twoCellAnchor>
  <xdr:twoCellAnchor editAs="oneCell">
    <xdr:from>
      <xdr:col>1</xdr:col>
      <xdr:colOff>28575</xdr:colOff>
      <xdr:row>54</xdr:row>
      <xdr:rowOff>28575</xdr:rowOff>
    </xdr:from>
    <xdr:to>
      <xdr:col>1</xdr:col>
      <xdr:colOff>676275</xdr:colOff>
      <xdr:row>54</xdr:row>
      <xdr:rowOff>457200</xdr:rowOff>
    </xdr:to>
    <xdr:pic>
      <xdr:nvPicPr>
        <xdr:cNvPr id="107" name="Subgraph-saul_ventura_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365075"/>
          <a:ext cx="647700" cy="428625"/>
        </a:xfrm>
        <a:prstGeom prst="rect">
          <a:avLst/>
        </a:prstGeom>
        <a:ln>
          <a:noFill/>
        </a:ln>
      </xdr:spPr>
    </xdr:pic>
    <xdr:clientData/>
  </xdr:twoCellAnchor>
  <xdr:twoCellAnchor editAs="oneCell">
    <xdr:from>
      <xdr:col>1</xdr:col>
      <xdr:colOff>28575</xdr:colOff>
      <xdr:row>55</xdr:row>
      <xdr:rowOff>28575</xdr:rowOff>
    </xdr:from>
    <xdr:to>
      <xdr:col>1</xdr:col>
      <xdr:colOff>676275</xdr:colOff>
      <xdr:row>55</xdr:row>
      <xdr:rowOff>457200</xdr:rowOff>
    </xdr:to>
    <xdr:pic>
      <xdr:nvPicPr>
        <xdr:cNvPr id="109" name="Subgraph-gaolat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841325"/>
          <a:ext cx="647700" cy="428625"/>
        </a:xfrm>
        <a:prstGeom prst="rect">
          <a:avLst/>
        </a:prstGeom>
        <a:ln>
          <a:noFill/>
        </a:ln>
      </xdr:spPr>
    </xdr:pic>
    <xdr:clientData/>
  </xdr:twoCellAnchor>
  <xdr:twoCellAnchor editAs="oneCell">
    <xdr:from>
      <xdr:col>1</xdr:col>
      <xdr:colOff>28575</xdr:colOff>
      <xdr:row>56</xdr:row>
      <xdr:rowOff>28575</xdr:rowOff>
    </xdr:from>
    <xdr:to>
      <xdr:col>1</xdr:col>
      <xdr:colOff>676275</xdr:colOff>
      <xdr:row>56</xdr:row>
      <xdr:rowOff>457200</xdr:rowOff>
    </xdr:to>
    <xdr:pic>
      <xdr:nvPicPr>
        <xdr:cNvPr id="111" name="Subgraph-nathalialeh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317575"/>
          <a:ext cx="647700" cy="428625"/>
        </a:xfrm>
        <a:prstGeom prst="rect">
          <a:avLst/>
        </a:prstGeom>
        <a:ln>
          <a:noFill/>
        </a:ln>
      </xdr:spPr>
    </xdr:pic>
    <xdr:clientData/>
  </xdr:twoCellAnchor>
  <xdr:twoCellAnchor editAs="oneCell">
    <xdr:from>
      <xdr:col>1</xdr:col>
      <xdr:colOff>28575</xdr:colOff>
      <xdr:row>57</xdr:row>
      <xdr:rowOff>28575</xdr:rowOff>
    </xdr:from>
    <xdr:to>
      <xdr:col>1</xdr:col>
      <xdr:colOff>676275</xdr:colOff>
      <xdr:row>57</xdr:row>
      <xdr:rowOff>457200</xdr:rowOff>
    </xdr:to>
    <xdr:pic>
      <xdr:nvPicPr>
        <xdr:cNvPr id="113" name="Subgraph-mcscorporat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647700" cy="428625"/>
        </a:xfrm>
        <a:prstGeom prst="rect">
          <a:avLst/>
        </a:prstGeom>
        <a:ln>
          <a:noFill/>
        </a:ln>
      </xdr:spPr>
    </xdr:pic>
    <xdr:clientData/>
  </xdr:twoCellAnchor>
  <xdr:twoCellAnchor editAs="oneCell">
    <xdr:from>
      <xdr:col>1</xdr:col>
      <xdr:colOff>28575</xdr:colOff>
      <xdr:row>58</xdr:row>
      <xdr:rowOff>28575</xdr:rowOff>
    </xdr:from>
    <xdr:to>
      <xdr:col>1</xdr:col>
      <xdr:colOff>676275</xdr:colOff>
      <xdr:row>58</xdr:row>
      <xdr:rowOff>457200</xdr:rowOff>
    </xdr:to>
    <xdr:pic>
      <xdr:nvPicPr>
        <xdr:cNvPr id="115" name="Subgraph-paolaebranat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270075"/>
          <a:ext cx="647700" cy="428625"/>
        </a:xfrm>
        <a:prstGeom prst="rect">
          <a:avLst/>
        </a:prstGeom>
        <a:ln>
          <a:noFill/>
        </a:ln>
      </xdr:spPr>
    </xdr:pic>
    <xdr:clientData/>
  </xdr:twoCellAnchor>
  <xdr:twoCellAnchor editAs="oneCell">
    <xdr:from>
      <xdr:col>1</xdr:col>
      <xdr:colOff>28575</xdr:colOff>
      <xdr:row>59</xdr:row>
      <xdr:rowOff>28575</xdr:rowOff>
    </xdr:from>
    <xdr:to>
      <xdr:col>1</xdr:col>
      <xdr:colOff>676275</xdr:colOff>
      <xdr:row>59</xdr:row>
      <xdr:rowOff>457200</xdr:rowOff>
    </xdr:to>
    <xdr:pic>
      <xdr:nvPicPr>
        <xdr:cNvPr id="117" name="Subgraph-bswavel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746325"/>
          <a:ext cx="647700" cy="428625"/>
        </a:xfrm>
        <a:prstGeom prst="rect">
          <a:avLst/>
        </a:prstGeom>
        <a:ln>
          <a:noFill/>
        </a:ln>
      </xdr:spPr>
    </xdr:pic>
    <xdr:clientData/>
  </xdr:twoCellAnchor>
  <xdr:twoCellAnchor editAs="oneCell">
    <xdr:from>
      <xdr:col>1</xdr:col>
      <xdr:colOff>28575</xdr:colOff>
      <xdr:row>60</xdr:row>
      <xdr:rowOff>28575</xdr:rowOff>
    </xdr:from>
    <xdr:to>
      <xdr:col>1</xdr:col>
      <xdr:colOff>676275</xdr:colOff>
      <xdr:row>60</xdr:row>
      <xdr:rowOff>457200</xdr:rowOff>
    </xdr:to>
    <xdr:pic>
      <xdr:nvPicPr>
        <xdr:cNvPr id="119" name="Subgraph-yaroslava_u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222575"/>
          <a:ext cx="647700" cy="428625"/>
        </a:xfrm>
        <a:prstGeom prst="rect">
          <a:avLst/>
        </a:prstGeom>
        <a:ln>
          <a:noFill/>
        </a:ln>
      </xdr:spPr>
    </xdr:pic>
    <xdr:clientData/>
  </xdr:twoCellAnchor>
  <xdr:twoCellAnchor editAs="oneCell">
    <xdr:from>
      <xdr:col>1</xdr:col>
      <xdr:colOff>28575</xdr:colOff>
      <xdr:row>61</xdr:row>
      <xdr:rowOff>28575</xdr:rowOff>
    </xdr:from>
    <xdr:to>
      <xdr:col>1</xdr:col>
      <xdr:colOff>676275</xdr:colOff>
      <xdr:row>61</xdr:row>
      <xdr:rowOff>457200</xdr:rowOff>
    </xdr:to>
    <xdr:pic>
      <xdr:nvPicPr>
        <xdr:cNvPr id="121" name="Subgraph-tind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8698825"/>
          <a:ext cx="647700" cy="428625"/>
        </a:xfrm>
        <a:prstGeom prst="rect">
          <a:avLst/>
        </a:prstGeom>
        <a:ln>
          <a:noFill/>
        </a:ln>
      </xdr:spPr>
    </xdr:pic>
    <xdr:clientData/>
  </xdr:twoCellAnchor>
  <xdr:twoCellAnchor editAs="oneCell">
    <xdr:from>
      <xdr:col>1</xdr:col>
      <xdr:colOff>28575</xdr:colOff>
      <xdr:row>62</xdr:row>
      <xdr:rowOff>28575</xdr:rowOff>
    </xdr:from>
    <xdr:to>
      <xdr:col>1</xdr:col>
      <xdr:colOff>676275</xdr:colOff>
      <xdr:row>62</xdr:row>
      <xdr:rowOff>457200</xdr:rowOff>
    </xdr:to>
    <xdr:pic>
      <xdr:nvPicPr>
        <xdr:cNvPr id="123" name="Subgraph-bookeunjang"/>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175075"/>
          <a:ext cx="647700" cy="428625"/>
        </a:xfrm>
        <a:prstGeom prst="rect">
          <a:avLst/>
        </a:prstGeom>
        <a:ln>
          <a:noFill/>
        </a:ln>
      </xdr:spPr>
    </xdr:pic>
    <xdr:clientData/>
  </xdr:twoCellAnchor>
  <xdr:twoCellAnchor editAs="oneCell">
    <xdr:from>
      <xdr:col>1</xdr:col>
      <xdr:colOff>28575</xdr:colOff>
      <xdr:row>63</xdr:row>
      <xdr:rowOff>28575</xdr:rowOff>
    </xdr:from>
    <xdr:to>
      <xdr:col>1</xdr:col>
      <xdr:colOff>676275</xdr:colOff>
      <xdr:row>63</xdr:row>
      <xdr:rowOff>457200</xdr:rowOff>
    </xdr:to>
    <xdr:pic>
      <xdr:nvPicPr>
        <xdr:cNvPr id="125" name="Subgraph-tk_d3sig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9651325"/>
          <a:ext cx="647700" cy="428625"/>
        </a:xfrm>
        <a:prstGeom prst="rect">
          <a:avLst/>
        </a:prstGeom>
        <a:ln>
          <a:noFill/>
        </a:ln>
      </xdr:spPr>
    </xdr:pic>
    <xdr:clientData/>
  </xdr:twoCellAnchor>
  <xdr:twoCellAnchor editAs="oneCell">
    <xdr:from>
      <xdr:col>1</xdr:col>
      <xdr:colOff>28575</xdr:colOff>
      <xdr:row>64</xdr:row>
      <xdr:rowOff>28575</xdr:rowOff>
    </xdr:from>
    <xdr:to>
      <xdr:col>1</xdr:col>
      <xdr:colOff>676275</xdr:colOff>
      <xdr:row>64</xdr:row>
      <xdr:rowOff>457200</xdr:rowOff>
    </xdr:to>
    <xdr:pic>
      <xdr:nvPicPr>
        <xdr:cNvPr id="127" name="Subgraph-belgiuminvesto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127575"/>
          <a:ext cx="647700" cy="428625"/>
        </a:xfrm>
        <a:prstGeom prst="rect">
          <a:avLst/>
        </a:prstGeom>
        <a:ln>
          <a:noFill/>
        </a:ln>
      </xdr:spPr>
    </xdr:pic>
    <xdr:clientData/>
  </xdr:twoCellAnchor>
  <xdr:twoCellAnchor editAs="oneCell">
    <xdr:from>
      <xdr:col>1</xdr:col>
      <xdr:colOff>28575</xdr:colOff>
      <xdr:row>65</xdr:row>
      <xdr:rowOff>28575</xdr:rowOff>
    </xdr:from>
    <xdr:to>
      <xdr:col>1</xdr:col>
      <xdr:colOff>676275</xdr:colOff>
      <xdr:row>65</xdr:row>
      <xdr:rowOff>457200</xdr:rowOff>
    </xdr:to>
    <xdr:pic>
      <xdr:nvPicPr>
        <xdr:cNvPr id="129" name="Subgraph-shaunwiggin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603825"/>
          <a:ext cx="647700" cy="428625"/>
        </a:xfrm>
        <a:prstGeom prst="rect">
          <a:avLst/>
        </a:prstGeom>
        <a:ln>
          <a:noFill/>
        </a:ln>
      </xdr:spPr>
    </xdr:pic>
    <xdr:clientData/>
  </xdr:twoCellAnchor>
  <xdr:twoCellAnchor editAs="oneCell">
    <xdr:from>
      <xdr:col>1</xdr:col>
      <xdr:colOff>28575</xdr:colOff>
      <xdr:row>66</xdr:row>
      <xdr:rowOff>28575</xdr:rowOff>
    </xdr:from>
    <xdr:to>
      <xdr:col>1</xdr:col>
      <xdr:colOff>676275</xdr:colOff>
      <xdr:row>66</xdr:row>
      <xdr:rowOff>457200</xdr:rowOff>
    </xdr:to>
    <xdr:pic>
      <xdr:nvPicPr>
        <xdr:cNvPr id="131" name="Subgraph-itsmylivetec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080075"/>
          <a:ext cx="647700" cy="428625"/>
        </a:xfrm>
        <a:prstGeom prst="rect">
          <a:avLst/>
        </a:prstGeom>
        <a:ln>
          <a:noFill/>
        </a:ln>
      </xdr:spPr>
    </xdr:pic>
    <xdr:clientData/>
  </xdr:twoCellAnchor>
  <xdr:twoCellAnchor editAs="oneCell">
    <xdr:from>
      <xdr:col>1</xdr:col>
      <xdr:colOff>28575</xdr:colOff>
      <xdr:row>67</xdr:row>
      <xdr:rowOff>28575</xdr:rowOff>
    </xdr:from>
    <xdr:to>
      <xdr:col>1</xdr:col>
      <xdr:colOff>676275</xdr:colOff>
      <xdr:row>67</xdr:row>
      <xdr:rowOff>457200</xdr:rowOff>
    </xdr:to>
    <xdr:pic>
      <xdr:nvPicPr>
        <xdr:cNvPr id="133" name="Subgraph-jayeshmthaku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556325"/>
          <a:ext cx="647700" cy="428625"/>
        </a:xfrm>
        <a:prstGeom prst="rect">
          <a:avLst/>
        </a:prstGeom>
        <a:ln>
          <a:noFill/>
        </a:ln>
      </xdr:spPr>
    </xdr:pic>
    <xdr:clientData/>
  </xdr:twoCellAnchor>
  <xdr:twoCellAnchor editAs="oneCell">
    <xdr:from>
      <xdr:col>1</xdr:col>
      <xdr:colOff>28575</xdr:colOff>
      <xdr:row>68</xdr:row>
      <xdr:rowOff>28575</xdr:rowOff>
    </xdr:from>
    <xdr:to>
      <xdr:col>1</xdr:col>
      <xdr:colOff>676275</xdr:colOff>
      <xdr:row>68</xdr:row>
      <xdr:rowOff>457200</xdr:rowOff>
    </xdr:to>
    <xdr:pic>
      <xdr:nvPicPr>
        <xdr:cNvPr id="135" name="Subgraph-leadhershipnow"/>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032575"/>
          <a:ext cx="647700" cy="428625"/>
        </a:xfrm>
        <a:prstGeom prst="rect">
          <a:avLst/>
        </a:prstGeom>
        <a:ln>
          <a:noFill/>
        </a:ln>
      </xdr:spPr>
    </xdr:pic>
    <xdr:clientData/>
  </xdr:twoCellAnchor>
  <xdr:twoCellAnchor editAs="oneCell">
    <xdr:from>
      <xdr:col>1</xdr:col>
      <xdr:colOff>28575</xdr:colOff>
      <xdr:row>69</xdr:row>
      <xdr:rowOff>28575</xdr:rowOff>
    </xdr:from>
    <xdr:to>
      <xdr:col>1</xdr:col>
      <xdr:colOff>676275</xdr:colOff>
      <xdr:row>69</xdr:row>
      <xdr:rowOff>457200</xdr:rowOff>
    </xdr:to>
    <xdr:pic>
      <xdr:nvPicPr>
        <xdr:cNvPr id="137" name="Subgraph-markant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08825"/>
          <a:ext cx="647700" cy="428625"/>
        </a:xfrm>
        <a:prstGeom prst="rect">
          <a:avLst/>
        </a:prstGeom>
        <a:ln>
          <a:noFill/>
        </a:ln>
      </xdr:spPr>
    </xdr:pic>
    <xdr:clientData/>
  </xdr:twoCellAnchor>
  <xdr:twoCellAnchor editAs="oneCell">
    <xdr:from>
      <xdr:col>1</xdr:col>
      <xdr:colOff>28575</xdr:colOff>
      <xdr:row>70</xdr:row>
      <xdr:rowOff>28575</xdr:rowOff>
    </xdr:from>
    <xdr:to>
      <xdr:col>1</xdr:col>
      <xdr:colOff>676275</xdr:colOff>
      <xdr:row>70</xdr:row>
      <xdr:rowOff>457200</xdr:rowOff>
    </xdr:to>
    <xdr:pic>
      <xdr:nvPicPr>
        <xdr:cNvPr id="139" name="Subgraph-stevelarea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2985075"/>
          <a:ext cx="647700" cy="428625"/>
        </a:xfrm>
        <a:prstGeom prst="rect">
          <a:avLst/>
        </a:prstGeom>
        <a:ln>
          <a:noFill/>
        </a:ln>
      </xdr:spPr>
    </xdr:pic>
    <xdr:clientData/>
  </xdr:twoCellAnchor>
  <xdr:twoCellAnchor editAs="oneCell">
    <xdr:from>
      <xdr:col>1</xdr:col>
      <xdr:colOff>28575</xdr:colOff>
      <xdr:row>71</xdr:row>
      <xdr:rowOff>28575</xdr:rowOff>
    </xdr:from>
    <xdr:to>
      <xdr:col>1</xdr:col>
      <xdr:colOff>676275</xdr:colOff>
      <xdr:row>71</xdr:row>
      <xdr:rowOff>457200</xdr:rowOff>
    </xdr:to>
    <xdr:pic>
      <xdr:nvPicPr>
        <xdr:cNvPr id="141" name="Subgraph-lance_edelm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461325"/>
          <a:ext cx="647700" cy="428625"/>
        </a:xfrm>
        <a:prstGeom prst="rect">
          <a:avLst/>
        </a:prstGeom>
        <a:ln>
          <a:noFill/>
        </a:ln>
      </xdr:spPr>
    </xdr:pic>
    <xdr:clientData/>
  </xdr:twoCellAnchor>
  <xdr:twoCellAnchor editAs="oneCell">
    <xdr:from>
      <xdr:col>1</xdr:col>
      <xdr:colOff>28575</xdr:colOff>
      <xdr:row>72</xdr:row>
      <xdr:rowOff>28575</xdr:rowOff>
    </xdr:from>
    <xdr:to>
      <xdr:col>1</xdr:col>
      <xdr:colOff>676275</xdr:colOff>
      <xdr:row>72</xdr:row>
      <xdr:rowOff>457200</xdr:rowOff>
    </xdr:to>
    <xdr:pic>
      <xdr:nvPicPr>
        <xdr:cNvPr id="143" name="Subgraph-msaroz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3937575"/>
          <a:ext cx="647700" cy="428625"/>
        </a:xfrm>
        <a:prstGeom prst="rect">
          <a:avLst/>
        </a:prstGeom>
        <a:ln>
          <a:noFill/>
        </a:ln>
      </xdr:spPr>
    </xdr:pic>
    <xdr:clientData/>
  </xdr:twoCellAnchor>
  <xdr:twoCellAnchor editAs="oneCell">
    <xdr:from>
      <xdr:col>1</xdr:col>
      <xdr:colOff>28575</xdr:colOff>
      <xdr:row>73</xdr:row>
      <xdr:rowOff>28575</xdr:rowOff>
    </xdr:from>
    <xdr:to>
      <xdr:col>1</xdr:col>
      <xdr:colOff>676275</xdr:colOff>
      <xdr:row>73</xdr:row>
      <xdr:rowOff>457200</xdr:rowOff>
    </xdr:to>
    <xdr:pic>
      <xdr:nvPicPr>
        <xdr:cNvPr id="145" name="Subgraph-techvisorn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413825"/>
          <a:ext cx="647700" cy="428625"/>
        </a:xfrm>
        <a:prstGeom prst="rect">
          <a:avLst/>
        </a:prstGeom>
        <a:ln>
          <a:noFill/>
        </a:ln>
      </xdr:spPr>
    </xdr:pic>
    <xdr:clientData/>
  </xdr:twoCellAnchor>
  <xdr:twoCellAnchor editAs="oneCell">
    <xdr:from>
      <xdr:col>1</xdr:col>
      <xdr:colOff>28575</xdr:colOff>
      <xdr:row>74</xdr:row>
      <xdr:rowOff>28575</xdr:rowOff>
    </xdr:from>
    <xdr:to>
      <xdr:col>1</xdr:col>
      <xdr:colOff>676275</xdr:colOff>
      <xdr:row>74</xdr:row>
      <xdr:rowOff>457200</xdr:rowOff>
    </xdr:to>
    <xdr:pic>
      <xdr:nvPicPr>
        <xdr:cNvPr id="147" name="Subgraph-manifattura4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4890075"/>
          <a:ext cx="647700" cy="428625"/>
        </a:xfrm>
        <a:prstGeom prst="rect">
          <a:avLst/>
        </a:prstGeom>
        <a:ln>
          <a:noFill/>
        </a:ln>
      </xdr:spPr>
    </xdr:pic>
    <xdr:clientData/>
  </xdr:twoCellAnchor>
  <xdr:twoCellAnchor editAs="oneCell">
    <xdr:from>
      <xdr:col>1</xdr:col>
      <xdr:colOff>28575</xdr:colOff>
      <xdr:row>75</xdr:row>
      <xdr:rowOff>28575</xdr:rowOff>
    </xdr:from>
    <xdr:to>
      <xdr:col>1</xdr:col>
      <xdr:colOff>676275</xdr:colOff>
      <xdr:row>75</xdr:row>
      <xdr:rowOff>457200</xdr:rowOff>
    </xdr:to>
    <xdr:pic>
      <xdr:nvPicPr>
        <xdr:cNvPr id="149" name="Subgraph-machine_m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5366325"/>
          <a:ext cx="647700" cy="428625"/>
        </a:xfrm>
        <a:prstGeom prst="rect">
          <a:avLst/>
        </a:prstGeom>
        <a:ln>
          <a:noFill/>
        </a:ln>
      </xdr:spPr>
    </xdr:pic>
    <xdr:clientData/>
  </xdr:twoCellAnchor>
  <xdr:twoCellAnchor editAs="oneCell">
    <xdr:from>
      <xdr:col>1</xdr:col>
      <xdr:colOff>28575</xdr:colOff>
      <xdr:row>76</xdr:row>
      <xdr:rowOff>28575</xdr:rowOff>
    </xdr:from>
    <xdr:to>
      <xdr:col>1</xdr:col>
      <xdr:colOff>676275</xdr:colOff>
      <xdr:row>76</xdr:row>
      <xdr:rowOff>457200</xdr:rowOff>
    </xdr:to>
    <xdr:pic>
      <xdr:nvPicPr>
        <xdr:cNvPr id="151" name="Subgraph-melucaslir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842575"/>
          <a:ext cx="647700" cy="428625"/>
        </a:xfrm>
        <a:prstGeom prst="rect">
          <a:avLst/>
        </a:prstGeom>
        <a:ln>
          <a:noFill/>
        </a:ln>
      </xdr:spPr>
    </xdr:pic>
    <xdr:clientData/>
  </xdr:twoCellAnchor>
  <xdr:twoCellAnchor editAs="oneCell">
    <xdr:from>
      <xdr:col>1</xdr:col>
      <xdr:colOff>28575</xdr:colOff>
      <xdr:row>77</xdr:row>
      <xdr:rowOff>28575</xdr:rowOff>
    </xdr:from>
    <xdr:to>
      <xdr:col>1</xdr:col>
      <xdr:colOff>676275</xdr:colOff>
      <xdr:row>77</xdr:row>
      <xdr:rowOff>457200</xdr:rowOff>
    </xdr:to>
    <xdr:pic>
      <xdr:nvPicPr>
        <xdr:cNvPr id="153" name="Subgraph-khalidhamdan0"/>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6318825"/>
          <a:ext cx="647700" cy="428625"/>
        </a:xfrm>
        <a:prstGeom prst="rect">
          <a:avLst/>
        </a:prstGeom>
        <a:ln>
          <a:noFill/>
        </a:ln>
      </xdr:spPr>
    </xdr:pic>
    <xdr:clientData/>
  </xdr:twoCellAnchor>
  <xdr:twoCellAnchor editAs="oneCell">
    <xdr:from>
      <xdr:col>1</xdr:col>
      <xdr:colOff>28575</xdr:colOff>
      <xdr:row>78</xdr:row>
      <xdr:rowOff>28575</xdr:rowOff>
    </xdr:from>
    <xdr:to>
      <xdr:col>1</xdr:col>
      <xdr:colOff>676275</xdr:colOff>
      <xdr:row>78</xdr:row>
      <xdr:rowOff>457200</xdr:rowOff>
    </xdr:to>
    <xdr:pic>
      <xdr:nvPicPr>
        <xdr:cNvPr id="155" name="Subgraph-evankirste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95075"/>
          <a:ext cx="647700" cy="428625"/>
        </a:xfrm>
        <a:prstGeom prst="rect">
          <a:avLst/>
        </a:prstGeom>
        <a:ln>
          <a:noFill/>
        </a:ln>
      </xdr:spPr>
    </xdr:pic>
    <xdr:clientData/>
  </xdr:twoCellAnchor>
  <xdr:twoCellAnchor editAs="oneCell">
    <xdr:from>
      <xdr:col>1</xdr:col>
      <xdr:colOff>28575</xdr:colOff>
      <xdr:row>79</xdr:row>
      <xdr:rowOff>28575</xdr:rowOff>
    </xdr:from>
    <xdr:to>
      <xdr:col>1</xdr:col>
      <xdr:colOff>676275</xdr:colOff>
      <xdr:row>79</xdr:row>
      <xdr:rowOff>457200</xdr:rowOff>
    </xdr:to>
    <xdr:pic>
      <xdr:nvPicPr>
        <xdr:cNvPr id="157" name="Subgraph-belamutschl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7271325"/>
          <a:ext cx="647700" cy="428625"/>
        </a:xfrm>
        <a:prstGeom prst="rect">
          <a:avLst/>
        </a:prstGeom>
        <a:ln>
          <a:noFill/>
        </a:ln>
      </xdr:spPr>
    </xdr:pic>
    <xdr:clientData/>
  </xdr:twoCellAnchor>
  <xdr:twoCellAnchor editAs="oneCell">
    <xdr:from>
      <xdr:col>1</xdr:col>
      <xdr:colOff>28575</xdr:colOff>
      <xdr:row>80</xdr:row>
      <xdr:rowOff>28575</xdr:rowOff>
    </xdr:from>
    <xdr:to>
      <xdr:col>1</xdr:col>
      <xdr:colOff>676275</xdr:colOff>
      <xdr:row>80</xdr:row>
      <xdr:rowOff>457200</xdr:rowOff>
    </xdr:to>
    <xdr:pic>
      <xdr:nvPicPr>
        <xdr:cNvPr id="159" name="Subgraph-sabinemondesti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7747575"/>
          <a:ext cx="647700" cy="428625"/>
        </a:xfrm>
        <a:prstGeom prst="rect">
          <a:avLst/>
        </a:prstGeom>
        <a:ln>
          <a:noFill/>
        </a:ln>
      </xdr:spPr>
    </xdr:pic>
    <xdr:clientData/>
  </xdr:twoCellAnchor>
  <xdr:twoCellAnchor editAs="oneCell">
    <xdr:from>
      <xdr:col>1</xdr:col>
      <xdr:colOff>28575</xdr:colOff>
      <xdr:row>81</xdr:row>
      <xdr:rowOff>28575</xdr:rowOff>
    </xdr:from>
    <xdr:to>
      <xdr:col>1</xdr:col>
      <xdr:colOff>676275</xdr:colOff>
      <xdr:row>81</xdr:row>
      <xdr:rowOff>457200</xdr:rowOff>
    </xdr:to>
    <xdr:pic>
      <xdr:nvPicPr>
        <xdr:cNvPr id="161" name="Subgraph-teddyrobotic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223825"/>
          <a:ext cx="647700" cy="428625"/>
        </a:xfrm>
        <a:prstGeom prst="rect">
          <a:avLst/>
        </a:prstGeom>
        <a:ln>
          <a:noFill/>
        </a:ln>
      </xdr:spPr>
    </xdr:pic>
    <xdr:clientData/>
  </xdr:twoCellAnchor>
  <xdr:twoCellAnchor editAs="oneCell">
    <xdr:from>
      <xdr:col>1</xdr:col>
      <xdr:colOff>28575</xdr:colOff>
      <xdr:row>82</xdr:row>
      <xdr:rowOff>28575</xdr:rowOff>
    </xdr:from>
    <xdr:to>
      <xdr:col>1</xdr:col>
      <xdr:colOff>676275</xdr:colOff>
      <xdr:row>82</xdr:row>
      <xdr:rowOff>457200</xdr:rowOff>
    </xdr:to>
    <xdr:pic>
      <xdr:nvPicPr>
        <xdr:cNvPr id="163" name="Subgraph-adamcholewiski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700075"/>
          <a:ext cx="647700" cy="428625"/>
        </a:xfrm>
        <a:prstGeom prst="rect">
          <a:avLst/>
        </a:prstGeom>
        <a:ln>
          <a:noFill/>
        </a:ln>
      </xdr:spPr>
    </xdr:pic>
    <xdr:clientData/>
  </xdr:twoCellAnchor>
  <xdr:twoCellAnchor editAs="oneCell">
    <xdr:from>
      <xdr:col>1</xdr:col>
      <xdr:colOff>28575</xdr:colOff>
      <xdr:row>83</xdr:row>
      <xdr:rowOff>28575</xdr:rowOff>
    </xdr:from>
    <xdr:to>
      <xdr:col>1</xdr:col>
      <xdr:colOff>676275</xdr:colOff>
      <xdr:row>83</xdr:row>
      <xdr:rowOff>457200</xdr:rowOff>
    </xdr:to>
    <xdr:pic>
      <xdr:nvPicPr>
        <xdr:cNvPr id="165" name="Subgraph-mastersonbarr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176325"/>
          <a:ext cx="647700" cy="428625"/>
        </a:xfrm>
        <a:prstGeom prst="rect">
          <a:avLst/>
        </a:prstGeom>
        <a:ln>
          <a:noFill/>
        </a:ln>
      </xdr:spPr>
    </xdr:pic>
    <xdr:clientData/>
  </xdr:twoCellAnchor>
  <xdr:twoCellAnchor editAs="oneCell">
    <xdr:from>
      <xdr:col>1</xdr:col>
      <xdr:colOff>28575</xdr:colOff>
      <xdr:row>84</xdr:row>
      <xdr:rowOff>28575</xdr:rowOff>
    </xdr:from>
    <xdr:to>
      <xdr:col>1</xdr:col>
      <xdr:colOff>676275</xdr:colOff>
      <xdr:row>84</xdr:row>
      <xdr:rowOff>457200</xdr:rowOff>
    </xdr:to>
    <xdr:pic>
      <xdr:nvPicPr>
        <xdr:cNvPr id="167" name="Subgraph-freetoop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652575"/>
          <a:ext cx="647700" cy="428625"/>
        </a:xfrm>
        <a:prstGeom prst="rect">
          <a:avLst/>
        </a:prstGeom>
        <a:ln>
          <a:noFill/>
        </a:ln>
      </xdr:spPr>
    </xdr:pic>
    <xdr:clientData/>
  </xdr:twoCellAnchor>
  <xdr:twoCellAnchor editAs="oneCell">
    <xdr:from>
      <xdr:col>1</xdr:col>
      <xdr:colOff>28575</xdr:colOff>
      <xdr:row>85</xdr:row>
      <xdr:rowOff>28575</xdr:rowOff>
    </xdr:from>
    <xdr:to>
      <xdr:col>1</xdr:col>
      <xdr:colOff>676275</xdr:colOff>
      <xdr:row>85</xdr:row>
      <xdr:rowOff>457200</xdr:rowOff>
    </xdr:to>
    <xdr:pic>
      <xdr:nvPicPr>
        <xdr:cNvPr id="169" name="Subgraph-smione3"/>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128825"/>
          <a:ext cx="647700" cy="428625"/>
        </a:xfrm>
        <a:prstGeom prst="rect">
          <a:avLst/>
        </a:prstGeom>
        <a:ln>
          <a:noFill/>
        </a:ln>
      </xdr:spPr>
    </xdr:pic>
    <xdr:clientData/>
  </xdr:twoCellAnchor>
  <xdr:twoCellAnchor editAs="oneCell">
    <xdr:from>
      <xdr:col>1</xdr:col>
      <xdr:colOff>28575</xdr:colOff>
      <xdr:row>86</xdr:row>
      <xdr:rowOff>28575</xdr:rowOff>
    </xdr:from>
    <xdr:to>
      <xdr:col>1</xdr:col>
      <xdr:colOff>676275</xdr:colOff>
      <xdr:row>86</xdr:row>
      <xdr:rowOff>457200</xdr:rowOff>
    </xdr:to>
    <xdr:pic>
      <xdr:nvPicPr>
        <xdr:cNvPr id="171" name="Subgraph-no0on977"/>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605075"/>
          <a:ext cx="647700" cy="428625"/>
        </a:xfrm>
        <a:prstGeom prst="rect">
          <a:avLst/>
        </a:prstGeom>
        <a:ln>
          <a:noFill/>
        </a:ln>
      </xdr:spPr>
    </xdr:pic>
    <xdr:clientData/>
  </xdr:twoCellAnchor>
  <xdr:twoCellAnchor editAs="oneCell">
    <xdr:from>
      <xdr:col>1</xdr:col>
      <xdr:colOff>28575</xdr:colOff>
      <xdr:row>87</xdr:row>
      <xdr:rowOff>28575</xdr:rowOff>
    </xdr:from>
    <xdr:to>
      <xdr:col>1</xdr:col>
      <xdr:colOff>676275</xdr:colOff>
      <xdr:row>87</xdr:row>
      <xdr:rowOff>457200</xdr:rowOff>
    </xdr:to>
    <xdr:pic>
      <xdr:nvPicPr>
        <xdr:cNvPr id="173" name="Subgraph-sectest9"/>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081325"/>
          <a:ext cx="647700" cy="428625"/>
        </a:xfrm>
        <a:prstGeom prst="rect">
          <a:avLst/>
        </a:prstGeom>
        <a:ln>
          <a:noFill/>
        </a:ln>
      </xdr:spPr>
    </xdr:pic>
    <xdr:clientData/>
  </xdr:twoCellAnchor>
  <xdr:twoCellAnchor editAs="oneCell">
    <xdr:from>
      <xdr:col>1</xdr:col>
      <xdr:colOff>28575</xdr:colOff>
      <xdr:row>88</xdr:row>
      <xdr:rowOff>28575</xdr:rowOff>
    </xdr:from>
    <xdr:to>
      <xdr:col>1</xdr:col>
      <xdr:colOff>676275</xdr:colOff>
      <xdr:row>88</xdr:row>
      <xdr:rowOff>457200</xdr:rowOff>
    </xdr:to>
    <xdr:pic>
      <xdr:nvPicPr>
        <xdr:cNvPr id="175" name="Subgraph-ftugcekos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557575"/>
          <a:ext cx="647700" cy="428625"/>
        </a:xfrm>
        <a:prstGeom prst="rect">
          <a:avLst/>
        </a:prstGeom>
        <a:ln>
          <a:noFill/>
        </a:ln>
      </xdr:spPr>
    </xdr:pic>
    <xdr:clientData/>
  </xdr:twoCellAnchor>
  <xdr:twoCellAnchor editAs="oneCell">
    <xdr:from>
      <xdr:col>1</xdr:col>
      <xdr:colOff>28575</xdr:colOff>
      <xdr:row>89</xdr:row>
      <xdr:rowOff>28575</xdr:rowOff>
    </xdr:from>
    <xdr:to>
      <xdr:col>1</xdr:col>
      <xdr:colOff>676275</xdr:colOff>
      <xdr:row>89</xdr:row>
      <xdr:rowOff>457200</xdr:rowOff>
    </xdr:to>
    <xdr:pic>
      <xdr:nvPicPr>
        <xdr:cNvPr id="177" name="Subgraph-epicrelevanc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033825"/>
          <a:ext cx="647700" cy="428625"/>
        </a:xfrm>
        <a:prstGeom prst="rect">
          <a:avLst/>
        </a:prstGeom>
        <a:ln>
          <a:noFill/>
        </a:ln>
      </xdr:spPr>
    </xdr:pic>
    <xdr:clientData/>
  </xdr:twoCellAnchor>
  <xdr:twoCellAnchor editAs="oneCell">
    <xdr:from>
      <xdr:col>1</xdr:col>
      <xdr:colOff>28575</xdr:colOff>
      <xdr:row>90</xdr:row>
      <xdr:rowOff>28575</xdr:rowOff>
    </xdr:from>
    <xdr:to>
      <xdr:col>1</xdr:col>
      <xdr:colOff>676275</xdr:colOff>
      <xdr:row>90</xdr:row>
      <xdr:rowOff>457200</xdr:rowOff>
    </xdr:to>
    <xdr:pic>
      <xdr:nvPicPr>
        <xdr:cNvPr id="179" name="Subgraph-redblockchai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2510075"/>
          <a:ext cx="647700" cy="428625"/>
        </a:xfrm>
        <a:prstGeom prst="rect">
          <a:avLst/>
        </a:prstGeom>
        <a:ln>
          <a:noFill/>
        </a:ln>
      </xdr:spPr>
    </xdr:pic>
    <xdr:clientData/>
  </xdr:twoCellAnchor>
  <xdr:twoCellAnchor editAs="oneCell">
    <xdr:from>
      <xdr:col>1</xdr:col>
      <xdr:colOff>28575</xdr:colOff>
      <xdr:row>91</xdr:row>
      <xdr:rowOff>28575</xdr:rowOff>
    </xdr:from>
    <xdr:to>
      <xdr:col>1</xdr:col>
      <xdr:colOff>676275</xdr:colOff>
      <xdr:row>91</xdr:row>
      <xdr:rowOff>457200</xdr:rowOff>
    </xdr:to>
    <xdr:pic>
      <xdr:nvPicPr>
        <xdr:cNvPr id="181" name="Subgraph-santiagoroja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2986325"/>
          <a:ext cx="647700" cy="428625"/>
        </a:xfrm>
        <a:prstGeom prst="rect">
          <a:avLst/>
        </a:prstGeom>
        <a:ln>
          <a:noFill/>
        </a:ln>
      </xdr:spPr>
    </xdr:pic>
    <xdr:clientData/>
  </xdr:twoCellAnchor>
  <xdr:twoCellAnchor editAs="oneCell">
    <xdr:from>
      <xdr:col>1</xdr:col>
      <xdr:colOff>28575</xdr:colOff>
      <xdr:row>92</xdr:row>
      <xdr:rowOff>28575</xdr:rowOff>
    </xdr:from>
    <xdr:to>
      <xdr:col>1</xdr:col>
      <xdr:colOff>676275</xdr:colOff>
      <xdr:row>92</xdr:row>
      <xdr:rowOff>457200</xdr:rowOff>
    </xdr:to>
    <xdr:pic>
      <xdr:nvPicPr>
        <xdr:cNvPr id="183" name="Subgraph-jfrf_voyager"/>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462575"/>
          <a:ext cx="647700" cy="428625"/>
        </a:xfrm>
        <a:prstGeom prst="rect">
          <a:avLst/>
        </a:prstGeom>
        <a:ln>
          <a:noFill/>
        </a:ln>
      </xdr:spPr>
    </xdr:pic>
    <xdr:clientData/>
  </xdr:twoCellAnchor>
  <xdr:twoCellAnchor editAs="oneCell">
    <xdr:from>
      <xdr:col>1</xdr:col>
      <xdr:colOff>28575</xdr:colOff>
      <xdr:row>93</xdr:row>
      <xdr:rowOff>28575</xdr:rowOff>
    </xdr:from>
    <xdr:to>
      <xdr:col>1</xdr:col>
      <xdr:colOff>676275</xdr:colOff>
      <xdr:row>93</xdr:row>
      <xdr:rowOff>457200</xdr:rowOff>
    </xdr:to>
    <xdr:pic>
      <xdr:nvPicPr>
        <xdr:cNvPr id="185" name="Subgraph-tegar09"/>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938825"/>
          <a:ext cx="647700" cy="428625"/>
        </a:xfrm>
        <a:prstGeom prst="rect">
          <a:avLst/>
        </a:prstGeom>
        <a:ln>
          <a:noFill/>
        </a:ln>
      </xdr:spPr>
    </xdr:pic>
    <xdr:clientData/>
  </xdr:twoCellAnchor>
  <xdr:twoCellAnchor editAs="oneCell">
    <xdr:from>
      <xdr:col>1</xdr:col>
      <xdr:colOff>28575</xdr:colOff>
      <xdr:row>94</xdr:row>
      <xdr:rowOff>28575</xdr:rowOff>
    </xdr:from>
    <xdr:to>
      <xdr:col>1</xdr:col>
      <xdr:colOff>676275</xdr:colOff>
      <xdr:row>94</xdr:row>
      <xdr:rowOff>457200</xdr:rowOff>
    </xdr:to>
    <xdr:pic>
      <xdr:nvPicPr>
        <xdr:cNvPr id="187" name="Subgraph-mohr_inn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415075"/>
          <a:ext cx="647700" cy="428625"/>
        </a:xfrm>
        <a:prstGeom prst="rect">
          <a:avLst/>
        </a:prstGeom>
        <a:ln>
          <a:noFill/>
        </a:ln>
      </xdr:spPr>
    </xdr:pic>
    <xdr:clientData/>
  </xdr:twoCellAnchor>
  <xdr:twoCellAnchor editAs="oneCell">
    <xdr:from>
      <xdr:col>1</xdr:col>
      <xdr:colOff>28575</xdr:colOff>
      <xdr:row>95</xdr:row>
      <xdr:rowOff>28575</xdr:rowOff>
    </xdr:from>
    <xdr:to>
      <xdr:col>1</xdr:col>
      <xdr:colOff>676275</xdr:colOff>
      <xdr:row>95</xdr:row>
      <xdr:rowOff>457200</xdr:rowOff>
    </xdr:to>
    <xdr:pic>
      <xdr:nvPicPr>
        <xdr:cNvPr id="189" name="Subgraph-galileus_exhorb"/>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891325"/>
          <a:ext cx="647700" cy="428625"/>
        </a:xfrm>
        <a:prstGeom prst="rect">
          <a:avLst/>
        </a:prstGeom>
        <a:ln>
          <a:noFill/>
        </a:ln>
      </xdr:spPr>
    </xdr:pic>
    <xdr:clientData/>
  </xdr:twoCellAnchor>
  <xdr:twoCellAnchor editAs="oneCell">
    <xdr:from>
      <xdr:col>1</xdr:col>
      <xdr:colOff>28575</xdr:colOff>
      <xdr:row>96</xdr:row>
      <xdr:rowOff>28575</xdr:rowOff>
    </xdr:from>
    <xdr:to>
      <xdr:col>1</xdr:col>
      <xdr:colOff>676275</xdr:colOff>
      <xdr:row>96</xdr:row>
      <xdr:rowOff>457200</xdr:rowOff>
    </xdr:to>
    <xdr:pic>
      <xdr:nvPicPr>
        <xdr:cNvPr id="191" name="Subgraph-digiaustrali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367575"/>
          <a:ext cx="647700" cy="428625"/>
        </a:xfrm>
        <a:prstGeom prst="rect">
          <a:avLst/>
        </a:prstGeom>
        <a:ln>
          <a:noFill/>
        </a:ln>
      </xdr:spPr>
    </xdr:pic>
    <xdr:clientData/>
  </xdr:twoCellAnchor>
  <xdr:twoCellAnchor editAs="oneCell">
    <xdr:from>
      <xdr:col>1</xdr:col>
      <xdr:colOff>28575</xdr:colOff>
      <xdr:row>97</xdr:row>
      <xdr:rowOff>28575</xdr:rowOff>
    </xdr:from>
    <xdr:to>
      <xdr:col>1</xdr:col>
      <xdr:colOff>676275</xdr:colOff>
      <xdr:row>97</xdr:row>
      <xdr:rowOff>457200</xdr:rowOff>
    </xdr:to>
    <xdr:pic>
      <xdr:nvPicPr>
        <xdr:cNvPr id="193" name="Subgraph-alberto02891011"/>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843825"/>
          <a:ext cx="647700" cy="428625"/>
        </a:xfrm>
        <a:prstGeom prst="rect">
          <a:avLst/>
        </a:prstGeom>
        <a:ln>
          <a:noFill/>
        </a:ln>
      </xdr:spPr>
    </xdr:pic>
    <xdr:clientData/>
  </xdr:twoCellAnchor>
  <xdr:twoCellAnchor editAs="oneCell">
    <xdr:from>
      <xdr:col>1</xdr:col>
      <xdr:colOff>28575</xdr:colOff>
      <xdr:row>98</xdr:row>
      <xdr:rowOff>28575</xdr:rowOff>
    </xdr:from>
    <xdr:to>
      <xdr:col>1</xdr:col>
      <xdr:colOff>676275</xdr:colOff>
      <xdr:row>98</xdr:row>
      <xdr:rowOff>457200</xdr:rowOff>
    </xdr:to>
    <xdr:pic>
      <xdr:nvPicPr>
        <xdr:cNvPr id="195" name="Subgraph-waterpond"/>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320075"/>
          <a:ext cx="647700" cy="428625"/>
        </a:xfrm>
        <a:prstGeom prst="rect">
          <a:avLst/>
        </a:prstGeom>
        <a:ln>
          <a:noFill/>
        </a:ln>
      </xdr:spPr>
    </xdr:pic>
    <xdr:clientData/>
  </xdr:twoCellAnchor>
  <xdr:twoCellAnchor editAs="oneCell">
    <xdr:from>
      <xdr:col>1</xdr:col>
      <xdr:colOff>28575</xdr:colOff>
      <xdr:row>99</xdr:row>
      <xdr:rowOff>28575</xdr:rowOff>
    </xdr:from>
    <xdr:to>
      <xdr:col>1</xdr:col>
      <xdr:colOff>676275</xdr:colOff>
      <xdr:row>99</xdr:row>
      <xdr:rowOff>457200</xdr:rowOff>
    </xdr:to>
    <xdr:pic>
      <xdr:nvPicPr>
        <xdr:cNvPr id="197" name="Subgraph-inov82influenc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796325"/>
          <a:ext cx="647700" cy="428625"/>
        </a:xfrm>
        <a:prstGeom prst="rect">
          <a:avLst/>
        </a:prstGeom>
        <a:ln>
          <a:noFill/>
        </a:ln>
      </xdr:spPr>
    </xdr:pic>
    <xdr:clientData/>
  </xdr:twoCellAnchor>
  <xdr:twoCellAnchor editAs="oneCell">
    <xdr:from>
      <xdr:col>1</xdr:col>
      <xdr:colOff>28575</xdr:colOff>
      <xdr:row>100</xdr:row>
      <xdr:rowOff>28575</xdr:rowOff>
    </xdr:from>
    <xdr:to>
      <xdr:col>1</xdr:col>
      <xdr:colOff>676275</xdr:colOff>
      <xdr:row>100</xdr:row>
      <xdr:rowOff>457200</xdr:rowOff>
    </xdr:to>
    <xdr:pic>
      <xdr:nvPicPr>
        <xdr:cNvPr id="199" name="Subgraph-rubenro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272575"/>
          <a:ext cx="647700" cy="428625"/>
        </a:xfrm>
        <a:prstGeom prst="rect">
          <a:avLst/>
        </a:prstGeom>
        <a:ln>
          <a:noFill/>
        </a:ln>
      </xdr:spPr>
    </xdr:pic>
    <xdr:clientData/>
  </xdr:twoCellAnchor>
  <xdr:twoCellAnchor editAs="oneCell">
    <xdr:from>
      <xdr:col>1</xdr:col>
      <xdr:colOff>28575</xdr:colOff>
      <xdr:row>101</xdr:row>
      <xdr:rowOff>28575</xdr:rowOff>
    </xdr:from>
    <xdr:to>
      <xdr:col>1</xdr:col>
      <xdr:colOff>676275</xdr:colOff>
      <xdr:row>101</xdr:row>
      <xdr:rowOff>457200</xdr:rowOff>
    </xdr:to>
    <xdr:pic>
      <xdr:nvPicPr>
        <xdr:cNvPr id="201" name="Subgraph-e_nterdiscipl"/>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7748825"/>
          <a:ext cx="647700" cy="428625"/>
        </a:xfrm>
        <a:prstGeom prst="rect">
          <a:avLst/>
        </a:prstGeom>
        <a:ln>
          <a:noFill/>
        </a:ln>
      </xdr:spPr>
    </xdr:pic>
    <xdr:clientData/>
  </xdr:twoCellAnchor>
  <xdr:twoCellAnchor editAs="oneCell">
    <xdr:from>
      <xdr:col>1</xdr:col>
      <xdr:colOff>28575</xdr:colOff>
      <xdr:row>102</xdr:row>
      <xdr:rowOff>28575</xdr:rowOff>
    </xdr:from>
    <xdr:to>
      <xdr:col>1</xdr:col>
      <xdr:colOff>676275</xdr:colOff>
      <xdr:row>102</xdr:row>
      <xdr:rowOff>457200</xdr:rowOff>
    </xdr:to>
    <xdr:pic>
      <xdr:nvPicPr>
        <xdr:cNvPr id="203" name="Subgraph-infopronetwork"/>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8225075"/>
          <a:ext cx="647700" cy="428625"/>
        </a:xfrm>
        <a:prstGeom prst="rect">
          <a:avLst/>
        </a:prstGeom>
        <a:ln>
          <a:noFill/>
        </a:ln>
      </xdr:spPr>
    </xdr:pic>
    <xdr:clientData/>
  </xdr:twoCellAnchor>
  <xdr:twoCellAnchor editAs="oneCell">
    <xdr:from>
      <xdr:col>1</xdr:col>
      <xdr:colOff>28575</xdr:colOff>
      <xdr:row>103</xdr:row>
      <xdr:rowOff>28575</xdr:rowOff>
    </xdr:from>
    <xdr:to>
      <xdr:col>1</xdr:col>
      <xdr:colOff>676275</xdr:colOff>
      <xdr:row>103</xdr:row>
      <xdr:rowOff>457200</xdr:rowOff>
    </xdr:to>
    <xdr:pic>
      <xdr:nvPicPr>
        <xdr:cNvPr id="205" name="Subgraph-sam11_pear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8701325"/>
          <a:ext cx="647700" cy="428625"/>
        </a:xfrm>
        <a:prstGeom prst="rect">
          <a:avLst/>
        </a:prstGeom>
        <a:ln>
          <a:noFill/>
        </a:ln>
      </xdr:spPr>
    </xdr:pic>
    <xdr:clientData/>
  </xdr:twoCellAnchor>
  <xdr:twoCellAnchor editAs="oneCell">
    <xdr:from>
      <xdr:col>1</xdr:col>
      <xdr:colOff>28575</xdr:colOff>
      <xdr:row>104</xdr:row>
      <xdr:rowOff>28575</xdr:rowOff>
    </xdr:from>
    <xdr:to>
      <xdr:col>1</xdr:col>
      <xdr:colOff>676275</xdr:colOff>
      <xdr:row>104</xdr:row>
      <xdr:rowOff>457200</xdr:rowOff>
    </xdr:to>
    <xdr:pic>
      <xdr:nvPicPr>
        <xdr:cNvPr id="207" name="Subgraph-manriquevaldor"/>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9177575"/>
          <a:ext cx="647700" cy="428625"/>
        </a:xfrm>
        <a:prstGeom prst="rect">
          <a:avLst/>
        </a:prstGeom>
        <a:ln>
          <a:noFill/>
        </a:ln>
      </xdr:spPr>
    </xdr:pic>
    <xdr:clientData/>
  </xdr:twoCellAnchor>
  <xdr:twoCellAnchor editAs="oneCell">
    <xdr:from>
      <xdr:col>1</xdr:col>
      <xdr:colOff>28575</xdr:colOff>
      <xdr:row>105</xdr:row>
      <xdr:rowOff>28575</xdr:rowOff>
    </xdr:from>
    <xdr:to>
      <xdr:col>1</xdr:col>
      <xdr:colOff>676275</xdr:colOff>
      <xdr:row>105</xdr:row>
      <xdr:rowOff>457200</xdr:rowOff>
    </xdr:to>
    <xdr:pic>
      <xdr:nvPicPr>
        <xdr:cNvPr id="209" name="Subgraph-alfredsuni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9653825"/>
          <a:ext cx="647700" cy="428625"/>
        </a:xfrm>
        <a:prstGeom prst="rect">
          <a:avLst/>
        </a:prstGeom>
        <a:ln>
          <a:noFill/>
        </a:ln>
      </xdr:spPr>
    </xdr:pic>
    <xdr:clientData/>
  </xdr:twoCellAnchor>
  <xdr:twoCellAnchor editAs="oneCell">
    <xdr:from>
      <xdr:col>1</xdr:col>
      <xdr:colOff>28575</xdr:colOff>
      <xdr:row>106</xdr:row>
      <xdr:rowOff>28575</xdr:rowOff>
    </xdr:from>
    <xdr:to>
      <xdr:col>1</xdr:col>
      <xdr:colOff>676275</xdr:colOff>
      <xdr:row>106</xdr:row>
      <xdr:rowOff>457200</xdr:rowOff>
    </xdr:to>
    <xdr:pic>
      <xdr:nvPicPr>
        <xdr:cNvPr id="211" name="Subgraph-machinelearn_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130075"/>
          <a:ext cx="647700" cy="428625"/>
        </a:xfrm>
        <a:prstGeom prst="rect">
          <a:avLst/>
        </a:prstGeom>
        <a:ln>
          <a:noFill/>
        </a:ln>
      </xdr:spPr>
    </xdr:pic>
    <xdr:clientData/>
  </xdr:twoCellAnchor>
  <xdr:twoCellAnchor editAs="oneCell">
    <xdr:from>
      <xdr:col>1</xdr:col>
      <xdr:colOff>28575</xdr:colOff>
      <xdr:row>107</xdr:row>
      <xdr:rowOff>28575</xdr:rowOff>
    </xdr:from>
    <xdr:to>
      <xdr:col>1</xdr:col>
      <xdr:colOff>676275</xdr:colOff>
      <xdr:row>107</xdr:row>
      <xdr:rowOff>457200</xdr:rowOff>
    </xdr:to>
    <xdr:pic>
      <xdr:nvPicPr>
        <xdr:cNvPr id="213" name="Subgraph-benedicterio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0606325"/>
          <a:ext cx="647700" cy="428625"/>
        </a:xfrm>
        <a:prstGeom prst="rect">
          <a:avLst/>
        </a:prstGeom>
        <a:ln>
          <a:noFill/>
        </a:ln>
      </xdr:spPr>
    </xdr:pic>
    <xdr:clientData/>
  </xdr:twoCellAnchor>
  <xdr:twoCellAnchor editAs="oneCell">
    <xdr:from>
      <xdr:col>1</xdr:col>
      <xdr:colOff>28575</xdr:colOff>
      <xdr:row>108</xdr:row>
      <xdr:rowOff>28575</xdr:rowOff>
    </xdr:from>
    <xdr:to>
      <xdr:col>1</xdr:col>
      <xdr:colOff>676275</xdr:colOff>
      <xdr:row>108</xdr:row>
      <xdr:rowOff>457200</xdr:rowOff>
    </xdr:to>
    <xdr:pic>
      <xdr:nvPicPr>
        <xdr:cNvPr id="215" name="Subgraph-mik"/>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1082575"/>
          <a:ext cx="647700" cy="428625"/>
        </a:xfrm>
        <a:prstGeom prst="rect">
          <a:avLst/>
        </a:prstGeom>
        <a:ln>
          <a:noFill/>
        </a:ln>
      </xdr:spPr>
    </xdr:pic>
    <xdr:clientData/>
  </xdr:twoCellAnchor>
  <xdr:twoCellAnchor editAs="oneCell">
    <xdr:from>
      <xdr:col>1</xdr:col>
      <xdr:colOff>28575</xdr:colOff>
      <xdr:row>109</xdr:row>
      <xdr:rowOff>28575</xdr:rowOff>
    </xdr:from>
    <xdr:to>
      <xdr:col>1</xdr:col>
      <xdr:colOff>676275</xdr:colOff>
      <xdr:row>109</xdr:row>
      <xdr:rowOff>457200</xdr:rowOff>
    </xdr:to>
    <xdr:pic>
      <xdr:nvPicPr>
        <xdr:cNvPr id="217" name="Subgraph-nayana_k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1558825"/>
          <a:ext cx="647700" cy="428625"/>
        </a:xfrm>
        <a:prstGeom prst="rect">
          <a:avLst/>
        </a:prstGeom>
        <a:ln>
          <a:noFill/>
        </a:ln>
      </xdr:spPr>
    </xdr:pic>
    <xdr:clientData/>
  </xdr:twoCellAnchor>
  <xdr:twoCellAnchor editAs="oneCell">
    <xdr:from>
      <xdr:col>1</xdr:col>
      <xdr:colOff>28575</xdr:colOff>
      <xdr:row>110</xdr:row>
      <xdr:rowOff>28575</xdr:rowOff>
    </xdr:from>
    <xdr:to>
      <xdr:col>1</xdr:col>
      <xdr:colOff>676275</xdr:colOff>
      <xdr:row>110</xdr:row>
      <xdr:rowOff>457200</xdr:rowOff>
    </xdr:to>
    <xdr:pic>
      <xdr:nvPicPr>
        <xdr:cNvPr id="219" name="Subgraph-gamergeeknew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2035075"/>
          <a:ext cx="647700" cy="428625"/>
        </a:xfrm>
        <a:prstGeom prst="rect">
          <a:avLst/>
        </a:prstGeom>
        <a:ln>
          <a:noFill/>
        </a:ln>
      </xdr:spPr>
    </xdr:pic>
    <xdr:clientData/>
  </xdr:twoCellAnchor>
  <xdr:twoCellAnchor editAs="oneCell">
    <xdr:from>
      <xdr:col>1</xdr:col>
      <xdr:colOff>28575</xdr:colOff>
      <xdr:row>111</xdr:row>
      <xdr:rowOff>28575</xdr:rowOff>
    </xdr:from>
    <xdr:to>
      <xdr:col>1</xdr:col>
      <xdr:colOff>676275</xdr:colOff>
      <xdr:row>111</xdr:row>
      <xdr:rowOff>457200</xdr:rowOff>
    </xdr:to>
    <xdr:pic>
      <xdr:nvPicPr>
        <xdr:cNvPr id="221" name="Subgraph-nadiacamandon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2511325"/>
          <a:ext cx="647700" cy="428625"/>
        </a:xfrm>
        <a:prstGeom prst="rect">
          <a:avLst/>
        </a:prstGeom>
        <a:ln>
          <a:noFill/>
        </a:ln>
      </xdr:spPr>
    </xdr:pic>
    <xdr:clientData/>
  </xdr:twoCellAnchor>
  <xdr:twoCellAnchor editAs="oneCell">
    <xdr:from>
      <xdr:col>1</xdr:col>
      <xdr:colOff>28575</xdr:colOff>
      <xdr:row>112</xdr:row>
      <xdr:rowOff>28575</xdr:rowOff>
    </xdr:from>
    <xdr:to>
      <xdr:col>1</xdr:col>
      <xdr:colOff>676275</xdr:colOff>
      <xdr:row>112</xdr:row>
      <xdr:rowOff>457200</xdr:rowOff>
    </xdr:to>
    <xdr:pic>
      <xdr:nvPicPr>
        <xdr:cNvPr id="223" name="Subgraph-realsophiarobot"/>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2987575"/>
          <a:ext cx="647700" cy="428625"/>
        </a:xfrm>
        <a:prstGeom prst="rect">
          <a:avLst/>
        </a:prstGeom>
        <a:ln>
          <a:noFill/>
        </a:ln>
      </xdr:spPr>
    </xdr:pic>
    <xdr:clientData/>
  </xdr:twoCellAnchor>
  <xdr:twoCellAnchor editAs="oneCell">
    <xdr:from>
      <xdr:col>1</xdr:col>
      <xdr:colOff>28575</xdr:colOff>
      <xdr:row>113</xdr:row>
      <xdr:rowOff>28575</xdr:rowOff>
    </xdr:from>
    <xdr:to>
      <xdr:col>1</xdr:col>
      <xdr:colOff>676275</xdr:colOff>
      <xdr:row>113</xdr:row>
      <xdr:rowOff>457200</xdr:rowOff>
    </xdr:to>
    <xdr:pic>
      <xdr:nvPicPr>
        <xdr:cNvPr id="225" name="Subgraph-dcaravana"/>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3463825"/>
          <a:ext cx="647700" cy="428625"/>
        </a:xfrm>
        <a:prstGeom prst="rect">
          <a:avLst/>
        </a:prstGeom>
        <a:ln>
          <a:noFill/>
        </a:ln>
      </xdr:spPr>
    </xdr:pic>
    <xdr:clientData/>
  </xdr:twoCellAnchor>
  <xdr:twoCellAnchor editAs="oneCell">
    <xdr:from>
      <xdr:col>1</xdr:col>
      <xdr:colOff>28575</xdr:colOff>
      <xdr:row>114</xdr:row>
      <xdr:rowOff>28575</xdr:rowOff>
    </xdr:from>
    <xdr:to>
      <xdr:col>1</xdr:col>
      <xdr:colOff>676275</xdr:colOff>
      <xdr:row>114</xdr:row>
      <xdr:rowOff>457200</xdr:rowOff>
    </xdr:to>
    <xdr:pic>
      <xdr:nvPicPr>
        <xdr:cNvPr id="227" name="Subgraph-sunnymshah"/>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3940075"/>
          <a:ext cx="647700" cy="428625"/>
        </a:xfrm>
        <a:prstGeom prst="rect">
          <a:avLst/>
        </a:prstGeom>
        <a:ln>
          <a:noFill/>
        </a:ln>
      </xdr:spPr>
    </xdr:pic>
    <xdr:clientData/>
  </xdr:twoCellAnchor>
  <xdr:twoCellAnchor editAs="oneCell">
    <xdr:from>
      <xdr:col>1</xdr:col>
      <xdr:colOff>28575</xdr:colOff>
      <xdr:row>115</xdr:row>
      <xdr:rowOff>28575</xdr:rowOff>
    </xdr:from>
    <xdr:to>
      <xdr:col>1</xdr:col>
      <xdr:colOff>676275</xdr:colOff>
      <xdr:row>115</xdr:row>
      <xdr:rowOff>457200</xdr:rowOff>
    </xdr:to>
    <xdr:pic>
      <xdr:nvPicPr>
        <xdr:cNvPr id="229" name="Subgraph-quebreda"/>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4416325"/>
          <a:ext cx="647700" cy="428625"/>
        </a:xfrm>
        <a:prstGeom prst="rect">
          <a:avLst/>
        </a:prstGeom>
        <a:ln>
          <a:noFill/>
        </a:ln>
      </xdr:spPr>
    </xdr:pic>
    <xdr:clientData/>
  </xdr:twoCellAnchor>
  <xdr:twoCellAnchor editAs="oneCell">
    <xdr:from>
      <xdr:col>1</xdr:col>
      <xdr:colOff>28575</xdr:colOff>
      <xdr:row>116</xdr:row>
      <xdr:rowOff>28575</xdr:rowOff>
    </xdr:from>
    <xdr:to>
      <xdr:col>1</xdr:col>
      <xdr:colOff>676275</xdr:colOff>
      <xdr:row>116</xdr:row>
      <xdr:rowOff>457200</xdr:rowOff>
    </xdr:to>
    <xdr:pic>
      <xdr:nvPicPr>
        <xdr:cNvPr id="231" name="Subgraph-cryptopulse6"/>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4892575"/>
          <a:ext cx="647700" cy="428625"/>
        </a:xfrm>
        <a:prstGeom prst="rect">
          <a:avLst/>
        </a:prstGeom>
        <a:ln>
          <a:noFill/>
        </a:ln>
      </xdr:spPr>
    </xdr:pic>
    <xdr:clientData/>
  </xdr:twoCellAnchor>
  <xdr:twoCellAnchor editAs="oneCell">
    <xdr:from>
      <xdr:col>1</xdr:col>
      <xdr:colOff>28575</xdr:colOff>
      <xdr:row>117</xdr:row>
      <xdr:rowOff>28575</xdr:rowOff>
    </xdr:from>
    <xdr:to>
      <xdr:col>1</xdr:col>
      <xdr:colOff>676275</xdr:colOff>
      <xdr:row>117</xdr:row>
      <xdr:rowOff>457200</xdr:rowOff>
    </xdr:to>
    <xdr:pic>
      <xdr:nvPicPr>
        <xdr:cNvPr id="233" name="Subgraph-modis00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5368825"/>
          <a:ext cx="647700" cy="428625"/>
        </a:xfrm>
        <a:prstGeom prst="rect">
          <a:avLst/>
        </a:prstGeom>
        <a:ln>
          <a:noFill/>
        </a:ln>
      </xdr:spPr>
    </xdr:pic>
    <xdr:clientData/>
  </xdr:twoCellAnchor>
  <xdr:twoCellAnchor editAs="oneCell">
    <xdr:from>
      <xdr:col>1</xdr:col>
      <xdr:colOff>28575</xdr:colOff>
      <xdr:row>118</xdr:row>
      <xdr:rowOff>28575</xdr:rowOff>
    </xdr:from>
    <xdr:to>
      <xdr:col>1</xdr:col>
      <xdr:colOff>676275</xdr:colOff>
      <xdr:row>118</xdr:row>
      <xdr:rowOff>457200</xdr:rowOff>
    </xdr:to>
    <xdr:pic>
      <xdr:nvPicPr>
        <xdr:cNvPr id="235" name="Subgraph-zuntma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5845075"/>
          <a:ext cx="647700" cy="428625"/>
        </a:xfrm>
        <a:prstGeom prst="rect">
          <a:avLst/>
        </a:prstGeom>
        <a:ln>
          <a:noFill/>
        </a:ln>
      </xdr:spPr>
    </xdr:pic>
    <xdr:clientData/>
  </xdr:twoCellAnchor>
  <xdr:twoCellAnchor editAs="oneCell">
    <xdr:from>
      <xdr:col>1</xdr:col>
      <xdr:colOff>28575</xdr:colOff>
      <xdr:row>119</xdr:row>
      <xdr:rowOff>28575</xdr:rowOff>
    </xdr:from>
    <xdr:to>
      <xdr:col>1</xdr:col>
      <xdr:colOff>676275</xdr:colOff>
      <xdr:row>119</xdr:row>
      <xdr:rowOff>457200</xdr:rowOff>
    </xdr:to>
    <xdr:pic>
      <xdr:nvPicPr>
        <xdr:cNvPr id="237" name="Subgraph-calmsannic"/>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6321325"/>
          <a:ext cx="647700" cy="428625"/>
        </a:xfrm>
        <a:prstGeom prst="rect">
          <a:avLst/>
        </a:prstGeom>
        <a:ln>
          <a:noFill/>
        </a:ln>
      </xdr:spPr>
    </xdr:pic>
    <xdr:clientData/>
  </xdr:twoCellAnchor>
  <xdr:twoCellAnchor editAs="oneCell">
    <xdr:from>
      <xdr:col>1</xdr:col>
      <xdr:colOff>28575</xdr:colOff>
      <xdr:row>120</xdr:row>
      <xdr:rowOff>28575</xdr:rowOff>
    </xdr:from>
    <xdr:to>
      <xdr:col>1</xdr:col>
      <xdr:colOff>676275</xdr:colOff>
      <xdr:row>120</xdr:row>
      <xdr:rowOff>457200</xdr:rowOff>
    </xdr:to>
    <xdr:pic>
      <xdr:nvPicPr>
        <xdr:cNvPr id="239" name="Subgraph-hainbuchameric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56797575"/>
          <a:ext cx="647700" cy="428625"/>
        </a:xfrm>
        <a:prstGeom prst="rect">
          <a:avLst/>
        </a:prstGeom>
        <a:ln>
          <a:noFill/>
        </a:ln>
      </xdr:spPr>
    </xdr:pic>
    <xdr:clientData/>
  </xdr:twoCellAnchor>
  <xdr:twoCellAnchor editAs="oneCell">
    <xdr:from>
      <xdr:col>1</xdr:col>
      <xdr:colOff>28575</xdr:colOff>
      <xdr:row>121</xdr:row>
      <xdr:rowOff>28575</xdr:rowOff>
    </xdr:from>
    <xdr:to>
      <xdr:col>1</xdr:col>
      <xdr:colOff>676275</xdr:colOff>
      <xdr:row>121</xdr:row>
      <xdr:rowOff>457200</xdr:rowOff>
    </xdr:to>
    <xdr:pic>
      <xdr:nvPicPr>
        <xdr:cNvPr id="241" name="Subgraph-imtschicag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7273825"/>
          <a:ext cx="647700" cy="428625"/>
        </a:xfrm>
        <a:prstGeom prst="rect">
          <a:avLst/>
        </a:prstGeom>
        <a:ln>
          <a:noFill/>
        </a:ln>
      </xdr:spPr>
    </xdr:pic>
    <xdr:clientData/>
  </xdr:twoCellAnchor>
  <xdr:twoCellAnchor editAs="oneCell">
    <xdr:from>
      <xdr:col>1</xdr:col>
      <xdr:colOff>28575</xdr:colOff>
      <xdr:row>122</xdr:row>
      <xdr:rowOff>28575</xdr:rowOff>
    </xdr:from>
    <xdr:to>
      <xdr:col>1</xdr:col>
      <xdr:colOff>676275</xdr:colOff>
      <xdr:row>122</xdr:row>
      <xdr:rowOff>457200</xdr:rowOff>
    </xdr:to>
    <xdr:pic>
      <xdr:nvPicPr>
        <xdr:cNvPr id="243" name="Subgraph-diversity54"/>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57750075"/>
          <a:ext cx="647700" cy="428625"/>
        </a:xfrm>
        <a:prstGeom prst="rect">
          <a:avLst/>
        </a:prstGeom>
        <a:ln>
          <a:noFill/>
        </a:ln>
      </xdr:spPr>
    </xdr:pic>
    <xdr:clientData/>
  </xdr:twoCellAnchor>
  <xdr:twoCellAnchor editAs="oneCell">
    <xdr:from>
      <xdr:col>1</xdr:col>
      <xdr:colOff>28575</xdr:colOff>
      <xdr:row>123</xdr:row>
      <xdr:rowOff>28575</xdr:rowOff>
    </xdr:from>
    <xdr:to>
      <xdr:col>1</xdr:col>
      <xdr:colOff>676275</xdr:colOff>
      <xdr:row>123</xdr:row>
      <xdr:rowOff>457200</xdr:rowOff>
    </xdr:to>
    <xdr:pic>
      <xdr:nvPicPr>
        <xdr:cNvPr id="245" name="Subgraph-msi_tec"/>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58226325"/>
          <a:ext cx="647700" cy="428625"/>
        </a:xfrm>
        <a:prstGeom prst="rect">
          <a:avLst/>
        </a:prstGeom>
        <a:ln>
          <a:noFill/>
        </a:ln>
      </xdr:spPr>
    </xdr:pic>
    <xdr:clientData/>
  </xdr:twoCellAnchor>
  <xdr:twoCellAnchor editAs="oneCell">
    <xdr:from>
      <xdr:col>1</xdr:col>
      <xdr:colOff>28575</xdr:colOff>
      <xdr:row>124</xdr:row>
      <xdr:rowOff>28575</xdr:rowOff>
    </xdr:from>
    <xdr:to>
      <xdr:col>1</xdr:col>
      <xdr:colOff>676275</xdr:colOff>
      <xdr:row>124</xdr:row>
      <xdr:rowOff>457200</xdr:rowOff>
    </xdr:to>
    <xdr:pic>
      <xdr:nvPicPr>
        <xdr:cNvPr id="247" name="Subgraph-universal_robot"/>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58702575"/>
          <a:ext cx="647700" cy="428625"/>
        </a:xfrm>
        <a:prstGeom prst="rect">
          <a:avLst/>
        </a:prstGeom>
        <a:ln>
          <a:noFill/>
        </a:ln>
      </xdr:spPr>
    </xdr:pic>
    <xdr:clientData/>
  </xdr:twoCellAnchor>
  <xdr:twoCellAnchor editAs="oneCell">
    <xdr:from>
      <xdr:col>1</xdr:col>
      <xdr:colOff>28575</xdr:colOff>
      <xdr:row>125</xdr:row>
      <xdr:rowOff>28575</xdr:rowOff>
    </xdr:from>
    <xdr:to>
      <xdr:col>1</xdr:col>
      <xdr:colOff>676275</xdr:colOff>
      <xdr:row>125</xdr:row>
      <xdr:rowOff>457200</xdr:rowOff>
    </xdr:to>
    <xdr:pic>
      <xdr:nvPicPr>
        <xdr:cNvPr id="249" name="Subgraph-robotiq_inc"/>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59178825"/>
          <a:ext cx="647700" cy="428625"/>
        </a:xfrm>
        <a:prstGeom prst="rect">
          <a:avLst/>
        </a:prstGeom>
        <a:ln>
          <a:noFill/>
        </a:ln>
      </xdr:spPr>
    </xdr:pic>
    <xdr:clientData/>
  </xdr:twoCellAnchor>
  <xdr:twoCellAnchor editAs="oneCell">
    <xdr:from>
      <xdr:col>1</xdr:col>
      <xdr:colOff>28575</xdr:colOff>
      <xdr:row>126</xdr:row>
      <xdr:rowOff>28575</xdr:rowOff>
    </xdr:from>
    <xdr:to>
      <xdr:col>1</xdr:col>
      <xdr:colOff>676275</xdr:colOff>
      <xdr:row>126</xdr:row>
      <xdr:rowOff>457200</xdr:rowOff>
    </xdr:to>
    <xdr:pic>
      <xdr:nvPicPr>
        <xdr:cNvPr id="251" name="Subgraph-josepayano"/>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59655075"/>
          <a:ext cx="647700" cy="428625"/>
        </a:xfrm>
        <a:prstGeom prst="rect">
          <a:avLst/>
        </a:prstGeom>
        <a:ln>
          <a:noFill/>
        </a:ln>
      </xdr:spPr>
    </xdr:pic>
    <xdr:clientData/>
  </xdr:twoCellAnchor>
  <xdr:twoCellAnchor editAs="oneCell">
    <xdr:from>
      <xdr:col>1</xdr:col>
      <xdr:colOff>28575</xdr:colOff>
      <xdr:row>127</xdr:row>
      <xdr:rowOff>28575</xdr:rowOff>
    </xdr:from>
    <xdr:to>
      <xdr:col>1</xdr:col>
      <xdr:colOff>676275</xdr:colOff>
      <xdr:row>127</xdr:row>
      <xdr:rowOff>457200</xdr:rowOff>
    </xdr:to>
    <xdr:pic>
      <xdr:nvPicPr>
        <xdr:cNvPr id="253" name="Subgraph-evejobschai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131325"/>
          <a:ext cx="647700" cy="428625"/>
        </a:xfrm>
        <a:prstGeom prst="rect">
          <a:avLst/>
        </a:prstGeom>
        <a:ln>
          <a:noFill/>
        </a:ln>
      </xdr:spPr>
    </xdr:pic>
    <xdr:clientData/>
  </xdr:twoCellAnchor>
  <xdr:twoCellAnchor editAs="oneCell">
    <xdr:from>
      <xdr:col>1</xdr:col>
      <xdr:colOff>28575</xdr:colOff>
      <xdr:row>128</xdr:row>
      <xdr:rowOff>28575</xdr:rowOff>
    </xdr:from>
    <xdr:to>
      <xdr:col>1</xdr:col>
      <xdr:colOff>676275</xdr:colOff>
      <xdr:row>128</xdr:row>
      <xdr:rowOff>457200</xdr:rowOff>
    </xdr:to>
    <xdr:pic>
      <xdr:nvPicPr>
        <xdr:cNvPr id="255" name="Subgraph-jett_grunfeld"/>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60607575"/>
          <a:ext cx="647700" cy="428625"/>
        </a:xfrm>
        <a:prstGeom prst="rect">
          <a:avLst/>
        </a:prstGeom>
        <a:ln>
          <a:noFill/>
        </a:ln>
      </xdr:spPr>
    </xdr:pic>
    <xdr:clientData/>
  </xdr:twoCellAnchor>
  <xdr:twoCellAnchor editAs="oneCell">
    <xdr:from>
      <xdr:col>1</xdr:col>
      <xdr:colOff>28575</xdr:colOff>
      <xdr:row>129</xdr:row>
      <xdr:rowOff>28575</xdr:rowOff>
    </xdr:from>
    <xdr:to>
      <xdr:col>1</xdr:col>
      <xdr:colOff>676275</xdr:colOff>
      <xdr:row>129</xdr:row>
      <xdr:rowOff>457200</xdr:rowOff>
    </xdr:to>
    <xdr:pic>
      <xdr:nvPicPr>
        <xdr:cNvPr id="257" name="Subgraph-awc978"/>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61083825"/>
          <a:ext cx="647700" cy="428625"/>
        </a:xfrm>
        <a:prstGeom prst="rect">
          <a:avLst/>
        </a:prstGeom>
        <a:ln>
          <a:noFill/>
        </a:ln>
      </xdr:spPr>
    </xdr:pic>
    <xdr:clientData/>
  </xdr:twoCellAnchor>
  <xdr:twoCellAnchor editAs="oneCell">
    <xdr:from>
      <xdr:col>1</xdr:col>
      <xdr:colOff>28575</xdr:colOff>
      <xdr:row>130</xdr:row>
      <xdr:rowOff>28575</xdr:rowOff>
    </xdr:from>
    <xdr:to>
      <xdr:col>1</xdr:col>
      <xdr:colOff>676275</xdr:colOff>
      <xdr:row>130</xdr:row>
      <xdr:rowOff>457200</xdr:rowOff>
    </xdr:to>
    <xdr:pic>
      <xdr:nvPicPr>
        <xdr:cNvPr id="259" name="Subgraph-compxplorersuk"/>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61560075"/>
          <a:ext cx="647700" cy="428625"/>
        </a:xfrm>
        <a:prstGeom prst="rect">
          <a:avLst/>
        </a:prstGeom>
        <a:ln>
          <a:noFill/>
        </a:ln>
      </xdr:spPr>
    </xdr:pic>
    <xdr:clientData/>
  </xdr:twoCellAnchor>
  <xdr:twoCellAnchor editAs="oneCell">
    <xdr:from>
      <xdr:col>1</xdr:col>
      <xdr:colOff>28575</xdr:colOff>
      <xdr:row>131</xdr:row>
      <xdr:rowOff>28575</xdr:rowOff>
    </xdr:from>
    <xdr:to>
      <xdr:col>1</xdr:col>
      <xdr:colOff>676275</xdr:colOff>
      <xdr:row>131</xdr:row>
      <xdr:rowOff>457200</xdr:rowOff>
    </xdr:to>
    <xdr:pic>
      <xdr:nvPicPr>
        <xdr:cNvPr id="261" name="Subgraph-lego_education"/>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62036325"/>
          <a:ext cx="647700" cy="428625"/>
        </a:xfrm>
        <a:prstGeom prst="rect">
          <a:avLst/>
        </a:prstGeom>
        <a:ln>
          <a:noFill/>
        </a:ln>
      </xdr:spPr>
    </xdr:pic>
    <xdr:clientData/>
  </xdr:twoCellAnchor>
  <xdr:twoCellAnchor editAs="oneCell">
    <xdr:from>
      <xdr:col>1</xdr:col>
      <xdr:colOff>28575</xdr:colOff>
      <xdr:row>132</xdr:row>
      <xdr:rowOff>28575</xdr:rowOff>
    </xdr:from>
    <xdr:to>
      <xdr:col>1</xdr:col>
      <xdr:colOff>676275</xdr:colOff>
      <xdr:row>132</xdr:row>
      <xdr:rowOff>457200</xdr:rowOff>
    </xdr:to>
    <xdr:pic>
      <xdr:nvPicPr>
        <xdr:cNvPr id="263" name="Subgraph-snapplsci"/>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62512575"/>
          <a:ext cx="647700" cy="428625"/>
        </a:xfrm>
        <a:prstGeom prst="rect">
          <a:avLst/>
        </a:prstGeom>
        <a:ln>
          <a:noFill/>
        </a:ln>
      </xdr:spPr>
    </xdr:pic>
    <xdr:clientData/>
  </xdr:twoCellAnchor>
  <xdr:twoCellAnchor editAs="oneCell">
    <xdr:from>
      <xdr:col>1</xdr:col>
      <xdr:colOff>28575</xdr:colOff>
      <xdr:row>133</xdr:row>
      <xdr:rowOff>28575</xdr:rowOff>
    </xdr:from>
    <xdr:to>
      <xdr:col>1</xdr:col>
      <xdr:colOff>676275</xdr:colOff>
      <xdr:row>133</xdr:row>
      <xdr:rowOff>457200</xdr:rowOff>
    </xdr:to>
    <xdr:pic>
      <xdr:nvPicPr>
        <xdr:cNvPr id="265" name="Subgraph-springernature"/>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62988825"/>
          <a:ext cx="647700" cy="428625"/>
        </a:xfrm>
        <a:prstGeom prst="rect">
          <a:avLst/>
        </a:prstGeom>
        <a:ln>
          <a:noFill/>
        </a:ln>
      </xdr:spPr>
    </xdr:pic>
    <xdr:clientData/>
  </xdr:twoCellAnchor>
  <xdr:twoCellAnchor editAs="oneCell">
    <xdr:from>
      <xdr:col>1</xdr:col>
      <xdr:colOff>28575</xdr:colOff>
      <xdr:row>134</xdr:row>
      <xdr:rowOff>28575</xdr:rowOff>
    </xdr:from>
    <xdr:to>
      <xdr:col>1</xdr:col>
      <xdr:colOff>676275</xdr:colOff>
      <xdr:row>134</xdr:row>
      <xdr:rowOff>457200</xdr:rowOff>
    </xdr:to>
    <xdr:pic>
      <xdr:nvPicPr>
        <xdr:cNvPr id="267" name="Subgraph-springereng"/>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6346507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200025</xdr:colOff>
      <xdr:row>21</xdr:row>
      <xdr:rowOff>133350</xdr:rowOff>
    </xdr:to>
    <xdr:graphicFrame macro="">
      <xdr:nvGraphicFramePr>
        <xdr:cNvPr id="2" name="Chart 1"/>
        <xdr:cNvGraphicFramePr/>
      </xdr:nvGraphicFramePr>
      <xdr:xfrm>
        <a:off x="123825" y="123825"/>
        <a:ext cx="9934575" cy="4010025"/>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38100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Doc Assar" refreshedVersion="6">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robot"/>
        <s v="robot robotics gps"/>
        <s v="robotics"/>
        <s v="harvesting robot crops plant robotics farming scienceandtechnology"/>
        <s v="drones"/>
        <s v="robot agtech robotics"/>
        <s v="dragandbot robot simulator"/>
        <s v="robotics robots"/>
        <s v="robotics robot ai"/>
        <s v="robotics robots blackbox security consulting automation robot manufacturers robotic"/>
        <s v="robot ai artificialintelligence automation robotics algorithm"/>
        <s v="robot dragandbot robotics"/>
        <s v="fpv"/>
        <s v="dragandbot robot simulator robotics simulation robotic teaching education stem"/>
        <s v="robot dragandbot robotics simulation simulator"/>
        <s v="robot machinelearning deeplearning dl innovation robotics"/>
        <s v="drones artificialintelligence drone robot robotics robotic tech technology deeplearning machinelearning ssa"/>
        <s v="fpv robotics robot electronics 3dprinting 3dthursday"/>
        <s v="automation robotics robot robotica"/>
        <s v="mit robot robotics"/>
        <s v="solarwinds"/>
        <s v="vexrobotics stem makeanything design robotics omgrobots industrialdesign assembly robot"/>
        <s v="mit robot robotics tech ai ml iot"/>
        <s v="mit robot"/>
        <s v="automation robotics robot robotica futuristic business opportunity manifacturing jobs artificialintelligence ai machine machinelearning tech technology innovation science future"/>
        <s v="robotics engineering technology stem steam education robot 3dprinting"/>
        <s v="innovation robot machinelearning deeplearning dl innovation robotics"/>
        <s v="robot machinelearning deeplearning dl innovation robotics technology internetofthings iot ai rpa futureofwork autonomous ind"/>
        <s v="robot machinelearning deeplearning dl"/>
        <s v="solarwinds cloud paas iaas saas dbaas daas robotics robotic robot rpa artificialintelligence ai devops ml machinelearning neuralnetworks deeplearning"/>
        <s v="robot machinelearning deeplearning dl innovation robotics technology internetofthings iot ai rpa futureofwork autonomous industry40 rt"/>
        <s v="robot machinelearning"/>
        <m/>
        <s v="asksophia ai robot emotions machinelearning robotics"/>
        <s v="robot cobot manufacturing automation robotics"/>
        <s v="robot cobot"/>
        <s v="robot robotics collaborative"/>
        <s v="buildingart technology tech iot art love engineering design robot ai robotics startup innovation"/>
        <s v="robot robotics robitics engineering"/>
        <s v="robotics robots robot ai iot engineering advancingdiscovery auto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19-06-09T07:29:00.000"/>
        <d v="2019-06-09T15:16:20.000"/>
        <d v="2019-06-09T15:16:56.000"/>
        <d v="2019-06-09T18:19:25.000"/>
        <d v="2019-06-09T21:36:41.000"/>
        <d v="2019-06-10T15:43:51.000"/>
        <d v="2019-06-10T15:44:43.000"/>
        <d v="2019-06-10T15:56:12.000"/>
        <d v="2019-06-11T05:30:16.000"/>
        <d v="2019-06-11T09:34:52.000"/>
        <d v="2019-06-11T12:35:12.000"/>
        <d v="2019-05-26T21:48:20.000"/>
        <d v="2019-06-11T19:27:16.000"/>
        <d v="2019-06-12T10:31:19.000"/>
        <d v="2019-06-12T10:38:32.000"/>
        <d v="2019-06-10T15:42:40.000"/>
        <d v="2019-06-10T19:18:12.000"/>
        <d v="2019-06-12T12:12:40.000"/>
        <d v="2019-06-12T13:12:43.000"/>
        <d v="2019-06-12T10:33:51.000"/>
        <d v="2019-06-12T14:03:31.000"/>
        <d v="2019-06-12T15:45:00.000"/>
        <d v="2019-06-12T18:41:47.000"/>
        <d v="2019-06-13T13:42:11.000"/>
        <d v="2019-06-13T14:00:20.000"/>
        <d v="2019-06-12T10:26:13.000"/>
        <d v="2019-06-13T14:54:49.000"/>
        <d v="2019-06-11T20:16:31.000"/>
        <d v="2019-06-13T22:11:48.000"/>
        <d v="2019-06-13T22:19:33.000"/>
        <d v="2019-06-13T22:22:31.000"/>
        <d v="2019-06-13T22:52:45.000"/>
        <d v="2019-06-13T23:03:27.000"/>
        <d v="2019-06-13T23:18:31.000"/>
        <d v="2019-06-14T00:24:27.000"/>
        <d v="2019-06-14T01:10:34.000"/>
        <d v="2019-06-14T01:13:57.000"/>
        <d v="2019-06-14T03:18:57.000"/>
        <d v="2019-06-14T03:27:38.000"/>
        <d v="2019-06-14T04:28:51.000"/>
        <d v="2019-06-14T04:38:19.000"/>
        <d v="2019-06-11T12:23:43.000"/>
        <d v="2019-06-11T12:24:04.000"/>
        <d v="2019-06-14T04:39:10.000"/>
        <d v="2019-06-14T04:39:47.000"/>
        <d v="2019-06-14T05:27:52.000"/>
        <d v="2019-06-14T06:33:54.000"/>
        <d v="2019-06-14T06:47:36.000"/>
        <d v="2019-06-14T06:50:07.000"/>
        <d v="2019-06-14T08:57:01.000"/>
        <d v="2019-06-14T09:00:12.000"/>
        <d v="2019-06-14T10:06:00.000"/>
        <d v="2019-06-14T10:11:29.000"/>
        <d v="2019-06-13T13:32:01.000"/>
        <d v="2019-06-14T10:43:16.000"/>
        <d v="2019-06-14T11:01:47.000"/>
        <d v="2019-06-14T11:03:48.000"/>
        <d v="2019-06-14T12:10:04.000"/>
        <d v="2019-06-14T13:58:01.000"/>
        <d v="2019-06-14T16:32:40.000"/>
        <d v="2019-06-14T20:05:44.000"/>
        <d v="2019-06-14T20:08:29.000"/>
        <d v="2019-06-15T14:50:01.000"/>
        <d v="2019-06-16T00:16:29.000"/>
        <d v="2019-06-16T00:16:38.000"/>
        <d v="2019-06-16T00:17:06.000"/>
        <d v="2019-06-16T02:40:54.000"/>
        <d v="2019-03-04T08:15:20.000"/>
        <d v="2019-06-16T08:29:52.000"/>
        <d v="2019-06-14T19:58:48.000"/>
        <d v="2019-06-16T16:46:10.000"/>
        <d v="2019-06-16T16:50:25.000"/>
        <d v="2019-06-16T22:01:12.000"/>
        <d v="2019-06-16T22:04:07.000"/>
        <d v="2019-06-13T22:14:02.000"/>
        <d v="2019-06-16T22:06:01.000"/>
        <d v="2019-06-16T22:08:27.000"/>
        <d v="2019-06-16T22:09:47.000"/>
        <d v="2019-06-16T22:09:52.000"/>
        <d v="2019-06-16T22:10:33.000"/>
        <d v="2019-06-16T22:11:49.000"/>
        <d v="2019-06-16T22:13:47.000"/>
        <d v="2019-06-16T22:30:13.000"/>
        <d v="2019-06-16T23:12:28.000"/>
        <d v="2019-06-17T00:10:56.000"/>
        <d v="2019-06-17T00:41:58.000"/>
        <d v="2019-06-17T01:13:58.000"/>
        <d v="2019-06-17T02:15:50.000"/>
        <d v="2019-06-17T04:05:30.000"/>
        <d v="2019-06-17T04:15:31.000"/>
        <d v="2019-06-17T04:22:02.000"/>
        <d v="2019-06-17T04:20:54.000"/>
        <d v="2019-06-17T04:22:14.000"/>
        <d v="2019-06-17T04:37:20.000"/>
        <d v="2019-06-17T04:55:27.000"/>
        <d v="2019-06-14T05:33:34.000"/>
        <d v="2019-06-17T05:44:42.000"/>
        <d v="2019-06-14T05:20:25.000"/>
        <d v="2019-06-17T07:07:09.000"/>
        <d v="2019-06-16T00:15:06.000"/>
        <d v="2019-06-16T01:22:59.000"/>
        <d v="2019-06-17T07:10:17.000"/>
        <d v="2019-06-17T07:20:16.000"/>
        <d v="2019-06-17T07:09:07.000"/>
        <d v="2019-06-17T09:30:05.000"/>
        <d v="2019-06-17T09:29:45.000"/>
        <d v="2019-06-17T09:56:55.000"/>
        <d v="2019-06-14T05:28:16.000"/>
        <d v="2019-06-17T11:40:40.000"/>
        <d v="2019-06-17T15:30:55.000"/>
        <d v="2019-06-17T15:46:52.000"/>
        <d v="2019-06-17T16:35:50.000"/>
        <d v="2019-06-17T17:16:43.000"/>
        <d v="2019-06-17T19:05:27.000"/>
        <d v="2019-06-17T19:00:30.000"/>
        <d v="2019-06-17T19:14:49.000"/>
        <d v="2019-06-17T21:41:30.000"/>
        <d v="2019-06-18T01:01:06.000"/>
        <d v="2019-06-18T03:09:09.000"/>
        <d v="2019-06-18T17:08:48.000"/>
        <d v="2019-06-18T17:17:20.000"/>
        <d v="2019-06-16T22:09:30.000"/>
        <d v="2019-06-13T22:09:00.000"/>
        <d v="2019-06-16T22:01:00.000"/>
        <d v="2019-06-17T16:33:00.000"/>
        <d v="2019-06-18T15:16:01.000"/>
        <d v="2019-06-18T18:33:14.000"/>
        <d v="2019-06-18T19:15:19.000"/>
        <d v="2019-06-11T19:22:22.000"/>
        <d v="2019-06-18T21:52:08.000"/>
      </sharedItems>
      <fieldGroup par="68" base="22">
        <rangePr groupBy="hours" autoEnd="1" autoStart="1" startDate="2019-03-04T08:15:20.000" endDate="2019-06-18T21:52:08.000"/>
        <groupItems count="26">
          <s v="&lt;3/4/2019"/>
          <s v="12 AM"/>
          <s v="1 AM"/>
          <s v="2 AM"/>
          <s v="3 AM"/>
          <s v="4 AM"/>
          <s v="5 AM"/>
          <s v="6 AM"/>
          <s v="7 AM"/>
          <s v="8 AM"/>
          <s v="9 AM"/>
          <s v="10 AM"/>
          <s v="11 AM"/>
          <s v="12 PM"/>
          <s v="1 PM"/>
          <s v="2 PM"/>
          <s v="3 PM"/>
          <s v="4 PM"/>
          <s v="5 PM"/>
          <s v="6 PM"/>
          <s v="7 PM"/>
          <s v="8 PM"/>
          <s v="9 PM"/>
          <s v="10 PM"/>
          <s v="11 PM"/>
          <s v="&gt;6/1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04T08:15:20.000" endDate="2019-06-18T21:52:08.000"/>
        <groupItems count="368">
          <s v="&lt;3/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19"/>
        </groupItems>
      </fieldGroup>
    </cacheField>
    <cacheField name="Months" databaseField="0">
      <sharedItems containsMixedTypes="0" count="0"/>
      <fieldGroup base="22">
        <rangePr groupBy="months" autoEnd="1" autoStart="1" startDate="2019-03-04T08:15:20.000" endDate="2019-06-18T21:52:08.000"/>
        <groupItems count="14">
          <s v="&lt;3/4/2019"/>
          <s v="Jan"/>
          <s v="Feb"/>
          <s v="Mar"/>
          <s v="Apr"/>
          <s v="May"/>
          <s v="Jun"/>
          <s v="Jul"/>
          <s v="Aug"/>
          <s v="Sep"/>
          <s v="Oct"/>
          <s v="Nov"/>
          <s v="Dec"/>
          <s v="&gt;6/18/2019"/>
        </groupItems>
      </fieldGroup>
    </cacheField>
    <cacheField name="Years" databaseField="0">
      <sharedItems containsMixedTypes="0" count="0"/>
      <fieldGroup base="22">
        <rangePr groupBy="years" autoEnd="1" autoStart="1" startDate="2019-03-04T08:15:20.000" endDate="2019-06-18T21:52:08.000"/>
        <groupItems count="3">
          <s v="&lt;3/4/2019"/>
          <s v="2019"/>
          <s v="&gt;6/18/2019"/>
        </groupItems>
      </fieldGroup>
    </cacheField>
  </cacheFields>
  <extLst>
    <ext xmlns:x14="http://schemas.microsoft.com/office/spreadsheetml/2009/9/main" uri="{725AE2AE-9491-48be-B2B4-4EB974FC3084}">
      <x14:pivotCacheDefinition pivotCacheId="1574568976"/>
    </ext>
  </extLst>
</pivotCacheDefinition>
</file>

<file path=xl/pivotCache/pivotCacheRecords1.xml><?xml version="1.0" encoding="utf-8"?>
<pivotCacheRecords xmlns="http://schemas.openxmlformats.org/spreadsheetml/2006/main" xmlns:r="http://schemas.openxmlformats.org/officeDocument/2006/relationships" count="130">
  <r>
    <s v="mariaelide5"/>
    <s v="robotandaiworld"/>
    <m/>
    <m/>
    <m/>
    <m/>
    <m/>
    <m/>
    <m/>
    <m/>
    <s v="No"/>
    <n v="3"/>
    <m/>
    <m/>
    <x v="0"/>
    <d v="2019-06-09T07:29:00.000"/>
    <s v="Check out the world's first ever raspberry-picking #robot, which has gone on trial in the UK. Developed by Fieldwork Robotics, a spinout from @PlymUni, it uses a robotic arm to pick a raspberry in 10 seconds or less. @guardian https://t.co/K0bZ2dE0Fm #agtech #robotics https://t.co/VBcCEcYDyq"/>
    <m/>
    <m/>
    <x v="0"/>
    <m/>
    <s v="http://pbs.twimg.com/profile_images/854053285401112576/dFwAHtEa_normal.jpg"/>
    <x v="0"/>
    <d v="2019-06-09T00:00:00.000"/>
    <s v="07:29:00"/>
    <s v="https://twitter.com/mariaelide5/status/1137622607413559296"/>
    <m/>
    <m/>
    <s v="1137622607413559296"/>
    <m/>
    <b v="0"/>
    <n v="0"/>
    <s v=""/>
    <b v="0"/>
    <s v="en"/>
    <m/>
    <s v=""/>
    <b v="0"/>
    <n v="21"/>
    <s v="1132765437782122502"/>
    <s v="Twitter Web App"/>
    <b v="0"/>
    <s v="1132765437782122502"/>
    <s v="Tweet"/>
    <n v="0"/>
    <n v="0"/>
    <m/>
    <m/>
    <m/>
    <m/>
    <m/>
    <m/>
    <m/>
    <m/>
    <n v="1"/>
    <s v="2"/>
    <s v="2"/>
    <m/>
    <m/>
    <m/>
    <m/>
    <m/>
    <m/>
    <m/>
    <m/>
    <m/>
  </r>
  <r>
    <s v="xapiens"/>
    <s v="robotandaiworld"/>
    <m/>
    <m/>
    <m/>
    <m/>
    <m/>
    <m/>
    <m/>
    <m/>
    <s v="No"/>
    <n v="6"/>
    <m/>
    <m/>
    <x v="0"/>
    <d v="2019-06-09T15:16:20.000"/>
    <s v="Check out the world's first ever raspberry-picking #robot, which has gone on trial in the UK. Developed by Fieldwork Robotics, a spinout from @PlymUni, it uses a robotic arm to pick a raspberry in 10 seconds or less. @guardian https://t.co/K0bZ2dE0Fm #agtech #robotics https://t.co/VBcCEcYDyq"/>
    <m/>
    <m/>
    <x v="0"/>
    <m/>
    <s v="http://pbs.twimg.com/profile_images/2512303481/h6ovjn1s1csgjakix9k9_normal.jpeg"/>
    <x v="1"/>
    <d v="2019-06-09T00:00:00.000"/>
    <s v="15:16:20"/>
    <s v="https://twitter.com/xapiens/status/1137740215756439552"/>
    <m/>
    <m/>
    <s v="1137740215756439552"/>
    <m/>
    <b v="0"/>
    <n v="0"/>
    <s v=""/>
    <b v="0"/>
    <s v="en"/>
    <m/>
    <s v=""/>
    <b v="0"/>
    <n v="21"/>
    <s v="1132765437782122502"/>
    <s v="Twitter Web App"/>
    <b v="0"/>
    <s v="1132765437782122502"/>
    <s v="Tweet"/>
    <n v="0"/>
    <n v="0"/>
    <m/>
    <m/>
    <m/>
    <m/>
    <m/>
    <m/>
    <m/>
    <m/>
    <n v="1"/>
    <s v="2"/>
    <s v="2"/>
    <m/>
    <m/>
    <m/>
    <m/>
    <m/>
    <m/>
    <m/>
    <m/>
    <m/>
  </r>
  <r>
    <s v="aya_ddt"/>
    <s v="robotandaiworld"/>
    <m/>
    <m/>
    <m/>
    <m/>
    <m/>
    <m/>
    <m/>
    <m/>
    <s v="No"/>
    <n v="9"/>
    <m/>
    <m/>
    <x v="0"/>
    <d v="2019-06-09T15:16:56.000"/>
    <s v="Check out the world's first ever raspberry-picking #robot, which has gone on trial in the UK. Developed by Fieldwork Robotics, a spinout from @PlymUni, it uses a robotic arm to pick a raspberry in 10 seconds or less. @guardian https://t.co/K0bZ2dE0Fm #agtech #robotics https://t.co/VBcCEcYDyq"/>
    <m/>
    <m/>
    <x v="0"/>
    <m/>
    <s v="http://pbs.twimg.com/profile_images/830027835897061376/svwatDAR_normal.jpg"/>
    <x v="2"/>
    <d v="2019-06-09T00:00:00.000"/>
    <s v="15:16:56"/>
    <s v="https://twitter.com/aya_ddt/status/1137740367531352064"/>
    <m/>
    <m/>
    <s v="1137740367531352064"/>
    <m/>
    <b v="0"/>
    <n v="0"/>
    <s v=""/>
    <b v="0"/>
    <s v="en"/>
    <m/>
    <s v=""/>
    <b v="0"/>
    <n v="21"/>
    <s v="1132765437782122502"/>
    <s v="Twitter Web Client"/>
    <b v="0"/>
    <s v="1132765437782122502"/>
    <s v="Tweet"/>
    <n v="0"/>
    <n v="0"/>
    <m/>
    <m/>
    <m/>
    <m/>
    <m/>
    <m/>
    <m/>
    <m/>
    <n v="1"/>
    <s v="2"/>
    <s v="2"/>
    <m/>
    <m/>
    <m/>
    <m/>
    <m/>
    <m/>
    <m/>
    <m/>
    <m/>
  </r>
  <r>
    <s v="kitaekwon"/>
    <s v="etherington"/>
    <m/>
    <m/>
    <m/>
    <m/>
    <m/>
    <m/>
    <m/>
    <m/>
    <s v="No"/>
    <n v="12"/>
    <m/>
    <m/>
    <x v="1"/>
    <d v="2019-06-09T18:19:25.000"/>
    <s v=".@MIT's #robot boats can self-assemble to build bridges, stages or even markets _x000a_https://t.co/Qvq2rzkFEI by @etherington #robotics #gps"/>
    <s v="https://techcrunch.com/2019/06/05/mits-robot-boats-can-self-assemble-to-build-bridges-stages-or-even-markets/"/>
    <s v="techcrunch.com"/>
    <x v="1"/>
    <m/>
    <s v="http://pbs.twimg.com/profile_images/526603368324538369/t6vESJc1_normal.jpeg"/>
    <x v="3"/>
    <d v="2019-06-09T00:00:00.000"/>
    <s v="18:19:25"/>
    <s v="https://twitter.com/kitaekwon/status/1137786292303872000"/>
    <m/>
    <m/>
    <s v="1137786292303872000"/>
    <m/>
    <b v="0"/>
    <n v="1"/>
    <s v=""/>
    <b v="0"/>
    <s v="en"/>
    <m/>
    <s v=""/>
    <b v="0"/>
    <n v="1"/>
    <s v=""/>
    <s v="Twitter Web Client"/>
    <b v="0"/>
    <s v="1137786292303872000"/>
    <s v="Tweet"/>
    <n v="0"/>
    <n v="0"/>
    <m/>
    <m/>
    <m/>
    <m/>
    <m/>
    <m/>
    <m/>
    <m/>
    <n v="1"/>
    <s v="11"/>
    <s v="11"/>
    <m/>
    <m/>
    <m/>
    <m/>
    <m/>
    <m/>
    <m/>
    <m/>
    <m/>
  </r>
  <r>
    <s v="gnssfeed"/>
    <s v="kitaekwon"/>
    <m/>
    <m/>
    <m/>
    <m/>
    <m/>
    <m/>
    <m/>
    <m/>
    <s v="No"/>
    <n v="14"/>
    <m/>
    <m/>
    <x v="0"/>
    <d v="2019-06-09T21:36:41.000"/>
    <s v=".@MIT's #robot boats can self-assemble to build bridges, stages or even markets _x000a_https://t.co/Qvq2rzkFEI by @etherington #robotics #gps"/>
    <s v="https://techcrunch.com/2019/06/05/mits-robot-boats-can-self-assemble-to-build-bridges-stages-or-even-markets/"/>
    <s v="techcrunch.com"/>
    <x v="0"/>
    <m/>
    <s v="http://pbs.twimg.com/profile_images/944098723407073280/3EbJ52SC_normal.jpg"/>
    <x v="4"/>
    <d v="2019-06-09T00:00:00.000"/>
    <s v="21:36:41"/>
    <s v="https://twitter.com/gnssfeed/status/1137835935498825729"/>
    <m/>
    <m/>
    <s v="1137835935498825729"/>
    <m/>
    <b v="0"/>
    <n v="0"/>
    <s v=""/>
    <b v="0"/>
    <s v="en"/>
    <m/>
    <s v=""/>
    <b v="0"/>
    <n v="1"/>
    <s v="1137786292303872000"/>
    <s v="KeysPSN"/>
    <b v="0"/>
    <s v="1137786292303872000"/>
    <s v="Tweet"/>
    <n v="0"/>
    <n v="0"/>
    <m/>
    <m/>
    <m/>
    <m/>
    <m/>
    <m/>
    <m/>
    <m/>
    <n v="1"/>
    <s v="11"/>
    <s v="11"/>
    <m/>
    <m/>
    <m/>
    <m/>
    <m/>
    <m/>
    <m/>
    <m/>
    <m/>
  </r>
  <r>
    <s v="mgarnzy"/>
    <s v="designsparkrs"/>
    <m/>
    <m/>
    <m/>
    <m/>
    <m/>
    <m/>
    <m/>
    <m/>
    <s v="No"/>
    <n v="17"/>
    <m/>
    <m/>
    <x v="0"/>
    <d v="2019-06-10T15:43:51.000"/>
    <s v="How are humans harnessing #robotics to support research goals in places that are potentially dangerous or unknown to us? https://t.co/JlcRQF78dx #robot #ai https://t.co/fppbnINHzS"/>
    <m/>
    <m/>
    <x v="2"/>
    <m/>
    <s v="http://pbs.twimg.com/profile_images/911247752545185792/atxSrJoy_normal.jpg"/>
    <x v="5"/>
    <d v="2019-06-10T00:00:00.000"/>
    <s v="15:43:51"/>
    <s v="https://twitter.com/mgarnzy/status/1138109528715681792"/>
    <m/>
    <m/>
    <s v="1138109528715681792"/>
    <m/>
    <b v="0"/>
    <n v="0"/>
    <s v=""/>
    <b v="0"/>
    <s v="en"/>
    <m/>
    <s v=""/>
    <b v="0"/>
    <n v="8"/>
    <s v="1138109232950272002"/>
    <s v="Flamingo for Android"/>
    <b v="0"/>
    <s v="1138109232950272002"/>
    <s v="Tweet"/>
    <n v="0"/>
    <n v="0"/>
    <m/>
    <m/>
    <m/>
    <m/>
    <m/>
    <m/>
    <m/>
    <m/>
    <n v="1"/>
    <s v="3"/>
    <s v="3"/>
    <n v="1"/>
    <n v="4.761904761904762"/>
    <n v="2"/>
    <n v="9.523809523809524"/>
    <n v="0"/>
    <n v="0"/>
    <n v="18"/>
    <n v="85.71428571428571"/>
    <n v="21"/>
  </r>
  <r>
    <s v="janisku7"/>
    <s v="designsparkrs"/>
    <m/>
    <m/>
    <m/>
    <m/>
    <m/>
    <m/>
    <m/>
    <m/>
    <s v="No"/>
    <n v="18"/>
    <m/>
    <m/>
    <x v="0"/>
    <d v="2019-06-10T15:44:43.000"/>
    <s v="How are humans harnessing #robotics to support research goals in places that are potentially dangerous or unknown to us? https://t.co/JlcRQF78dx #robot #ai https://t.co/fppbnINHzS"/>
    <m/>
    <m/>
    <x v="2"/>
    <m/>
    <s v="http://pbs.twimg.com/profile_images/985498031087935488/2XR47oEX_normal.jpg"/>
    <x v="6"/>
    <d v="2019-06-10T00:00:00.000"/>
    <s v="15:44:43"/>
    <s v="https://twitter.com/janisku7/status/1138109747587112961"/>
    <m/>
    <m/>
    <s v="1138109747587112961"/>
    <m/>
    <b v="0"/>
    <n v="0"/>
    <s v=""/>
    <b v="0"/>
    <s v="en"/>
    <m/>
    <s v=""/>
    <b v="0"/>
    <n v="8"/>
    <s v="1138109232950272002"/>
    <s v="Twitter Web Client"/>
    <b v="0"/>
    <s v="1138109232950272002"/>
    <s v="Tweet"/>
    <n v="0"/>
    <n v="0"/>
    <m/>
    <m/>
    <m/>
    <m/>
    <m/>
    <m/>
    <m/>
    <m/>
    <n v="1"/>
    <s v="3"/>
    <s v="3"/>
    <n v="1"/>
    <n v="4.761904761904762"/>
    <n v="2"/>
    <n v="9.523809523809524"/>
    <n v="0"/>
    <n v="0"/>
    <n v="18"/>
    <n v="85.71428571428571"/>
    <n v="21"/>
  </r>
  <r>
    <s v="pollito_verde"/>
    <s v="designsparkrs"/>
    <m/>
    <m/>
    <m/>
    <m/>
    <m/>
    <m/>
    <m/>
    <m/>
    <s v="No"/>
    <n v="19"/>
    <m/>
    <m/>
    <x v="0"/>
    <d v="2019-06-10T15:56:12.000"/>
    <s v="How are humans harnessing #robotics to support research goals in places that are potentially dangerous or unknown to us? https://t.co/JlcRQF78dx #robot #ai https://t.co/fppbnINHzS"/>
    <m/>
    <m/>
    <x v="2"/>
    <m/>
    <s v="http://pbs.twimg.com/profile_images/1031086871630077954/4N9kzeBY_normal.jpg"/>
    <x v="7"/>
    <d v="2019-06-10T00:00:00.000"/>
    <s v="15:56:12"/>
    <s v="https://twitter.com/pollito_verde/status/1138112636627738624"/>
    <m/>
    <m/>
    <s v="1138112636627738624"/>
    <m/>
    <b v="0"/>
    <n v="0"/>
    <s v=""/>
    <b v="0"/>
    <s v="en"/>
    <m/>
    <s v=""/>
    <b v="0"/>
    <n v="8"/>
    <s v="1138109232950272002"/>
    <s v="TwitterAppStudy01"/>
    <b v="0"/>
    <s v="1138109232950272002"/>
    <s v="Tweet"/>
    <n v="0"/>
    <n v="0"/>
    <m/>
    <m/>
    <m/>
    <m/>
    <m/>
    <m/>
    <m/>
    <m/>
    <n v="1"/>
    <s v="3"/>
    <s v="3"/>
    <n v="1"/>
    <n v="4.761904761904762"/>
    <n v="2"/>
    <n v="9.523809523809524"/>
    <n v="0"/>
    <n v="0"/>
    <n v="18"/>
    <n v="85.71428571428571"/>
    <n v="21"/>
  </r>
  <r>
    <s v="soulpageit"/>
    <s v="soulpageit"/>
    <m/>
    <m/>
    <m/>
    <m/>
    <m/>
    <m/>
    <m/>
    <m/>
    <s v="No"/>
    <n v="20"/>
    <m/>
    <m/>
    <x v="2"/>
    <d v="2019-06-11T05:30:16.000"/>
    <s v="This is an autonomous #harvesting #robot. A number of flexible robot arms attached to the platform will be able to pick raspberries, tomatoes, and other #crops without squeezing them out or destroying the #plant._x000a_https://t.co/Moiuy4UCgj_x000a_#Robotics #Farming #ScienceandTechnology"/>
    <s v="https://www.youtube.com/watch?v=u91uyUL37WE"/>
    <s v="youtube.com"/>
    <x v="3"/>
    <m/>
    <s v="http://pbs.twimg.com/profile_images/1025217633837301760/oxC27iiN_normal.jpg"/>
    <x v="8"/>
    <d v="2019-06-11T00:00:00.000"/>
    <s v="05:30:16"/>
    <s v="https://twitter.com/soulpageit/status/1138317503145349120"/>
    <m/>
    <m/>
    <s v="1138317503145349120"/>
    <m/>
    <b v="0"/>
    <n v="1"/>
    <s v=""/>
    <b v="0"/>
    <s v="en"/>
    <m/>
    <s v=""/>
    <b v="0"/>
    <n v="1"/>
    <s v=""/>
    <s v="Buffer"/>
    <b v="0"/>
    <s v="1138317503145349120"/>
    <s v="Tweet"/>
    <n v="0"/>
    <n v="0"/>
    <m/>
    <m/>
    <m/>
    <m/>
    <m/>
    <m/>
    <m/>
    <m/>
    <n v="1"/>
    <s v="4"/>
    <s v="4"/>
    <n v="2"/>
    <n v="5.405405405405405"/>
    <n v="0"/>
    <n v="0"/>
    <n v="0"/>
    <n v="0"/>
    <n v="35"/>
    <n v="94.5945945945946"/>
    <n v="37"/>
  </r>
  <r>
    <s v="highbladecables"/>
    <s v="designsparkrs"/>
    <m/>
    <m/>
    <m/>
    <m/>
    <m/>
    <m/>
    <m/>
    <m/>
    <s v="No"/>
    <n v="21"/>
    <m/>
    <m/>
    <x v="0"/>
    <d v="2019-06-11T09:34:52.000"/>
    <s v="How are humans harnessing #robotics to support research goals in places that are potentially dangerous or unknown to us? https://t.co/JlcRQF78dx #robot #ai https://t.co/fppbnINHzS"/>
    <m/>
    <m/>
    <x v="2"/>
    <m/>
    <s v="http://pbs.twimg.com/profile_images/817020516196352000/hqnx9C_O_normal.jpg"/>
    <x v="9"/>
    <d v="2019-06-11T00:00:00.000"/>
    <s v="09:34:52"/>
    <s v="https://twitter.com/highbladecables/status/1138379057496805377"/>
    <m/>
    <m/>
    <s v="1138379057496805377"/>
    <m/>
    <b v="0"/>
    <n v="0"/>
    <s v=""/>
    <b v="0"/>
    <s v="en"/>
    <m/>
    <s v=""/>
    <b v="0"/>
    <n v="8"/>
    <s v="1138109232950272002"/>
    <s v="Tweetbot for Mac"/>
    <b v="0"/>
    <s v="1138109232950272002"/>
    <s v="Tweet"/>
    <n v="0"/>
    <n v="0"/>
    <m/>
    <m/>
    <m/>
    <m/>
    <m/>
    <m/>
    <m/>
    <m/>
    <n v="1"/>
    <s v="3"/>
    <s v="3"/>
    <n v="1"/>
    <n v="4.761904761904762"/>
    <n v="2"/>
    <n v="9.523809523809524"/>
    <n v="0"/>
    <n v="0"/>
    <n v="18"/>
    <n v="85.71428571428571"/>
    <n v="21"/>
  </r>
  <r>
    <s v="tsspl2006"/>
    <s v="bizuser"/>
    <m/>
    <m/>
    <m/>
    <m/>
    <m/>
    <m/>
    <m/>
    <m/>
    <s v="No"/>
    <n v="22"/>
    <m/>
    <m/>
    <x v="0"/>
    <d v="2019-06-11T12:35:12.000"/>
    <s v="Are you a #Drones Delivery expert or thought leader? email Future of Now radio producer/host @RadioRed777 to join a lively and fast-paced discussion!_x000a__x000a_#ArtificialIntelligence #Drone #Robot #Robotics #Robotic #Tech #Technology #DeepLearning #MachineLearning #SSA https://t.co/3gMnvbc7PR https://t.co/mmZ5PLobtX"/>
    <m/>
    <m/>
    <x v="4"/>
    <m/>
    <s v="http://pbs.twimg.com/profile_images/1130464033738448897/WPA1g4DM_normal.png"/>
    <x v="10"/>
    <d v="2019-06-11T00:00:00.000"/>
    <s v="12:35:12"/>
    <s v="https://twitter.com/tsspl2006/status/1138424440394354689"/>
    <m/>
    <m/>
    <s v="1138424440394354689"/>
    <m/>
    <b v="0"/>
    <n v="0"/>
    <s v=""/>
    <b v="1"/>
    <s v="en"/>
    <m/>
    <s v="1138064496021426177"/>
    <b v="0"/>
    <n v="2"/>
    <s v="1138421553660489728"/>
    <s v="Twitter Web Client"/>
    <b v="0"/>
    <s v="1138421553660489728"/>
    <s v="Tweet"/>
    <n v="0"/>
    <n v="0"/>
    <m/>
    <m/>
    <m/>
    <m/>
    <m/>
    <m/>
    <m/>
    <m/>
    <n v="1"/>
    <s v="9"/>
    <s v="9"/>
    <m/>
    <m/>
    <m/>
    <m/>
    <m/>
    <m/>
    <m/>
    <m/>
    <m/>
  </r>
  <r>
    <s v="robotandaiworld"/>
    <s v="guardian"/>
    <m/>
    <m/>
    <m/>
    <m/>
    <m/>
    <m/>
    <m/>
    <m/>
    <s v="No"/>
    <n v="24"/>
    <m/>
    <m/>
    <x v="1"/>
    <d v="2019-05-26T21:48:20.000"/>
    <s v="Check out the world's first ever raspberry-picking #robot, which has gone on trial in the UK. Developed by Fieldwork Robotics, a spinout from @PlymUni, it uses a robotic arm to pick a raspberry in 10 seconds or less. @guardian https://t.co/K0bZ2dE0Fm #agtech #robotics https://t.co/VBcCEcYDyq"/>
    <s v="https://www.theguardian.com/technology/2019/may/26/world-first-fruit-picking-robot-set-to-work-artificial-intelligence-farming?CMP=twt_gu&amp;utm_medium=&amp;utm_source=Twitter#Echobox=1558896756"/>
    <s v="theguardian.com"/>
    <x v="5"/>
    <s v="https://pbs.twimg.com/ext_tw_video_thumb/1132763861730439168/pu/img/bgtFFIh7VY45kv1P.jpg"/>
    <s v="https://pbs.twimg.com/ext_tw_video_thumb/1132763861730439168/pu/img/bgtFFIh7VY45kv1P.jpg"/>
    <x v="11"/>
    <d v="2019-05-26T00:00:00.000"/>
    <s v="21:48:20"/>
    <s v="https://twitter.com/robotandaiworld/status/1132765437782122502"/>
    <m/>
    <m/>
    <s v="1132765437782122502"/>
    <m/>
    <b v="0"/>
    <n v="30"/>
    <s v=""/>
    <b v="0"/>
    <s v="en"/>
    <m/>
    <s v=""/>
    <b v="0"/>
    <n v="21"/>
    <s v=""/>
    <s v="Twitter Web Client"/>
    <b v="0"/>
    <s v="1132765437782122502"/>
    <s v="Retweet"/>
    <n v="0"/>
    <n v="0"/>
    <m/>
    <m/>
    <m/>
    <m/>
    <m/>
    <m/>
    <m/>
    <m/>
    <n v="1"/>
    <s v="2"/>
    <s v="2"/>
    <m/>
    <m/>
    <m/>
    <m/>
    <m/>
    <m/>
    <m/>
    <m/>
    <m/>
  </r>
  <r>
    <s v="jenny_oceanhun"/>
    <s v="robotandaiworld"/>
    <m/>
    <m/>
    <m/>
    <m/>
    <m/>
    <m/>
    <m/>
    <m/>
    <s v="No"/>
    <n v="26"/>
    <m/>
    <m/>
    <x v="0"/>
    <d v="2019-06-11T19:27:16.000"/>
    <s v="Check out the world's first ever raspberry-picking #robot, which has gone on trial in the UK. Developed by Fieldwork Robotics, a spinout from @PlymUni, it uses a robotic arm to pick a raspberry in 10 seconds or less. @guardian https://t.co/K0bZ2dE0Fm #agtech #robotics https://t.co/VBcCEcYDyq"/>
    <m/>
    <m/>
    <x v="0"/>
    <m/>
    <s v="http://pbs.twimg.com/profile_images/1110322972995264517/RTq62sZZ_normal.jpg"/>
    <x v="12"/>
    <d v="2019-06-11T00:00:00.000"/>
    <s v="19:27:16"/>
    <s v="https://twitter.com/jenny_oceanhun/status/1138528142589607936"/>
    <m/>
    <m/>
    <s v="1138528142589607936"/>
    <m/>
    <b v="0"/>
    <n v="0"/>
    <s v=""/>
    <b v="0"/>
    <s v="en"/>
    <m/>
    <s v=""/>
    <b v="0"/>
    <n v="21"/>
    <s v="1132765437782122502"/>
    <s v="Twitter for Android"/>
    <b v="0"/>
    <s v="1132765437782122502"/>
    <s v="Tweet"/>
    <n v="0"/>
    <n v="0"/>
    <m/>
    <m/>
    <m/>
    <m/>
    <m/>
    <m/>
    <m/>
    <m/>
    <n v="1"/>
    <s v="2"/>
    <s v="2"/>
    <m/>
    <m/>
    <m/>
    <m/>
    <m/>
    <m/>
    <m/>
    <m/>
    <m/>
  </r>
  <r>
    <s v="jdhark1"/>
    <s v="thilozimmermann"/>
    <m/>
    <m/>
    <m/>
    <m/>
    <m/>
    <m/>
    <m/>
    <m/>
    <s v="No"/>
    <n v="29"/>
    <m/>
    <m/>
    <x v="0"/>
    <d v="2019-06-12T10:31:19.000"/>
    <s v="This is the #dragandbot #Robot #Simulator - it's sold both as standalone license or as part of normal d&amp;amp;b license._x000a_You can learn industrial #robotics w/ this robot #simulation environment, without owning a real #robotic arm._x000a_#Teaching #Education #STEM_x000a_🎞 https://t.co/Bkhzrevcc2🤖 https://t.co/cKpTTx68uQ"/>
    <m/>
    <m/>
    <x v="6"/>
    <m/>
    <s v="http://pbs.twimg.com/profile_images/1088064204957978624/SAvzKDRg_normal.jpg"/>
    <x v="13"/>
    <d v="2019-06-12T00:00:00.000"/>
    <s v="10:31:19"/>
    <s v="https://twitter.com/jdhark1/status/1138755654515154950"/>
    <m/>
    <m/>
    <s v="1138755654515154950"/>
    <m/>
    <b v="0"/>
    <n v="0"/>
    <s v=""/>
    <b v="1"/>
    <s v="en"/>
    <m/>
    <s v="1138540536074256384"/>
    <b v="0"/>
    <n v="2"/>
    <s v="1138754370445684737"/>
    <s v="Twitter for Android"/>
    <b v="0"/>
    <s v="1138754370445684737"/>
    <s v="Tweet"/>
    <n v="0"/>
    <n v="0"/>
    <m/>
    <m/>
    <m/>
    <m/>
    <m/>
    <m/>
    <m/>
    <m/>
    <n v="1"/>
    <s v="10"/>
    <s v="10"/>
    <n v="0"/>
    <n v="0"/>
    <n v="0"/>
    <n v="0"/>
    <n v="0"/>
    <n v="0"/>
    <n v="40"/>
    <n v="100"/>
    <n v="40"/>
  </r>
  <r>
    <s v="aliasrobotics"/>
    <s v="rosinproject"/>
    <m/>
    <m/>
    <m/>
    <m/>
    <m/>
    <m/>
    <m/>
    <m/>
    <s v="No"/>
    <n v="30"/>
    <m/>
    <m/>
    <x v="0"/>
    <d v="2019-06-12T10:38:32.000"/>
    <s v="&quot;Alias ​​Robotics has created a product for #robotics that allows analyzing the behavior of #robots, by identifying malfunctions, attacks or alterations in their behavior ... called #Blackbox.&quot;_x000a_#security #consulting_x000a_#automation_x000a_#Robot #manufacturers_x000a_#robotic arms_x000a_@AcutronicRobots https://t.co/z5LAFgAPlB"/>
    <m/>
    <m/>
    <x v="7"/>
    <m/>
    <s v="http://pbs.twimg.com/profile_images/1138735160428548096/px2v9MeF_normal.png"/>
    <x v="14"/>
    <d v="2019-06-12T00:00:00.000"/>
    <s v="10:38:32"/>
    <s v="https://twitter.com/aliasrobotics/status/1138757469918941186"/>
    <m/>
    <m/>
    <s v="1138757469918941186"/>
    <m/>
    <b v="0"/>
    <n v="0"/>
    <s v=""/>
    <b v="1"/>
    <s v="en"/>
    <m/>
    <s v="1138741062875451393"/>
    <b v="0"/>
    <n v="3"/>
    <s v="1138756292598804481"/>
    <s v="Twitter Web Client"/>
    <b v="0"/>
    <s v="1138756292598804481"/>
    <s v="Tweet"/>
    <n v="0"/>
    <n v="0"/>
    <m/>
    <m/>
    <m/>
    <m/>
    <m/>
    <m/>
    <m/>
    <m/>
    <n v="1"/>
    <s v="6"/>
    <s v="6"/>
    <m/>
    <m/>
    <m/>
    <m/>
    <m/>
    <m/>
    <m/>
    <m/>
    <m/>
  </r>
  <r>
    <s v="designsparkrs"/>
    <s v="designsparkrs"/>
    <m/>
    <m/>
    <m/>
    <m/>
    <m/>
    <m/>
    <m/>
    <m/>
    <s v="No"/>
    <n v="32"/>
    <m/>
    <m/>
    <x v="2"/>
    <d v="2019-06-10T15:42:40.000"/>
    <s v="How are humans harnessing #robotics to support research goals in places that are potentially dangerous or unknown to us? https://t.co/JlcRQF78dx #robot #ai https://t.co/fppbnINHzS"/>
    <s v="https://www.rs-online.com/designspark/4-robotics-ai-how-do-i-know-youre-not-a-robot"/>
    <s v="rs-online.com"/>
    <x v="8"/>
    <s v="https://pbs.twimg.com/tweet_video_thumb/D8tgSoVWwAAcEk7.jpg"/>
    <s v="https://pbs.twimg.com/tweet_video_thumb/D8tgSoVWwAAcEk7.jpg"/>
    <x v="15"/>
    <d v="2019-06-10T00:00:00.000"/>
    <s v="15:42:40"/>
    <s v="https://twitter.com/designsparkrs/status/1138109232950272002"/>
    <m/>
    <m/>
    <s v="1138109232950272002"/>
    <m/>
    <b v="0"/>
    <n v="6"/>
    <s v=""/>
    <b v="0"/>
    <s v="en"/>
    <m/>
    <s v=""/>
    <b v="0"/>
    <n v="8"/>
    <s v=""/>
    <s v="Twitter Web Client"/>
    <b v="0"/>
    <s v="1138109232950272002"/>
    <s v="Tweet"/>
    <n v="0"/>
    <n v="0"/>
    <m/>
    <m/>
    <m/>
    <m/>
    <m/>
    <m/>
    <m/>
    <m/>
    <n v="1"/>
    <s v="3"/>
    <s v="3"/>
    <n v="1"/>
    <n v="4.761904761904762"/>
    <n v="2"/>
    <n v="9.523809523809524"/>
    <n v="0"/>
    <n v="0"/>
    <n v="18"/>
    <n v="85.71428571428571"/>
    <n v="21"/>
  </r>
  <r>
    <s v="designsparkrs"/>
    <s v="designsparkrs"/>
    <m/>
    <m/>
    <m/>
    <m/>
    <m/>
    <m/>
    <m/>
    <m/>
    <s v="No"/>
    <n v="33"/>
    <m/>
    <m/>
    <x v="0"/>
    <d v="2019-06-10T19:18:12.000"/>
    <s v="How are humans harnessing #robotics to support research goals in places that are potentially dangerous or unknown to us? https://t.co/JlcRQF78dx #robot #ai https://t.co/fppbnINHzS"/>
    <m/>
    <m/>
    <x v="2"/>
    <m/>
    <s v="http://pbs.twimg.com/profile_images/1133669024393510912/jclzDNxO_normal.png"/>
    <x v="16"/>
    <d v="2019-06-10T00:00:00.000"/>
    <s v="19:18:12"/>
    <s v="https://twitter.com/designsparkrs/status/1138163470225027074"/>
    <m/>
    <m/>
    <s v="1138163470225027074"/>
    <m/>
    <b v="0"/>
    <n v="0"/>
    <s v=""/>
    <b v="0"/>
    <s v="en"/>
    <m/>
    <s v=""/>
    <b v="0"/>
    <n v="8"/>
    <s v="1138109232950272002"/>
    <s v="Twitter for iPhone"/>
    <b v="0"/>
    <s v="1138109232950272002"/>
    <s v="Tweet"/>
    <n v="0"/>
    <n v="0"/>
    <m/>
    <m/>
    <m/>
    <m/>
    <m/>
    <m/>
    <m/>
    <m/>
    <n v="1"/>
    <s v="3"/>
    <s v="3"/>
    <n v="1"/>
    <n v="4.761904761904762"/>
    <n v="2"/>
    <n v="9.523809523809524"/>
    <n v="0"/>
    <n v="0"/>
    <n v="18"/>
    <n v="85.71428571428571"/>
    <n v="21"/>
  </r>
  <r>
    <s v="semielectronics"/>
    <s v="designsparkrs"/>
    <m/>
    <m/>
    <m/>
    <m/>
    <m/>
    <m/>
    <m/>
    <m/>
    <s v="No"/>
    <n v="34"/>
    <m/>
    <m/>
    <x v="0"/>
    <d v="2019-06-12T12:12:40.000"/>
    <s v="How are humans harnessing #robotics to support research goals in places that are potentially dangerous or unknown to us? https://t.co/JlcRQF78dx #robot #ai https://t.co/fppbnINHzS"/>
    <m/>
    <m/>
    <x v="2"/>
    <m/>
    <s v="http://pbs.twimg.com/profile_images/837414130701189121/6QDxINSl_normal.jpg"/>
    <x v="17"/>
    <d v="2019-06-12T00:00:00.000"/>
    <s v="12:12:40"/>
    <s v="https://twitter.com/semielectronics/status/1138781158714544128"/>
    <m/>
    <m/>
    <s v="1138781158714544128"/>
    <m/>
    <b v="0"/>
    <n v="0"/>
    <s v=""/>
    <b v="0"/>
    <s v="en"/>
    <m/>
    <s v=""/>
    <b v="0"/>
    <n v="8"/>
    <s v="1138109232950272002"/>
    <s v="Twitter Web Client"/>
    <b v="0"/>
    <s v="1138109232950272002"/>
    <s v="Tweet"/>
    <n v="0"/>
    <n v="0"/>
    <m/>
    <m/>
    <m/>
    <m/>
    <m/>
    <m/>
    <m/>
    <m/>
    <n v="1"/>
    <s v="3"/>
    <s v="3"/>
    <n v="1"/>
    <n v="4.761904761904762"/>
    <n v="2"/>
    <n v="9.523809523809524"/>
    <n v="0"/>
    <n v="0"/>
    <n v="18"/>
    <n v="85.71428571428571"/>
    <n v="21"/>
  </r>
  <r>
    <s v="rosindustrial"/>
    <s v="rosinproject"/>
    <m/>
    <m/>
    <m/>
    <m/>
    <m/>
    <m/>
    <m/>
    <m/>
    <s v="No"/>
    <n v="35"/>
    <m/>
    <m/>
    <x v="0"/>
    <d v="2019-06-12T13:12:43.000"/>
    <s v="&quot;Alias ​​Robotics has created a product for #robotics that allows analyzing the behavior of #robots, by identifying malfunctions, attacks or alterations in their behavior ... called #Blackbox.&quot;_x000a_#security #consulting_x000a_#automation_x000a_#Robot #manufacturers_x000a_#robotic arms_x000a_@AcutronicRobots https://t.co/z5LAFgAPlB"/>
    <m/>
    <m/>
    <x v="7"/>
    <m/>
    <s v="http://pbs.twimg.com/profile_images/2185185497/ROS_industrial_Logo_Square_normal.png"/>
    <x v="18"/>
    <d v="2019-06-12T00:00:00.000"/>
    <s v="13:12:43"/>
    <s v="https://twitter.com/rosindustrial/status/1138796272914227200"/>
    <m/>
    <m/>
    <s v="1138796272914227200"/>
    <m/>
    <b v="0"/>
    <n v="0"/>
    <s v=""/>
    <b v="1"/>
    <s v="en"/>
    <m/>
    <s v="1138741062875451393"/>
    <b v="0"/>
    <n v="3"/>
    <s v="1138756292598804481"/>
    <s v="Twitter for Android"/>
    <b v="0"/>
    <s v="1138756292598804481"/>
    <s v="Tweet"/>
    <n v="0"/>
    <n v="0"/>
    <m/>
    <m/>
    <m/>
    <m/>
    <m/>
    <m/>
    <m/>
    <m/>
    <n v="1"/>
    <s v="6"/>
    <s v="6"/>
    <m/>
    <m/>
    <m/>
    <m/>
    <m/>
    <m/>
    <m/>
    <m/>
    <m/>
  </r>
  <r>
    <s v="rosinproject"/>
    <s v="acutronicrobots"/>
    <m/>
    <m/>
    <m/>
    <m/>
    <m/>
    <m/>
    <m/>
    <m/>
    <s v="No"/>
    <n v="37"/>
    <m/>
    <m/>
    <x v="1"/>
    <d v="2019-06-12T10:33:51.000"/>
    <s v="&quot;Alias ​​Robotics has created a product for #robotics that allows analyzing the behavior of #robots, by identifying malfunctions, attacks or alterations in their behavior ... called #Blackbox.&quot;_x000a_#security #consulting_x000a_#automation_x000a_#Robot #manufacturers_x000a_#robotic arms_x000a_@AcutronicRobots https://t.co/z5LAFgAPlB"/>
    <s v="https://twitter.com/AliasRobotics/status/1138741062875451393"/>
    <s v="twitter.com"/>
    <x v="9"/>
    <m/>
    <s v="http://pbs.twimg.com/profile_images/1072438990756814849/g5bSjQ1k_normal.jpg"/>
    <x v="19"/>
    <d v="2019-06-12T00:00:00.000"/>
    <s v="10:33:51"/>
    <s v="https://twitter.com/rosinproject/status/1138756292598804481"/>
    <m/>
    <m/>
    <s v="1138756292598804481"/>
    <m/>
    <b v="0"/>
    <n v="12"/>
    <s v=""/>
    <b v="1"/>
    <s v="en"/>
    <m/>
    <s v="1138741062875451393"/>
    <b v="0"/>
    <n v="3"/>
    <s v=""/>
    <s v="Twitter for Android"/>
    <b v="0"/>
    <s v="1138756292598804481"/>
    <s v="Tweet"/>
    <n v="0"/>
    <n v="0"/>
    <m/>
    <m/>
    <m/>
    <m/>
    <m/>
    <m/>
    <m/>
    <m/>
    <n v="1"/>
    <s v="6"/>
    <s v="6"/>
    <n v="0"/>
    <n v="0"/>
    <n v="1"/>
    <n v="2.9411764705882355"/>
    <n v="0"/>
    <n v="0"/>
    <n v="33"/>
    <n v="97.05882352941177"/>
    <n v="34"/>
  </r>
  <r>
    <s v="ahcorde"/>
    <s v="rosinproject"/>
    <m/>
    <m/>
    <m/>
    <m/>
    <m/>
    <m/>
    <m/>
    <m/>
    <s v="No"/>
    <n v="38"/>
    <m/>
    <m/>
    <x v="0"/>
    <d v="2019-06-12T14:03:31.000"/>
    <s v="&quot;Alias ​​Robotics has created a product for #robotics that allows analyzing the behavior of #robots, by identifying malfunctions, attacks or alterations in their behavior ... called #Blackbox.&quot;_x000a_#security #consulting_x000a_#automation_x000a_#Robot #manufacturers_x000a_#robotic arms_x000a_@AcutronicRobots https://t.co/z5LAFgAPlB"/>
    <m/>
    <m/>
    <x v="7"/>
    <m/>
    <s v="http://pbs.twimg.com/profile_images/639360726835007488/GpwaAnNE_normal.png"/>
    <x v="20"/>
    <d v="2019-06-12T00:00:00.000"/>
    <s v="14:03:31"/>
    <s v="https://twitter.com/ahcorde/status/1138809054262910977"/>
    <m/>
    <m/>
    <s v="1138809054262910977"/>
    <m/>
    <b v="0"/>
    <n v="0"/>
    <s v=""/>
    <b v="1"/>
    <s v="en"/>
    <m/>
    <s v="1138741062875451393"/>
    <b v="0"/>
    <n v="3"/>
    <s v="1138756292598804481"/>
    <s v="Twitter Web Client"/>
    <b v="0"/>
    <s v="1138756292598804481"/>
    <s v="Tweet"/>
    <n v="0"/>
    <n v="0"/>
    <m/>
    <m/>
    <m/>
    <m/>
    <m/>
    <m/>
    <m/>
    <m/>
    <n v="1"/>
    <s v="6"/>
    <s v="6"/>
    <m/>
    <m/>
    <m/>
    <m/>
    <m/>
    <m/>
    <m/>
    <m/>
    <m/>
  </r>
  <r>
    <s v="karolina_kurzac"/>
    <s v="karolina_kurzac"/>
    <m/>
    <m/>
    <m/>
    <m/>
    <m/>
    <m/>
    <m/>
    <m/>
    <s v="No"/>
    <n v="40"/>
    <m/>
    <m/>
    <x v="2"/>
    <d v="2019-06-12T15:45:00.000"/>
    <s v="Just by looking at a target image of a word or sketch, the #robot can reproduce each stroke as one continuous action. _x000a__x000a_https://t.co/O7Y6FfAr6M_x000a__x000a_#AI #ArtificialIntelligence #Automation #Robotics #Algorithm"/>
    <s v="https://www.futurity.org/robot-handwriting-drawing-algorithm-2065032/"/>
    <s v="futurity.org"/>
    <x v="10"/>
    <m/>
    <s v="http://pbs.twimg.com/profile_images/804449224133898240/78ukMu2t_normal.jpg"/>
    <x v="21"/>
    <d v="2019-06-12T00:00:00.000"/>
    <s v="15:45:00"/>
    <s v="https://twitter.com/karolina_kurzac/status/1138834593346228224"/>
    <m/>
    <m/>
    <s v="1138834593346228224"/>
    <m/>
    <b v="0"/>
    <n v="1"/>
    <s v=""/>
    <b v="0"/>
    <s v="en"/>
    <m/>
    <s v=""/>
    <b v="0"/>
    <n v="0"/>
    <s v=""/>
    <s v="TweetDeck"/>
    <b v="0"/>
    <s v="1138834593346228224"/>
    <s v="Tweet"/>
    <n v="0"/>
    <n v="0"/>
    <m/>
    <m/>
    <m/>
    <m/>
    <m/>
    <m/>
    <m/>
    <m/>
    <n v="1"/>
    <s v="4"/>
    <s v="4"/>
    <n v="0"/>
    <n v="0"/>
    <n v="0"/>
    <n v="0"/>
    <n v="0"/>
    <n v="0"/>
    <n v="27"/>
    <n v="100"/>
    <n v="27"/>
  </r>
  <r>
    <s v="sally_ann_melia"/>
    <s v="dragandbot"/>
    <m/>
    <m/>
    <m/>
    <m/>
    <m/>
    <m/>
    <m/>
    <m/>
    <s v="No"/>
    <n v="41"/>
    <m/>
    <m/>
    <x v="0"/>
    <d v="2019-06-12T18:41:47.000"/>
    <s v="Don't worry if you don't have a real #robot!_x000a_You can use #dragandbot to learn how industrial #robotics works through our robot #simulation environment._x000a_drag&amp;amp;bot Robot #Simulator is sold both as standalone license or as part of the normal drag&amp;amp;bot license._x000a_https://t.co/kPDJOH6s7D"/>
    <m/>
    <m/>
    <x v="11"/>
    <m/>
    <s v="http://pbs.twimg.com/profile_images/1126925725922152448/xAod0VMe_normal.jpg"/>
    <x v="22"/>
    <d v="2019-06-12T00:00:00.000"/>
    <s v="18:41:47"/>
    <s v="https://twitter.com/sally_ann_melia/status/1138879081766969344"/>
    <m/>
    <m/>
    <s v="1138879081766969344"/>
    <m/>
    <b v="0"/>
    <n v="0"/>
    <s v=""/>
    <b v="0"/>
    <s v="en"/>
    <m/>
    <s v=""/>
    <b v="0"/>
    <n v="1"/>
    <s v="1138540536074256384"/>
    <s v="Twitter for Android"/>
    <b v="0"/>
    <s v="1138540536074256384"/>
    <s v="Tweet"/>
    <n v="0"/>
    <n v="0"/>
    <m/>
    <m/>
    <m/>
    <m/>
    <m/>
    <m/>
    <m/>
    <m/>
    <n v="1"/>
    <s v="10"/>
    <s v="10"/>
    <n v="1"/>
    <n v="2.2222222222222223"/>
    <n v="3"/>
    <n v="6.666666666666667"/>
    <n v="0"/>
    <n v="0"/>
    <n v="41"/>
    <n v="91.11111111111111"/>
    <n v="45"/>
  </r>
  <r>
    <s v="jeremyscook"/>
    <s v="shawnhymel"/>
    <m/>
    <m/>
    <m/>
    <m/>
    <m/>
    <m/>
    <m/>
    <m/>
    <s v="No"/>
    <n v="42"/>
    <m/>
    <m/>
    <x v="0"/>
    <d v="2019-06-13T13:42:11.000"/>
    <s v="It's so tiny and adorable 😍 This #FPV tank from [honnnest] can be used to inspect under houses, in pipes, etc. (or used to antagonize pets, because why not 😜 ) https://t.co/BmwzduzTJu #robotics #robot #electronics #3Dprinting #3DThursday https://t.co/JEyDXIYHzw"/>
    <m/>
    <m/>
    <x v="12"/>
    <m/>
    <s v="http://pbs.twimg.com/profile_images/1103354381515280384/SIX5Y-jA_normal.png"/>
    <x v="23"/>
    <d v="2019-06-13T00:00:00.000"/>
    <s v="13:42:11"/>
    <s v="https://twitter.com/jeremyscook/status/1139166074631598082"/>
    <m/>
    <m/>
    <s v="1139166074631598082"/>
    <m/>
    <b v="0"/>
    <n v="0"/>
    <s v=""/>
    <b v="0"/>
    <s v="en"/>
    <m/>
    <s v=""/>
    <b v="0"/>
    <n v="5"/>
    <s v="1139163517217644544"/>
    <s v="Twitter Web Client"/>
    <b v="0"/>
    <s v="1139163517217644544"/>
    <s v="Tweet"/>
    <n v="0"/>
    <n v="0"/>
    <m/>
    <m/>
    <m/>
    <m/>
    <m/>
    <m/>
    <m/>
    <m/>
    <n v="1"/>
    <s v="5"/>
    <s v="5"/>
    <n v="1"/>
    <n v="3.0303030303030303"/>
    <n v="2"/>
    <n v="6.0606060606060606"/>
    <n v="0"/>
    <n v="0"/>
    <n v="30"/>
    <n v="90.9090909090909"/>
    <n v="33"/>
  </r>
  <r>
    <s v="konrad_it"/>
    <s v="shawnhymel"/>
    <m/>
    <m/>
    <m/>
    <m/>
    <m/>
    <m/>
    <m/>
    <m/>
    <s v="No"/>
    <n v="43"/>
    <m/>
    <m/>
    <x v="0"/>
    <d v="2019-06-13T14:00:20.000"/>
    <s v="It's so tiny and adorable 😍 This #FPV tank from [honnnest] can be used to inspect under houses, in pipes, etc. (or used to antagonize pets, because why not 😜 ) https://t.co/BmwzduzTJu #robotics #robot #electronics #3Dprinting #3DThursday https://t.co/JEyDXIYHzw"/>
    <m/>
    <m/>
    <x v="12"/>
    <m/>
    <s v="http://pbs.twimg.com/profile_images/1133436086804463616/9GtoCCfE_normal.jpg"/>
    <x v="24"/>
    <d v="2019-06-13T00:00:00.000"/>
    <s v="14:00:20"/>
    <s v="https://twitter.com/konrad_it/status/1139170642903932928"/>
    <m/>
    <m/>
    <s v="1139170642903932928"/>
    <m/>
    <b v="0"/>
    <n v="0"/>
    <s v=""/>
    <b v="0"/>
    <s v="en"/>
    <m/>
    <s v=""/>
    <b v="0"/>
    <n v="5"/>
    <s v="1139163517217644544"/>
    <s v="Twitter for Android"/>
    <b v="0"/>
    <s v="1139163517217644544"/>
    <s v="Tweet"/>
    <n v="0"/>
    <n v="0"/>
    <m/>
    <m/>
    <m/>
    <m/>
    <m/>
    <m/>
    <m/>
    <m/>
    <n v="1"/>
    <s v="5"/>
    <s v="5"/>
    <n v="1"/>
    <n v="3.0303030303030303"/>
    <n v="2"/>
    <n v="6.0606060606060606"/>
    <n v="0"/>
    <n v="0"/>
    <n v="30"/>
    <n v="90.9090909090909"/>
    <n v="33"/>
  </r>
  <r>
    <s v="thilozimmermann"/>
    <s v="thilozimmermann"/>
    <m/>
    <m/>
    <m/>
    <m/>
    <m/>
    <m/>
    <m/>
    <m/>
    <s v="No"/>
    <n v="44"/>
    <m/>
    <m/>
    <x v="2"/>
    <d v="2019-06-12T10:26:13.000"/>
    <s v="This is the #dragandbot #Robot #Simulator - it's sold both as standalone license or as part of normal d&amp;amp;b license._x000a_You can learn industrial #robotics w/ this robot #simulation environment, without owning a real #robotic arm._x000a_#Teaching #Education #STEM_x000a_🎞 https://t.co/Bkhzrevcc2🤖 https://t.co/cKpTTx68uQ"/>
    <s v="https://www.youtube.com/watch?v=P3TjkwErrYo https://twitter.com/dragandbot/status/1138540536074256384"/>
    <s v="youtube.com twitter.com"/>
    <x v="13"/>
    <m/>
    <s v="http://pbs.twimg.com/profile_images/952940796306698250/ZRDFKWhI_normal.jpg"/>
    <x v="25"/>
    <d v="2019-06-12T00:00:00.000"/>
    <s v="10:26:13"/>
    <s v="https://twitter.com/thilozimmermann/status/1138754370445684737"/>
    <m/>
    <m/>
    <s v="1138754370445684737"/>
    <m/>
    <b v="0"/>
    <n v="12"/>
    <s v=""/>
    <b v="1"/>
    <s v="en"/>
    <m/>
    <s v="1138540536074256384"/>
    <b v="0"/>
    <n v="2"/>
    <s v=""/>
    <s v="Twitter for Android"/>
    <b v="0"/>
    <s v="1138754370445684737"/>
    <s v="Tweet"/>
    <n v="0"/>
    <n v="0"/>
    <m/>
    <m/>
    <m/>
    <m/>
    <m/>
    <m/>
    <m/>
    <m/>
    <n v="1"/>
    <s v="10"/>
    <s v="10"/>
    <n v="0"/>
    <n v="0"/>
    <n v="0"/>
    <n v="0"/>
    <n v="0"/>
    <n v="0"/>
    <n v="40"/>
    <n v="100"/>
    <n v="40"/>
  </r>
  <r>
    <s v="dragandbot"/>
    <s v="thilozimmermann"/>
    <m/>
    <m/>
    <m/>
    <m/>
    <m/>
    <m/>
    <m/>
    <m/>
    <s v="No"/>
    <n v="45"/>
    <m/>
    <m/>
    <x v="0"/>
    <d v="2019-06-13T14:54:49.000"/>
    <s v="This is the #dragandbot #Robot #Simulator - it's sold both as standalone license or as part of normal d&amp;amp;b license._x000a_You can learn industrial #robotics w/ this robot #simulation environment, without owning a real #robotic arm._x000a_#Teaching #Education #STEM_x000a_🎞 https://t.co/Bkhzrevcc2🤖 https://t.co/cKpTTx68uQ"/>
    <m/>
    <m/>
    <x v="6"/>
    <m/>
    <s v="http://pbs.twimg.com/profile_images/1021770075995553792/qq98oOzk_normal.jpg"/>
    <x v="26"/>
    <d v="2019-06-13T00:00:00.000"/>
    <s v="14:54:49"/>
    <s v="https://twitter.com/dragandbot/status/1139184352636616705"/>
    <m/>
    <m/>
    <s v="1139184352636616705"/>
    <m/>
    <b v="0"/>
    <n v="0"/>
    <s v=""/>
    <b v="1"/>
    <s v="en"/>
    <m/>
    <s v="1138540536074256384"/>
    <b v="0"/>
    <n v="2"/>
    <s v="1138754370445684737"/>
    <s v="Twitter for Android"/>
    <b v="0"/>
    <s v="1138754370445684737"/>
    <s v="Tweet"/>
    <n v="0"/>
    <n v="0"/>
    <m/>
    <m/>
    <m/>
    <m/>
    <m/>
    <m/>
    <m/>
    <m/>
    <n v="1"/>
    <s v="10"/>
    <s v="10"/>
    <n v="0"/>
    <n v="0"/>
    <n v="0"/>
    <n v="0"/>
    <n v="0"/>
    <n v="0"/>
    <n v="40"/>
    <n v="100"/>
    <n v="40"/>
  </r>
  <r>
    <s v="dragandbot"/>
    <s v="dragandbot"/>
    <m/>
    <m/>
    <m/>
    <m/>
    <m/>
    <m/>
    <m/>
    <m/>
    <s v="No"/>
    <n v="46"/>
    <m/>
    <m/>
    <x v="2"/>
    <d v="2019-06-11T20:16:31.000"/>
    <s v="Don't worry if you don't have a real #robot!_x000a_You can use #dragandbot to learn how industrial #robotics works through our robot #simulation environment._x000a_drag&amp;amp;bot Robot #Simulator is sold both as standalone license or as part of the normal drag&amp;amp;bot license._x000a_https://t.co/kPDJOH6s7D"/>
    <s v="https://www.youtube.com/watch?v=P3TjkwErrYo"/>
    <s v="youtube.com"/>
    <x v="14"/>
    <m/>
    <s v="http://pbs.twimg.com/profile_images/1021770075995553792/qq98oOzk_normal.jpg"/>
    <x v="27"/>
    <d v="2019-06-11T00:00:00.000"/>
    <s v="20:16:31"/>
    <s v="https://twitter.com/dragandbot/status/1138540536074256384"/>
    <m/>
    <m/>
    <s v="1138540536074256384"/>
    <m/>
    <b v="0"/>
    <n v="7"/>
    <s v=""/>
    <b v="0"/>
    <s v="en"/>
    <m/>
    <s v=""/>
    <b v="0"/>
    <n v="1"/>
    <s v=""/>
    <s v="Twitter Web Client"/>
    <b v="0"/>
    <s v="1138540536074256384"/>
    <s v="Tweet"/>
    <n v="0"/>
    <n v="0"/>
    <m/>
    <m/>
    <m/>
    <m/>
    <m/>
    <m/>
    <m/>
    <m/>
    <n v="1"/>
    <s v="10"/>
    <s v="10"/>
    <n v="1"/>
    <n v="2.2222222222222223"/>
    <n v="3"/>
    <n v="6.666666666666667"/>
    <n v="0"/>
    <n v="0"/>
    <n v="41"/>
    <n v="91.11111111111111"/>
    <n v="45"/>
  </r>
  <r>
    <s v="nadia_armogathe"/>
    <s v="ronald_vanloon"/>
    <m/>
    <m/>
    <m/>
    <m/>
    <m/>
    <m/>
    <m/>
    <m/>
    <s v="No"/>
    <n v="47"/>
    <m/>
    <m/>
    <x v="0"/>
    <d v="2019-06-13T22:11:48.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16242110951432192/cWs3-w9p_normal.jpg"/>
    <x v="28"/>
    <d v="2019-06-13T00:00:00.000"/>
    <s v="22:11:48"/>
    <s v="https://twitter.com/nadia_armogathe/status/1139294321650409474"/>
    <m/>
    <m/>
    <s v="1139294321650409474"/>
    <m/>
    <b v="0"/>
    <n v="0"/>
    <s v=""/>
    <b v="0"/>
    <s v="en"/>
    <m/>
    <s v=""/>
    <b v="0"/>
    <n v="69"/>
    <s v="1139293618349498369"/>
    <s v="Twitter for iPhone"/>
    <b v="0"/>
    <s v="1139293618349498369"/>
    <s v="Tweet"/>
    <n v="0"/>
    <n v="0"/>
    <m/>
    <m/>
    <m/>
    <m/>
    <m/>
    <m/>
    <m/>
    <m/>
    <n v="1"/>
    <s v="1"/>
    <s v="1"/>
    <m/>
    <m/>
    <m/>
    <m/>
    <m/>
    <m/>
    <m/>
    <m/>
    <m/>
  </r>
  <r>
    <s v="al0ha"/>
    <s v="ronald_vanloon"/>
    <m/>
    <m/>
    <m/>
    <m/>
    <m/>
    <m/>
    <m/>
    <m/>
    <s v="No"/>
    <n v="51"/>
    <m/>
    <m/>
    <x v="0"/>
    <d v="2019-06-13T22:19:33.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23192048382488576/rw3Pnsw-_normal.jpg"/>
    <x v="29"/>
    <d v="2019-06-13T00:00:00.000"/>
    <s v="22:19:33"/>
    <s v="https://twitter.com/al0ha/status/1139296276070223878"/>
    <m/>
    <m/>
    <s v="1139296276070223878"/>
    <m/>
    <b v="0"/>
    <n v="0"/>
    <s v=""/>
    <b v="0"/>
    <s v="en"/>
    <m/>
    <s v=""/>
    <b v="0"/>
    <n v="69"/>
    <s v="1139293618349498369"/>
    <s v="Twitter Web App"/>
    <b v="0"/>
    <s v="1139293618349498369"/>
    <s v="Tweet"/>
    <n v="0"/>
    <n v="0"/>
    <m/>
    <m/>
    <m/>
    <m/>
    <m/>
    <m/>
    <m/>
    <m/>
    <n v="1"/>
    <s v="1"/>
    <s v="1"/>
    <m/>
    <m/>
    <m/>
    <m/>
    <m/>
    <m/>
    <m/>
    <m/>
    <m/>
  </r>
  <r>
    <s v="monteagudo_ai"/>
    <s v="ronald_vanloon"/>
    <m/>
    <m/>
    <m/>
    <m/>
    <m/>
    <m/>
    <m/>
    <m/>
    <s v="No"/>
    <n v="55"/>
    <m/>
    <m/>
    <x v="0"/>
    <d v="2019-06-13T22:22:3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39728353723334656/3274SyWT_normal.jpg"/>
    <x v="30"/>
    <d v="2019-06-13T00:00:00.000"/>
    <s v="22:22:31"/>
    <s v="https://twitter.com/monteagudo_ai/status/1139297021213302784"/>
    <m/>
    <m/>
    <s v="1139297021213302784"/>
    <m/>
    <b v="0"/>
    <n v="0"/>
    <s v=""/>
    <b v="0"/>
    <s v="en"/>
    <m/>
    <s v=""/>
    <b v="0"/>
    <n v="69"/>
    <s v="1139293618349498369"/>
    <s v="Twitter Web Client"/>
    <b v="0"/>
    <s v="1139293618349498369"/>
    <s v="Tweet"/>
    <n v="0"/>
    <n v="0"/>
    <m/>
    <m/>
    <m/>
    <m/>
    <m/>
    <m/>
    <m/>
    <m/>
    <n v="1"/>
    <s v="1"/>
    <s v="1"/>
    <m/>
    <m/>
    <m/>
    <m/>
    <m/>
    <m/>
    <m/>
    <m/>
    <m/>
  </r>
  <r>
    <s v="gpmt"/>
    <s v="ronald_vanloon"/>
    <m/>
    <m/>
    <m/>
    <m/>
    <m/>
    <m/>
    <m/>
    <m/>
    <s v="No"/>
    <n v="59"/>
    <m/>
    <m/>
    <x v="0"/>
    <d v="2019-06-13T22:52:45.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896041919/mv_normal.png"/>
    <x v="31"/>
    <d v="2019-06-13T00:00:00.000"/>
    <s v="22:52:45"/>
    <s v="https://twitter.com/gpmt/status/1139304630939201543"/>
    <m/>
    <m/>
    <s v="1139304630939201543"/>
    <m/>
    <b v="0"/>
    <n v="0"/>
    <s v=""/>
    <b v="0"/>
    <s v="en"/>
    <m/>
    <s v=""/>
    <b v="0"/>
    <n v="69"/>
    <s v="1139293618349498369"/>
    <s v="Twitter Web Client"/>
    <b v="0"/>
    <s v="1139293618349498369"/>
    <s v="Tweet"/>
    <n v="0"/>
    <n v="0"/>
    <m/>
    <m/>
    <m/>
    <m/>
    <m/>
    <m/>
    <m/>
    <m/>
    <n v="1"/>
    <s v="1"/>
    <s v="1"/>
    <m/>
    <m/>
    <m/>
    <m/>
    <m/>
    <m/>
    <m/>
    <m/>
    <m/>
  </r>
  <r>
    <s v="sandra_king2"/>
    <s v="ronald_vanloon"/>
    <m/>
    <m/>
    <m/>
    <m/>
    <m/>
    <m/>
    <m/>
    <m/>
    <s v="No"/>
    <n v="63"/>
    <m/>
    <m/>
    <x v="0"/>
    <d v="2019-06-13T23:03:2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950551184246484992/UrHNWK8X_normal.jpg"/>
    <x v="32"/>
    <d v="2019-06-13T00:00:00.000"/>
    <s v="23:03:27"/>
    <s v="https://twitter.com/sandra_king2/status/1139307320926711808"/>
    <m/>
    <m/>
    <s v="1139307320926711808"/>
    <m/>
    <b v="0"/>
    <n v="0"/>
    <s v=""/>
    <b v="0"/>
    <s v="en"/>
    <m/>
    <s v=""/>
    <b v="0"/>
    <n v="69"/>
    <s v="1139293618349498369"/>
    <s v="Twitter for iPhone"/>
    <b v="0"/>
    <s v="1139293618349498369"/>
    <s v="Tweet"/>
    <n v="0"/>
    <n v="0"/>
    <m/>
    <m/>
    <m/>
    <m/>
    <m/>
    <m/>
    <m/>
    <m/>
    <n v="1"/>
    <s v="1"/>
    <s v="1"/>
    <m/>
    <m/>
    <m/>
    <m/>
    <m/>
    <m/>
    <m/>
    <m/>
    <m/>
  </r>
  <r>
    <s v="ottawapete"/>
    <s v="ronald_vanloon"/>
    <m/>
    <m/>
    <m/>
    <m/>
    <m/>
    <m/>
    <m/>
    <m/>
    <s v="No"/>
    <n v="67"/>
    <m/>
    <m/>
    <x v="0"/>
    <d v="2019-06-13T23:18:3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75096640095223808/CLO7umqD_normal.jpg"/>
    <x v="33"/>
    <d v="2019-06-13T00:00:00.000"/>
    <s v="23:18:31"/>
    <s v="https://twitter.com/ottawapete/status/1139311113433223172"/>
    <m/>
    <m/>
    <s v="1139311113433223172"/>
    <m/>
    <b v="0"/>
    <n v="0"/>
    <s v=""/>
    <b v="0"/>
    <s v="en"/>
    <m/>
    <s v=""/>
    <b v="0"/>
    <n v="69"/>
    <s v="1139293618349498369"/>
    <s v="Twitter Web Client"/>
    <b v="0"/>
    <s v="1139293618349498369"/>
    <s v="Tweet"/>
    <n v="0"/>
    <n v="0"/>
    <m/>
    <m/>
    <m/>
    <m/>
    <m/>
    <m/>
    <m/>
    <m/>
    <n v="1"/>
    <s v="1"/>
    <s v="1"/>
    <m/>
    <m/>
    <m/>
    <m/>
    <m/>
    <m/>
    <m/>
    <m/>
    <m/>
  </r>
  <r>
    <s v="richardmedina23"/>
    <s v="ronald_vanloon"/>
    <m/>
    <m/>
    <m/>
    <m/>
    <m/>
    <m/>
    <m/>
    <m/>
    <s v="No"/>
    <n v="71"/>
    <m/>
    <m/>
    <x v="0"/>
    <d v="2019-06-14T00:24:2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675717837084827649/lxWuv2tZ_normal.jpg"/>
    <x v="34"/>
    <d v="2019-06-14T00:00:00.000"/>
    <s v="00:24:27"/>
    <s v="https://twitter.com/richardmedina23/status/1139327707232309248"/>
    <m/>
    <m/>
    <s v="1139327707232309248"/>
    <m/>
    <b v="0"/>
    <n v="0"/>
    <s v=""/>
    <b v="0"/>
    <s v="en"/>
    <m/>
    <s v=""/>
    <b v="0"/>
    <n v="69"/>
    <s v="1139293618349498369"/>
    <s v="Twitter for Android"/>
    <b v="0"/>
    <s v="1139293618349498369"/>
    <s v="Tweet"/>
    <n v="0"/>
    <n v="0"/>
    <m/>
    <m/>
    <m/>
    <m/>
    <m/>
    <m/>
    <m/>
    <m/>
    <n v="1"/>
    <s v="1"/>
    <s v="1"/>
    <m/>
    <m/>
    <m/>
    <m/>
    <m/>
    <m/>
    <m/>
    <m/>
    <m/>
  </r>
  <r>
    <s v="am_parial"/>
    <s v="ronald_vanloon"/>
    <m/>
    <m/>
    <m/>
    <m/>
    <m/>
    <m/>
    <m/>
    <m/>
    <s v="No"/>
    <n v="75"/>
    <m/>
    <m/>
    <x v="0"/>
    <d v="2019-06-14T01:10:34.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748462516527718403/y-iizXCw_normal.jpg"/>
    <x v="35"/>
    <d v="2019-06-14T00:00:00.000"/>
    <s v="01:10:34"/>
    <s v="https://twitter.com/am_parial/status/1139339312816779264"/>
    <m/>
    <m/>
    <s v="1139339312816779264"/>
    <m/>
    <b v="0"/>
    <n v="0"/>
    <s v=""/>
    <b v="0"/>
    <s v="en"/>
    <m/>
    <s v=""/>
    <b v="0"/>
    <n v="69"/>
    <s v="1139293618349498369"/>
    <s v="Twitter for iPhone"/>
    <b v="0"/>
    <s v="1139293618349498369"/>
    <s v="Tweet"/>
    <n v="0"/>
    <n v="0"/>
    <m/>
    <m/>
    <m/>
    <m/>
    <m/>
    <m/>
    <m/>
    <m/>
    <n v="1"/>
    <s v="1"/>
    <s v="1"/>
    <m/>
    <m/>
    <m/>
    <m/>
    <m/>
    <m/>
    <m/>
    <m/>
    <m/>
  </r>
  <r>
    <s v="nimojerobbb"/>
    <s v="ronald_vanloon"/>
    <m/>
    <m/>
    <m/>
    <m/>
    <m/>
    <m/>
    <m/>
    <m/>
    <s v="No"/>
    <n v="79"/>
    <m/>
    <m/>
    <x v="0"/>
    <d v="2019-06-14T01:13:5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910614317526949889/HLfT9m2i_normal.jpg"/>
    <x v="36"/>
    <d v="2019-06-14T00:00:00.000"/>
    <s v="01:13:57"/>
    <s v="https://twitter.com/nimojerobbb/status/1139340162767511552"/>
    <m/>
    <m/>
    <s v="1139340162767511552"/>
    <m/>
    <b v="0"/>
    <n v="0"/>
    <s v=""/>
    <b v="0"/>
    <s v="en"/>
    <m/>
    <s v=""/>
    <b v="0"/>
    <n v="69"/>
    <s v="1139293618349498369"/>
    <s v="Twitter for Android"/>
    <b v="0"/>
    <s v="1139293618349498369"/>
    <s v="Tweet"/>
    <n v="0"/>
    <n v="0"/>
    <m/>
    <m/>
    <m/>
    <m/>
    <m/>
    <m/>
    <m/>
    <m/>
    <n v="1"/>
    <s v="1"/>
    <s v="1"/>
    <m/>
    <m/>
    <m/>
    <m/>
    <m/>
    <m/>
    <m/>
    <m/>
    <m/>
  </r>
  <r>
    <s v="deltalema08"/>
    <s v="ronald_vanloon"/>
    <m/>
    <m/>
    <m/>
    <m/>
    <m/>
    <m/>
    <m/>
    <m/>
    <s v="No"/>
    <n v="83"/>
    <m/>
    <m/>
    <x v="0"/>
    <d v="2019-06-14T03:18:5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38563294271234048/BZFSVIcy_normal.jpg"/>
    <x v="37"/>
    <d v="2019-06-14T00:00:00.000"/>
    <s v="03:18:57"/>
    <s v="https://twitter.com/deltalema08/status/1139371620592566272"/>
    <m/>
    <m/>
    <s v="1139371620592566272"/>
    <m/>
    <b v="0"/>
    <n v="0"/>
    <s v=""/>
    <b v="0"/>
    <s v="en"/>
    <m/>
    <s v=""/>
    <b v="0"/>
    <n v="69"/>
    <s v="1139293618349498369"/>
    <s v="Twitter for Android"/>
    <b v="0"/>
    <s v="1139293618349498369"/>
    <s v="Tweet"/>
    <n v="0"/>
    <n v="0"/>
    <m/>
    <m/>
    <m/>
    <m/>
    <m/>
    <m/>
    <m/>
    <m/>
    <n v="1"/>
    <s v="1"/>
    <s v="1"/>
    <m/>
    <m/>
    <m/>
    <m/>
    <m/>
    <m/>
    <m/>
    <m/>
    <m/>
  </r>
  <r>
    <s v="mohammed_kaabar"/>
    <s v="ronald_vanloon"/>
    <m/>
    <m/>
    <m/>
    <m/>
    <m/>
    <m/>
    <m/>
    <m/>
    <s v="No"/>
    <n v="87"/>
    <m/>
    <m/>
    <x v="0"/>
    <d v="2019-06-14T03:27:38.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28876010177474566/8ZhBgxX2_normal.png"/>
    <x v="38"/>
    <d v="2019-06-14T00:00:00.000"/>
    <s v="03:27:38"/>
    <s v="https://twitter.com/mohammed_kaabar/status/1139373806462496774"/>
    <m/>
    <m/>
    <s v="1139373806462496774"/>
    <m/>
    <b v="0"/>
    <n v="0"/>
    <s v=""/>
    <b v="0"/>
    <s v="en"/>
    <m/>
    <s v=""/>
    <b v="0"/>
    <n v="69"/>
    <s v="1139293618349498369"/>
    <s v="Twitter Web Client"/>
    <b v="0"/>
    <s v="1139293618349498369"/>
    <s v="Tweet"/>
    <n v="0"/>
    <n v="0"/>
    <m/>
    <m/>
    <m/>
    <m/>
    <m/>
    <m/>
    <m/>
    <m/>
    <n v="1"/>
    <s v="1"/>
    <s v="1"/>
    <m/>
    <m/>
    <m/>
    <m/>
    <m/>
    <m/>
    <m/>
    <m/>
    <m/>
  </r>
  <r>
    <s v="shakilchowdhry"/>
    <s v="ronald_vanloon"/>
    <m/>
    <m/>
    <m/>
    <m/>
    <m/>
    <m/>
    <m/>
    <m/>
    <s v="No"/>
    <n v="91"/>
    <m/>
    <m/>
    <x v="0"/>
    <d v="2019-06-14T04:28:5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36920147174801408/IJNBnh2K_normal.png"/>
    <x v="39"/>
    <d v="2019-06-14T00:00:00.000"/>
    <s v="04:28:51"/>
    <s v="https://twitter.com/shakilchowdhry/status/1139389211356696577"/>
    <m/>
    <m/>
    <s v="1139389211356696577"/>
    <m/>
    <b v="0"/>
    <n v="0"/>
    <s v=""/>
    <b v="0"/>
    <s v="en"/>
    <m/>
    <s v=""/>
    <b v="0"/>
    <n v="69"/>
    <s v="1139293618349498369"/>
    <s v="Twitter for iPhone"/>
    <b v="0"/>
    <s v="1139293618349498369"/>
    <s v="Tweet"/>
    <n v="0"/>
    <n v="0"/>
    <m/>
    <m/>
    <m/>
    <m/>
    <m/>
    <m/>
    <m/>
    <m/>
    <n v="1"/>
    <s v="1"/>
    <s v="1"/>
    <m/>
    <m/>
    <m/>
    <m/>
    <m/>
    <m/>
    <m/>
    <m/>
    <m/>
  </r>
  <r>
    <s v="risto_matti"/>
    <s v="ronald_vanloon"/>
    <m/>
    <m/>
    <m/>
    <m/>
    <m/>
    <m/>
    <m/>
    <m/>
    <s v="No"/>
    <n v="95"/>
    <m/>
    <m/>
    <x v="0"/>
    <d v="2019-06-14T04:38:19.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417235686148698112/x23DTRbE_normal.jpeg"/>
    <x v="40"/>
    <d v="2019-06-14T00:00:00.000"/>
    <s v="04:38:19"/>
    <s v="https://twitter.com/risto_matti/status/1139391595734716416"/>
    <m/>
    <m/>
    <s v="1139391595734716416"/>
    <m/>
    <b v="0"/>
    <n v="0"/>
    <s v=""/>
    <b v="0"/>
    <s v="en"/>
    <m/>
    <s v=""/>
    <b v="0"/>
    <n v="69"/>
    <s v="1139293618349498369"/>
    <s v="Twitter for iPhone"/>
    <b v="0"/>
    <s v="1139293618349498369"/>
    <s v="Tweet"/>
    <n v="0"/>
    <n v="0"/>
    <m/>
    <m/>
    <m/>
    <m/>
    <m/>
    <m/>
    <m/>
    <m/>
    <n v="1"/>
    <s v="1"/>
    <s v="1"/>
    <m/>
    <m/>
    <m/>
    <m/>
    <m/>
    <m/>
    <m/>
    <m/>
    <m/>
  </r>
  <r>
    <s v="bizuser"/>
    <s v="radiored777"/>
    <m/>
    <m/>
    <m/>
    <m/>
    <m/>
    <m/>
    <m/>
    <m/>
    <s v="No"/>
    <n v="99"/>
    <m/>
    <m/>
    <x v="1"/>
    <d v="2019-06-11T12:23:43.000"/>
    <s v="Are you a #Drones Delivery expert or thought leader? email Future of Now radio producer/host @RadioRed777 to join a lively and fast-paced discussion!_x000a__x000a_#ArtificialIntelligence #Drone #Robot #Robotics #Robotic #Tech #Technology #DeepLearning #MachineLearning #SSA https://t.co/3gMnvbc7PR https://t.co/mmZ5PLobtX"/>
    <s v="https://twitter.com/radiored777/status/1138064496021426177"/>
    <s v="twitter.com"/>
    <x v="16"/>
    <s v="https://pbs.twimg.com/media/D8x8XbdUIAA730l.jpg"/>
    <s v="https://pbs.twimg.com/media/D8x8XbdUIAA730l.jpg"/>
    <x v="41"/>
    <d v="2019-06-11T00:00:00.000"/>
    <s v="12:23:43"/>
    <s v="https://twitter.com/bizuser/status/1138421553660489728"/>
    <m/>
    <m/>
    <s v="1138421553660489728"/>
    <m/>
    <b v="0"/>
    <n v="1"/>
    <s v=""/>
    <b v="1"/>
    <s v="en"/>
    <m/>
    <s v="1138064496021426177"/>
    <b v="0"/>
    <n v="2"/>
    <s v=""/>
    <s v="Twitter for iPad"/>
    <b v="0"/>
    <s v="1138421553660489728"/>
    <s v="Tweet"/>
    <n v="0"/>
    <n v="0"/>
    <m/>
    <m/>
    <m/>
    <m/>
    <m/>
    <m/>
    <m/>
    <m/>
    <n v="1"/>
    <s v="9"/>
    <s v="9"/>
    <n v="2"/>
    <n v="5.714285714285714"/>
    <n v="1"/>
    <n v="2.857142857142857"/>
    <n v="0"/>
    <n v="0"/>
    <n v="32"/>
    <n v="91.42857142857143"/>
    <n v="35"/>
  </r>
  <r>
    <s v="thecuriousluke"/>
    <s v="bizuser"/>
    <m/>
    <m/>
    <m/>
    <m/>
    <m/>
    <m/>
    <m/>
    <m/>
    <s v="No"/>
    <n v="100"/>
    <m/>
    <m/>
    <x v="0"/>
    <d v="2019-06-11T12:24:04.000"/>
    <s v="Are you a #Drones Delivery expert or thought leader? email Future of Now radio producer/host @RadioRed777 to join a lively and fast-paced discussion!_x000a__x000a_#ArtificialIntelligence #Drone #Robot #Robotics #Robotic #Tech #Technology #DeepLearning #MachineLearning #SSA https://t.co/3gMnvbc7PR https://t.co/mmZ5PLobtX"/>
    <m/>
    <m/>
    <x v="4"/>
    <m/>
    <s v="http://pbs.twimg.com/profile_images/1076462504002375680/grqsiD9i_normal.jpg"/>
    <x v="42"/>
    <d v="2019-06-11T00:00:00.000"/>
    <s v="12:24:04"/>
    <s v="https://twitter.com/thecuriousluke/status/1138421640788881408"/>
    <m/>
    <m/>
    <s v="1138421640788881408"/>
    <m/>
    <b v="0"/>
    <n v="0"/>
    <s v=""/>
    <b v="1"/>
    <s v="en"/>
    <m/>
    <s v="1138064496021426177"/>
    <b v="0"/>
    <n v="2"/>
    <s v="1138421553660489728"/>
    <s v="RTML"/>
    <b v="0"/>
    <s v="1138421553660489728"/>
    <s v="Tweet"/>
    <n v="0"/>
    <n v="0"/>
    <m/>
    <m/>
    <m/>
    <m/>
    <m/>
    <m/>
    <m/>
    <m/>
    <n v="1"/>
    <s v="9"/>
    <s v="9"/>
    <m/>
    <m/>
    <m/>
    <m/>
    <m/>
    <m/>
    <m/>
    <m/>
    <m/>
  </r>
  <r>
    <s v="thecuriousluke"/>
    <s v="ronald_vanloon"/>
    <m/>
    <m/>
    <m/>
    <m/>
    <m/>
    <m/>
    <m/>
    <m/>
    <s v="No"/>
    <n v="102"/>
    <m/>
    <m/>
    <x v="0"/>
    <d v="2019-06-14T04:39:10.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76462504002375680/grqsiD9i_normal.jpg"/>
    <x v="43"/>
    <d v="2019-06-14T00:00:00.000"/>
    <s v="04:39:10"/>
    <s v="https://twitter.com/thecuriousluke/status/1139391806099972098"/>
    <m/>
    <m/>
    <s v="1139391806099972098"/>
    <m/>
    <b v="0"/>
    <n v="0"/>
    <s v=""/>
    <b v="0"/>
    <s v="en"/>
    <m/>
    <s v=""/>
    <b v="0"/>
    <n v="69"/>
    <s v="1139293618349498369"/>
    <s v="RTML"/>
    <b v="0"/>
    <s v="1139293618349498369"/>
    <s v="Tweet"/>
    <n v="0"/>
    <n v="0"/>
    <m/>
    <m/>
    <m/>
    <m/>
    <m/>
    <m/>
    <m/>
    <m/>
    <n v="1"/>
    <s v="9"/>
    <s v="1"/>
    <m/>
    <m/>
    <m/>
    <m/>
    <m/>
    <m/>
    <m/>
    <m/>
    <m/>
  </r>
  <r>
    <s v="saul_ventura__"/>
    <s v="ronald_vanloon"/>
    <m/>
    <m/>
    <m/>
    <m/>
    <m/>
    <m/>
    <m/>
    <m/>
    <s v="No"/>
    <n v="106"/>
    <m/>
    <m/>
    <x v="0"/>
    <d v="2019-06-14T04:39:4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31938102594437121/cNr3J7YT_normal.jpg"/>
    <x v="44"/>
    <d v="2019-06-14T00:00:00.000"/>
    <s v="04:39:47"/>
    <s v="https://twitter.com/saul_ventura__/status/1139391963663257601"/>
    <m/>
    <m/>
    <s v="1139391963663257601"/>
    <m/>
    <b v="0"/>
    <n v="0"/>
    <s v=""/>
    <b v="0"/>
    <s v="en"/>
    <m/>
    <s v=""/>
    <b v="0"/>
    <n v="69"/>
    <s v="1139293618349498369"/>
    <s v="Twitter for Android"/>
    <b v="0"/>
    <s v="1139293618349498369"/>
    <s v="Tweet"/>
    <n v="0"/>
    <n v="0"/>
    <m/>
    <m/>
    <m/>
    <m/>
    <m/>
    <m/>
    <m/>
    <m/>
    <n v="1"/>
    <s v="1"/>
    <s v="1"/>
    <m/>
    <m/>
    <m/>
    <m/>
    <m/>
    <m/>
    <m/>
    <m/>
    <m/>
  </r>
  <r>
    <s v="gaolata"/>
    <s v="ronald_vanloon"/>
    <m/>
    <m/>
    <m/>
    <m/>
    <m/>
    <m/>
    <m/>
    <m/>
    <s v="No"/>
    <n v="110"/>
    <m/>
    <m/>
    <x v="0"/>
    <d v="2019-06-14T05:27:52.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2896874206/ad7f199356e24493dbd851d4cac7a26c_normal.jpeg"/>
    <x v="45"/>
    <d v="2019-06-14T00:00:00.000"/>
    <s v="05:27:52"/>
    <s v="https://twitter.com/gaolata/status/1139404063110418432"/>
    <m/>
    <m/>
    <s v="1139404063110418432"/>
    <m/>
    <b v="0"/>
    <n v="0"/>
    <s v=""/>
    <b v="0"/>
    <s v="en"/>
    <m/>
    <s v=""/>
    <b v="0"/>
    <n v="69"/>
    <s v="1139293618349498369"/>
    <s v="Twitter for Android"/>
    <b v="0"/>
    <s v="1139293618349498369"/>
    <s v="Tweet"/>
    <n v="0"/>
    <n v="0"/>
    <m/>
    <m/>
    <m/>
    <m/>
    <m/>
    <m/>
    <m/>
    <m/>
    <n v="1"/>
    <s v="1"/>
    <s v="1"/>
    <m/>
    <m/>
    <m/>
    <m/>
    <m/>
    <m/>
    <m/>
    <m/>
    <m/>
  </r>
  <r>
    <s v="nathalialehen"/>
    <s v="ronald_vanloon"/>
    <m/>
    <m/>
    <m/>
    <m/>
    <m/>
    <m/>
    <m/>
    <m/>
    <s v="No"/>
    <n v="114"/>
    <m/>
    <m/>
    <x v="0"/>
    <d v="2019-06-14T06:33:54.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495527403385790464/Nb27efC7_normal.jpeg"/>
    <x v="46"/>
    <d v="2019-06-14T00:00:00.000"/>
    <s v="06:33:54"/>
    <s v="https://twitter.com/nathalialehen/status/1139420682058526720"/>
    <m/>
    <m/>
    <s v="1139420682058526720"/>
    <m/>
    <b v="0"/>
    <n v="0"/>
    <s v=""/>
    <b v="0"/>
    <s v="en"/>
    <m/>
    <s v=""/>
    <b v="0"/>
    <n v="69"/>
    <s v="1139293618349498369"/>
    <s v="Twitter for iPhone"/>
    <b v="0"/>
    <s v="1139293618349498369"/>
    <s v="Tweet"/>
    <n v="0"/>
    <n v="0"/>
    <m/>
    <m/>
    <m/>
    <m/>
    <m/>
    <m/>
    <m/>
    <m/>
    <n v="1"/>
    <s v="1"/>
    <s v="1"/>
    <m/>
    <m/>
    <m/>
    <m/>
    <m/>
    <m/>
    <m/>
    <m/>
    <m/>
  </r>
  <r>
    <s v="mcscorporate"/>
    <s v="ronald_vanloon"/>
    <m/>
    <m/>
    <m/>
    <m/>
    <m/>
    <m/>
    <m/>
    <m/>
    <s v="No"/>
    <n v="118"/>
    <m/>
    <m/>
    <x v="0"/>
    <d v="2019-06-14T06:47:36.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3060331708/482e5863958e91bedad75f369e24a22b_normal.jpeg"/>
    <x v="47"/>
    <d v="2019-06-14T00:00:00.000"/>
    <s v="06:47:36"/>
    <s v="https://twitter.com/mcscorporate/status/1139424129726070784"/>
    <m/>
    <m/>
    <s v="1139424129726070784"/>
    <m/>
    <b v="0"/>
    <n v="0"/>
    <s v=""/>
    <b v="0"/>
    <s v="en"/>
    <m/>
    <s v=""/>
    <b v="0"/>
    <n v="69"/>
    <s v="1139293618349498369"/>
    <s v="Twitter for iPad"/>
    <b v="0"/>
    <s v="1139293618349498369"/>
    <s v="Tweet"/>
    <n v="0"/>
    <n v="0"/>
    <m/>
    <m/>
    <m/>
    <m/>
    <m/>
    <m/>
    <m/>
    <m/>
    <n v="1"/>
    <s v="1"/>
    <s v="1"/>
    <m/>
    <m/>
    <m/>
    <m/>
    <m/>
    <m/>
    <m/>
    <m/>
    <m/>
  </r>
  <r>
    <s v="paolaebranati"/>
    <s v="ronald_vanloon"/>
    <m/>
    <m/>
    <m/>
    <m/>
    <m/>
    <m/>
    <m/>
    <m/>
    <s v="No"/>
    <n v="122"/>
    <m/>
    <m/>
    <x v="0"/>
    <d v="2019-06-14T06:50:0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599982401276645376/RHwtzxAk_normal.jpg"/>
    <x v="48"/>
    <d v="2019-06-14T00:00:00.000"/>
    <s v="06:50:07"/>
    <s v="https://twitter.com/paolaebranati/status/1139424761728180224"/>
    <m/>
    <m/>
    <s v="1139424761728180224"/>
    <m/>
    <b v="0"/>
    <n v="0"/>
    <s v=""/>
    <b v="0"/>
    <s v="en"/>
    <m/>
    <s v=""/>
    <b v="0"/>
    <n v="69"/>
    <s v="1139293618349498369"/>
    <s v="Twitter for iPhone"/>
    <b v="0"/>
    <s v="1139293618349498369"/>
    <s v="Tweet"/>
    <n v="0"/>
    <n v="0"/>
    <m/>
    <m/>
    <m/>
    <m/>
    <m/>
    <m/>
    <m/>
    <m/>
    <n v="1"/>
    <s v="1"/>
    <s v="1"/>
    <m/>
    <m/>
    <m/>
    <m/>
    <m/>
    <m/>
    <m/>
    <m/>
    <m/>
  </r>
  <r>
    <s v="bswavely"/>
    <s v="ronald_vanloon"/>
    <m/>
    <m/>
    <m/>
    <m/>
    <m/>
    <m/>
    <m/>
    <m/>
    <s v="No"/>
    <n v="126"/>
    <m/>
    <m/>
    <x v="0"/>
    <d v="2019-06-14T08:57:0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033003454871076865/TOiGZ8pQ_normal.jpg"/>
    <x v="49"/>
    <d v="2019-06-14T00:00:00.000"/>
    <s v="08:57:01"/>
    <s v="https://twitter.com/bswavely/status/1139456696835874816"/>
    <m/>
    <m/>
    <s v="1139456696835874816"/>
    <m/>
    <b v="0"/>
    <n v="0"/>
    <s v=""/>
    <b v="0"/>
    <s v="en"/>
    <m/>
    <s v=""/>
    <b v="0"/>
    <n v="69"/>
    <s v="1139293618349498369"/>
    <s v="Twitter for Android"/>
    <b v="0"/>
    <s v="1139293618349498369"/>
    <s v="Tweet"/>
    <n v="0"/>
    <n v="0"/>
    <m/>
    <m/>
    <m/>
    <m/>
    <m/>
    <m/>
    <m/>
    <m/>
    <n v="1"/>
    <s v="1"/>
    <s v="1"/>
    <m/>
    <m/>
    <m/>
    <m/>
    <m/>
    <m/>
    <m/>
    <m/>
    <m/>
  </r>
  <r>
    <s v="yaroslava_up"/>
    <s v="ronald_vanloon"/>
    <m/>
    <m/>
    <m/>
    <m/>
    <m/>
    <m/>
    <m/>
    <m/>
    <s v="No"/>
    <n v="130"/>
    <m/>
    <m/>
    <x v="0"/>
    <d v="2019-06-14T09:00:12.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875634403388530689/t4DD_msf_normal.jpg"/>
    <x v="50"/>
    <d v="2019-06-14T00:00:00.000"/>
    <s v="09:00:12"/>
    <s v="https://twitter.com/yaroslava_up/status/1139457498283483136"/>
    <m/>
    <m/>
    <s v="1139457498283483136"/>
    <m/>
    <b v="0"/>
    <n v="0"/>
    <s v=""/>
    <b v="0"/>
    <s v="en"/>
    <m/>
    <s v=""/>
    <b v="0"/>
    <n v="69"/>
    <s v="1139293618349498369"/>
    <s v="Twitter Web Client"/>
    <b v="0"/>
    <s v="1139293618349498369"/>
    <s v="Tweet"/>
    <n v="0"/>
    <n v="0"/>
    <m/>
    <m/>
    <m/>
    <m/>
    <m/>
    <m/>
    <m/>
    <m/>
    <n v="1"/>
    <s v="1"/>
    <s v="1"/>
    <m/>
    <m/>
    <m/>
    <m/>
    <m/>
    <m/>
    <m/>
    <m/>
    <m/>
  </r>
  <r>
    <s v="tindie"/>
    <s v="shawnhymel"/>
    <m/>
    <m/>
    <m/>
    <m/>
    <m/>
    <m/>
    <m/>
    <m/>
    <s v="No"/>
    <n v="134"/>
    <m/>
    <m/>
    <x v="0"/>
    <d v="2019-06-14T10:06:00.000"/>
    <s v="It's so tiny and adorable 😍 This #FPV tank from [honnnest] can be used to inspect under houses, in pipes, etc. (or used to antagonize pets, because why not 😜 ) https://t.co/BmwzduzTJu #robotics #robot #electronics #3Dprinting #3DThursday https://t.co/JEyDXIYHzw"/>
    <m/>
    <m/>
    <x v="12"/>
    <m/>
    <s v="http://pbs.twimg.com/profile_images/694634209567068160/R8oCIMeb_normal.png"/>
    <x v="51"/>
    <d v="2019-06-14T00:00:00.000"/>
    <s v="10:06:00"/>
    <s v="https://twitter.com/tindie/status/1139474058599424000"/>
    <m/>
    <m/>
    <s v="1139474058599424000"/>
    <m/>
    <b v="0"/>
    <n v="0"/>
    <s v=""/>
    <b v="0"/>
    <s v="en"/>
    <m/>
    <s v=""/>
    <b v="0"/>
    <n v="5"/>
    <s v="1139163517217644544"/>
    <s v="Buffer"/>
    <b v="0"/>
    <s v="1139163517217644544"/>
    <s v="Tweet"/>
    <n v="0"/>
    <n v="0"/>
    <m/>
    <m/>
    <m/>
    <m/>
    <m/>
    <m/>
    <m/>
    <m/>
    <n v="1"/>
    <s v="5"/>
    <s v="5"/>
    <n v="1"/>
    <n v="3.0303030303030303"/>
    <n v="2"/>
    <n v="6.0606060606060606"/>
    <n v="0"/>
    <n v="0"/>
    <n v="30"/>
    <n v="90.9090909090909"/>
    <n v="33"/>
  </r>
  <r>
    <s v="bookeunjang"/>
    <s v="ronald_vanloon"/>
    <m/>
    <m/>
    <m/>
    <m/>
    <m/>
    <m/>
    <m/>
    <m/>
    <s v="No"/>
    <n v="135"/>
    <m/>
    <m/>
    <x v="0"/>
    <d v="2019-06-14T10:11:29.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891102526958743552/DuELEcYv_normal.jpg"/>
    <x v="52"/>
    <d v="2019-06-14T00:00:00.000"/>
    <s v="10:11:29"/>
    <s v="https://twitter.com/bookeunjang/status/1139475438848237568"/>
    <m/>
    <m/>
    <s v="1139475438848237568"/>
    <m/>
    <b v="0"/>
    <n v="0"/>
    <s v=""/>
    <b v="0"/>
    <s v="en"/>
    <m/>
    <s v=""/>
    <b v="0"/>
    <n v="69"/>
    <s v="1139293618349498369"/>
    <s v="Twitter for iPhone"/>
    <b v="0"/>
    <s v="1139293618349498369"/>
    <s v="Tweet"/>
    <n v="0"/>
    <n v="0"/>
    <m/>
    <m/>
    <m/>
    <m/>
    <m/>
    <m/>
    <m/>
    <m/>
    <n v="1"/>
    <s v="1"/>
    <s v="1"/>
    <m/>
    <m/>
    <m/>
    <m/>
    <m/>
    <m/>
    <m/>
    <m/>
    <m/>
  </r>
  <r>
    <s v="shawnhymel"/>
    <s v="shawnhymel"/>
    <m/>
    <m/>
    <m/>
    <m/>
    <m/>
    <m/>
    <m/>
    <m/>
    <s v="No"/>
    <n v="139"/>
    <m/>
    <m/>
    <x v="2"/>
    <d v="2019-06-13T13:32:01.000"/>
    <s v="It's so tiny and adorable 😍 This #FPV tank from [honnnest] can be used to inspect under houses, in pipes, etc. (or used to antagonize pets, because why not 😜 ) https://t.co/BmwzduzTJu #robotics #robot #electronics #3Dprinting #3DThursday https://t.co/JEyDXIYHzw"/>
    <s v="https://hackaday.io/project/165971-nano-fpv-tank-inspection-bot"/>
    <s v="hackaday.io"/>
    <x v="17"/>
    <s v="https://pbs.twimg.com/media/D88fLp2XkAAkGKo.jpg"/>
    <s v="https://pbs.twimg.com/media/D88fLp2XkAAkGKo.jpg"/>
    <x v="53"/>
    <d v="2019-06-13T00:00:00.000"/>
    <s v="13:32:01"/>
    <s v="https://twitter.com/shawnhymel/status/1139163517217644544"/>
    <m/>
    <m/>
    <s v="1139163517217644544"/>
    <m/>
    <b v="0"/>
    <n v="32"/>
    <s v=""/>
    <b v="0"/>
    <s v="en"/>
    <m/>
    <s v=""/>
    <b v="0"/>
    <n v="5"/>
    <s v=""/>
    <s v="Buffer"/>
    <b v="0"/>
    <s v="1139163517217644544"/>
    <s v="Tweet"/>
    <n v="0"/>
    <n v="0"/>
    <m/>
    <m/>
    <m/>
    <m/>
    <m/>
    <m/>
    <m/>
    <m/>
    <n v="1"/>
    <s v="5"/>
    <s v="5"/>
    <n v="1"/>
    <n v="3.0303030303030303"/>
    <n v="2"/>
    <n v="6.0606060606060606"/>
    <n v="0"/>
    <n v="0"/>
    <n v="30"/>
    <n v="90.9090909090909"/>
    <n v="33"/>
  </r>
  <r>
    <s v="tk_d3sign"/>
    <s v="shawnhymel"/>
    <m/>
    <m/>
    <m/>
    <m/>
    <m/>
    <m/>
    <m/>
    <m/>
    <s v="No"/>
    <n v="140"/>
    <m/>
    <m/>
    <x v="0"/>
    <d v="2019-06-14T10:43:16.000"/>
    <s v="It's so tiny and adorable 😍 This #FPV tank from [honnnest] can be used to inspect under houses, in pipes, etc. (or used to antagonize pets, because why not 😜 ) https://t.co/BmwzduzTJu #robotics #robot #electronics #3Dprinting #3DThursday https://t.co/JEyDXIYHzw"/>
    <m/>
    <m/>
    <x v="12"/>
    <m/>
    <s v="http://pbs.twimg.com/profile_images/1077693084396281856/z8BAYDcQ_normal.jpg"/>
    <x v="54"/>
    <d v="2019-06-14T00:00:00.000"/>
    <s v="10:43:16"/>
    <s v="https://twitter.com/tk_d3sign/status/1139483436685508609"/>
    <m/>
    <m/>
    <s v="1139483436685508609"/>
    <m/>
    <b v="0"/>
    <n v="0"/>
    <s v=""/>
    <b v="0"/>
    <s v="en"/>
    <m/>
    <s v=""/>
    <b v="0"/>
    <n v="5"/>
    <s v="1139163517217644544"/>
    <s v="Twitter Web Client"/>
    <b v="0"/>
    <s v="1139163517217644544"/>
    <s v="Tweet"/>
    <n v="0"/>
    <n v="0"/>
    <m/>
    <m/>
    <m/>
    <m/>
    <m/>
    <m/>
    <m/>
    <m/>
    <n v="1"/>
    <s v="5"/>
    <s v="5"/>
    <n v="1"/>
    <n v="3.0303030303030303"/>
    <n v="2"/>
    <n v="6.0606060606060606"/>
    <n v="0"/>
    <n v="0"/>
    <n v="30"/>
    <n v="90.9090909090909"/>
    <n v="33"/>
  </r>
  <r>
    <s v="belgiuminvestor"/>
    <s v="ronald_vanloon"/>
    <m/>
    <m/>
    <m/>
    <m/>
    <m/>
    <m/>
    <m/>
    <m/>
    <s v="No"/>
    <n v="141"/>
    <m/>
    <m/>
    <x v="0"/>
    <d v="2019-06-14T11:01:47.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842229936710684673/wu5kh6qG_normal.jpg"/>
    <x v="55"/>
    <d v="2019-06-14T00:00:00.000"/>
    <s v="11:01:47"/>
    <s v="https://twitter.com/belgiuminvestor/status/1139488098067390465"/>
    <m/>
    <m/>
    <s v="1139488098067390465"/>
    <m/>
    <b v="0"/>
    <n v="0"/>
    <s v=""/>
    <b v="0"/>
    <s v="en"/>
    <m/>
    <s v=""/>
    <b v="0"/>
    <n v="69"/>
    <s v="1139293618349498369"/>
    <s v="Twitter for iPad"/>
    <b v="0"/>
    <s v="1139293618349498369"/>
    <s v="Tweet"/>
    <n v="0"/>
    <n v="0"/>
    <m/>
    <m/>
    <m/>
    <m/>
    <m/>
    <m/>
    <m/>
    <m/>
    <n v="1"/>
    <s v="1"/>
    <s v="1"/>
    <m/>
    <m/>
    <m/>
    <m/>
    <m/>
    <m/>
    <m/>
    <m/>
    <m/>
  </r>
  <r>
    <s v="shaunwiggins"/>
    <s v="ronald_vanloon"/>
    <m/>
    <m/>
    <m/>
    <m/>
    <m/>
    <m/>
    <m/>
    <m/>
    <s v="No"/>
    <n v="145"/>
    <m/>
    <m/>
    <x v="0"/>
    <d v="2019-06-14T11:03:48.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929705104978206720/rVOhx8VZ_normal.jpg"/>
    <x v="56"/>
    <d v="2019-06-14T00:00:00.000"/>
    <s v="11:03:48"/>
    <s v="https://twitter.com/shaunwiggins/status/1139488605238419456"/>
    <m/>
    <m/>
    <s v="1139488605238419456"/>
    <m/>
    <b v="0"/>
    <n v="0"/>
    <s v=""/>
    <b v="0"/>
    <s v="en"/>
    <m/>
    <s v=""/>
    <b v="0"/>
    <n v="69"/>
    <s v="1139293618349498369"/>
    <s v="Twitter for iPhone"/>
    <b v="0"/>
    <s v="1139293618349498369"/>
    <s v="Tweet"/>
    <n v="0"/>
    <n v="0"/>
    <m/>
    <m/>
    <m/>
    <m/>
    <m/>
    <m/>
    <m/>
    <m/>
    <n v="1"/>
    <s v="1"/>
    <s v="1"/>
    <m/>
    <m/>
    <m/>
    <m/>
    <m/>
    <m/>
    <m/>
    <m/>
    <m/>
  </r>
  <r>
    <s v="itsmylivetech"/>
    <s v="ronald_vanloon"/>
    <m/>
    <m/>
    <m/>
    <m/>
    <m/>
    <m/>
    <m/>
    <m/>
    <s v="No"/>
    <n v="149"/>
    <m/>
    <m/>
    <x v="0"/>
    <d v="2019-06-14T12:10:04.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417029068056711169/iUWDzcOj_normal.jpeg"/>
    <x v="57"/>
    <d v="2019-06-14T00:00:00.000"/>
    <s v="12:10:04"/>
    <s v="https://twitter.com/itsmylivetech/status/1139505280234991616"/>
    <m/>
    <m/>
    <s v="1139505280234991616"/>
    <m/>
    <b v="0"/>
    <n v="0"/>
    <s v=""/>
    <b v="0"/>
    <s v="en"/>
    <m/>
    <s v=""/>
    <b v="0"/>
    <n v="69"/>
    <s v="1139293618349498369"/>
    <s v="Twitter for Android"/>
    <b v="0"/>
    <s v="1139293618349498369"/>
    <s v="Tweet"/>
    <n v="0"/>
    <n v="0"/>
    <m/>
    <m/>
    <m/>
    <m/>
    <m/>
    <m/>
    <m/>
    <m/>
    <n v="1"/>
    <s v="1"/>
    <s v="1"/>
    <m/>
    <m/>
    <m/>
    <m/>
    <m/>
    <m/>
    <m/>
    <m/>
    <m/>
  </r>
  <r>
    <s v="jayeshmthakur"/>
    <s v="ronald_vanloon"/>
    <m/>
    <m/>
    <m/>
    <m/>
    <m/>
    <m/>
    <m/>
    <m/>
    <s v="No"/>
    <n v="153"/>
    <m/>
    <m/>
    <x v="0"/>
    <d v="2019-06-14T13:58:0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673468724725305344/O0-6K7mw_normal.jpg"/>
    <x v="58"/>
    <d v="2019-06-14T00:00:00.000"/>
    <s v="13:58:01"/>
    <s v="https://twitter.com/jayeshmthakur/status/1139532447211634688"/>
    <m/>
    <m/>
    <s v="1139532447211634688"/>
    <m/>
    <b v="0"/>
    <n v="0"/>
    <s v=""/>
    <b v="0"/>
    <s v="en"/>
    <m/>
    <s v=""/>
    <b v="0"/>
    <n v="69"/>
    <s v="1139293618349498369"/>
    <s v="jayeshthakur"/>
    <b v="0"/>
    <s v="1139293618349498369"/>
    <s v="Tweet"/>
    <n v="0"/>
    <n v="0"/>
    <m/>
    <m/>
    <m/>
    <m/>
    <m/>
    <m/>
    <m/>
    <m/>
    <n v="1"/>
    <s v="1"/>
    <s v="1"/>
    <m/>
    <m/>
    <m/>
    <m/>
    <m/>
    <m/>
    <m/>
    <m/>
    <m/>
  </r>
  <r>
    <s v="leadhershipnow"/>
    <s v="ronald_vanloon"/>
    <m/>
    <m/>
    <m/>
    <m/>
    <m/>
    <m/>
    <m/>
    <m/>
    <s v="No"/>
    <n v="157"/>
    <m/>
    <m/>
    <x v="0"/>
    <d v="2019-06-14T16:32:40.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799434069469560832/48taTL_n_normal.jpg"/>
    <x v="59"/>
    <d v="2019-06-14T00:00:00.000"/>
    <s v="16:32:40"/>
    <s v="https://twitter.com/leadhershipnow/status/1139571367798398978"/>
    <m/>
    <m/>
    <s v="1139571367798398978"/>
    <m/>
    <b v="0"/>
    <n v="0"/>
    <s v=""/>
    <b v="0"/>
    <s v="en"/>
    <m/>
    <s v=""/>
    <b v="0"/>
    <n v="69"/>
    <s v="1139293618349498369"/>
    <s v="Twitter for iPhone"/>
    <b v="0"/>
    <s v="1139293618349498369"/>
    <s v="Tweet"/>
    <n v="0"/>
    <n v="0"/>
    <m/>
    <m/>
    <m/>
    <m/>
    <m/>
    <m/>
    <m/>
    <m/>
    <n v="1"/>
    <s v="1"/>
    <s v="1"/>
    <m/>
    <m/>
    <m/>
    <m/>
    <m/>
    <m/>
    <m/>
    <m/>
    <m/>
  </r>
  <r>
    <s v="markant8"/>
    <s v="ronald_vanloon"/>
    <m/>
    <m/>
    <m/>
    <m/>
    <m/>
    <m/>
    <m/>
    <m/>
    <s v="No"/>
    <n v="161"/>
    <m/>
    <m/>
    <x v="0"/>
    <d v="2019-06-14T20:05:44.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69575312/payaso_normal.jpg"/>
    <x v="60"/>
    <d v="2019-06-14T00:00:00.000"/>
    <s v="20:05:44"/>
    <s v="https://twitter.com/markant8/status/1139624984802779136"/>
    <m/>
    <m/>
    <s v="1139624984802779136"/>
    <m/>
    <b v="0"/>
    <n v="0"/>
    <s v=""/>
    <b v="0"/>
    <s v="en"/>
    <m/>
    <s v=""/>
    <b v="0"/>
    <n v="69"/>
    <s v="1139293618349498369"/>
    <s v="Twitter for Android"/>
    <b v="0"/>
    <s v="1139293618349498369"/>
    <s v="Tweet"/>
    <n v="0"/>
    <n v="0"/>
    <m/>
    <m/>
    <m/>
    <m/>
    <m/>
    <m/>
    <m/>
    <m/>
    <n v="1"/>
    <s v="14"/>
    <s v="1"/>
    <m/>
    <m/>
    <m/>
    <m/>
    <m/>
    <m/>
    <m/>
    <m/>
    <m/>
  </r>
  <r>
    <s v="markant8"/>
    <s v="stevelareau"/>
    <m/>
    <m/>
    <m/>
    <m/>
    <m/>
    <m/>
    <m/>
    <m/>
    <s v="No"/>
    <n v="165"/>
    <m/>
    <m/>
    <x v="0"/>
    <d v="2019-06-14T20:08:29.000"/>
    <s v="🤖 If you can't beat them join them 👾 Like it or Not Robots are here to stay..._x000a__x000a_#Automation #robotics #robot #robotica #futuristic #business #opportunity #manifacturing #jobs #artificialintelligence #AI #machine #MachineLearning #tech #technology #innovation #science #future https://t.co/HpYdYgxyGQ"/>
    <m/>
    <m/>
    <x v="18"/>
    <m/>
    <s v="http://pbs.twimg.com/profile_images/1169575312/payaso_normal.jpg"/>
    <x v="61"/>
    <d v="2019-06-14T00:00:00.000"/>
    <s v="20:08:29"/>
    <s v="https://twitter.com/markant8/status/1139625679367000064"/>
    <m/>
    <m/>
    <s v="1139625679367000064"/>
    <m/>
    <b v="0"/>
    <n v="0"/>
    <s v=""/>
    <b v="0"/>
    <s v="en"/>
    <m/>
    <s v=""/>
    <b v="0"/>
    <n v="4"/>
    <s v="1139623242329726976"/>
    <s v="Twitter for Android"/>
    <b v="0"/>
    <s v="1139623242329726976"/>
    <s v="Tweet"/>
    <n v="0"/>
    <n v="0"/>
    <m/>
    <m/>
    <m/>
    <m/>
    <m/>
    <m/>
    <m/>
    <m/>
    <n v="1"/>
    <s v="14"/>
    <s v="14"/>
    <n v="3"/>
    <n v="8.823529411764707"/>
    <n v="0"/>
    <n v="0"/>
    <n v="0"/>
    <n v="0"/>
    <n v="31"/>
    <n v="91.17647058823529"/>
    <n v="34"/>
  </r>
  <r>
    <s v="lance_edelman"/>
    <s v="lance_edelman"/>
    <m/>
    <m/>
    <m/>
    <m/>
    <m/>
    <m/>
    <m/>
    <m/>
    <s v="No"/>
    <n v="166"/>
    <m/>
    <m/>
    <x v="2"/>
    <d v="2019-06-15T14:50:01.000"/>
    <s v="#MIT #robot boats can self-assemble to build bridges, stages or even markets - https://t.co/l1NJI1Wj3P #robotics https://t.co/GS7klDw8At"/>
    <s v="http://feedproxy.google.com/~r/Techcrunch/~3/lNEsxCUJNfg/"/>
    <s v="google.com"/>
    <x v="19"/>
    <s v="https://pbs.twimg.com/media/D9HENpBWwAALea9.jpg"/>
    <s v="https://pbs.twimg.com/media/D9HENpBWwAALea9.jpg"/>
    <x v="62"/>
    <d v="2019-06-15T00:00:00.000"/>
    <s v="14:50:01"/>
    <s v="https://twitter.com/lance_edelman/status/1139907920987066369"/>
    <m/>
    <m/>
    <s v="1139907920987066369"/>
    <m/>
    <b v="0"/>
    <n v="0"/>
    <s v=""/>
    <b v="0"/>
    <s v="en"/>
    <m/>
    <s v=""/>
    <b v="0"/>
    <n v="0"/>
    <s v=""/>
    <s v="Buffer"/>
    <b v="0"/>
    <s v="1139907920987066369"/>
    <s v="Tweet"/>
    <n v="0"/>
    <n v="0"/>
    <m/>
    <m/>
    <m/>
    <m/>
    <m/>
    <m/>
    <m/>
    <m/>
    <n v="1"/>
    <s v="4"/>
    <s v="4"/>
    <n v="0"/>
    <n v="0"/>
    <n v="0"/>
    <n v="0"/>
    <n v="0"/>
    <n v="0"/>
    <n v="14"/>
    <n v="100"/>
    <n v="14"/>
  </r>
  <r>
    <s v="msarozz"/>
    <s v="techvisornl"/>
    <m/>
    <m/>
    <m/>
    <m/>
    <m/>
    <m/>
    <m/>
    <m/>
    <s v="No"/>
    <n v="167"/>
    <m/>
    <m/>
    <x v="0"/>
    <d v="2019-06-16T00:16:29.000"/>
    <s v="SolarWinds: Why Businesses Don't Want Machine Learning or Artificial Intelligence - https://t.co/dN5ciO9bXJ #SolarWinds #cloud #paas #iaas #saas #dbaas #daas #robotics #robotic #robot #rpa #ArtificialIntelligence #AI #DevOps #ML #MachineLearning #NeuralNetworks #DeepLearning https://t.co/jxTPBdjOav"/>
    <s v="https://www.techvisor.nl/Nieuws.aspx?iid=EF23695AB675DC211CC56723ADC1F9CA8C5497D0&amp;utm_source=twitter"/>
    <s v="techvisor.nl"/>
    <x v="20"/>
    <m/>
    <s v="http://pbs.twimg.com/profile_images/1111340256459149312/mwPz2SKE_normal.png"/>
    <x v="63"/>
    <d v="2019-06-16T00:00:00.000"/>
    <s v="00:16:29"/>
    <s v="https://twitter.com/msarozz/status/1140050476093845505"/>
    <m/>
    <m/>
    <s v="1140050476093845505"/>
    <m/>
    <b v="0"/>
    <n v="0"/>
    <s v=""/>
    <b v="0"/>
    <s v="en"/>
    <m/>
    <s v=""/>
    <b v="0"/>
    <n v="4"/>
    <s v="1140050129384333312"/>
    <s v="Twitter bot, saroj humagain"/>
    <b v="0"/>
    <s v="1140050129384333312"/>
    <s v="Tweet"/>
    <n v="0"/>
    <n v="0"/>
    <m/>
    <m/>
    <m/>
    <m/>
    <m/>
    <m/>
    <m/>
    <m/>
    <n v="1"/>
    <s v="8"/>
    <s v="8"/>
    <n v="1"/>
    <n v="3.5714285714285716"/>
    <n v="1"/>
    <n v="3.5714285714285716"/>
    <n v="0"/>
    <n v="0"/>
    <n v="26"/>
    <n v="92.85714285714286"/>
    <n v="28"/>
  </r>
  <r>
    <s v="manifattura40"/>
    <s v="techvisornl"/>
    <m/>
    <m/>
    <m/>
    <m/>
    <m/>
    <m/>
    <m/>
    <m/>
    <s v="No"/>
    <n v="168"/>
    <m/>
    <m/>
    <x v="0"/>
    <d v="2019-06-16T00:16:38.000"/>
    <s v="SolarWinds: Why Businesses Don't Want Machine Learning or Artificial Intelligence - https://t.co/dN5ciO9bXJ #SolarWinds #cloud #paas #iaas #saas #dbaas #daas #robotics #robotic #robot #rpa #ArtificialIntelligence #AI #DevOps #ML #MachineLearning #NeuralNetworks #DeepLearning https://t.co/jxTPBdjOav"/>
    <s v="https://www.techvisor.nl/Nieuws.aspx?iid=EF23695AB675DC211CC56723ADC1F9CA8C5497D0&amp;utm_source=twitter"/>
    <s v="techvisor.nl"/>
    <x v="20"/>
    <m/>
    <s v="http://pbs.twimg.com/profile_images/1041780951813169153/IMkHkS5S_normal.jpg"/>
    <x v="64"/>
    <d v="2019-06-16T00:00:00.000"/>
    <s v="00:16:38"/>
    <s v="https://twitter.com/manifattura40/status/1140050513104449536"/>
    <m/>
    <m/>
    <s v="1140050513104449536"/>
    <m/>
    <b v="0"/>
    <n v="0"/>
    <s v=""/>
    <b v="0"/>
    <s v="en"/>
    <m/>
    <s v=""/>
    <b v="0"/>
    <n v="4"/>
    <s v="1140050129384333312"/>
    <s v="Twitter Bot 2018_87"/>
    <b v="0"/>
    <s v="1140050129384333312"/>
    <s v="Tweet"/>
    <n v="0"/>
    <n v="0"/>
    <m/>
    <m/>
    <m/>
    <m/>
    <m/>
    <m/>
    <m/>
    <m/>
    <n v="1"/>
    <s v="8"/>
    <s v="8"/>
    <n v="1"/>
    <n v="3.5714285714285716"/>
    <n v="1"/>
    <n v="3.5714285714285716"/>
    <n v="0"/>
    <n v="0"/>
    <n v="26"/>
    <n v="92.85714285714286"/>
    <n v="28"/>
  </r>
  <r>
    <s v="machine_ml"/>
    <s v="techvisornl"/>
    <m/>
    <m/>
    <m/>
    <m/>
    <m/>
    <m/>
    <m/>
    <m/>
    <s v="No"/>
    <n v="169"/>
    <m/>
    <m/>
    <x v="0"/>
    <d v="2019-06-16T00:17:06.000"/>
    <s v="SolarWinds: Why Businesses Don't Want Machine Learning or Artificial Intelligence - https://t.co/dN5ciO9bXJ #SolarWinds #cloud #paas #iaas #saas #dbaas #daas #robotics #robotic #robot #rpa #ArtificialIntelligence #AI #DevOps #ML #MachineLearning #NeuralNetworks #DeepLearning https://t.co/jxTPBdjOav"/>
    <s v="https://www.techvisor.nl/Nieuws.aspx?iid=EF23695AB675DC211CC56723ADC1F9CA8C5497D0&amp;utm_source=twitter"/>
    <s v="techvisor.nl"/>
    <x v="20"/>
    <m/>
    <s v="http://pbs.twimg.com/profile_images/1004235176082321408/sr8WYJoB_normal.jpg"/>
    <x v="65"/>
    <d v="2019-06-16T00:00:00.000"/>
    <s v="00:17:06"/>
    <s v="https://twitter.com/machine_ml/status/1140050630985289728"/>
    <m/>
    <m/>
    <s v="1140050630985289728"/>
    <m/>
    <b v="0"/>
    <n v="0"/>
    <s v=""/>
    <b v="0"/>
    <s v="en"/>
    <m/>
    <s v=""/>
    <b v="0"/>
    <n v="4"/>
    <s v="1140050129384333312"/>
    <s v="ML_BD_bot"/>
    <b v="0"/>
    <s v="1140050129384333312"/>
    <s v="Tweet"/>
    <n v="0"/>
    <n v="0"/>
    <m/>
    <m/>
    <m/>
    <m/>
    <m/>
    <m/>
    <m/>
    <m/>
    <n v="1"/>
    <s v="8"/>
    <s v="8"/>
    <n v="1"/>
    <n v="3.5714285714285716"/>
    <n v="1"/>
    <n v="3.5714285714285716"/>
    <n v="0"/>
    <n v="0"/>
    <n v="26"/>
    <n v="92.85714285714286"/>
    <n v="28"/>
  </r>
  <r>
    <s v="melucaslira"/>
    <s v="melucaslira"/>
    <m/>
    <m/>
    <m/>
    <m/>
    <m/>
    <m/>
    <m/>
    <m/>
    <s v="No"/>
    <n v="170"/>
    <m/>
    <m/>
    <x v="2"/>
    <d v="2019-06-16T02:40:54.000"/>
    <s v="#VexRobotics #STEM #Makeanything #Design #Robotics #Omgrobots #industrialdesign #assembly #Robot_x000a__x000a_https://t.co/KyADMBxVIx"/>
    <s v="https://www.vexforum.com/t/what-cad-software-your-team-or-you-uses-on-vex-robotics-projects/62555?u=lucas_lira"/>
    <s v="vexforum.com"/>
    <x v="21"/>
    <m/>
    <s v="http://pbs.twimg.com/profile_images/985359623023661056/qb8So_uq_normal.jpg"/>
    <x v="66"/>
    <d v="2019-06-16T00:00:00.000"/>
    <s v="02:40:54"/>
    <s v="https://twitter.com/melucaslira/status/1140086818651672576"/>
    <m/>
    <m/>
    <s v="1140086818651672576"/>
    <m/>
    <b v="0"/>
    <n v="1"/>
    <s v=""/>
    <b v="0"/>
    <s v="und"/>
    <m/>
    <s v=""/>
    <b v="0"/>
    <n v="0"/>
    <s v=""/>
    <s v="Twitter for Android"/>
    <b v="0"/>
    <s v="1140086818651672576"/>
    <s v="Tweet"/>
    <n v="0"/>
    <n v="0"/>
    <m/>
    <m/>
    <m/>
    <m/>
    <m/>
    <m/>
    <m/>
    <m/>
    <n v="1"/>
    <s v="4"/>
    <s v="4"/>
    <n v="0"/>
    <n v="0"/>
    <n v="0"/>
    <n v="0"/>
    <n v="0"/>
    <n v="0"/>
    <n v="9"/>
    <n v="100"/>
    <n v="9"/>
  </r>
  <r>
    <s v="khalidhamdan0"/>
    <s v="evankirstel"/>
    <m/>
    <m/>
    <m/>
    <m/>
    <m/>
    <m/>
    <m/>
    <m/>
    <s v="No"/>
    <n v="171"/>
    <m/>
    <m/>
    <x v="1"/>
    <d v="2019-03-04T08:15:20.000"/>
    <s v="#MIT's new mini cheetah #robot is the first four-legged robot to do a backflip. _x000a__x000a_At 20 pounds the limber quadruped can bend and swing its legs wide, enabling it to walk either right side up or upside down._x000a__x000a_RT @evankirstel _x000a_#robotics #tech #AI #ML #IoT _x000a__x000a_https://t.co/po7VX4wU1h"/>
    <m/>
    <m/>
    <x v="22"/>
    <s v="https://pbs.twimg.com/ext_tw_video_thumb/1102236150847234048/pu/img/sHxkS1osez3a9fHs.jpg"/>
    <s v="https://pbs.twimg.com/ext_tw_video_thumb/1102236150847234048/pu/img/sHxkS1osez3a9fHs.jpg"/>
    <x v="67"/>
    <d v="2019-03-04T00:00:00.000"/>
    <s v="08:15:20"/>
    <s v="https://twitter.com/khalidhamdan0/status/1102482643621502976"/>
    <m/>
    <m/>
    <s v="1102482643621502976"/>
    <m/>
    <b v="0"/>
    <n v="40"/>
    <s v=""/>
    <b v="0"/>
    <s v="en"/>
    <m/>
    <s v=""/>
    <b v="0"/>
    <n v="20"/>
    <s v=""/>
    <s v="Twitter for iPhone"/>
    <b v="0"/>
    <s v="1102482643621502976"/>
    <s v="Retweet"/>
    <n v="0"/>
    <n v="0"/>
    <m/>
    <m/>
    <m/>
    <m/>
    <m/>
    <m/>
    <m/>
    <m/>
    <n v="1"/>
    <s v="15"/>
    <s v="15"/>
    <n v="1"/>
    <n v="2.1739130434782608"/>
    <n v="0"/>
    <n v="0"/>
    <n v="0"/>
    <n v="0"/>
    <n v="45"/>
    <n v="97.82608695652173"/>
    <n v="46"/>
  </r>
  <r>
    <s v="belamutschler"/>
    <s v="khalidhamdan0"/>
    <m/>
    <m/>
    <m/>
    <m/>
    <m/>
    <m/>
    <m/>
    <m/>
    <s v="No"/>
    <n v="172"/>
    <m/>
    <m/>
    <x v="0"/>
    <d v="2019-06-16T08:29:52.000"/>
    <s v="#MIT's new mini cheetah #robot is the first four-legged robot to do a backflip. _x000a__x000a_At 20 pounds the limber quadruped can bend and swing its legs wide, enabling it to walk either right side up or upside down._x000a__x000a_RT @evankirstel _x000a_#robotics #tech #AI #ML #IoT _x000a__x000a_https://t.co/po7VX4wU1h"/>
    <m/>
    <m/>
    <x v="23"/>
    <m/>
    <s v="http://pbs.twimg.com/profile_images/1120595044736618496/q6PXCW2P_normal.png"/>
    <x v="68"/>
    <d v="2019-06-16T00:00:00.000"/>
    <s v="08:29:52"/>
    <s v="https://twitter.com/belamutschler/status/1140174641870319616"/>
    <m/>
    <m/>
    <s v="1140174641870319616"/>
    <m/>
    <b v="0"/>
    <n v="0"/>
    <s v=""/>
    <b v="0"/>
    <s v="en"/>
    <m/>
    <s v=""/>
    <b v="0"/>
    <n v="20"/>
    <s v="1102482643621502976"/>
    <s v="Twitter for iPhone"/>
    <b v="0"/>
    <s v="1102482643621502976"/>
    <s v="Tweet"/>
    <n v="0"/>
    <n v="0"/>
    <m/>
    <m/>
    <m/>
    <m/>
    <m/>
    <m/>
    <m/>
    <m/>
    <n v="1"/>
    <s v="15"/>
    <s v="15"/>
    <m/>
    <m/>
    <m/>
    <m/>
    <m/>
    <m/>
    <m/>
    <m/>
    <m/>
  </r>
  <r>
    <s v="stevelareau"/>
    <s v="stevelareau"/>
    <m/>
    <m/>
    <m/>
    <m/>
    <m/>
    <m/>
    <m/>
    <m/>
    <s v="No"/>
    <n v="174"/>
    <m/>
    <m/>
    <x v="2"/>
    <d v="2019-06-14T19:58:48.000"/>
    <s v="🤖 If you can't beat them join them 👾 Like it or Not Robots are here to stay..._x000a__x000a_#Automation #robotics #robot #robotica #futuristic #business #opportunity #manifacturing #jobs #artificialintelligence #AI #machine #MachineLearning #tech #technology #innovation #science #future https://t.co/HpYdYgxyGQ"/>
    <m/>
    <m/>
    <x v="24"/>
    <s v="https://pbs.twimg.com/ext_tw_video_thumb/1139623174243520512/pu/img/bGrwEaW_Z4a_9iFe.jpg"/>
    <s v="https://pbs.twimg.com/ext_tw_video_thumb/1139623174243520512/pu/img/bGrwEaW_Z4a_9iFe.jpg"/>
    <x v="69"/>
    <d v="2019-06-14T00:00:00.000"/>
    <s v="19:58:48"/>
    <s v="https://twitter.com/stevelareau/status/1139623242329726976"/>
    <m/>
    <m/>
    <s v="1139623242329726976"/>
    <m/>
    <b v="0"/>
    <n v="3"/>
    <s v=""/>
    <b v="0"/>
    <s v="en"/>
    <m/>
    <s v=""/>
    <b v="0"/>
    <n v="4"/>
    <s v=""/>
    <s v="Twitter for Android"/>
    <b v="0"/>
    <s v="1139623242329726976"/>
    <s v="Tweet"/>
    <n v="0"/>
    <n v="0"/>
    <m/>
    <m/>
    <m/>
    <m/>
    <m/>
    <m/>
    <m/>
    <m/>
    <n v="1"/>
    <s v="14"/>
    <s v="14"/>
    <n v="3"/>
    <n v="8.823529411764707"/>
    <n v="0"/>
    <n v="0"/>
    <n v="0"/>
    <n v="0"/>
    <n v="31"/>
    <n v="91.17647058823529"/>
    <n v="34"/>
  </r>
  <r>
    <s v="sabinemondestin"/>
    <s v="stevelareau"/>
    <m/>
    <m/>
    <m/>
    <m/>
    <m/>
    <m/>
    <m/>
    <m/>
    <s v="No"/>
    <n v="175"/>
    <m/>
    <m/>
    <x v="0"/>
    <d v="2019-06-16T16:46:10.000"/>
    <s v="🤖 If you can't beat them join them 👾 Like it or Not Robots are here to stay..._x000a__x000a_#Automation #robotics #robot #robotica #futuristic #business #opportunity #manifacturing #jobs #artificialintelligence #AI #machine #MachineLearning #tech #technology #innovation #science #future https://t.co/HpYdYgxyGQ"/>
    <m/>
    <m/>
    <x v="18"/>
    <m/>
    <s v="http://pbs.twimg.com/profile_images/638758007829082112/ai6lVt4O_normal.jpg"/>
    <x v="70"/>
    <d v="2019-06-16T00:00:00.000"/>
    <s v="16:46:10"/>
    <s v="https://twitter.com/sabinemondestin/status/1140299539896815616"/>
    <m/>
    <m/>
    <s v="1140299539896815616"/>
    <m/>
    <b v="0"/>
    <n v="0"/>
    <s v=""/>
    <b v="0"/>
    <s v="en"/>
    <m/>
    <s v=""/>
    <b v="0"/>
    <n v="4"/>
    <s v="1139623242329726976"/>
    <s v="Twitter for Android"/>
    <b v="0"/>
    <s v="1139623242329726976"/>
    <s v="Tweet"/>
    <n v="0"/>
    <n v="0"/>
    <m/>
    <m/>
    <m/>
    <m/>
    <m/>
    <m/>
    <m/>
    <m/>
    <n v="1"/>
    <s v="14"/>
    <s v="14"/>
    <n v="3"/>
    <n v="8.823529411764707"/>
    <n v="0"/>
    <n v="0"/>
    <n v="0"/>
    <n v="0"/>
    <n v="31"/>
    <n v="91.17647058823529"/>
    <n v="34"/>
  </r>
  <r>
    <s v="teddyrobotics"/>
    <s v="teddyrobotics"/>
    <m/>
    <m/>
    <m/>
    <m/>
    <m/>
    <m/>
    <m/>
    <m/>
    <s v="No"/>
    <n v="176"/>
    <m/>
    <m/>
    <x v="2"/>
    <d v="2019-06-16T16:50:25.000"/>
    <s v="Should we make Selina a CAT or DOG? Let us know! 🐈🐕_x000a_#robotics #engineering #technology #stem #steam #education #robot #3dprinting https://t.co/rykJ881Lma"/>
    <m/>
    <m/>
    <x v="25"/>
    <s v="https://pbs.twimg.com/media/D9MpW3NXoAAyMyB.jpg"/>
    <s v="https://pbs.twimg.com/media/D9MpW3NXoAAyMyB.jpg"/>
    <x v="71"/>
    <d v="2019-06-16T00:00:00.000"/>
    <s v="16:50:25"/>
    <s v="https://twitter.com/teddyrobotics/status/1140300607137505280"/>
    <m/>
    <m/>
    <s v="1140300607137505280"/>
    <m/>
    <b v="0"/>
    <n v="1"/>
    <s v=""/>
    <b v="0"/>
    <s v="en"/>
    <m/>
    <s v=""/>
    <b v="0"/>
    <n v="0"/>
    <s v=""/>
    <s v="Twitter for Android"/>
    <b v="0"/>
    <s v="1140300607137505280"/>
    <s v="Tweet"/>
    <n v="0"/>
    <n v="0"/>
    <m/>
    <m/>
    <m/>
    <m/>
    <m/>
    <m/>
    <m/>
    <m/>
    <n v="1"/>
    <s v="4"/>
    <s v="4"/>
    <n v="0"/>
    <n v="0"/>
    <n v="0"/>
    <n v="0"/>
    <n v="0"/>
    <n v="0"/>
    <n v="19"/>
    <n v="100"/>
    <n v="19"/>
  </r>
  <r>
    <s v="adamcholewiski1"/>
    <s v="ronald_vanloon"/>
    <m/>
    <m/>
    <m/>
    <m/>
    <m/>
    <m/>
    <m/>
    <m/>
    <s v="No"/>
    <n v="177"/>
    <m/>
    <m/>
    <x v="0"/>
    <d v="2019-06-16T22:01:12.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40027211761750016/BFTZzNs7_normal.jpg"/>
    <x v="72"/>
    <d v="2019-06-16T00:00:00.000"/>
    <s v="22:01:12"/>
    <s v="https://twitter.com/adamcholewiski1/status/1140378819653709824"/>
    <m/>
    <m/>
    <s v="1140378819653709824"/>
    <m/>
    <b v="0"/>
    <n v="0"/>
    <s v=""/>
    <b v="0"/>
    <s v="en"/>
    <m/>
    <s v=""/>
    <b v="0"/>
    <n v="62"/>
    <s v="1140378768449556480"/>
    <s v="Twitter Web App"/>
    <b v="0"/>
    <s v="1140378768449556480"/>
    <s v="Tweet"/>
    <n v="0"/>
    <n v="0"/>
    <m/>
    <m/>
    <m/>
    <m/>
    <m/>
    <m/>
    <m/>
    <m/>
    <n v="1"/>
    <s v="1"/>
    <s v="1"/>
    <m/>
    <m/>
    <m/>
    <m/>
    <m/>
    <m/>
    <m/>
    <m/>
    <m/>
  </r>
  <r>
    <s v="mastersonbarry"/>
    <s v="ronald_vanloon"/>
    <m/>
    <m/>
    <m/>
    <m/>
    <m/>
    <m/>
    <m/>
    <m/>
    <s v="No"/>
    <n v="181"/>
    <m/>
    <m/>
    <x v="0"/>
    <d v="2019-06-16T22:04:0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51167463266643968/xawG-fPx_normal.jpg"/>
    <x v="73"/>
    <d v="2019-06-16T00:00:00.000"/>
    <s v="22:04:07"/>
    <s v="https://twitter.com/mastersonbarry/status/1140379551798878208"/>
    <m/>
    <m/>
    <s v="1140379551798878208"/>
    <m/>
    <b v="0"/>
    <n v="0"/>
    <s v=""/>
    <b v="0"/>
    <s v="en"/>
    <m/>
    <s v=""/>
    <b v="0"/>
    <n v="62"/>
    <s v="1140378768449556480"/>
    <s v="Twitter Web Client"/>
    <b v="0"/>
    <s v="1140378768449556480"/>
    <s v="Tweet"/>
    <n v="0"/>
    <n v="0"/>
    <m/>
    <m/>
    <m/>
    <m/>
    <m/>
    <m/>
    <m/>
    <m/>
    <n v="1"/>
    <s v="1"/>
    <s v="1"/>
    <m/>
    <m/>
    <m/>
    <m/>
    <m/>
    <m/>
    <m/>
    <m/>
    <m/>
  </r>
  <r>
    <s v="freetoopt"/>
    <s v="ronald_vanloon"/>
    <m/>
    <m/>
    <m/>
    <m/>
    <m/>
    <m/>
    <m/>
    <m/>
    <s v="No"/>
    <n v="185"/>
    <m/>
    <m/>
    <x v="0"/>
    <d v="2019-06-13T22:14:02.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abs.twimg.com/sticky/default_profile_images/default_profile_normal.png"/>
    <x v="74"/>
    <d v="2019-06-13T00:00:00.000"/>
    <s v="22:14:02"/>
    <s v="https://twitter.com/freetoopt/status/1139294884911648768"/>
    <m/>
    <m/>
    <s v="1139294884911648768"/>
    <m/>
    <b v="0"/>
    <n v="0"/>
    <s v=""/>
    <b v="0"/>
    <s v="en"/>
    <m/>
    <s v=""/>
    <b v="0"/>
    <n v="69"/>
    <s v="1139293618349498369"/>
    <s v="freetoopt"/>
    <b v="0"/>
    <s v="1139293618349498369"/>
    <s v="Tweet"/>
    <n v="0"/>
    <n v="0"/>
    <m/>
    <m/>
    <m/>
    <m/>
    <m/>
    <m/>
    <m/>
    <m/>
    <n v="2"/>
    <s v="1"/>
    <s v="1"/>
    <m/>
    <m/>
    <m/>
    <m/>
    <m/>
    <m/>
    <m/>
    <m/>
    <m/>
  </r>
  <r>
    <s v="freetoopt"/>
    <s v="ronald_vanloon"/>
    <m/>
    <m/>
    <m/>
    <m/>
    <m/>
    <m/>
    <m/>
    <m/>
    <s v="No"/>
    <n v="189"/>
    <m/>
    <m/>
    <x v="0"/>
    <d v="2019-06-16T22:06:01.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abs.twimg.com/sticky/default_profile_images/default_profile_normal.png"/>
    <x v="75"/>
    <d v="2019-06-16T00:00:00.000"/>
    <s v="22:06:01"/>
    <s v="https://twitter.com/freetoopt/status/1140380033954881536"/>
    <m/>
    <m/>
    <s v="1140380033954881536"/>
    <m/>
    <b v="0"/>
    <n v="0"/>
    <s v=""/>
    <b v="0"/>
    <s v="en"/>
    <m/>
    <s v=""/>
    <b v="0"/>
    <n v="62"/>
    <s v="1140378768449556480"/>
    <s v="freetoopt"/>
    <b v="0"/>
    <s v="1140378768449556480"/>
    <s v="Tweet"/>
    <n v="0"/>
    <n v="0"/>
    <m/>
    <m/>
    <m/>
    <m/>
    <m/>
    <m/>
    <m/>
    <m/>
    <n v="2"/>
    <s v="1"/>
    <s v="1"/>
    <m/>
    <m/>
    <m/>
    <m/>
    <m/>
    <m/>
    <m/>
    <m/>
    <m/>
  </r>
  <r>
    <s v="smione3"/>
    <s v="ronald_vanloon"/>
    <m/>
    <m/>
    <m/>
    <m/>
    <m/>
    <m/>
    <m/>
    <m/>
    <s v="No"/>
    <n v="193"/>
    <m/>
    <m/>
    <x v="0"/>
    <d v="2019-06-16T22:08:2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39641775264534528/UXVUm8hk_normal.jpg"/>
    <x v="76"/>
    <d v="2019-06-16T00:00:00.000"/>
    <s v="22:08:27"/>
    <s v="https://twitter.com/smione3/status/1140380642468880384"/>
    <m/>
    <m/>
    <s v="1140380642468880384"/>
    <m/>
    <b v="0"/>
    <n v="0"/>
    <s v=""/>
    <b v="0"/>
    <s v="en"/>
    <m/>
    <s v=""/>
    <b v="0"/>
    <n v="62"/>
    <s v="1140378768449556480"/>
    <s v="Twitter for Android"/>
    <b v="0"/>
    <s v="1140378768449556480"/>
    <s v="Tweet"/>
    <n v="0"/>
    <n v="0"/>
    <m/>
    <m/>
    <m/>
    <m/>
    <m/>
    <m/>
    <m/>
    <m/>
    <n v="1"/>
    <s v="1"/>
    <s v="1"/>
    <m/>
    <m/>
    <m/>
    <m/>
    <m/>
    <m/>
    <m/>
    <m/>
    <m/>
  </r>
  <r>
    <s v="no0on977"/>
    <s v="ronald_vanloon"/>
    <m/>
    <m/>
    <m/>
    <m/>
    <m/>
    <m/>
    <m/>
    <m/>
    <s v="No"/>
    <n v="197"/>
    <m/>
    <m/>
    <x v="0"/>
    <d v="2019-06-16T22:09:4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19976409253011457/ptSYO0hS_normal.jpg"/>
    <x v="77"/>
    <d v="2019-06-16T00:00:00.000"/>
    <s v="22:09:47"/>
    <s v="https://twitter.com/no0on977/status/1140380981335076869"/>
    <m/>
    <m/>
    <s v="1140380981335076869"/>
    <m/>
    <b v="0"/>
    <n v="0"/>
    <s v=""/>
    <b v="0"/>
    <s v="en"/>
    <m/>
    <s v=""/>
    <b v="0"/>
    <n v="62"/>
    <s v="1140378768449556480"/>
    <s v="Twitter for iPhone"/>
    <b v="0"/>
    <s v="1140378768449556480"/>
    <s v="Tweet"/>
    <n v="0"/>
    <n v="0"/>
    <m/>
    <m/>
    <m/>
    <m/>
    <m/>
    <m/>
    <m/>
    <m/>
    <n v="1"/>
    <s v="1"/>
    <s v="1"/>
    <m/>
    <m/>
    <m/>
    <m/>
    <m/>
    <m/>
    <m/>
    <m/>
    <m/>
  </r>
  <r>
    <s v="sectest9"/>
    <s v="ronald_vanloon"/>
    <m/>
    <m/>
    <m/>
    <m/>
    <m/>
    <m/>
    <m/>
    <m/>
    <s v="No"/>
    <n v="201"/>
    <m/>
    <m/>
    <x v="0"/>
    <d v="2019-06-16T22:09:52.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10735123876982784/GjV7JWMk_normal.jpg"/>
    <x v="78"/>
    <d v="2019-06-16T00:00:00.000"/>
    <s v="22:09:52"/>
    <s v="https://twitter.com/sectest9/status/1140381002251919361"/>
    <m/>
    <m/>
    <s v="1140381002251919361"/>
    <m/>
    <b v="0"/>
    <n v="0"/>
    <s v=""/>
    <b v="0"/>
    <s v="en"/>
    <m/>
    <s v=""/>
    <b v="0"/>
    <n v="62"/>
    <s v="1140378768449556480"/>
    <s v="auto is the only way it can be "/>
    <b v="0"/>
    <s v="1140378768449556480"/>
    <s v="Tweet"/>
    <n v="0"/>
    <n v="0"/>
    <m/>
    <m/>
    <m/>
    <m/>
    <m/>
    <m/>
    <m/>
    <m/>
    <n v="1"/>
    <s v="1"/>
    <s v="1"/>
    <m/>
    <m/>
    <m/>
    <m/>
    <m/>
    <m/>
    <m/>
    <m/>
    <m/>
  </r>
  <r>
    <s v="ftugcekose"/>
    <s v="ronald_vanloon"/>
    <m/>
    <m/>
    <m/>
    <m/>
    <m/>
    <m/>
    <m/>
    <m/>
    <s v="No"/>
    <n v="205"/>
    <m/>
    <m/>
    <x v="0"/>
    <d v="2019-06-16T22:10:33.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41104180792385537/tyGLIGrd_normal.jpg"/>
    <x v="79"/>
    <d v="2019-06-16T00:00:00.000"/>
    <s v="22:10:33"/>
    <s v="https://twitter.com/ftugcekose/status/1140381171492302848"/>
    <m/>
    <m/>
    <s v="1140381171492302848"/>
    <m/>
    <b v="0"/>
    <n v="0"/>
    <s v=""/>
    <b v="0"/>
    <s v="en"/>
    <m/>
    <s v=""/>
    <b v="0"/>
    <n v="62"/>
    <s v="1140378768449556480"/>
    <s v="Twitter for Android"/>
    <b v="0"/>
    <s v="1140378768449556480"/>
    <s v="Tweet"/>
    <n v="0"/>
    <n v="0"/>
    <m/>
    <m/>
    <m/>
    <m/>
    <m/>
    <m/>
    <m/>
    <m/>
    <n v="1"/>
    <s v="1"/>
    <s v="1"/>
    <m/>
    <m/>
    <m/>
    <m/>
    <m/>
    <m/>
    <m/>
    <m/>
    <m/>
  </r>
  <r>
    <s v="epicrelevance"/>
    <s v="ronald_vanloon"/>
    <m/>
    <m/>
    <m/>
    <m/>
    <m/>
    <m/>
    <m/>
    <m/>
    <s v="No"/>
    <n v="209"/>
    <m/>
    <m/>
    <x v="0"/>
    <d v="2019-06-16T22:11:49.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021474310840635392/pMN9hbZP_normal.jpg"/>
    <x v="80"/>
    <d v="2019-06-16T00:00:00.000"/>
    <s v="22:11:49"/>
    <s v="https://twitter.com/epicrelevance/status/1140381489445707776"/>
    <m/>
    <m/>
    <s v="1140381489445707776"/>
    <m/>
    <b v="0"/>
    <n v="0"/>
    <s v=""/>
    <b v="0"/>
    <s v="en"/>
    <m/>
    <s v=""/>
    <b v="0"/>
    <n v="62"/>
    <s v="1140378768449556480"/>
    <s v="Twitter for iPhone"/>
    <b v="0"/>
    <s v="1140378768449556480"/>
    <s v="Tweet"/>
    <n v="0"/>
    <n v="0"/>
    <m/>
    <m/>
    <m/>
    <m/>
    <m/>
    <m/>
    <m/>
    <m/>
    <n v="1"/>
    <s v="1"/>
    <s v="1"/>
    <m/>
    <m/>
    <m/>
    <m/>
    <m/>
    <m/>
    <m/>
    <m/>
    <m/>
  </r>
  <r>
    <s v="redblockchain"/>
    <s v="ronald_vanloon"/>
    <m/>
    <m/>
    <m/>
    <m/>
    <m/>
    <m/>
    <m/>
    <m/>
    <s v="No"/>
    <n v="213"/>
    <m/>
    <m/>
    <x v="0"/>
    <d v="2019-06-16T22:13:4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954866776579358721/M9mIXJhn_normal.jpg"/>
    <x v="81"/>
    <d v="2019-06-16T00:00:00.000"/>
    <s v="22:13:47"/>
    <s v="https://twitter.com/redblockchain/status/1140381987242500096"/>
    <m/>
    <m/>
    <s v="1140381987242500096"/>
    <m/>
    <b v="0"/>
    <n v="0"/>
    <s v=""/>
    <b v="0"/>
    <s v="en"/>
    <m/>
    <s v=""/>
    <b v="0"/>
    <n v="62"/>
    <s v="1140378768449556480"/>
    <s v="Twitter for iPhone"/>
    <b v="0"/>
    <s v="1140378768449556480"/>
    <s v="Tweet"/>
    <n v="0"/>
    <n v="0"/>
    <m/>
    <m/>
    <m/>
    <m/>
    <m/>
    <m/>
    <m/>
    <m/>
    <n v="1"/>
    <s v="1"/>
    <s v="1"/>
    <m/>
    <m/>
    <m/>
    <m/>
    <m/>
    <m/>
    <m/>
    <m/>
    <m/>
  </r>
  <r>
    <s v="santiagorojas"/>
    <s v="ronald_vanloon"/>
    <m/>
    <m/>
    <m/>
    <m/>
    <m/>
    <m/>
    <m/>
    <m/>
    <s v="No"/>
    <n v="217"/>
    <m/>
    <m/>
    <x v="0"/>
    <d v="2019-06-16T22:30:13.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28817179798425600/uhdE-efq_normal.jpg"/>
    <x v="82"/>
    <d v="2019-06-16T00:00:00.000"/>
    <s v="22:30:13"/>
    <s v="https://twitter.com/santiagorojas/status/1140386123375677440"/>
    <m/>
    <m/>
    <s v="1140386123375677440"/>
    <m/>
    <b v="0"/>
    <n v="0"/>
    <s v=""/>
    <b v="0"/>
    <s v="en"/>
    <m/>
    <s v=""/>
    <b v="0"/>
    <n v="62"/>
    <s v="1140378768449556480"/>
    <s v="Twitter for iPhone"/>
    <b v="0"/>
    <s v="1140378768449556480"/>
    <s v="Tweet"/>
    <n v="0"/>
    <n v="0"/>
    <m/>
    <m/>
    <m/>
    <m/>
    <m/>
    <m/>
    <m/>
    <m/>
    <n v="1"/>
    <s v="1"/>
    <s v="1"/>
    <m/>
    <m/>
    <m/>
    <m/>
    <m/>
    <m/>
    <m/>
    <m/>
    <m/>
  </r>
  <r>
    <s v="jfrf_voyager"/>
    <s v="ronald_vanloon"/>
    <m/>
    <m/>
    <m/>
    <m/>
    <m/>
    <m/>
    <m/>
    <m/>
    <s v="No"/>
    <n v="221"/>
    <m/>
    <m/>
    <x v="0"/>
    <d v="2019-06-16T23:12:28.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044351127196581888/tBXN9Hav_normal.jpg"/>
    <x v="83"/>
    <d v="2019-06-16T00:00:00.000"/>
    <s v="23:12:28"/>
    <s v="https://twitter.com/jfrf_voyager/status/1140396755592372230"/>
    <m/>
    <m/>
    <s v="1140396755592372230"/>
    <m/>
    <b v="0"/>
    <n v="0"/>
    <s v=""/>
    <b v="0"/>
    <s v="en"/>
    <m/>
    <s v=""/>
    <b v="0"/>
    <n v="62"/>
    <s v="1140378768449556480"/>
    <s v="Twitter for Android"/>
    <b v="0"/>
    <s v="1140378768449556480"/>
    <s v="Tweet"/>
    <n v="0"/>
    <n v="0"/>
    <m/>
    <m/>
    <m/>
    <m/>
    <m/>
    <m/>
    <m/>
    <m/>
    <n v="1"/>
    <s v="1"/>
    <s v="1"/>
    <m/>
    <m/>
    <m/>
    <m/>
    <m/>
    <m/>
    <m/>
    <m/>
    <m/>
  </r>
  <r>
    <s v="tegar09"/>
    <s v="ronald_vanloon"/>
    <m/>
    <m/>
    <m/>
    <m/>
    <m/>
    <m/>
    <m/>
    <m/>
    <s v="No"/>
    <n v="225"/>
    <m/>
    <m/>
    <x v="0"/>
    <d v="2019-06-17T00:10:56.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21787893461078017/G5hriUX__normal.jpg"/>
    <x v="84"/>
    <d v="2019-06-17T00:00:00.000"/>
    <s v="00:10:56"/>
    <s v="https://twitter.com/tegar09/status/1140411469344854016"/>
    <m/>
    <m/>
    <s v="1140411469344854016"/>
    <m/>
    <b v="0"/>
    <n v="0"/>
    <s v=""/>
    <b v="0"/>
    <s v="en"/>
    <m/>
    <s v=""/>
    <b v="0"/>
    <n v="62"/>
    <s v="1140378768449556480"/>
    <s v="Twitter for Android"/>
    <b v="0"/>
    <s v="1140378768449556480"/>
    <s v="Tweet"/>
    <n v="0"/>
    <n v="0"/>
    <m/>
    <m/>
    <m/>
    <m/>
    <m/>
    <m/>
    <m/>
    <m/>
    <n v="1"/>
    <s v="1"/>
    <s v="1"/>
    <m/>
    <m/>
    <m/>
    <m/>
    <m/>
    <m/>
    <m/>
    <m/>
    <m/>
  </r>
  <r>
    <s v="mohr_inno"/>
    <s v="seeker"/>
    <m/>
    <m/>
    <m/>
    <m/>
    <m/>
    <m/>
    <m/>
    <m/>
    <s v="No"/>
    <n v="229"/>
    <m/>
    <m/>
    <x v="1"/>
    <d v="2019-06-17T00:41:58.000"/>
    <s v="Updates on #Innovation RT @Ronald_vanLoon: This #Robot can write or draw in any surface_x000a_by @seeker |_x000a__x000a_#MachineLearning #DeepLearning #DL #Innovation #Robotics… https://t.co/K9mb7Ekh70"/>
    <s v="https://twitter.com/i/web/status/1140378768449556480"/>
    <s v="twitter.com"/>
    <x v="26"/>
    <m/>
    <s v="http://pbs.twimg.com/profile_images/1129326385313538048/xmjNoSTI_normal.jpg"/>
    <x v="85"/>
    <d v="2019-06-17T00:00:00.000"/>
    <s v="00:41:58"/>
    <s v="https://twitter.com/mohr_inno/status/1140419276567928833"/>
    <m/>
    <m/>
    <s v="1140419276567928833"/>
    <m/>
    <b v="0"/>
    <n v="0"/>
    <s v=""/>
    <b v="0"/>
    <s v="en"/>
    <m/>
    <s v=""/>
    <b v="0"/>
    <n v="1"/>
    <s v=""/>
    <s v="mohrKPMG bot"/>
    <b v="0"/>
    <s v="1140419276567928833"/>
    <s v="Tweet"/>
    <n v="0"/>
    <n v="0"/>
    <m/>
    <m/>
    <m/>
    <m/>
    <m/>
    <m/>
    <m/>
    <m/>
    <n v="1"/>
    <s v="1"/>
    <s v="1"/>
    <m/>
    <m/>
    <m/>
    <m/>
    <m/>
    <m/>
    <m/>
    <m/>
    <m/>
  </r>
  <r>
    <s v="galileus_exhorb"/>
    <s v="ronald_vanloon"/>
    <m/>
    <m/>
    <m/>
    <m/>
    <m/>
    <m/>
    <m/>
    <m/>
    <s v="No"/>
    <n v="231"/>
    <m/>
    <m/>
    <x v="0"/>
    <d v="2019-06-17T01:13:58.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639966157294972929/tjWR-jyA_normal.jpg"/>
    <x v="86"/>
    <d v="2019-06-17T00:00:00.000"/>
    <s v="01:13:58"/>
    <s v="https://twitter.com/galileus_exhorb/status/1140427331644854274"/>
    <m/>
    <m/>
    <s v="1140427331644854274"/>
    <m/>
    <b v="0"/>
    <n v="0"/>
    <s v=""/>
    <b v="0"/>
    <s v="en"/>
    <m/>
    <s v=""/>
    <b v="0"/>
    <n v="62"/>
    <s v="1140378768449556480"/>
    <s v="Twitter for Android"/>
    <b v="0"/>
    <s v="1140378768449556480"/>
    <s v="Tweet"/>
    <n v="0"/>
    <n v="0"/>
    <m/>
    <m/>
    <m/>
    <m/>
    <m/>
    <m/>
    <m/>
    <m/>
    <n v="1"/>
    <s v="1"/>
    <s v="1"/>
    <m/>
    <m/>
    <m/>
    <m/>
    <m/>
    <m/>
    <m/>
    <m/>
    <m/>
  </r>
  <r>
    <s v="digiaustralia"/>
    <s v="ronald_vanloon"/>
    <m/>
    <m/>
    <m/>
    <m/>
    <m/>
    <m/>
    <m/>
    <m/>
    <s v="No"/>
    <n v="235"/>
    <m/>
    <m/>
    <x v="0"/>
    <d v="2019-06-17T02:15:5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37202071730442240/sy9RslhC_normal.png"/>
    <x v="87"/>
    <d v="2019-06-17T00:00:00.000"/>
    <s v="02:15:50"/>
    <s v="https://twitter.com/digiaustralia/status/1140442900389486592"/>
    <m/>
    <m/>
    <s v="1140442900389486592"/>
    <m/>
    <b v="0"/>
    <n v="0"/>
    <s v=""/>
    <b v="0"/>
    <s v="en"/>
    <m/>
    <s v=""/>
    <b v="0"/>
    <n v="62"/>
    <s v="1140378768449556480"/>
    <s v="Twitter Web App"/>
    <b v="0"/>
    <s v="1140378768449556480"/>
    <s v="Tweet"/>
    <n v="0"/>
    <n v="0"/>
    <m/>
    <m/>
    <m/>
    <m/>
    <m/>
    <m/>
    <m/>
    <m/>
    <n v="1"/>
    <s v="1"/>
    <s v="1"/>
    <m/>
    <m/>
    <m/>
    <m/>
    <m/>
    <m/>
    <m/>
    <m/>
    <m/>
  </r>
  <r>
    <s v="alberto02891011"/>
    <s v="ronald_vanloon"/>
    <m/>
    <m/>
    <m/>
    <m/>
    <m/>
    <m/>
    <m/>
    <m/>
    <s v="No"/>
    <n v="239"/>
    <m/>
    <m/>
    <x v="0"/>
    <d v="2019-06-17T04:05:3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21416275471863808/rxL5hmsa_normal.jpg"/>
    <x v="88"/>
    <d v="2019-06-17T00:00:00.000"/>
    <s v="04:05:30"/>
    <s v="https://twitter.com/alberto02891011/status/1140470500075945986"/>
    <m/>
    <m/>
    <s v="1140470500075945986"/>
    <m/>
    <b v="0"/>
    <n v="0"/>
    <s v=""/>
    <b v="0"/>
    <s v="en"/>
    <m/>
    <s v=""/>
    <b v="0"/>
    <n v="62"/>
    <s v="1140378768449556480"/>
    <s v="Twitter Web App"/>
    <b v="0"/>
    <s v="1140378768449556480"/>
    <s v="Tweet"/>
    <n v="0"/>
    <n v="0"/>
    <m/>
    <m/>
    <m/>
    <m/>
    <m/>
    <m/>
    <m/>
    <m/>
    <n v="1"/>
    <s v="1"/>
    <s v="1"/>
    <m/>
    <m/>
    <m/>
    <m/>
    <m/>
    <m/>
    <m/>
    <m/>
    <m/>
  </r>
  <r>
    <s v="waterpond"/>
    <s v="ronald_vanloon"/>
    <m/>
    <m/>
    <m/>
    <m/>
    <m/>
    <m/>
    <m/>
    <m/>
    <s v="No"/>
    <n v="243"/>
    <m/>
    <m/>
    <x v="0"/>
    <d v="2019-06-17T04:15:3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896419782370578432/KOhtDjdy_normal.jpg"/>
    <x v="89"/>
    <d v="2019-06-17T00:00:00.000"/>
    <s v="04:15:31"/>
    <s v="https://twitter.com/waterpond/status/1140473020886073345"/>
    <m/>
    <m/>
    <s v="1140473020886073345"/>
    <m/>
    <b v="0"/>
    <n v="0"/>
    <s v=""/>
    <b v="0"/>
    <s v="en"/>
    <m/>
    <s v=""/>
    <b v="0"/>
    <n v="69"/>
    <s v="1139293618349498369"/>
    <s v="Twitter for iPhone"/>
    <b v="0"/>
    <s v="1139293618349498369"/>
    <s v="Tweet"/>
    <n v="0"/>
    <n v="0"/>
    <m/>
    <m/>
    <m/>
    <m/>
    <m/>
    <m/>
    <m/>
    <m/>
    <n v="1"/>
    <s v="1"/>
    <s v="1"/>
    <m/>
    <m/>
    <m/>
    <m/>
    <m/>
    <m/>
    <m/>
    <m/>
    <m/>
  </r>
  <r>
    <s v="inov82influence"/>
    <s v="ronald_vanloon"/>
    <m/>
    <m/>
    <m/>
    <m/>
    <m/>
    <m/>
    <m/>
    <m/>
    <s v="No"/>
    <n v="247"/>
    <m/>
    <m/>
    <x v="0"/>
    <d v="2019-06-17T04:22:02.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802500349407981568/Rns47sil_normal.jpg"/>
    <x v="90"/>
    <d v="2019-06-17T00:00:00.000"/>
    <s v="04:22:02"/>
    <s v="https://twitter.com/inov82influence/status/1140474660976508928"/>
    <m/>
    <m/>
    <s v="1140474660976508928"/>
    <m/>
    <b v="0"/>
    <n v="0"/>
    <s v=""/>
    <b v="0"/>
    <s v="en"/>
    <m/>
    <s v=""/>
    <b v="0"/>
    <n v="62"/>
    <s v="1140378768449556480"/>
    <s v="Twitter for Android"/>
    <b v="0"/>
    <s v="1140378768449556480"/>
    <s v="Tweet"/>
    <n v="0"/>
    <n v="0"/>
    <m/>
    <m/>
    <m/>
    <m/>
    <m/>
    <m/>
    <m/>
    <m/>
    <n v="1"/>
    <s v="1"/>
    <s v="1"/>
    <m/>
    <m/>
    <m/>
    <m/>
    <m/>
    <m/>
    <m/>
    <m/>
    <m/>
  </r>
  <r>
    <s v="rubenroa"/>
    <s v="seeker"/>
    <m/>
    <m/>
    <m/>
    <m/>
    <m/>
    <m/>
    <m/>
    <m/>
    <s v="No"/>
    <n v="251"/>
    <m/>
    <m/>
    <x v="1"/>
    <d v="2019-06-17T04:20:54.000"/>
    <s v="Top story: @Ronald_vanLoon: 'This #Robot can write or draw in any surface_x000a_by @seeker |_x000a__x000a_#MachineLearning #DeepLearning #DL #Innovation #Robotics #Technology #InternetofThings #IoT #AI #RPA #FutureofWork #Autonomous #Ind… https://t.co/AeD9cgdvxh, see more https://t.co/dAOSFmIOYl"/>
    <s v="http://tweetedtimes.com/rubenroa"/>
    <s v="tweetedtimes.com"/>
    <x v="27"/>
    <s v="https://pbs.twimg.com/amplify_video_thumb/1138571954619740165/img/h5zUx7R9eg-J53T8.jpg"/>
    <s v="https://pbs.twimg.com/amplify_video_thumb/1138571954619740165/img/h5zUx7R9eg-J53T8.jpg"/>
    <x v="91"/>
    <d v="2019-06-17T00:00:00.000"/>
    <s v="04:20:54"/>
    <s v="https://twitter.com/rubenroa/status/1140474372928548869"/>
    <m/>
    <m/>
    <s v="1140474372928548869"/>
    <m/>
    <b v="0"/>
    <n v="0"/>
    <s v=""/>
    <b v="0"/>
    <s v="en"/>
    <m/>
    <s v=""/>
    <b v="0"/>
    <n v="1"/>
    <s v=""/>
    <s v="The Tweeted Times"/>
    <b v="0"/>
    <s v="1140474372928548869"/>
    <s v="Tweet"/>
    <n v="0"/>
    <n v="0"/>
    <m/>
    <m/>
    <m/>
    <m/>
    <m/>
    <m/>
    <m/>
    <m/>
    <n v="1"/>
    <s v="1"/>
    <s v="1"/>
    <m/>
    <m/>
    <m/>
    <m/>
    <m/>
    <m/>
    <m/>
    <m/>
    <m/>
  </r>
  <r>
    <s v="e_nterdiscipl"/>
    <s v="rubenroa"/>
    <m/>
    <m/>
    <m/>
    <m/>
    <m/>
    <m/>
    <m/>
    <m/>
    <s v="No"/>
    <n v="253"/>
    <m/>
    <m/>
    <x v="0"/>
    <d v="2019-06-17T04:22:14.000"/>
    <s v="Top story: @Ronald_vanLoon: 'This #Robot can write or draw in any surface_x000a_by @seeker |_x000a__x000a_#MachineLearning #DeepLearning #DL #Innovation #Robotics #Technology #InternetofThings #IoT #AI #RPA #FutureofWork #Autonomous #Ind… https://t.co/AeD9cgdvxh, see more https://t.co/dAOSFmIOYl"/>
    <m/>
    <m/>
    <x v="28"/>
    <m/>
    <s v="http://pbs.twimg.com/profile_images/975455769285013516/v9woXI7E_normal.jpg"/>
    <x v="92"/>
    <d v="2019-06-17T00:00:00.000"/>
    <s v="04:22:14"/>
    <s v="https://twitter.com/e_nterdiscipl/status/1140474711735963650"/>
    <m/>
    <m/>
    <s v="1140474711735963650"/>
    <m/>
    <b v="0"/>
    <n v="0"/>
    <s v=""/>
    <b v="0"/>
    <s v="en"/>
    <m/>
    <s v=""/>
    <b v="0"/>
    <n v="1"/>
    <s v="1140474372928548869"/>
    <s v="inter discipl"/>
    <b v="0"/>
    <s v="1140474372928548869"/>
    <s v="Tweet"/>
    <n v="0"/>
    <n v="0"/>
    <m/>
    <m/>
    <m/>
    <m/>
    <m/>
    <m/>
    <m/>
    <m/>
    <n v="1"/>
    <s v="1"/>
    <s v="1"/>
    <m/>
    <m/>
    <m/>
    <m/>
    <m/>
    <m/>
    <m/>
    <m/>
    <m/>
  </r>
  <r>
    <s v="infopronetwork"/>
    <s v="ronald_vanloon"/>
    <m/>
    <m/>
    <m/>
    <m/>
    <m/>
    <m/>
    <m/>
    <m/>
    <s v="No"/>
    <n v="256"/>
    <m/>
    <m/>
    <x v="0"/>
    <d v="2019-06-17T04:37:2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01708113653669888/Nzm67hhC_normal.png"/>
    <x v="93"/>
    <d v="2019-06-17T00:00:00.000"/>
    <s v="04:37:20"/>
    <s v="https://twitter.com/infopronetwork/status/1140478508919115777"/>
    <m/>
    <m/>
    <s v="1140478508919115777"/>
    <m/>
    <b v="0"/>
    <n v="0"/>
    <s v=""/>
    <b v="0"/>
    <s v="en"/>
    <m/>
    <s v=""/>
    <b v="0"/>
    <n v="62"/>
    <s v="1140378768449556480"/>
    <s v="Twitter for Android"/>
    <b v="0"/>
    <s v="1140378768449556480"/>
    <s v="Tweet"/>
    <n v="0"/>
    <n v="0"/>
    <m/>
    <m/>
    <m/>
    <m/>
    <m/>
    <m/>
    <m/>
    <m/>
    <n v="1"/>
    <s v="1"/>
    <s v="1"/>
    <m/>
    <m/>
    <m/>
    <m/>
    <m/>
    <m/>
    <m/>
    <m/>
    <m/>
  </r>
  <r>
    <s v="sam11_pearl"/>
    <s v="ronald_vanloon"/>
    <m/>
    <m/>
    <m/>
    <m/>
    <m/>
    <m/>
    <m/>
    <m/>
    <s v="No"/>
    <n v="260"/>
    <m/>
    <m/>
    <x v="0"/>
    <d v="2019-06-17T04:55:2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052162549385314305/sbVfOrk0_normal.jpg"/>
    <x v="94"/>
    <d v="2019-06-17T00:00:00.000"/>
    <s v="04:55:27"/>
    <s v="https://twitter.com/sam11_pearl/status/1140483069851271168"/>
    <m/>
    <m/>
    <s v="1140483069851271168"/>
    <m/>
    <b v="0"/>
    <n v="0"/>
    <s v=""/>
    <b v="0"/>
    <s v="en"/>
    <m/>
    <s v=""/>
    <b v="0"/>
    <n v="62"/>
    <s v="1140378768449556480"/>
    <s v="Twitter Web App"/>
    <b v="0"/>
    <s v="1140378768449556480"/>
    <s v="Tweet"/>
    <n v="0"/>
    <n v="0"/>
    <m/>
    <m/>
    <m/>
    <m/>
    <m/>
    <m/>
    <m/>
    <m/>
    <n v="1"/>
    <s v="1"/>
    <s v="1"/>
    <m/>
    <m/>
    <m/>
    <m/>
    <m/>
    <m/>
    <m/>
    <m/>
    <m/>
  </r>
  <r>
    <s v="manriquevaldor"/>
    <s v="ronald_vanloon"/>
    <m/>
    <m/>
    <m/>
    <m/>
    <m/>
    <m/>
    <m/>
    <m/>
    <s v="No"/>
    <n v="264"/>
    <m/>
    <m/>
    <x v="0"/>
    <d v="2019-06-14T05:33:34.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658030835623440384/L6b015aU_normal.jpg"/>
    <x v="95"/>
    <d v="2019-06-14T00:00:00.000"/>
    <s v="05:33:34"/>
    <s v="https://twitter.com/manriquevaldor/status/1139405496236949504"/>
    <m/>
    <m/>
    <s v="1139405496236949504"/>
    <m/>
    <b v="0"/>
    <n v="0"/>
    <s v=""/>
    <b v="0"/>
    <s v="en"/>
    <m/>
    <s v=""/>
    <b v="0"/>
    <n v="69"/>
    <s v="1139293618349498369"/>
    <s v="Twitter for iPhone"/>
    <b v="0"/>
    <s v="1139293618349498369"/>
    <s v="Tweet"/>
    <n v="0"/>
    <n v="0"/>
    <m/>
    <m/>
    <m/>
    <m/>
    <m/>
    <m/>
    <m/>
    <m/>
    <n v="2"/>
    <s v="1"/>
    <s v="1"/>
    <m/>
    <m/>
    <m/>
    <m/>
    <m/>
    <m/>
    <m/>
    <m/>
    <m/>
  </r>
  <r>
    <s v="manriquevaldor"/>
    <s v="ronald_vanloon"/>
    <m/>
    <m/>
    <m/>
    <m/>
    <m/>
    <m/>
    <m/>
    <m/>
    <s v="No"/>
    <n v="268"/>
    <m/>
    <m/>
    <x v="0"/>
    <d v="2019-06-17T05:44:42.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658030835623440384/L6b015aU_normal.jpg"/>
    <x v="96"/>
    <d v="2019-06-17T00:00:00.000"/>
    <s v="05:44:42"/>
    <s v="https://twitter.com/manriquevaldor/status/1140495462547566595"/>
    <m/>
    <m/>
    <s v="1140495462547566595"/>
    <m/>
    <b v="0"/>
    <n v="0"/>
    <s v=""/>
    <b v="0"/>
    <s v="en"/>
    <m/>
    <s v=""/>
    <b v="0"/>
    <n v="62"/>
    <s v="1140378768449556480"/>
    <s v="Twitter for iPhone"/>
    <b v="0"/>
    <s v="1140378768449556480"/>
    <s v="Tweet"/>
    <n v="0"/>
    <n v="0"/>
    <m/>
    <m/>
    <m/>
    <m/>
    <m/>
    <m/>
    <m/>
    <m/>
    <n v="2"/>
    <s v="1"/>
    <s v="1"/>
    <m/>
    <m/>
    <m/>
    <m/>
    <m/>
    <m/>
    <m/>
    <m/>
    <m/>
  </r>
  <r>
    <s v="alfredsunil"/>
    <s v="ronald_vanloon"/>
    <m/>
    <m/>
    <m/>
    <m/>
    <m/>
    <m/>
    <m/>
    <m/>
    <s v="No"/>
    <n v="272"/>
    <m/>
    <m/>
    <x v="0"/>
    <d v="2019-06-14T05:20:25.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918117893648285702/IAfpvIJv_normal.jpg"/>
    <x v="97"/>
    <d v="2019-06-14T00:00:00.000"/>
    <s v="05:20:25"/>
    <s v="https://twitter.com/alfredsunil/status/1139402190714372097"/>
    <m/>
    <m/>
    <s v="1139402190714372097"/>
    <m/>
    <b v="0"/>
    <n v="0"/>
    <s v=""/>
    <b v="0"/>
    <s v="en"/>
    <m/>
    <s v=""/>
    <b v="0"/>
    <n v="69"/>
    <s v="1139293618349498369"/>
    <s v="Twitter for iPhone"/>
    <b v="0"/>
    <s v="1139293618349498369"/>
    <s v="Tweet"/>
    <n v="0"/>
    <n v="0"/>
    <m/>
    <m/>
    <m/>
    <m/>
    <m/>
    <m/>
    <m/>
    <m/>
    <n v="2"/>
    <s v="1"/>
    <s v="1"/>
    <m/>
    <m/>
    <m/>
    <m/>
    <m/>
    <m/>
    <m/>
    <m/>
    <m/>
  </r>
  <r>
    <s v="alfredsunil"/>
    <s v="ronald_vanloon"/>
    <m/>
    <m/>
    <m/>
    <m/>
    <m/>
    <m/>
    <m/>
    <m/>
    <s v="No"/>
    <n v="276"/>
    <m/>
    <m/>
    <x v="0"/>
    <d v="2019-06-17T07:07:09.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918117893648285702/IAfpvIJv_normal.jpg"/>
    <x v="98"/>
    <d v="2019-06-17T00:00:00.000"/>
    <s v="07:07:09"/>
    <s v="https://twitter.com/alfredsunil/status/1140516212310454272"/>
    <m/>
    <m/>
    <s v="1140516212310454272"/>
    <m/>
    <b v="0"/>
    <n v="0"/>
    <s v=""/>
    <b v="0"/>
    <s v="en"/>
    <m/>
    <s v=""/>
    <b v="0"/>
    <n v="62"/>
    <s v="1140378768449556480"/>
    <s v="Twitter for iPhone"/>
    <b v="0"/>
    <s v="1140378768449556480"/>
    <s v="Tweet"/>
    <n v="0"/>
    <n v="0"/>
    <m/>
    <m/>
    <m/>
    <m/>
    <m/>
    <m/>
    <m/>
    <m/>
    <n v="2"/>
    <s v="1"/>
    <s v="1"/>
    <m/>
    <m/>
    <m/>
    <m/>
    <m/>
    <m/>
    <m/>
    <m/>
    <m/>
  </r>
  <r>
    <s v="techvisornl"/>
    <s v="techvisornl"/>
    <m/>
    <m/>
    <m/>
    <m/>
    <m/>
    <m/>
    <m/>
    <m/>
    <s v="No"/>
    <n v="280"/>
    <m/>
    <m/>
    <x v="2"/>
    <d v="2019-06-16T00:15:06.000"/>
    <s v="SolarWinds: Why Businesses Don't Want Machine Learning or Artificial Intelligence - https://t.co/dN5ciO9bXJ #SolarWinds #cloud #paas #iaas #saas #dbaas #daas #robotics #robotic #robot #rpa #ArtificialIntelligence #AI #DevOps #ML #MachineLearning #NeuralNetworks #DeepLearning https://t.co/jxTPBdjOav"/>
    <s v="https://www.techvisor.nl/Nieuws.aspx?iid=EF23695AB675DC211CC56723ADC1F9CA8C5497D0&amp;utm_source=twitter"/>
    <s v="techvisor.nl"/>
    <x v="29"/>
    <s v="https://pbs.twimg.com/media/D9JFjRQX4AAnWml.jpg"/>
    <s v="https://pbs.twimg.com/media/D9JFjRQX4AAnWml.jpg"/>
    <x v="99"/>
    <d v="2019-06-16T00:00:00.000"/>
    <s v="00:15:06"/>
    <s v="https://twitter.com/techvisornl/status/1140050129384333312"/>
    <m/>
    <m/>
    <s v="1140050129384333312"/>
    <m/>
    <b v="0"/>
    <n v="1"/>
    <s v=""/>
    <b v="0"/>
    <s v="en"/>
    <m/>
    <s v=""/>
    <b v="0"/>
    <n v="4"/>
    <s v=""/>
    <s v="TechVisor"/>
    <b v="0"/>
    <s v="1140050129384333312"/>
    <s v="Tweet"/>
    <n v="0"/>
    <n v="0"/>
    <m/>
    <m/>
    <m/>
    <m/>
    <m/>
    <m/>
    <m/>
    <m/>
    <n v="1"/>
    <s v="8"/>
    <s v="8"/>
    <n v="1"/>
    <n v="3.5714285714285716"/>
    <n v="1"/>
    <n v="3.5714285714285716"/>
    <n v="0"/>
    <n v="0"/>
    <n v="26"/>
    <n v="92.85714285714286"/>
    <n v="28"/>
  </r>
  <r>
    <s v="machinelearn_d"/>
    <s v="techvisornl"/>
    <m/>
    <m/>
    <m/>
    <m/>
    <m/>
    <m/>
    <m/>
    <m/>
    <s v="No"/>
    <n v="281"/>
    <m/>
    <m/>
    <x v="0"/>
    <d v="2019-06-16T01:22:59.000"/>
    <s v="SolarWinds: Why Businesses Don't Want Machine Learning or Artificial Intelligence - https://t.co/dN5ciO9bXJ #SolarWinds #cloud #paas #iaas #saas #dbaas #daas #robotics #robotic #robot #rpa #ArtificialIntelligence #AI #DevOps #ML #MachineLearning #NeuralNetworks #DeepLearning https://t.co/jxTPBdjOav"/>
    <s v="https://www.techvisor.nl/Nieuws.aspx?iid=EF23695AB675DC211CC56723ADC1F9CA8C5497D0&amp;utm_source=twitter"/>
    <s v="techvisor.nl"/>
    <x v="20"/>
    <m/>
    <s v="http://pbs.twimg.com/profile_images/869962597424025601/3NHd0kZ__normal.jpg"/>
    <x v="100"/>
    <d v="2019-06-16T00:00:00.000"/>
    <s v="01:22:59"/>
    <s v="https://twitter.com/machinelearn_d/status/1140067213233098765"/>
    <m/>
    <m/>
    <s v="1140067213233098765"/>
    <m/>
    <b v="0"/>
    <n v="0"/>
    <s v=""/>
    <b v="0"/>
    <s v="en"/>
    <m/>
    <s v=""/>
    <b v="0"/>
    <n v="4"/>
    <s v="1140050129384333312"/>
    <s v="Machine Learning Digest"/>
    <b v="0"/>
    <s v="1140050129384333312"/>
    <s v="Tweet"/>
    <n v="0"/>
    <n v="0"/>
    <m/>
    <m/>
    <m/>
    <m/>
    <m/>
    <m/>
    <m/>
    <m/>
    <n v="1"/>
    <s v="1"/>
    <s v="8"/>
    <n v="1"/>
    <n v="3.5714285714285716"/>
    <n v="1"/>
    <n v="3.5714285714285716"/>
    <n v="0"/>
    <n v="0"/>
    <n v="26"/>
    <n v="92.85714285714286"/>
    <n v="28"/>
  </r>
  <r>
    <s v="benedicterios"/>
    <s v="mik"/>
    <m/>
    <m/>
    <m/>
    <m/>
    <m/>
    <m/>
    <m/>
    <m/>
    <s v="No"/>
    <n v="282"/>
    <m/>
    <m/>
    <x v="1"/>
    <d v="2019-06-17T07:10:17.000"/>
    <s v="RT @nayana_ks: RT @Ronald_vanLoon: This #Robot can write or draw in any surface_x000a_by @seeker |_x000a__x000a_#MachineLearning #DeepLearning #DL #Innovation #Robotics #Technology #InternetofThings #IoT #AI #RPA #FutureofWork #Autonomous #Industry40 #RT_x000a__x000a_Cc: @mclynd @mik… https://t.co/10mmqFlsJq"/>
    <m/>
    <m/>
    <x v="30"/>
    <s v="https://pbs.twimg.com/amplify_video_thumb/1138571954619740165/img/h5zUx7R9eg-J53T8.jpg"/>
    <s v="https://pbs.twimg.com/amplify_video_thumb/1138571954619740165/img/h5zUx7R9eg-J53T8.jpg"/>
    <x v="101"/>
    <d v="2019-06-17T00:00:00.000"/>
    <s v="07:10:17"/>
    <s v="https://twitter.com/benedicterios/status/1140517000789274624"/>
    <m/>
    <m/>
    <s v="1140517000789274624"/>
    <m/>
    <b v="0"/>
    <n v="1"/>
    <s v=""/>
    <b v="0"/>
    <s v="en"/>
    <m/>
    <s v=""/>
    <b v="0"/>
    <n v="2"/>
    <s v=""/>
    <s v="IFTTT"/>
    <b v="0"/>
    <s v="1140517000789274624"/>
    <s v="Tweet"/>
    <n v="0"/>
    <n v="0"/>
    <m/>
    <m/>
    <m/>
    <m/>
    <m/>
    <m/>
    <m/>
    <m/>
    <n v="1"/>
    <s v="1"/>
    <s v="1"/>
    <m/>
    <m/>
    <m/>
    <m/>
    <m/>
    <m/>
    <m/>
    <m/>
    <m/>
  </r>
  <r>
    <s v="machinelearn_d"/>
    <s v="benedicterios"/>
    <m/>
    <m/>
    <m/>
    <m/>
    <m/>
    <m/>
    <m/>
    <m/>
    <s v="No"/>
    <n v="287"/>
    <m/>
    <m/>
    <x v="0"/>
    <d v="2019-06-17T07:20:16.000"/>
    <s v="RT @nayana_ks: RT @Ronald_vanLoon: This #Robot can write or draw in any surface_x000a_by @seeker |_x000a__x000a_#MachineLearning #DeepLearning #DL #Innovation #Robotics #Technology #InternetofThings #IoT #AI #RPA #FutureofWork #Autonomous #Industry40 #RT_x000a__x000a_Cc: @mclynd @mik… https://t.co/10mmqFlsJq"/>
    <m/>
    <m/>
    <x v="31"/>
    <m/>
    <s v="http://pbs.twimg.com/profile_images/869962597424025601/3NHd0kZ__normal.jpg"/>
    <x v="102"/>
    <d v="2019-06-17T00:00:00.000"/>
    <s v="07:20:16"/>
    <s v="https://twitter.com/machinelearn_d/status/1140519514506842112"/>
    <m/>
    <m/>
    <s v="1140519514506842112"/>
    <m/>
    <b v="0"/>
    <n v="0"/>
    <s v=""/>
    <b v="0"/>
    <s v="en"/>
    <m/>
    <s v=""/>
    <b v="0"/>
    <n v="2"/>
    <s v="1140517000789274624"/>
    <s v="Machine Learning Digest"/>
    <b v="0"/>
    <s v="1140517000789274624"/>
    <s v="Tweet"/>
    <n v="0"/>
    <n v="0"/>
    <m/>
    <m/>
    <m/>
    <m/>
    <m/>
    <m/>
    <m/>
    <m/>
    <n v="1"/>
    <s v="1"/>
    <s v="1"/>
    <m/>
    <m/>
    <m/>
    <m/>
    <m/>
    <m/>
    <m/>
    <m/>
    <m/>
  </r>
  <r>
    <s v="nayana_ks"/>
    <s v="ronald_vanloon"/>
    <m/>
    <m/>
    <m/>
    <m/>
    <m/>
    <m/>
    <m/>
    <m/>
    <s v="No"/>
    <n v="289"/>
    <m/>
    <m/>
    <x v="0"/>
    <d v="2019-06-17T07:09:0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958945784614940672/qIOsYTHC_normal.jpg"/>
    <x v="103"/>
    <d v="2019-06-17T00:00:00.000"/>
    <s v="07:09:07"/>
    <s v="https://twitter.com/nayana_ks/status/1140516708735602688"/>
    <m/>
    <m/>
    <s v="1140516708735602688"/>
    <m/>
    <b v="0"/>
    <n v="0"/>
    <s v=""/>
    <b v="0"/>
    <s v="en"/>
    <m/>
    <s v=""/>
    <b v="0"/>
    <n v="62"/>
    <s v="1140378768449556480"/>
    <s v="Twitter Web Client"/>
    <b v="0"/>
    <s v="1140378768449556480"/>
    <s v="Tweet"/>
    <n v="0"/>
    <n v="0"/>
    <m/>
    <m/>
    <m/>
    <m/>
    <m/>
    <m/>
    <m/>
    <m/>
    <n v="1"/>
    <s v="1"/>
    <s v="1"/>
    <m/>
    <m/>
    <m/>
    <m/>
    <m/>
    <m/>
    <m/>
    <m/>
    <m/>
  </r>
  <r>
    <s v="gamergeeknews"/>
    <s v="nadiacamandona"/>
    <m/>
    <m/>
    <m/>
    <m/>
    <m/>
    <m/>
    <m/>
    <m/>
    <s v="No"/>
    <n v="297"/>
    <m/>
    <m/>
    <x v="0"/>
    <d v="2019-06-17T09:30:05.000"/>
    <s v="Sophia is the most impressive robot I’d ever seen and the question:  “Is giving robots feelings a good idea?” has become actual and debated._x000a_And you... what do you think? #asksophia @RealSophiaRobot #AI #Robot #Emotions #MachineLearning #Robotics https://t.co/M7oy70hEU8"/>
    <m/>
    <m/>
    <x v="32"/>
    <m/>
    <s v="http://pbs.twimg.com/profile_images/1404245782/igeek_normal.jpg"/>
    <x v="104"/>
    <d v="2019-06-17T00:00:00.000"/>
    <s v="09:30:05"/>
    <s v="https://twitter.com/gamergeeknews/status/1140552184511119361"/>
    <m/>
    <m/>
    <s v="1140552184511119361"/>
    <m/>
    <b v="0"/>
    <n v="0"/>
    <s v=""/>
    <b v="0"/>
    <s v="en"/>
    <m/>
    <s v=""/>
    <b v="0"/>
    <n v="2"/>
    <s v="1140552097420763136"/>
    <s v="GGN_RPiTwitterFeed"/>
    <b v="0"/>
    <s v="1140552097420763136"/>
    <s v="Tweet"/>
    <n v="0"/>
    <n v="0"/>
    <m/>
    <m/>
    <m/>
    <m/>
    <m/>
    <m/>
    <m/>
    <m/>
    <n v="1"/>
    <s v="7"/>
    <s v="7"/>
    <m/>
    <m/>
    <m/>
    <m/>
    <m/>
    <m/>
    <m/>
    <m/>
    <m/>
  </r>
  <r>
    <s v="nadiacamandona"/>
    <s v="realsophiarobot"/>
    <m/>
    <m/>
    <m/>
    <m/>
    <m/>
    <m/>
    <m/>
    <m/>
    <s v="No"/>
    <n v="299"/>
    <m/>
    <m/>
    <x v="1"/>
    <d v="2019-06-17T09:29:45.000"/>
    <s v="Sophia is the most impressive robot I’d ever seen and the question:  “Is giving robots feelings a good idea?” has become actual and debated._x000a_And you... what do you think? #asksophia @RealSophiaRobot #AI #Robot #Emotions #MachineLearning #Robotics https://t.co/M7oy70hEU8"/>
    <s v="https://medium.com/my-alienart/to-feel-or-not-to-feel-fd6533385b5"/>
    <s v="medium.com"/>
    <x v="33"/>
    <m/>
    <s v="http://pbs.twimg.com/profile_images/776889901363200000/5tOK3KSi_normal.jpg"/>
    <x v="105"/>
    <d v="2019-06-17T00:00:00.000"/>
    <s v="09:29:45"/>
    <s v="https://twitter.com/nadiacamandona/status/1140552097420763136"/>
    <m/>
    <m/>
    <s v="1140552097420763136"/>
    <m/>
    <b v="0"/>
    <n v="3"/>
    <s v=""/>
    <b v="0"/>
    <s v="en"/>
    <m/>
    <s v=""/>
    <b v="0"/>
    <n v="2"/>
    <s v=""/>
    <s v="Twitter Web Client"/>
    <b v="0"/>
    <s v="1140552097420763136"/>
    <s v="Tweet"/>
    <n v="0"/>
    <n v="0"/>
    <m/>
    <m/>
    <m/>
    <m/>
    <m/>
    <m/>
    <m/>
    <m/>
    <n v="1"/>
    <s v="7"/>
    <s v="7"/>
    <n v="2"/>
    <n v="5.2631578947368425"/>
    <n v="0"/>
    <n v="0"/>
    <n v="0"/>
    <n v="0"/>
    <n v="36"/>
    <n v="94.73684210526316"/>
    <n v="38"/>
  </r>
  <r>
    <s v="dcaravana"/>
    <s v="nadiacamandona"/>
    <m/>
    <m/>
    <m/>
    <m/>
    <m/>
    <m/>
    <m/>
    <m/>
    <s v="No"/>
    <n v="300"/>
    <m/>
    <m/>
    <x v="0"/>
    <d v="2019-06-17T09:56:55.000"/>
    <s v="Sophia is the most impressive robot I’d ever seen and the question:  “Is giving robots feelings a good idea?” has become actual and debated._x000a_And you... what do you think? #asksophia @RealSophiaRobot #AI #Robot #Emotions #MachineLearning #Robotics https://t.co/M7oy70hEU8"/>
    <m/>
    <m/>
    <x v="32"/>
    <m/>
    <s v="http://pbs.twimg.com/profile_images/880205702807134209/UebmHtmR_normal.jpg"/>
    <x v="106"/>
    <d v="2019-06-17T00:00:00.000"/>
    <s v="09:56:55"/>
    <s v="https://twitter.com/dcaravana/status/1140558936304697344"/>
    <m/>
    <m/>
    <s v="1140558936304697344"/>
    <m/>
    <b v="0"/>
    <n v="0"/>
    <s v=""/>
    <b v="0"/>
    <s v="en"/>
    <m/>
    <s v=""/>
    <b v="0"/>
    <n v="2"/>
    <s v="1140552097420763136"/>
    <s v="Twitter for Android"/>
    <b v="0"/>
    <s v="1140552097420763136"/>
    <s v="Tweet"/>
    <n v="0"/>
    <n v="0"/>
    <m/>
    <m/>
    <m/>
    <m/>
    <m/>
    <m/>
    <m/>
    <m/>
    <n v="1"/>
    <s v="7"/>
    <s v="7"/>
    <m/>
    <m/>
    <m/>
    <m/>
    <m/>
    <m/>
    <m/>
    <m/>
    <m/>
  </r>
  <r>
    <s v="sunnymshah"/>
    <s v="ronald_vanloon"/>
    <m/>
    <m/>
    <m/>
    <m/>
    <m/>
    <m/>
    <m/>
    <m/>
    <s v="No"/>
    <n v="302"/>
    <m/>
    <m/>
    <x v="0"/>
    <d v="2019-06-14T05:28:16.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629961396860522496/0ZbeKY4p_normal.jpg"/>
    <x v="107"/>
    <d v="2019-06-14T00:00:00.000"/>
    <s v="05:28:16"/>
    <s v="https://twitter.com/sunnymshah/status/1139404165245886464"/>
    <m/>
    <m/>
    <s v="1139404165245886464"/>
    <m/>
    <b v="0"/>
    <n v="0"/>
    <s v=""/>
    <b v="0"/>
    <s v="en"/>
    <m/>
    <s v=""/>
    <b v="0"/>
    <n v="69"/>
    <s v="1139293618349498369"/>
    <s v="Twitter Web Client"/>
    <b v="0"/>
    <s v="1139293618349498369"/>
    <s v="Tweet"/>
    <n v="0"/>
    <n v="0"/>
    <m/>
    <m/>
    <m/>
    <m/>
    <m/>
    <m/>
    <m/>
    <m/>
    <n v="2"/>
    <s v="1"/>
    <s v="1"/>
    <m/>
    <m/>
    <m/>
    <m/>
    <m/>
    <m/>
    <m/>
    <m/>
    <m/>
  </r>
  <r>
    <s v="sunnymshah"/>
    <s v="ronald_vanloon"/>
    <m/>
    <m/>
    <m/>
    <m/>
    <m/>
    <m/>
    <m/>
    <m/>
    <s v="No"/>
    <n v="306"/>
    <m/>
    <m/>
    <x v="0"/>
    <d v="2019-06-17T11:40:4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629961396860522496/0ZbeKY4p_normal.jpg"/>
    <x v="108"/>
    <d v="2019-06-17T00:00:00.000"/>
    <s v="11:40:40"/>
    <s v="https://twitter.com/sunnymshah/status/1140585046631485442"/>
    <m/>
    <m/>
    <s v="1140585046631485442"/>
    <m/>
    <b v="0"/>
    <n v="0"/>
    <s v=""/>
    <b v="0"/>
    <s v="en"/>
    <m/>
    <s v=""/>
    <b v="0"/>
    <n v="62"/>
    <s v="1140378768449556480"/>
    <s v="Twitter Web Client"/>
    <b v="0"/>
    <s v="1140378768449556480"/>
    <s v="Tweet"/>
    <n v="0"/>
    <n v="0"/>
    <m/>
    <m/>
    <m/>
    <m/>
    <m/>
    <m/>
    <m/>
    <m/>
    <n v="2"/>
    <s v="1"/>
    <s v="1"/>
    <m/>
    <m/>
    <m/>
    <m/>
    <m/>
    <m/>
    <m/>
    <m/>
    <m/>
  </r>
  <r>
    <s v="quebreda"/>
    <s v="ronald_vanloon"/>
    <m/>
    <m/>
    <m/>
    <m/>
    <m/>
    <m/>
    <m/>
    <m/>
    <s v="No"/>
    <n v="310"/>
    <m/>
    <m/>
    <x v="0"/>
    <d v="2019-06-17T15:30:55.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826504168928059394/vBWBmljZ_normal.jpg"/>
    <x v="109"/>
    <d v="2019-06-17T00:00:00.000"/>
    <s v="15:30:55"/>
    <s v="https://twitter.com/quebreda/status/1140642989175463936"/>
    <m/>
    <m/>
    <s v="1140642989175463936"/>
    <m/>
    <b v="0"/>
    <n v="0"/>
    <s v=""/>
    <b v="0"/>
    <s v="en"/>
    <m/>
    <s v=""/>
    <b v="0"/>
    <n v="62"/>
    <s v="1140378768449556480"/>
    <s v="Twitter Web Client"/>
    <b v="0"/>
    <s v="1140378768449556480"/>
    <s v="Tweet"/>
    <n v="0"/>
    <n v="0"/>
    <m/>
    <m/>
    <m/>
    <m/>
    <m/>
    <m/>
    <m/>
    <m/>
    <n v="1"/>
    <s v="1"/>
    <s v="1"/>
    <m/>
    <m/>
    <m/>
    <m/>
    <m/>
    <m/>
    <m/>
    <m/>
    <m/>
  </r>
  <r>
    <s v="cryptopulse6"/>
    <s v="ronald_vanloon"/>
    <m/>
    <m/>
    <m/>
    <m/>
    <m/>
    <m/>
    <m/>
    <m/>
    <s v="No"/>
    <n v="314"/>
    <m/>
    <m/>
    <x v="0"/>
    <d v="2019-06-17T15:46:52.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22007369276432384/NRvxTCE3_normal.jpg"/>
    <x v="110"/>
    <d v="2019-06-17T00:00:00.000"/>
    <s v="15:46:52"/>
    <s v="https://twitter.com/cryptopulse6/status/1140647002260287488"/>
    <m/>
    <m/>
    <s v="1140647002260287488"/>
    <m/>
    <b v="0"/>
    <n v="0"/>
    <s v=""/>
    <b v="0"/>
    <s v="en"/>
    <m/>
    <s v=""/>
    <b v="0"/>
    <n v="62"/>
    <s v="1140378768449556480"/>
    <s v="Twitter for Android"/>
    <b v="0"/>
    <s v="1140378768449556480"/>
    <s v="Tweet"/>
    <n v="0"/>
    <n v="0"/>
    <m/>
    <m/>
    <m/>
    <m/>
    <m/>
    <m/>
    <m/>
    <m/>
    <n v="1"/>
    <s v="1"/>
    <s v="1"/>
    <m/>
    <m/>
    <m/>
    <m/>
    <m/>
    <m/>
    <m/>
    <m/>
    <m/>
  </r>
  <r>
    <s v="modis001"/>
    <s v="ronald_vanloon"/>
    <m/>
    <m/>
    <m/>
    <m/>
    <m/>
    <m/>
    <m/>
    <m/>
    <s v="No"/>
    <n v="318"/>
    <m/>
    <m/>
    <x v="0"/>
    <d v="2019-06-17T16:35:5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35494912852582402/BQ1rwRVd_normal.jpg"/>
    <x v="111"/>
    <d v="2019-06-17T00:00:00.000"/>
    <s v="16:35:50"/>
    <s v="https://twitter.com/modis001/status/1140659324458586112"/>
    <m/>
    <m/>
    <s v="1140659324458586112"/>
    <m/>
    <b v="0"/>
    <n v="0"/>
    <s v=""/>
    <b v="0"/>
    <s v="en"/>
    <m/>
    <s v=""/>
    <b v="0"/>
    <n v="62"/>
    <s v="1140378768449556480"/>
    <s v="Twitter Web App"/>
    <b v="0"/>
    <s v="1140378768449556480"/>
    <s v="Tweet"/>
    <n v="0"/>
    <n v="0"/>
    <m/>
    <m/>
    <m/>
    <m/>
    <m/>
    <m/>
    <m/>
    <m/>
    <n v="1"/>
    <s v="1"/>
    <s v="1"/>
    <m/>
    <m/>
    <m/>
    <m/>
    <m/>
    <m/>
    <m/>
    <m/>
    <m/>
  </r>
  <r>
    <s v="zuntman"/>
    <s v="ronald_vanloon"/>
    <m/>
    <m/>
    <m/>
    <m/>
    <m/>
    <m/>
    <m/>
    <m/>
    <s v="No"/>
    <n v="322"/>
    <m/>
    <m/>
    <x v="0"/>
    <d v="2019-06-17T17:16:43.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32481920632262657/7fkuOuHt_normal.jpg"/>
    <x v="112"/>
    <d v="2019-06-17T00:00:00.000"/>
    <s v="17:16:43"/>
    <s v="https://twitter.com/zuntman/status/1140669615519010816"/>
    <m/>
    <m/>
    <s v="1140669615519010816"/>
    <m/>
    <b v="0"/>
    <n v="0"/>
    <s v=""/>
    <b v="0"/>
    <s v="en"/>
    <m/>
    <s v=""/>
    <b v="0"/>
    <n v="62"/>
    <s v="1140378768449556480"/>
    <s v="Twitter for iPad"/>
    <b v="0"/>
    <s v="1140378768449556480"/>
    <s v="Tweet"/>
    <n v="0"/>
    <n v="0"/>
    <m/>
    <m/>
    <m/>
    <m/>
    <m/>
    <m/>
    <m/>
    <m/>
    <n v="1"/>
    <s v="1"/>
    <s v="1"/>
    <m/>
    <m/>
    <m/>
    <m/>
    <m/>
    <m/>
    <m/>
    <m/>
    <m/>
  </r>
  <r>
    <s v="calmsannic"/>
    <s v="ronald_vanloon"/>
    <m/>
    <m/>
    <m/>
    <m/>
    <m/>
    <m/>
    <m/>
    <m/>
    <s v="No"/>
    <n v="326"/>
    <m/>
    <m/>
    <x v="0"/>
    <d v="2019-06-17T19:05:27.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06025677733105664/MA9aa0wc_normal.jpg"/>
    <x v="113"/>
    <d v="2019-06-17T00:00:00.000"/>
    <s v="19:05:27"/>
    <s v="https://twitter.com/calmsannic/status/1140696980370407424"/>
    <m/>
    <m/>
    <s v="1140696980370407424"/>
    <m/>
    <b v="0"/>
    <n v="0"/>
    <s v=""/>
    <b v="0"/>
    <s v="en"/>
    <m/>
    <s v=""/>
    <b v="0"/>
    <n v="62"/>
    <s v="1140378768449556480"/>
    <s v="Twitter for Android"/>
    <b v="0"/>
    <s v="1140378768449556480"/>
    <s v="Tweet"/>
    <n v="0"/>
    <n v="0"/>
    <m/>
    <m/>
    <m/>
    <m/>
    <m/>
    <m/>
    <m/>
    <m/>
    <n v="1"/>
    <s v="1"/>
    <s v="1"/>
    <m/>
    <m/>
    <m/>
    <m/>
    <m/>
    <m/>
    <m/>
    <m/>
    <m/>
  </r>
  <r>
    <s v="hainbuchamerica"/>
    <s v="hainbuchamerica"/>
    <m/>
    <m/>
    <m/>
    <m/>
    <m/>
    <m/>
    <m/>
    <m/>
    <s v="No"/>
    <n v="330"/>
    <m/>
    <m/>
    <x v="2"/>
    <d v="2019-06-17T19:00:30.000"/>
    <s v="Universal Robots describes how one factory improved its operation with the use of a collaborative #robot, or #cobot. | Advanced Manufacturing https://t.co/R4ZYhJzB8D #manufacturing #automation #robotics https://t.co/q9r9UQRJwj"/>
    <s v="https://advancedmanufacturing.org/robots-ensure-quality/"/>
    <s v="advancedmanufacturing.org"/>
    <x v="34"/>
    <s v="https://pbs.twimg.com/media/D9SQuT2XYAcXuNC.jpg"/>
    <s v="https://pbs.twimg.com/media/D9SQuT2XYAcXuNC.jpg"/>
    <x v="114"/>
    <d v="2019-06-17T00:00:00.000"/>
    <s v="19:00:30"/>
    <s v="https://twitter.com/hainbuchamerica/status/1140695732506243072"/>
    <m/>
    <m/>
    <s v="1140695732506243072"/>
    <m/>
    <b v="0"/>
    <n v="2"/>
    <s v=""/>
    <b v="0"/>
    <s v="en"/>
    <m/>
    <s v=""/>
    <b v="0"/>
    <n v="1"/>
    <s v=""/>
    <s v="Hootsuite Inc."/>
    <b v="0"/>
    <s v="1140695732506243072"/>
    <s v="Tweet"/>
    <n v="0"/>
    <n v="0"/>
    <m/>
    <m/>
    <m/>
    <m/>
    <m/>
    <m/>
    <m/>
    <m/>
    <n v="1"/>
    <s v="17"/>
    <s v="17"/>
    <n v="2"/>
    <n v="8.695652173913043"/>
    <n v="0"/>
    <n v="0"/>
    <n v="0"/>
    <n v="0"/>
    <n v="21"/>
    <n v="91.30434782608695"/>
    <n v="23"/>
  </r>
  <r>
    <s v="imtschicago"/>
    <s v="hainbuchamerica"/>
    <m/>
    <m/>
    <m/>
    <m/>
    <m/>
    <m/>
    <m/>
    <m/>
    <s v="No"/>
    <n v="331"/>
    <m/>
    <m/>
    <x v="0"/>
    <d v="2019-06-17T19:14:49.000"/>
    <s v="Universal Robots describes how one factory improved its operation with the use of a collaborative #robot, or #cobot. | Advanced Manufacturing https://t.co/R4ZYhJzB8D #manufacturing #automation #robotics https://t.co/q9r9UQRJwj"/>
    <m/>
    <m/>
    <x v="35"/>
    <m/>
    <s v="http://pbs.twimg.com/profile_images/1116369812962332678/iTmzPlmG_normal.png"/>
    <x v="115"/>
    <d v="2019-06-17T00:00:00.000"/>
    <s v="19:14:49"/>
    <s v="https://twitter.com/imtschicago/status/1140699336520675328"/>
    <m/>
    <m/>
    <s v="1140699336520675328"/>
    <m/>
    <b v="0"/>
    <n v="0"/>
    <s v=""/>
    <b v="0"/>
    <s v="en"/>
    <m/>
    <s v=""/>
    <b v="0"/>
    <n v="1"/>
    <s v="1140695732506243072"/>
    <s v="Twitter Web Client"/>
    <b v="0"/>
    <s v="1140695732506243072"/>
    <s v="Tweet"/>
    <n v="0"/>
    <n v="0"/>
    <m/>
    <m/>
    <m/>
    <m/>
    <m/>
    <m/>
    <m/>
    <m/>
    <n v="1"/>
    <s v="17"/>
    <s v="17"/>
    <n v="2"/>
    <n v="8.695652173913043"/>
    <n v="0"/>
    <n v="0"/>
    <n v="0"/>
    <n v="0"/>
    <n v="21"/>
    <n v="91.30434782608695"/>
    <n v="23"/>
  </r>
  <r>
    <s v="diversity54"/>
    <s v="ronald_vanloon"/>
    <m/>
    <m/>
    <m/>
    <m/>
    <m/>
    <m/>
    <m/>
    <m/>
    <s v="No"/>
    <n v="332"/>
    <m/>
    <m/>
    <x v="0"/>
    <d v="2019-06-17T21:41:3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510421817429745664/IOWYFRqF_normal.jpeg"/>
    <x v="116"/>
    <d v="2019-06-17T00:00:00.000"/>
    <s v="21:41:30"/>
    <s v="https://twitter.com/diversity54/status/1140736248904146944"/>
    <m/>
    <m/>
    <s v="1140736248904146944"/>
    <m/>
    <b v="0"/>
    <n v="0"/>
    <s v=""/>
    <b v="0"/>
    <s v="en"/>
    <m/>
    <s v=""/>
    <b v="0"/>
    <n v="62"/>
    <s v="1140378768449556480"/>
    <s v="Twitter for iPad"/>
    <b v="0"/>
    <s v="1140378768449556480"/>
    <s v="Tweet"/>
    <n v="0"/>
    <n v="0"/>
    <m/>
    <m/>
    <m/>
    <m/>
    <m/>
    <m/>
    <m/>
    <m/>
    <n v="1"/>
    <s v="1"/>
    <s v="1"/>
    <m/>
    <m/>
    <m/>
    <m/>
    <m/>
    <m/>
    <m/>
    <m/>
    <m/>
  </r>
  <r>
    <s v="msi_tec"/>
    <s v="universal_robot"/>
    <m/>
    <m/>
    <m/>
    <m/>
    <m/>
    <m/>
    <m/>
    <m/>
    <s v="No"/>
    <n v="336"/>
    <m/>
    <m/>
    <x v="1"/>
    <d v="2019-06-18T01:01:06.000"/>
    <s v="We're holding Collaborative #Robot Expo at our CO office. Join us 7/11 for an opportunity to learn about Lean #Robotics from @Robotiq_Inc &amp;amp; see up-close demos of #collaborative robots from @Universal_Robot. Expo is free.  Reserve AM or PM session.  https://t.co/fa7PIkKbVk https://t.co/W0qUeoGAZZ"/>
    <s v="https://www.msitec.com/info-center/workshops-seminars/robot-expo/?utm_content=94349155&amp;utm_medium=social&amp;utm_source=twitter&amp;hss_channel=tw-92540492"/>
    <s v="msitec.com"/>
    <x v="36"/>
    <s v="https://pbs.twimg.com/media/D9TjQf7X4AEfEoY.jpg"/>
    <s v="https://pbs.twimg.com/media/D9TjQf7X4AEfEoY.jpg"/>
    <x v="117"/>
    <d v="2019-06-18T00:00:00.000"/>
    <s v="01:01:06"/>
    <s v="https://twitter.com/msi_tec/status/1140786480085905408"/>
    <m/>
    <m/>
    <s v="1140786480085905408"/>
    <m/>
    <b v="0"/>
    <n v="1"/>
    <s v=""/>
    <b v="0"/>
    <s v="en"/>
    <m/>
    <s v=""/>
    <b v="0"/>
    <n v="0"/>
    <s v=""/>
    <s v="HubSpot"/>
    <b v="0"/>
    <s v="1140786480085905408"/>
    <s v="Tweet"/>
    <n v="0"/>
    <n v="0"/>
    <m/>
    <m/>
    <m/>
    <m/>
    <m/>
    <m/>
    <m/>
    <m/>
    <n v="1"/>
    <s v="13"/>
    <s v="13"/>
    <m/>
    <m/>
    <m/>
    <m/>
    <m/>
    <m/>
    <m/>
    <m/>
    <m/>
  </r>
  <r>
    <s v="josepayano"/>
    <s v="ronald_vanloon"/>
    <m/>
    <m/>
    <m/>
    <m/>
    <m/>
    <m/>
    <m/>
    <m/>
    <s v="No"/>
    <n v="338"/>
    <m/>
    <m/>
    <x v="0"/>
    <d v="2019-06-18T03:09:09.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729474806765129728/vmBrCuy8_normal.jpg"/>
    <x v="118"/>
    <d v="2019-06-18T00:00:00.000"/>
    <s v="03:09:09"/>
    <s v="https://twitter.com/josepayano/status/1140818704986451968"/>
    <m/>
    <m/>
    <s v="1140818704986451968"/>
    <m/>
    <b v="0"/>
    <n v="0"/>
    <s v=""/>
    <b v="0"/>
    <s v="en"/>
    <m/>
    <s v=""/>
    <b v="0"/>
    <n v="62"/>
    <s v="1140378768449556480"/>
    <s v="Twitter for iPad"/>
    <b v="0"/>
    <s v="1140378768449556480"/>
    <s v="Tweet"/>
    <n v="0"/>
    <n v="0"/>
    <m/>
    <m/>
    <m/>
    <m/>
    <m/>
    <m/>
    <m/>
    <m/>
    <n v="1"/>
    <s v="1"/>
    <s v="1"/>
    <m/>
    <m/>
    <m/>
    <m/>
    <m/>
    <m/>
    <m/>
    <m/>
    <m/>
  </r>
  <r>
    <s v="evejobschair"/>
    <s v="evejobschair"/>
    <m/>
    <m/>
    <m/>
    <m/>
    <m/>
    <m/>
    <m/>
    <m/>
    <s v="No"/>
    <n v="342"/>
    <m/>
    <m/>
    <x v="2"/>
    <d v="2019-06-18T17:08:48.000"/>
    <s v="Evejobs makes A.i robotic chair to let people, especially for designers, programmers or professionals, to have a better efficiency and healthier  work environment. _x000a_._x000a_._x000a_#buildingart #technology #tech #iot #art #love #engineering #design #robot  #ai #robotics #startup #innovation https://t.co/v1E6bR2J1e"/>
    <m/>
    <m/>
    <x v="37"/>
    <s v="https://pbs.twimg.com/media/D9XAvt-UIAAsmKA.jpg"/>
    <s v="https://pbs.twimg.com/media/D9XAvt-UIAAsmKA.jpg"/>
    <x v="119"/>
    <d v="2019-06-18T00:00:00.000"/>
    <s v="17:08:48"/>
    <s v="https://twitter.com/evejobschair/status/1141030012230889473"/>
    <m/>
    <m/>
    <s v="1141030012230889473"/>
    <m/>
    <b v="0"/>
    <n v="3"/>
    <s v=""/>
    <b v="0"/>
    <s v="en"/>
    <m/>
    <s v=""/>
    <b v="0"/>
    <n v="0"/>
    <s v=""/>
    <s v="Twitter for iPhone"/>
    <b v="0"/>
    <s v="1141030012230889473"/>
    <s v="Tweet"/>
    <n v="0"/>
    <n v="0"/>
    <m/>
    <m/>
    <m/>
    <m/>
    <m/>
    <m/>
    <m/>
    <m/>
    <n v="1"/>
    <s v="4"/>
    <s v="4"/>
    <n v="4"/>
    <n v="10.81081081081081"/>
    <n v="0"/>
    <n v="0"/>
    <n v="0"/>
    <n v="0"/>
    <n v="33"/>
    <n v="89.1891891891892"/>
    <n v="37"/>
  </r>
  <r>
    <s v="jett_grunfeld"/>
    <s v="ronald_vanloon"/>
    <m/>
    <m/>
    <m/>
    <m/>
    <m/>
    <m/>
    <m/>
    <m/>
    <s v="No"/>
    <n v="343"/>
    <m/>
    <m/>
    <x v="0"/>
    <d v="2019-06-18T17:17:20.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25366729670926337/LDSAx5u1_normal.png"/>
    <x v="120"/>
    <d v="2019-06-18T00:00:00.000"/>
    <s v="17:17:20"/>
    <s v="https://twitter.com/jett_grunfeld/status/1141032156027924480"/>
    <m/>
    <m/>
    <s v="1141032156027924480"/>
    <m/>
    <b v="0"/>
    <n v="0"/>
    <s v=""/>
    <b v="0"/>
    <s v="en"/>
    <m/>
    <s v=""/>
    <b v="0"/>
    <n v="69"/>
    <s v="1139293618349498369"/>
    <s v="Twitter Web Client"/>
    <b v="0"/>
    <s v="1139293618349498369"/>
    <s v="Tweet"/>
    <n v="0"/>
    <n v="0"/>
    <m/>
    <m/>
    <m/>
    <m/>
    <m/>
    <m/>
    <m/>
    <m/>
    <n v="1"/>
    <s v="1"/>
    <s v="1"/>
    <m/>
    <m/>
    <m/>
    <m/>
    <m/>
    <m/>
    <m/>
    <m/>
    <m/>
  </r>
  <r>
    <s v="mclynd"/>
    <s v="ronald_vanloon"/>
    <m/>
    <m/>
    <m/>
    <m/>
    <m/>
    <m/>
    <m/>
    <m/>
    <s v="Yes"/>
    <n v="347"/>
    <m/>
    <m/>
    <x v="0"/>
    <d v="2019-06-16T22:09:3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058379605898215424/FW_HGkBe_normal.jpg"/>
    <x v="121"/>
    <d v="2019-06-16T00:00:00.000"/>
    <s v="22:09:30"/>
    <s v="https://twitter.com/mclynd/status/1140380906827464706"/>
    <m/>
    <m/>
    <s v="1140380906827464706"/>
    <m/>
    <b v="0"/>
    <n v="0"/>
    <s v=""/>
    <b v="0"/>
    <s v="en"/>
    <m/>
    <s v=""/>
    <b v="0"/>
    <n v="62"/>
    <s v="1140378768449556480"/>
    <s v="Twitter for iPhone"/>
    <b v="0"/>
    <s v="1140378768449556480"/>
    <s v="Tweet"/>
    <n v="0"/>
    <n v="0"/>
    <m/>
    <m/>
    <m/>
    <m/>
    <m/>
    <m/>
    <m/>
    <m/>
    <n v="1"/>
    <s v="1"/>
    <s v="1"/>
    <m/>
    <m/>
    <m/>
    <m/>
    <m/>
    <m/>
    <m/>
    <m/>
    <m/>
  </r>
  <r>
    <s v="ronald_vanloon"/>
    <s v="mikequindazzi"/>
    <m/>
    <m/>
    <m/>
    <m/>
    <m/>
    <m/>
    <m/>
    <m/>
    <s v="No"/>
    <n v="348"/>
    <m/>
    <m/>
    <x v="1"/>
    <d v="2019-06-13T22:09:00.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30"/>
    <s v="https://pbs.twimg.com/amplify_video_thumb/1138571954619740165/img/h5zUx7R9eg-J53T8.jpg https://pbs.twimg.com/amplify_video_thumb/1072331901816295424/img/_E6vMT4gzG3GwaTK.jpg"/>
    <s v="https://pbs.twimg.com/amplify_video_thumb/1138571954619740165/img/h5zUx7R9eg-J53T8.jpg https://pbs.twimg.com/amplify_video_thumb/1072331901816295424/img/_E6vMT4gzG3GwaTK.jpg"/>
    <x v="122"/>
    <d v="2019-06-13T00:00:00.000"/>
    <s v="22:09:00"/>
    <s v="https://twitter.com/ronald_vanloon/status/1139293618349498369"/>
    <m/>
    <m/>
    <s v="1139293618349498369"/>
    <m/>
    <b v="0"/>
    <n v="85"/>
    <s v=""/>
    <b v="0"/>
    <s v="en"/>
    <m/>
    <s v=""/>
    <b v="0"/>
    <n v="69"/>
    <s v=""/>
    <s v="Twitter Ads"/>
    <b v="0"/>
    <s v="1139293618349498369"/>
    <s v="Tweet"/>
    <n v="0"/>
    <n v="0"/>
    <m/>
    <m/>
    <m/>
    <m/>
    <m/>
    <m/>
    <m/>
    <m/>
    <n v="4"/>
    <s v="1"/>
    <s v="1"/>
    <m/>
    <m/>
    <m/>
    <m/>
    <m/>
    <m/>
    <m/>
    <m/>
    <m/>
  </r>
  <r>
    <s v="ronald_vanloon"/>
    <s v="mikequindazzi"/>
    <m/>
    <m/>
    <m/>
    <m/>
    <m/>
    <m/>
    <m/>
    <m/>
    <s v="No"/>
    <n v="351"/>
    <m/>
    <m/>
    <x v="1"/>
    <d v="2019-06-16T22:01:0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30"/>
    <s v="https://pbs.twimg.com/amplify_video_thumb/1138571954619740165/img/h5zUx7R9eg-J53T8.jpg https://pbs.twimg.com/amplify_video_thumb/1072331901816295424/img/_E6vMT4gzG3GwaTK.jpg"/>
    <s v="https://pbs.twimg.com/amplify_video_thumb/1138571954619740165/img/h5zUx7R9eg-J53T8.jpg https://pbs.twimg.com/amplify_video_thumb/1072331901816295424/img/_E6vMT4gzG3GwaTK.jpg"/>
    <x v="123"/>
    <d v="2019-06-16T00:00:00.000"/>
    <s v="22:01:00"/>
    <s v="https://twitter.com/ronald_vanloon/status/1140378768449556480"/>
    <m/>
    <m/>
    <s v="1140378768449556480"/>
    <m/>
    <b v="0"/>
    <n v="81"/>
    <s v=""/>
    <b v="0"/>
    <s v="en"/>
    <m/>
    <s v=""/>
    <b v="0"/>
    <n v="62"/>
    <s v=""/>
    <s v="Twitter Ads"/>
    <b v="0"/>
    <s v="1140378768449556480"/>
    <s v="Tweet"/>
    <n v="0"/>
    <n v="0"/>
    <m/>
    <m/>
    <m/>
    <m/>
    <m/>
    <m/>
    <m/>
    <m/>
    <n v="4"/>
    <s v="1"/>
    <s v="1"/>
    <m/>
    <m/>
    <m/>
    <m/>
    <m/>
    <m/>
    <m/>
    <m/>
    <m/>
  </r>
  <r>
    <s v="ronald_vanloon"/>
    <s v="ronald_vanloon"/>
    <m/>
    <m/>
    <m/>
    <m/>
    <m/>
    <m/>
    <m/>
    <m/>
    <s v="No"/>
    <n v="354"/>
    <m/>
    <m/>
    <x v="0"/>
    <d v="2019-06-17T16:33:00.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107936345769607169/sJKWJd7g_normal.png"/>
    <x v="124"/>
    <d v="2019-06-17T00:00:00.000"/>
    <s v="16:33:00"/>
    <s v="https://twitter.com/ronald_vanloon/status/1140658614849417216"/>
    <m/>
    <m/>
    <s v="1140658614849417216"/>
    <m/>
    <b v="0"/>
    <n v="0"/>
    <s v=""/>
    <b v="0"/>
    <s v="en"/>
    <m/>
    <s v=""/>
    <b v="0"/>
    <n v="62"/>
    <s v="1140378768449556480"/>
    <s v="Buffer"/>
    <b v="0"/>
    <s v="1140378768449556480"/>
    <s v="Tweet"/>
    <n v="0"/>
    <n v="0"/>
    <m/>
    <m/>
    <m/>
    <m/>
    <m/>
    <m/>
    <m/>
    <m/>
    <n v="2"/>
    <s v="1"/>
    <s v="1"/>
    <m/>
    <m/>
    <m/>
    <m/>
    <m/>
    <m/>
    <m/>
    <m/>
    <m/>
  </r>
  <r>
    <s v="ronald_vanloon"/>
    <s v="ronald_vanloon"/>
    <m/>
    <m/>
    <m/>
    <m/>
    <m/>
    <m/>
    <m/>
    <m/>
    <s v="No"/>
    <n v="358"/>
    <m/>
    <m/>
    <x v="0"/>
    <d v="2019-06-18T15:16:01.000"/>
    <s v="This #Robot can write or draw in any surface_x000a_by @seeker |_x000a__x000a_#MachineLearning #DeepLearning #DL #Innovation #Robotics #Technology #InternetofThings #IoT #AI #RPA #FutureofWork #Autonomous #Industry40 #RT_x000a__x000a_Cc: @mclynd @mikequindazzi https://t.co/p9H2kOLbbV https://t.co/JPRFWX1kEp"/>
    <m/>
    <m/>
    <x v="15"/>
    <m/>
    <s v="http://pbs.twimg.com/profile_images/1107936345769607169/sJKWJd7g_normal.png"/>
    <x v="125"/>
    <d v="2019-06-18T00:00:00.000"/>
    <s v="15:16:01"/>
    <s v="https://twitter.com/ronald_vanloon/status/1141001625827532800"/>
    <m/>
    <m/>
    <s v="1141001625827532800"/>
    <m/>
    <b v="0"/>
    <n v="0"/>
    <s v=""/>
    <b v="0"/>
    <s v="en"/>
    <m/>
    <s v=""/>
    <b v="0"/>
    <n v="69"/>
    <s v="1139293618349498369"/>
    <s v="Buffer"/>
    <b v="0"/>
    <s v="1139293618349498369"/>
    <s v="Tweet"/>
    <n v="0"/>
    <n v="0"/>
    <m/>
    <m/>
    <m/>
    <m/>
    <m/>
    <m/>
    <m/>
    <m/>
    <n v="2"/>
    <s v="1"/>
    <s v="1"/>
    <m/>
    <m/>
    <m/>
    <m/>
    <m/>
    <m/>
    <m/>
    <m/>
    <m/>
  </r>
  <r>
    <s v="awc978"/>
    <s v="ronald_vanloon"/>
    <m/>
    <m/>
    <m/>
    <m/>
    <m/>
    <m/>
    <m/>
    <m/>
    <s v="No"/>
    <n v="362"/>
    <m/>
    <m/>
    <x v="0"/>
    <d v="2019-06-18T18:33:14.000"/>
    <s v="This #Robot can write or draw in any surface_x000a_by @seeker |_x000a__x000a_#MachineLearning #DeepLearning #DL #Innovation #Robotics #Technology #InternetofThings #IoT #AI #RPA #FutureofWork #Autonomous #Industry40 #RT_x000a__x000a_Cc: @mclynd @mikequindazzi https://t.co/p9H2kOLbbV https://t.co/h3e63dY3I4"/>
    <m/>
    <m/>
    <x v="15"/>
    <m/>
    <s v="http://pbs.twimg.com/profile_images/1084174813512548353/ZwdGsivD_normal.jpg"/>
    <x v="126"/>
    <d v="2019-06-18T00:00:00.000"/>
    <s v="18:33:14"/>
    <s v="https://twitter.com/awc978/status/1141051260231147520"/>
    <m/>
    <m/>
    <s v="1141051260231147520"/>
    <m/>
    <b v="0"/>
    <n v="0"/>
    <s v=""/>
    <b v="0"/>
    <s v="en"/>
    <m/>
    <s v=""/>
    <b v="0"/>
    <n v="62"/>
    <s v="1140378768449556480"/>
    <s v="Twitter for iPhone"/>
    <b v="0"/>
    <s v="1140378768449556480"/>
    <s v="Tweet"/>
    <n v="0"/>
    <n v="0"/>
    <m/>
    <m/>
    <m/>
    <m/>
    <m/>
    <m/>
    <m/>
    <m/>
    <n v="1"/>
    <s v="1"/>
    <s v="1"/>
    <m/>
    <m/>
    <m/>
    <m/>
    <m/>
    <m/>
    <m/>
    <m/>
    <m/>
  </r>
  <r>
    <s v="compxplorersuk"/>
    <s v="lego_education"/>
    <m/>
    <m/>
    <m/>
    <m/>
    <m/>
    <m/>
    <m/>
    <m/>
    <s v="No"/>
    <n v="368"/>
    <m/>
    <m/>
    <x v="1"/>
    <d v="2019-06-18T19:15:19.000"/>
    <s v="Your next ache or pain could be treated by a #robot... and the results are better than you think!🤖 Want to introduce your children to the world of #robotics? Check out our #Robitics and #Engineering classes here: https://t.co/s5GHbZwUMK https://t.co/cL6bm3FjIr @LEGO_Education https://t.co/aHkqojuaYL"/>
    <s v="https://computerxplorers.co.uk/some-of-our-programmes/robotics-classes-for-kids-of-all-ages https://phys.org/news/2019-06-robots-relieve-chronic-pain.html"/>
    <s v="co.uk phys.org"/>
    <x v="38"/>
    <s v="https://pbs.twimg.com/media/D9XdtB2WwAAgcwh.jpg"/>
    <s v="https://pbs.twimg.com/media/D9XdtB2WwAAgcwh.jpg"/>
    <x v="127"/>
    <d v="2019-06-18T00:00:00.000"/>
    <s v="19:15:19"/>
    <s v="https://twitter.com/compxplorersuk/status/1141061847703011329"/>
    <m/>
    <m/>
    <s v="1141061847703011329"/>
    <m/>
    <b v="0"/>
    <n v="0"/>
    <s v=""/>
    <b v="0"/>
    <s v="en"/>
    <m/>
    <s v=""/>
    <b v="0"/>
    <n v="0"/>
    <s v=""/>
    <s v="Hootsuite Inc."/>
    <b v="0"/>
    <s v="1141061847703011329"/>
    <s v="Tweet"/>
    <n v="0"/>
    <n v="0"/>
    <m/>
    <m/>
    <m/>
    <m/>
    <m/>
    <m/>
    <m/>
    <m/>
    <n v="1"/>
    <s v="16"/>
    <s v="16"/>
    <n v="1"/>
    <n v="2.6315789473684212"/>
    <n v="2"/>
    <n v="5.2631578947368425"/>
    <n v="0"/>
    <n v="0"/>
    <n v="35"/>
    <n v="92.10526315789474"/>
    <n v="38"/>
  </r>
  <r>
    <s v="snapplsci"/>
    <s v="springernature"/>
    <m/>
    <m/>
    <m/>
    <m/>
    <m/>
    <m/>
    <m/>
    <m/>
    <s v="No"/>
    <n v="369"/>
    <m/>
    <m/>
    <x v="1"/>
    <d v="2019-06-11T19:22:22.000"/>
    <s v="Do you work on hot topics in #Robotics, #Robots, #robot, #AI, or #IoT. We encourage you to submit your paper and to become Guest Editor of a Topical Collection. Check out our website https://t.co/OcCGJXRUS5_x000a_@SpringerEng @SpringerNature #Engineering #AdvancingDiscovery #automation"/>
    <s v="https://www.springer.com/snas"/>
    <s v="springer.com"/>
    <x v="39"/>
    <m/>
    <s v="http://pbs.twimg.com/profile_images/1036896082234695680/jOa56KeR_normal.jpg"/>
    <x v="128"/>
    <d v="2019-06-11T00:00:00.000"/>
    <s v="19:22:22"/>
    <s v="https://twitter.com/snapplsci/status/1138526907258068992"/>
    <m/>
    <m/>
    <s v="1138526907258068992"/>
    <m/>
    <b v="0"/>
    <n v="0"/>
    <s v=""/>
    <b v="0"/>
    <s v="en"/>
    <m/>
    <s v=""/>
    <b v="0"/>
    <n v="0"/>
    <s v=""/>
    <s v="TweetDeck"/>
    <b v="0"/>
    <s v="1138526907258068992"/>
    <s v="Tweet"/>
    <n v="0"/>
    <n v="0"/>
    <m/>
    <m/>
    <m/>
    <m/>
    <m/>
    <m/>
    <m/>
    <m/>
    <n v="2"/>
    <s v="12"/>
    <s v="12"/>
    <m/>
    <m/>
    <m/>
    <m/>
    <m/>
    <m/>
    <m/>
    <m/>
    <m/>
  </r>
  <r>
    <s v="snapplsci"/>
    <s v="springernature"/>
    <m/>
    <m/>
    <m/>
    <m/>
    <m/>
    <m/>
    <m/>
    <m/>
    <s v="No"/>
    <n v="370"/>
    <m/>
    <m/>
    <x v="1"/>
    <d v="2019-06-18T21:52:08.000"/>
    <s v="Do you work on hot topics in #Robotics, #Robots, #robot, #AI, or #IoT. We encourage you to submit your paper and to open a Topical Collection with us. Check out our website https://t.co/OcCGJXRUS5  @SpringerEng @SpringerNature #Engineering #AdvancingDiscovery #automation"/>
    <s v="https://www.springer.com/snas"/>
    <s v="springer.com"/>
    <x v="39"/>
    <m/>
    <s v="http://pbs.twimg.com/profile_images/1036896082234695680/jOa56KeR_normal.jpg"/>
    <x v="129"/>
    <d v="2019-06-18T00:00:00.000"/>
    <s v="21:52:08"/>
    <s v="https://twitter.com/snapplsci/status/1141101312924442627"/>
    <m/>
    <m/>
    <s v="1141101312924442627"/>
    <m/>
    <b v="0"/>
    <n v="0"/>
    <s v=""/>
    <b v="0"/>
    <s v="en"/>
    <m/>
    <s v=""/>
    <b v="0"/>
    <n v="0"/>
    <s v=""/>
    <s v="Twitter Web Client"/>
    <b v="0"/>
    <s v="1141101312924442627"/>
    <s v="Tweet"/>
    <n v="0"/>
    <n v="0"/>
    <m/>
    <m/>
    <m/>
    <m/>
    <m/>
    <m/>
    <m/>
    <m/>
    <n v="2"/>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3">
    <i>
      <x v="1"/>
    </i>
    <i r="1">
      <x v="3"/>
    </i>
    <i r="2">
      <x v="64"/>
    </i>
    <i r="3">
      <x v="9"/>
    </i>
    <i r="1">
      <x v="5"/>
    </i>
    <i r="2">
      <x v="147"/>
    </i>
    <i r="3">
      <x v="22"/>
    </i>
    <i r="1">
      <x v="6"/>
    </i>
    <i r="2">
      <x v="161"/>
    </i>
    <i r="3">
      <x v="8"/>
    </i>
    <i r="3">
      <x v="16"/>
    </i>
    <i r="3">
      <x v="19"/>
    </i>
    <i r="3">
      <x v="22"/>
    </i>
    <i r="2">
      <x v="162"/>
    </i>
    <i r="3">
      <x v="16"/>
    </i>
    <i r="3">
      <x v="20"/>
    </i>
    <i r="2">
      <x v="163"/>
    </i>
    <i r="3">
      <x v="6"/>
    </i>
    <i r="3">
      <x v="10"/>
    </i>
    <i r="3">
      <x v="13"/>
    </i>
    <i r="3">
      <x v="20"/>
    </i>
    <i r="3">
      <x v="21"/>
    </i>
    <i r="2">
      <x v="164"/>
    </i>
    <i r="3">
      <x v="11"/>
    </i>
    <i r="3">
      <x v="13"/>
    </i>
    <i r="3">
      <x v="14"/>
    </i>
    <i r="3">
      <x v="15"/>
    </i>
    <i r="3">
      <x v="16"/>
    </i>
    <i r="3">
      <x v="19"/>
    </i>
    <i r="2">
      <x v="165"/>
    </i>
    <i r="3">
      <x v="14"/>
    </i>
    <i r="3">
      <x v="15"/>
    </i>
    <i r="3">
      <x v="23"/>
    </i>
    <i r="3">
      <x v="24"/>
    </i>
    <i r="2">
      <x v="166"/>
    </i>
    <i r="3">
      <x v="1"/>
    </i>
    <i r="3">
      <x v="2"/>
    </i>
    <i r="3">
      <x v="4"/>
    </i>
    <i r="3">
      <x v="5"/>
    </i>
    <i r="3">
      <x v="6"/>
    </i>
    <i r="3">
      <x v="7"/>
    </i>
    <i r="3">
      <x v="9"/>
    </i>
    <i r="3">
      <x v="10"/>
    </i>
    <i r="3">
      <x v="11"/>
    </i>
    <i r="3">
      <x v="12"/>
    </i>
    <i r="3">
      <x v="13"/>
    </i>
    <i r="3">
      <x v="14"/>
    </i>
    <i r="3">
      <x v="17"/>
    </i>
    <i r="3">
      <x v="20"/>
    </i>
    <i r="3">
      <x v="21"/>
    </i>
    <i r="2">
      <x v="167"/>
    </i>
    <i r="3">
      <x v="15"/>
    </i>
    <i r="2">
      <x v="168"/>
    </i>
    <i r="3">
      <x v="1"/>
    </i>
    <i r="3">
      <x v="2"/>
    </i>
    <i r="3">
      <x v="3"/>
    </i>
    <i r="3">
      <x v="9"/>
    </i>
    <i r="3">
      <x v="17"/>
    </i>
    <i r="3">
      <x v="23"/>
    </i>
    <i r="3">
      <x v="24"/>
    </i>
    <i r="2">
      <x v="169"/>
    </i>
    <i r="3">
      <x v="1"/>
    </i>
    <i r="3">
      <x v="2"/>
    </i>
    <i r="3">
      <x v="3"/>
    </i>
    <i r="3">
      <x v="5"/>
    </i>
    <i r="3">
      <x v="6"/>
    </i>
    <i r="3">
      <x v="8"/>
    </i>
    <i r="3">
      <x v="10"/>
    </i>
    <i r="3">
      <x v="12"/>
    </i>
    <i r="3">
      <x v="16"/>
    </i>
    <i r="3">
      <x v="17"/>
    </i>
    <i r="3">
      <x v="18"/>
    </i>
    <i r="3">
      <x v="20"/>
    </i>
    <i r="3">
      <x v="22"/>
    </i>
    <i r="2">
      <x v="170"/>
    </i>
    <i r="3">
      <x v="2"/>
    </i>
    <i r="3">
      <x v="4"/>
    </i>
    <i r="3">
      <x v="16"/>
    </i>
    <i r="3">
      <x v="18"/>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574568976">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574568976">
      <items count="40">
        <i x="33" s="1"/>
        <i x="18" s="1"/>
        <i x="24" s="1"/>
        <i x="37" s="1"/>
        <i x="6" s="1"/>
        <i x="13" s="1"/>
        <i x="4" s="1"/>
        <i x="16" s="1"/>
        <i x="12" s="1"/>
        <i x="17" s="1"/>
        <i x="3" s="1"/>
        <i x="26" s="1"/>
        <i x="23" s="1"/>
        <i x="19" s="1"/>
        <i x="22" s="1"/>
        <i x="0" s="1"/>
        <i x="5" s="1"/>
        <i x="10" s="1"/>
        <i x="35" s="1"/>
        <i x="34" s="1"/>
        <i x="11" s="1"/>
        <i x="14" s="1"/>
        <i x="31" s="1"/>
        <i x="28" s="1"/>
        <i x="15" s="1"/>
        <i x="27" s="1"/>
        <i x="30" s="1"/>
        <i x="36" s="1"/>
        <i x="1" s="1"/>
        <i x="38" s="1"/>
        <i x="2" s="1"/>
        <i x="25" s="1"/>
        <i x="8" s="1"/>
        <i x="7" s="1"/>
        <i x="9" s="1"/>
        <i x="39" s="1"/>
        <i x="20" s="1"/>
        <i x="29" s="1"/>
        <i x="21" s="1"/>
        <i x="3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N372" totalsRowShown="0" headerRowDxfId="496" dataDxfId="460">
  <autoFilter ref="A2:BN372"/>
  <tableColumns count="66">
    <tableColumn id="1" name="Vertex 1" dataDxfId="445"/>
    <tableColumn id="2" name="Vertex 2" dataDxfId="443"/>
    <tableColumn id="3" name="Color" dataDxfId="444"/>
    <tableColumn id="4" name="Width" dataDxfId="469"/>
    <tableColumn id="11" name="Style" dataDxfId="468"/>
    <tableColumn id="5" name="Opacity" dataDxfId="467"/>
    <tableColumn id="6" name="Visibility" dataDxfId="466"/>
    <tableColumn id="10" name="Label" dataDxfId="465"/>
    <tableColumn id="12" name="Label Text Color" dataDxfId="464"/>
    <tableColumn id="13" name="Label Font Size" dataDxfId="463"/>
    <tableColumn id="14" name="Reciprocated?" dataDxfId="96"/>
    <tableColumn id="7" name="ID" dataDxfId="462"/>
    <tableColumn id="9" name="Dynamic Filter" dataDxfId="461"/>
    <tableColumn id="8" name="Add Your Own Columns Here" dataDxfId="442"/>
    <tableColumn id="15" name="Relationship" dataDxfId="441"/>
    <tableColumn id="16" name="Relationship Date (UTC)" dataDxfId="440"/>
    <tableColumn id="17" name="Tweet" dataDxfId="439"/>
    <tableColumn id="18" name="URLs in Tweet" dataDxfId="438"/>
    <tableColumn id="19" name="Domains in Tweet" dataDxfId="437"/>
    <tableColumn id="20" name="Hashtags in Tweet" dataDxfId="436"/>
    <tableColumn id="21" name="Media in Tweet" dataDxfId="435"/>
    <tableColumn id="22" name="Tweet Image File" dataDxfId="434"/>
    <tableColumn id="23" name="Tweet Date (UTC)" dataDxfId="433"/>
    <tableColumn id="24" name="Date" dataDxfId="432"/>
    <tableColumn id="25" name="Time" dataDxfId="431"/>
    <tableColumn id="26" name="Twitter Page for Tweet" dataDxfId="430"/>
    <tableColumn id="27" name="Latitude" dataDxfId="429"/>
    <tableColumn id="28" name="Longitude" dataDxfId="428"/>
    <tableColumn id="29" name="Imported ID" dataDxfId="427"/>
    <tableColumn id="30" name="In-Reply-To Tweet ID" dataDxfId="426"/>
    <tableColumn id="31" name="Favorited" dataDxfId="425"/>
    <tableColumn id="32" name="Favorite Count" dataDxfId="424"/>
    <tableColumn id="33" name="In-Reply-To User ID" dataDxfId="423"/>
    <tableColumn id="34" name="Is Quote Status" dataDxfId="422"/>
    <tableColumn id="35" name="Language" dataDxfId="421"/>
    <tableColumn id="36" name="Possibly Sensitive" dataDxfId="420"/>
    <tableColumn id="37" name="Quoted Status ID" dataDxfId="419"/>
    <tableColumn id="38" name="Retweeted" dataDxfId="418"/>
    <tableColumn id="39" name="Retweet Count" dataDxfId="417"/>
    <tableColumn id="40" name="Retweet ID" dataDxfId="416"/>
    <tableColumn id="41" name="Source" dataDxfId="415"/>
    <tableColumn id="42" name="Truncated" dataDxfId="414"/>
    <tableColumn id="43" name="Unified Twitter ID" dataDxfId="413"/>
    <tableColumn id="44" name="Imported Tweet Type" dataDxfId="412"/>
    <tableColumn id="45" name="Added By Extended Analysis" dataDxfId="411"/>
    <tableColumn id="46" name="Corrected By Extended Analysis" dataDxfId="410"/>
    <tableColumn id="47" name="Place Bounding Box" dataDxfId="409"/>
    <tableColumn id="48" name="Place Country" dataDxfId="408"/>
    <tableColumn id="49" name="Place Country Code" dataDxfId="407"/>
    <tableColumn id="50" name="Place Full Name" dataDxfId="406"/>
    <tableColumn id="51" name="Place ID" dataDxfId="405"/>
    <tableColumn id="52" name="Place Name" dataDxfId="404"/>
    <tableColumn id="53" name="Place Type" dataDxfId="403"/>
    <tableColumn id="54" name="Place URL" dataDxfId="402"/>
    <tableColumn id="55" name="Edge Weight"/>
    <tableColumn id="56" name="Vertex 1 Group" dataDxfId="365">
      <calculatedColumnFormula>REPLACE(INDEX(GroupVertices[Group], MATCH(Edges[[#This Row],[Vertex 1]],GroupVertices[Vertex],0)),1,1,"")</calculatedColumnFormula>
    </tableColumn>
    <tableColumn id="57" name="Vertex 2 Group" dataDxfId="126">
      <calculatedColumnFormula>REPLACE(INDEX(GroupVertices[Group], MATCH(Edges[[#This Row],[Vertex 2]],GroupVertices[Vertex],0)),1,1,"")</calculatedColumnFormula>
    </tableColumn>
    <tableColumn id="58" name="Sentiment List #1: Positive Word Count" dataDxfId="125"/>
    <tableColumn id="59" name="Sentiment List #1: Positive Word Percentage (%)" dataDxfId="124"/>
    <tableColumn id="60" name="Sentiment List #2: Negative Word Count" dataDxfId="123"/>
    <tableColumn id="61" name="Sentiment List #2: Negative Word Percentage (%)" dataDxfId="122"/>
    <tableColumn id="62" name="Sentiment List #3: Angry/Violent Word Count" dataDxfId="121"/>
    <tableColumn id="63" name="Sentiment List #3: Angry/Violent Word Percentage (%)" dataDxfId="120"/>
    <tableColumn id="64" name="Non-categorized Word Count" dataDxfId="119"/>
    <tableColumn id="65" name="Non-categorized Word Percentage (%)" dataDxfId="118"/>
    <tableColumn id="66" name="Edge Content Word Count" dataDxfId="1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364" dataDxfId="363">
  <autoFilter ref="A2:C22"/>
  <tableColumns count="3">
    <tableColumn id="1" name="Group 1" dataDxfId="362"/>
    <tableColumn id="2" name="Group 2" dataDxfId="361"/>
    <tableColumn id="3" name="Edges" dataDxfId="3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7" dataDxfId="356">
  <autoFilter ref="A1:V11"/>
  <tableColumns count="22">
    <tableColumn id="1" name="Top URLs in Tweet in Entire Graph" dataDxfId="355"/>
    <tableColumn id="2" name="Entire Graph Count" dataDxfId="354"/>
    <tableColumn id="3" name="Top URLs in Tweet in G1" dataDxfId="353"/>
    <tableColumn id="4" name="G1 Count" dataDxfId="352"/>
    <tableColumn id="5" name="Top URLs in Tweet in G2" dataDxfId="351"/>
    <tableColumn id="6" name="G2 Count" dataDxfId="350"/>
    <tableColumn id="7" name="Top URLs in Tweet in G3" dataDxfId="349"/>
    <tableColumn id="8" name="G3 Count" dataDxfId="348"/>
    <tableColumn id="9" name="Top URLs in Tweet in G4" dataDxfId="347"/>
    <tableColumn id="10" name="G4 Count" dataDxfId="346"/>
    <tableColumn id="11" name="Top URLs in Tweet in G5" dataDxfId="345"/>
    <tableColumn id="12" name="G5 Count" dataDxfId="344"/>
    <tableColumn id="13" name="Top URLs in Tweet in G6" dataDxfId="343"/>
    <tableColumn id="14" name="G6 Count" dataDxfId="342"/>
    <tableColumn id="15" name="Top URLs in Tweet in G7" dataDxfId="341"/>
    <tableColumn id="16" name="G7 Count" dataDxfId="340"/>
    <tableColumn id="17" name="Top URLs in Tweet in G8" dataDxfId="339"/>
    <tableColumn id="18" name="G8 Count" dataDxfId="338"/>
    <tableColumn id="19" name="Top URLs in Tweet in G9" dataDxfId="337"/>
    <tableColumn id="20" name="G9 Count" dataDxfId="336"/>
    <tableColumn id="21" name="Top URLs in Tweet in G10" dataDxfId="335"/>
    <tableColumn id="22" name="G10 Count" dataDxfId="3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3" dataDxfId="332">
  <autoFilter ref="A14:V24"/>
  <tableColumns count="22">
    <tableColumn id="1" name="Top Domains in Tweet in Entire Graph" dataDxfId="331"/>
    <tableColumn id="2" name="Entire Graph Count" dataDxfId="330"/>
    <tableColumn id="3" name="Top Domains in Tweet in G1" dataDxfId="329"/>
    <tableColumn id="4" name="G1 Count" dataDxfId="328"/>
    <tableColumn id="5" name="Top Domains in Tweet in G2" dataDxfId="327"/>
    <tableColumn id="6" name="G2 Count" dataDxfId="326"/>
    <tableColumn id="7" name="Top Domains in Tweet in G3" dataDxfId="325"/>
    <tableColumn id="8" name="G3 Count" dataDxfId="324"/>
    <tableColumn id="9" name="Top Domains in Tweet in G4" dataDxfId="323"/>
    <tableColumn id="10" name="G4 Count" dataDxfId="322"/>
    <tableColumn id="11" name="Top Domains in Tweet in G5" dataDxfId="321"/>
    <tableColumn id="12" name="G5 Count" dataDxfId="320"/>
    <tableColumn id="13" name="Top Domains in Tweet in G6" dataDxfId="319"/>
    <tableColumn id="14" name="G6 Count" dataDxfId="318"/>
    <tableColumn id="15" name="Top Domains in Tweet in G7" dataDxfId="317"/>
    <tableColumn id="16" name="G7 Count" dataDxfId="316"/>
    <tableColumn id="17" name="Top Domains in Tweet in G8" dataDxfId="315"/>
    <tableColumn id="18" name="G8 Count" dataDxfId="314"/>
    <tableColumn id="19" name="Top Domains in Tweet in G9" dataDxfId="313"/>
    <tableColumn id="20" name="G9 Count" dataDxfId="312"/>
    <tableColumn id="21" name="Top Domains in Tweet in G10" dataDxfId="311"/>
    <tableColumn id="22" name="G10 Count" dataDxfId="3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9" dataDxfId="308">
  <autoFilter ref="A27:V37"/>
  <tableColumns count="22">
    <tableColumn id="1" name="Top Hashtags in Tweet in Entire Graph" dataDxfId="307"/>
    <tableColumn id="2" name="Entire Graph Count" dataDxfId="306"/>
    <tableColumn id="3" name="Top Hashtags in Tweet in G1" dataDxfId="305"/>
    <tableColumn id="4" name="G1 Count" dataDxfId="304"/>
    <tableColumn id="5" name="Top Hashtags in Tweet in G2" dataDxfId="303"/>
    <tableColumn id="6" name="G2 Count" dataDxfId="302"/>
    <tableColumn id="7" name="Top Hashtags in Tweet in G3" dataDxfId="301"/>
    <tableColumn id="8" name="G3 Count" dataDxfId="300"/>
    <tableColumn id="9" name="Top Hashtags in Tweet in G4" dataDxfId="299"/>
    <tableColumn id="10" name="G4 Count" dataDxfId="298"/>
    <tableColumn id="11" name="Top Hashtags in Tweet in G5" dataDxfId="297"/>
    <tableColumn id="12" name="G5 Count" dataDxfId="296"/>
    <tableColumn id="13" name="Top Hashtags in Tweet in G6" dataDxfId="295"/>
    <tableColumn id="14" name="G6 Count" dataDxfId="294"/>
    <tableColumn id="15" name="Top Hashtags in Tweet in G7" dataDxfId="293"/>
    <tableColumn id="16" name="G7 Count" dataDxfId="292"/>
    <tableColumn id="17" name="Top Hashtags in Tweet in G8" dataDxfId="291"/>
    <tableColumn id="18" name="G8 Count" dataDxfId="290"/>
    <tableColumn id="19" name="Top Hashtags in Tweet in G9" dataDxfId="289"/>
    <tableColumn id="20" name="G9 Count" dataDxfId="288"/>
    <tableColumn id="21" name="Top Hashtags in Tweet in G10" dataDxfId="287"/>
    <tableColumn id="22" name="G10 Count" dataDxfId="28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4" dataDxfId="283">
  <autoFilter ref="A40:V50"/>
  <tableColumns count="22">
    <tableColumn id="1" name="Top Words in Tweet in Entire Graph" dataDxfId="282"/>
    <tableColumn id="2" name="Entire Graph Count" dataDxfId="281"/>
    <tableColumn id="3" name="Top Words in Tweet in G1" dataDxfId="280"/>
    <tableColumn id="4" name="G1 Count" dataDxfId="279"/>
    <tableColumn id="5" name="Top Words in Tweet in G2" dataDxfId="278"/>
    <tableColumn id="6" name="G2 Count" dataDxfId="277"/>
    <tableColumn id="7" name="Top Words in Tweet in G3" dataDxfId="276"/>
    <tableColumn id="8" name="G3 Count" dataDxfId="275"/>
    <tableColumn id="9" name="Top Words in Tweet in G4" dataDxfId="274"/>
    <tableColumn id="10" name="G4 Count" dataDxfId="273"/>
    <tableColumn id="11" name="Top Words in Tweet in G5" dataDxfId="272"/>
    <tableColumn id="12" name="G5 Count" dataDxfId="271"/>
    <tableColumn id="13" name="Top Words in Tweet in G6" dataDxfId="270"/>
    <tableColumn id="14" name="G6 Count" dataDxfId="269"/>
    <tableColumn id="15" name="Top Words in Tweet in G7" dataDxfId="268"/>
    <tableColumn id="16" name="G7 Count" dataDxfId="267"/>
    <tableColumn id="17" name="Top Words in Tweet in G8" dataDxfId="266"/>
    <tableColumn id="18" name="G8 Count" dataDxfId="265"/>
    <tableColumn id="19" name="Top Words in Tweet in G9" dataDxfId="264"/>
    <tableColumn id="20" name="G9 Count" dataDxfId="263"/>
    <tableColumn id="21" name="Top Words in Tweet in G10" dataDxfId="262"/>
    <tableColumn id="22" name="G10 Count" dataDxfId="26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9" dataDxfId="258">
  <autoFilter ref="A53:V63"/>
  <tableColumns count="22">
    <tableColumn id="1" name="Top Word Pairs in Tweet in Entire Graph" dataDxfId="257"/>
    <tableColumn id="2" name="Entire Graph Count" dataDxfId="256"/>
    <tableColumn id="3" name="Top Word Pairs in Tweet in G1" dataDxfId="255"/>
    <tableColumn id="4" name="G1 Count" dataDxfId="254"/>
    <tableColumn id="5" name="Top Word Pairs in Tweet in G2" dataDxfId="253"/>
    <tableColumn id="6" name="G2 Count" dataDxfId="252"/>
    <tableColumn id="7" name="Top Word Pairs in Tweet in G3" dataDxfId="251"/>
    <tableColumn id="8" name="G3 Count" dataDxfId="250"/>
    <tableColumn id="9" name="Top Word Pairs in Tweet in G4" dataDxfId="249"/>
    <tableColumn id="10" name="G4 Count" dataDxfId="248"/>
    <tableColumn id="11" name="Top Word Pairs in Tweet in G5" dataDxfId="247"/>
    <tableColumn id="12" name="G5 Count" dataDxfId="246"/>
    <tableColumn id="13" name="Top Word Pairs in Tweet in G6" dataDxfId="245"/>
    <tableColumn id="14" name="G6 Count" dataDxfId="244"/>
    <tableColumn id="15" name="Top Word Pairs in Tweet in G7" dataDxfId="243"/>
    <tableColumn id="16" name="G7 Count" dataDxfId="242"/>
    <tableColumn id="17" name="Top Word Pairs in Tweet in G8" dataDxfId="241"/>
    <tableColumn id="18" name="G8 Count" dataDxfId="240"/>
    <tableColumn id="19" name="Top Word Pairs in Tweet in G9" dataDxfId="239"/>
    <tableColumn id="20" name="G9 Count" dataDxfId="238"/>
    <tableColumn id="21" name="Top Word Pairs in Tweet in G10" dataDxfId="237"/>
    <tableColumn id="22" name="G10 Count" dataDxfId="23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4" dataDxfId="233">
  <autoFilter ref="A66:V67"/>
  <tableColumns count="22">
    <tableColumn id="1" name="Top Replied-To in Entire Graph" dataDxfId="232"/>
    <tableColumn id="2" name="Entire Graph Count" dataDxfId="228"/>
    <tableColumn id="3" name="Top Replied-To in G1" dataDxfId="227"/>
    <tableColumn id="4" name="G1 Count" dataDxfId="224"/>
    <tableColumn id="5" name="Top Replied-To in G2" dataDxfId="223"/>
    <tableColumn id="6" name="G2 Count" dataDxfId="220"/>
    <tableColumn id="7" name="Top Replied-To in G3" dataDxfId="219"/>
    <tableColumn id="8" name="G3 Count" dataDxfId="216"/>
    <tableColumn id="9" name="Top Replied-To in G4" dataDxfId="215"/>
    <tableColumn id="10" name="G4 Count" dataDxfId="212"/>
    <tableColumn id="11" name="Top Replied-To in G5" dataDxfId="211"/>
    <tableColumn id="12" name="G5 Count" dataDxfId="208"/>
    <tableColumn id="13" name="Top Replied-To in G6" dataDxfId="207"/>
    <tableColumn id="14" name="G6 Count" dataDxfId="204"/>
    <tableColumn id="15" name="Top Replied-To in G7" dataDxfId="203"/>
    <tableColumn id="16" name="G7 Count" dataDxfId="200"/>
    <tableColumn id="17" name="Top Replied-To in G8" dataDxfId="199"/>
    <tableColumn id="18" name="G8 Count" dataDxfId="196"/>
    <tableColumn id="19" name="Top Replied-To in G9" dataDxfId="195"/>
    <tableColumn id="20" name="G9 Count" dataDxfId="192"/>
    <tableColumn id="21" name="Top Replied-To in G10" dataDxfId="191"/>
    <tableColumn id="22" name="G10 Count" dataDxfId="19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31" dataDxfId="230">
  <autoFilter ref="A69:V79"/>
  <tableColumns count="22">
    <tableColumn id="1" name="Top Mentioned in Entire Graph" dataDxfId="229"/>
    <tableColumn id="2" name="Entire Graph Count" dataDxfId="226"/>
    <tableColumn id="3" name="Top Mentioned in G1" dataDxfId="225"/>
    <tableColumn id="4" name="G1 Count" dataDxfId="222"/>
    <tableColumn id="5" name="Top Mentioned in G2" dataDxfId="221"/>
    <tableColumn id="6" name="G2 Count" dataDxfId="218"/>
    <tableColumn id="7" name="Top Mentioned in G3" dataDxfId="217"/>
    <tableColumn id="8" name="G3 Count" dataDxfId="214"/>
    <tableColumn id="9" name="Top Mentioned in G4" dataDxfId="213"/>
    <tableColumn id="10" name="G4 Count" dataDxfId="210"/>
    <tableColumn id="11" name="Top Mentioned in G5" dataDxfId="209"/>
    <tableColumn id="12" name="G5 Count" dataDxfId="206"/>
    <tableColumn id="13" name="Top Mentioned in G6" dataDxfId="205"/>
    <tableColumn id="14" name="G6 Count" dataDxfId="202"/>
    <tableColumn id="15" name="Top Mentioned in G7" dataDxfId="201"/>
    <tableColumn id="16" name="G7 Count" dataDxfId="198"/>
    <tableColumn id="17" name="Top Mentioned in G8" dataDxfId="197"/>
    <tableColumn id="18" name="G8 Count" dataDxfId="194"/>
    <tableColumn id="19" name="Top Mentioned in G9" dataDxfId="193"/>
    <tableColumn id="20" name="G9 Count" dataDxfId="189"/>
    <tableColumn id="21" name="Top Mentioned in G10" dataDxfId="188"/>
    <tableColumn id="22" name="G10 Count" dataDxfId="18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4" dataDxfId="183">
  <autoFilter ref="A82:V92"/>
  <tableColumns count="22">
    <tableColumn id="1" name="Top Tweeters in Entire Graph" dataDxfId="182"/>
    <tableColumn id="2" name="Entire Graph Count" dataDxfId="181"/>
    <tableColumn id="3" name="Top Tweeters in G1" dataDxfId="180"/>
    <tableColumn id="4" name="G1 Count" dataDxfId="179"/>
    <tableColumn id="5" name="Top Tweeters in G2" dataDxfId="178"/>
    <tableColumn id="6" name="G2 Count" dataDxfId="177"/>
    <tableColumn id="7" name="Top Tweeters in G3" dataDxfId="176"/>
    <tableColumn id="8" name="G3 Count" dataDxfId="175"/>
    <tableColumn id="9" name="Top Tweeters in G4" dataDxfId="174"/>
    <tableColumn id="10" name="G4 Count" dataDxfId="173"/>
    <tableColumn id="11" name="Top Tweeters in G5" dataDxfId="172"/>
    <tableColumn id="12" name="G5 Count" dataDxfId="171"/>
    <tableColumn id="13" name="Top Tweeters in G6" dataDxfId="170"/>
    <tableColumn id="14" name="G6 Count" dataDxfId="169"/>
    <tableColumn id="15" name="Top Tweeters in G7" dataDxfId="168"/>
    <tableColumn id="16" name="G7 Count" dataDxfId="167"/>
    <tableColumn id="17" name="Top Tweeters in G8" dataDxfId="166"/>
    <tableColumn id="18" name="G8 Count" dataDxfId="165"/>
    <tableColumn id="19" name="Top Tweeters in G9" dataDxfId="164"/>
    <tableColumn id="20" name="G9 Count" dataDxfId="163"/>
    <tableColumn id="21" name="Top Tweeters in G10" dataDxfId="162"/>
    <tableColumn id="22" name="G10 Count" dataDxfId="1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95" dataDxfId="446">
  <autoFilter ref="A2:BT135"/>
  <tableColumns count="72">
    <tableColumn id="1" name="Vertex" dataDxfId="459"/>
    <tableColumn id="72" name="Subgraph"/>
    <tableColumn id="2" name="Color" dataDxfId="458"/>
    <tableColumn id="5" name="Shape" dataDxfId="457"/>
    <tableColumn id="6" name="Size" dataDxfId="456"/>
    <tableColumn id="4" name="Opacity" dataDxfId="382"/>
    <tableColumn id="7" name="Image File" dataDxfId="380"/>
    <tableColumn id="3" name="Visibility" dataDxfId="381"/>
    <tableColumn id="10" name="Label" dataDxfId="455"/>
    <tableColumn id="16" name="Label Fill Color" dataDxfId="454"/>
    <tableColumn id="9" name="Label Position" dataDxfId="376"/>
    <tableColumn id="8" name="Tooltip" dataDxfId="374"/>
    <tableColumn id="18" name="Layout Order" dataDxfId="375"/>
    <tableColumn id="13" name="X" dataDxfId="453"/>
    <tableColumn id="14" name="Y" dataDxfId="452"/>
    <tableColumn id="12" name="Locked?" dataDxfId="451"/>
    <tableColumn id="19" name="Polar R" dataDxfId="450"/>
    <tableColumn id="20" name="Polar Angle" dataDxfId="449"/>
    <tableColumn id="21" name="Degree" dataDxfId="79"/>
    <tableColumn id="22" name="In-Degree" dataDxfId="78"/>
    <tableColumn id="23" name="Out-Degree" dataDxfId="75"/>
    <tableColumn id="24" name="Betweenness Centrality" dataDxfId="74"/>
    <tableColumn id="25" name="Closeness Centrality" dataDxfId="73"/>
    <tableColumn id="26" name="Eigenvector Centrality" dataDxfId="71"/>
    <tableColumn id="15" name="PageRank" dataDxfId="72"/>
    <tableColumn id="27" name="Clustering Coefficient" dataDxfId="76"/>
    <tableColumn id="29" name="Reciprocated Vertex Pair Ratio" dataDxfId="77"/>
    <tableColumn id="11" name="ID" dataDxfId="448"/>
    <tableColumn id="28" name="Dynamic Filter" dataDxfId="447"/>
    <tableColumn id="17" name="Add Your Own Columns Here" dataDxfId="401"/>
    <tableColumn id="30" name="Name" dataDxfId="400"/>
    <tableColumn id="31" name="Followed" dataDxfId="399"/>
    <tableColumn id="32" name="Followers" dataDxfId="398"/>
    <tableColumn id="33" name="Tweets" dataDxfId="397"/>
    <tableColumn id="34" name="Favorites" dataDxfId="396"/>
    <tableColumn id="35" name="Time Zone UTC Offset (Seconds)" dataDxfId="395"/>
    <tableColumn id="36" name="Description" dataDxfId="394"/>
    <tableColumn id="37" name="Location" dataDxfId="393"/>
    <tableColumn id="38" name="Web" dataDxfId="392"/>
    <tableColumn id="39" name="Time Zone" dataDxfId="391"/>
    <tableColumn id="40" name="Joined Twitter Date (UTC)" dataDxfId="390"/>
    <tableColumn id="41" name="Profile Banner Url" dataDxfId="389"/>
    <tableColumn id="42" name="Default Profile" dataDxfId="388"/>
    <tableColumn id="43" name="Default Profile Image" dataDxfId="387"/>
    <tableColumn id="44" name="Geo Enabled" dataDxfId="386"/>
    <tableColumn id="45" name="Language" dataDxfId="385"/>
    <tableColumn id="46" name="Listed Count" dataDxfId="384"/>
    <tableColumn id="47" name="Profile Background Image Url" dataDxfId="383"/>
    <tableColumn id="48" name="Verified" dataDxfId="379"/>
    <tableColumn id="49" name="Custom Menu Item Text" dataDxfId="378"/>
    <tableColumn id="50" name="Custom Menu Item Action" dataDxfId="377"/>
    <tableColumn id="51" name="Tweeted Search Term?" dataDxfId="366"/>
    <tableColumn id="52" name="Vertex Group" dataDxfId="159">
      <calculatedColumnFormula>REPLACE(INDEX(GroupVertices[Group], MATCH(Vertices[[#This Row],[Vertex]],GroupVertices[Vertex],0)),1,1,"")</calculatedColumnFormula>
    </tableColumn>
    <tableColumn id="53" name="Top URLs in Tweet by Count" dataDxfId="158"/>
    <tableColumn id="54" name="Top URLs in Tweet by Salience" dataDxfId="157"/>
    <tableColumn id="55" name="Top Domains in Tweet by Count" dataDxfId="156"/>
    <tableColumn id="56" name="Top Domains in Tweet by Salience" dataDxfId="155"/>
    <tableColumn id="57" name="Top Hashtags in Tweet by Count" dataDxfId="154"/>
    <tableColumn id="58" name="Top Hashtags in Tweet by Salience" dataDxfId="153"/>
    <tableColumn id="59" name="Top Words in Tweet by Count" dataDxfId="152"/>
    <tableColumn id="60" name="Top Words in Tweet by Salience" dataDxfId="151"/>
    <tableColumn id="61" name="Top Word Pairs in Tweet by Count" dataDxfId="150"/>
    <tableColumn id="62" name="Top Word Pairs in Tweet by Salience" dataDxfId="116"/>
    <tableColumn id="63" name="Sentiment List #1: Positive Word Count" dataDxfId="115"/>
    <tableColumn id="64" name="Sentiment List #1: Positive Word Percentage (%)" dataDxfId="114"/>
    <tableColumn id="65" name="Sentiment List #2: Negative Word Count" dataDxfId="113"/>
    <tableColumn id="66" name="Sentiment List #2: Negative Word Percentage (%)" dataDxfId="112"/>
    <tableColumn id="67" name="Sentiment List #3: Angry/Violent Word Count" dataDxfId="111"/>
    <tableColumn id="68" name="Sentiment List #3: Angry/Violent Word Percentage (%)" dataDxfId="110"/>
    <tableColumn id="69" name="Non-categorized Word Count" dataDxfId="109"/>
    <tableColumn id="70" name="Non-categorized Word Percentage (%)" dataDxfId="108"/>
    <tableColumn id="71" name="Vertex Content Word Count" dataDxfId="107"/>
  </tableColumns>
  <tableStyleInfo name="NodeXL Table" showFirstColumn="0" showLastColumn="0" showRowStripes="0" showColumnStripes="0"/>
</table>
</file>

<file path=xl/tables/table20.xml><?xml version="1.0" encoding="utf-8"?>
<table xmlns="http://schemas.openxmlformats.org/spreadsheetml/2006/main" id="20" name="Words" displayName="Words" ref="A1:G587" totalsRowShown="0" headerRowDxfId="149" dataDxfId="148">
  <autoFilter ref="A1:G587"/>
  <tableColumns count="7">
    <tableColumn id="1" name="Word" dataDxfId="147"/>
    <tableColumn id="2" name="Count" dataDxfId="146"/>
    <tableColumn id="3" name="Salience" dataDxfId="145"/>
    <tableColumn id="4" name="Group" dataDxfId="144"/>
    <tableColumn id="5" name="Word on Sentiment List #1: Positive" dataDxfId="143"/>
    <tableColumn id="6" name="Word on Sentiment List #2: Negative" dataDxfId="142"/>
    <tableColumn id="7" name="Word on Sentiment List #3: Angry/Violent" dataDxfId="14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28" totalsRowShown="0" headerRowDxfId="140" dataDxfId="139">
  <autoFilter ref="A1:L628"/>
  <tableColumns count="12">
    <tableColumn id="1" name="Word 1" dataDxfId="138"/>
    <tableColumn id="2" name="Word 2" dataDxfId="137"/>
    <tableColumn id="3" name="Count" dataDxfId="136"/>
    <tableColumn id="4" name="Salience" dataDxfId="135"/>
    <tableColumn id="5" name="Mutual Information" dataDxfId="134"/>
    <tableColumn id="6" name="Group" dataDxfId="133"/>
    <tableColumn id="7" name="Word1 on Sentiment List #1: Positive" dataDxfId="132"/>
    <tableColumn id="8" name="Word1 on Sentiment List #2: Negative" dataDxfId="131"/>
    <tableColumn id="9" name="Word1 on Sentiment List #3: Angry/Violent" dataDxfId="130"/>
    <tableColumn id="10" name="Word2 on Sentiment List #1: Positive" dataDxfId="129"/>
    <tableColumn id="11" name="Word2 on Sentiment List #2: Negative" dataDxfId="128"/>
    <tableColumn id="12" name="Word2 on Sentiment List #3: Angry/Violent" dataDxfId="127"/>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94">
  <autoFilter ref="A2:AO19"/>
  <tableColumns count="41">
    <tableColumn id="1" name="Group" dataDxfId="373"/>
    <tableColumn id="2" name="Vertex Color" dataDxfId="372"/>
    <tableColumn id="3" name="Vertex Shape" dataDxfId="370"/>
    <tableColumn id="22" name="Visibility" dataDxfId="371"/>
    <tableColumn id="4" name="Collapsed?"/>
    <tableColumn id="18" name="Label" dataDxfId="493"/>
    <tableColumn id="20" name="Collapsed X"/>
    <tableColumn id="21" name="Collapsed Y"/>
    <tableColumn id="6" name="ID" dataDxfId="492"/>
    <tableColumn id="19" name="Collapsed Properties" dataDxfId="95"/>
    <tableColumn id="5" name="Vertices" dataDxfId="94"/>
    <tableColumn id="7" name="Unique Edges" dataDxfId="93"/>
    <tableColumn id="8" name="Edges With Duplicates" dataDxfId="92"/>
    <tableColumn id="9" name="Total Edges" dataDxfId="91"/>
    <tableColumn id="10" name="Self-Loops" dataDxfId="90"/>
    <tableColumn id="24" name="Reciprocated Vertex Pair Ratio" dataDxfId="89"/>
    <tableColumn id="25" name="Reciprocated Edge Ratio" dataDxfId="88"/>
    <tableColumn id="11" name="Connected Components" dataDxfId="87"/>
    <tableColumn id="12" name="Single-Vertex Connected Components" dataDxfId="86"/>
    <tableColumn id="13" name="Maximum Vertices in a Connected Component" dataDxfId="85"/>
    <tableColumn id="14" name="Maximum Edges in a Connected Component" dataDxfId="84"/>
    <tableColumn id="15" name="Maximum Geodesic Distance (Diameter)" dataDxfId="83"/>
    <tableColumn id="16" name="Average Geodesic Distance" dataDxfId="82"/>
    <tableColumn id="17" name="Graph Density" dataDxfId="80"/>
    <tableColumn id="23" name="Top URLs in Tweet" dataDxfId="81"/>
    <tableColumn id="26" name="Top Domains in Tweet" dataDxfId="285"/>
    <tableColumn id="27" name="Top Hashtags in Tweet" dataDxfId="260"/>
    <tableColumn id="28" name="Top Words in Tweet" dataDxfId="235"/>
    <tableColumn id="29" name="Top Word Pairs in Tweet" dataDxfId="186"/>
    <tableColumn id="30" name="Top Replied-To in Tweet" dataDxfId="185"/>
    <tableColumn id="31" name="Top Mentioned in Tweet" dataDxfId="160"/>
    <tableColumn id="32" name="Top Tweeters" dataDxfId="106"/>
    <tableColumn id="33" name="Sentiment List #1: Positive Word Count" dataDxfId="105"/>
    <tableColumn id="34" name="Sentiment List #1: Positive Word Percentage (%)" dataDxfId="104"/>
    <tableColumn id="35" name="Sentiment List #2: Negative Word Count" dataDxfId="103"/>
    <tableColumn id="36" name="Sentiment List #2: Negative Word Percentage (%)" dataDxfId="102"/>
    <tableColumn id="37" name="Sentiment List #3: Angry/Violent Word Count" dataDxfId="101"/>
    <tableColumn id="38" name="Sentiment List #3: Angry/Violent Word Percentage (%)" dataDxfId="100"/>
    <tableColumn id="39" name="Non-categorized Word Count" dataDxfId="99"/>
    <tableColumn id="40" name="Non-categorized Word Percentage (%)" dataDxfId="98"/>
    <tableColumn id="41" name="Group Content Word Count"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91" dataDxfId="490">
  <autoFilter ref="A1:C134"/>
  <tableColumns count="3">
    <tableColumn id="1" name="Group" dataDxfId="369"/>
    <tableColumn id="2" name="Vertex" dataDxfId="368"/>
    <tableColumn id="3" name="Vertex ID" dataDxfId="3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9"/>
    <tableColumn id="2" name="Value" dataDxfId="35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chcrunch.com/2019/06/05/mits-robot-boats-can-self-assemble-to-build-bridges-stages-or-even-markets/" TargetMode="External" /><Relationship Id="rId2" Type="http://schemas.openxmlformats.org/officeDocument/2006/relationships/hyperlink" Target="https://techcrunch.com/2019/06/05/mits-robot-boats-can-self-assemble-to-build-bridges-stages-or-even-markets/" TargetMode="External" /><Relationship Id="rId3" Type="http://schemas.openxmlformats.org/officeDocument/2006/relationships/hyperlink" Target="https://techcrunch.com/2019/06/05/mits-robot-boats-can-self-assemble-to-build-bridges-stages-or-even-markets/" TargetMode="External" /><Relationship Id="rId4" Type="http://schemas.openxmlformats.org/officeDocument/2006/relationships/hyperlink" Target="https://techcrunch.com/2019/06/05/mits-robot-boats-can-self-assemble-to-build-bridges-stages-or-even-markets/" TargetMode="External" /><Relationship Id="rId5" Type="http://schemas.openxmlformats.org/officeDocument/2006/relationships/hyperlink" Target="https://techcrunch.com/2019/06/05/mits-robot-boats-can-self-assemble-to-build-bridges-stages-or-even-markets/" TargetMode="External" /><Relationship Id="rId6" Type="http://schemas.openxmlformats.org/officeDocument/2006/relationships/hyperlink" Target="https://www.youtube.com/watch?v=u91uyUL37WE" TargetMode="External" /><Relationship Id="rId7" Type="http://schemas.openxmlformats.org/officeDocument/2006/relationships/hyperlink" Target="https://www.theguardian.com/technology/2019/may/26/world-first-fruit-picking-robot-set-to-work-artificial-intelligence-farming?CMP=twt_gu&amp;utm_medium=&amp;utm_source=Twitter#Echobox=1558896756" TargetMode="External" /><Relationship Id="rId8" Type="http://schemas.openxmlformats.org/officeDocument/2006/relationships/hyperlink" Target="https://www.theguardian.com/technology/2019/may/26/world-first-fruit-picking-robot-set-to-work-artificial-intelligence-farming?CMP=twt_gu&amp;utm_medium=&amp;utm_source=Twitter#Echobox=1558896756" TargetMode="External" /><Relationship Id="rId9" Type="http://schemas.openxmlformats.org/officeDocument/2006/relationships/hyperlink" Target="https://www.rs-online.com/designspark/4-robotics-ai-how-do-i-know-youre-not-a-robot" TargetMode="External" /><Relationship Id="rId10" Type="http://schemas.openxmlformats.org/officeDocument/2006/relationships/hyperlink" Target="https://twitter.com/AliasRobotics/status/1138741062875451393" TargetMode="External" /><Relationship Id="rId11" Type="http://schemas.openxmlformats.org/officeDocument/2006/relationships/hyperlink" Target="https://www.futurity.org/robot-handwriting-drawing-algorithm-2065032/" TargetMode="External" /><Relationship Id="rId12" Type="http://schemas.openxmlformats.org/officeDocument/2006/relationships/hyperlink" Target="https://www.youtube.com/watch?v=P3TjkwErrYo" TargetMode="External" /><Relationship Id="rId13" Type="http://schemas.openxmlformats.org/officeDocument/2006/relationships/hyperlink" Target="https://twitter.com/radiored777/status/1138064496021426177" TargetMode="External" /><Relationship Id="rId14" Type="http://schemas.openxmlformats.org/officeDocument/2006/relationships/hyperlink" Target="https://hackaday.io/project/165971-nano-fpv-tank-inspection-bot" TargetMode="External" /><Relationship Id="rId15" Type="http://schemas.openxmlformats.org/officeDocument/2006/relationships/hyperlink" Target="http://feedproxy.google.com/~r/Techcrunch/~3/lNEsxCUJNfg/" TargetMode="External" /><Relationship Id="rId16" Type="http://schemas.openxmlformats.org/officeDocument/2006/relationships/hyperlink" Target="https://www.techvisor.nl/Nieuws.aspx?iid=EF23695AB675DC211CC56723ADC1F9CA8C5497D0&amp;utm_source=twitter" TargetMode="External" /><Relationship Id="rId17" Type="http://schemas.openxmlformats.org/officeDocument/2006/relationships/hyperlink" Target="https://www.techvisor.nl/Nieuws.aspx?iid=EF23695AB675DC211CC56723ADC1F9CA8C5497D0&amp;utm_source=twitter" TargetMode="External" /><Relationship Id="rId18" Type="http://schemas.openxmlformats.org/officeDocument/2006/relationships/hyperlink" Target="https://www.techvisor.nl/Nieuws.aspx?iid=EF23695AB675DC211CC56723ADC1F9CA8C5497D0&amp;utm_source=twitter" TargetMode="External" /><Relationship Id="rId19" Type="http://schemas.openxmlformats.org/officeDocument/2006/relationships/hyperlink" Target="https://www.vexforum.com/t/what-cad-software-your-team-or-you-uses-on-vex-robotics-projects/62555?u=lucas_lira" TargetMode="External" /><Relationship Id="rId20" Type="http://schemas.openxmlformats.org/officeDocument/2006/relationships/hyperlink" Target="https://twitter.com/i/web/status/1140378768449556480" TargetMode="External" /><Relationship Id="rId21" Type="http://schemas.openxmlformats.org/officeDocument/2006/relationships/hyperlink" Target="https://twitter.com/i/web/status/1140378768449556480" TargetMode="External" /><Relationship Id="rId22" Type="http://schemas.openxmlformats.org/officeDocument/2006/relationships/hyperlink" Target="http://tweetedtimes.com/rubenroa" TargetMode="External" /><Relationship Id="rId23" Type="http://schemas.openxmlformats.org/officeDocument/2006/relationships/hyperlink" Target="http://tweetedtimes.com/rubenroa" TargetMode="External" /><Relationship Id="rId24" Type="http://schemas.openxmlformats.org/officeDocument/2006/relationships/hyperlink" Target="https://www.techvisor.nl/Nieuws.aspx?iid=EF23695AB675DC211CC56723ADC1F9CA8C5497D0&amp;utm_source=twitter" TargetMode="External" /><Relationship Id="rId25" Type="http://schemas.openxmlformats.org/officeDocument/2006/relationships/hyperlink" Target="https://www.techvisor.nl/Nieuws.aspx?iid=EF23695AB675DC211CC56723ADC1F9CA8C5497D0&amp;utm_source=twitter" TargetMode="External" /><Relationship Id="rId26" Type="http://schemas.openxmlformats.org/officeDocument/2006/relationships/hyperlink" Target="https://medium.com/my-alienart/to-feel-or-not-to-feel-fd6533385b5" TargetMode="External" /><Relationship Id="rId27" Type="http://schemas.openxmlformats.org/officeDocument/2006/relationships/hyperlink" Target="https://advancedmanufacturing.org/robots-ensure-quality/" TargetMode="External" /><Relationship Id="rId28" Type="http://schemas.openxmlformats.org/officeDocument/2006/relationships/hyperlink" Target="https://www.msitec.com/info-center/workshops-seminars/robot-expo/?utm_content=94349155&amp;utm_medium=social&amp;utm_source=twitter&amp;hss_channel=tw-92540492" TargetMode="External" /><Relationship Id="rId29" Type="http://schemas.openxmlformats.org/officeDocument/2006/relationships/hyperlink" Target="https://www.msitec.com/info-center/workshops-seminars/robot-expo/?utm_content=94349155&amp;utm_medium=social&amp;utm_source=twitter&amp;hss_channel=tw-92540492" TargetMode="External" /><Relationship Id="rId30" Type="http://schemas.openxmlformats.org/officeDocument/2006/relationships/hyperlink" Target="https://www.springer.com/snas" TargetMode="External" /><Relationship Id="rId31" Type="http://schemas.openxmlformats.org/officeDocument/2006/relationships/hyperlink" Target="https://www.springer.com/snas" TargetMode="External" /><Relationship Id="rId32" Type="http://schemas.openxmlformats.org/officeDocument/2006/relationships/hyperlink" Target="https://www.springer.com/snas" TargetMode="External" /><Relationship Id="rId33" Type="http://schemas.openxmlformats.org/officeDocument/2006/relationships/hyperlink" Target="https://www.springer.com/snas" TargetMode="External" /><Relationship Id="rId34" Type="http://schemas.openxmlformats.org/officeDocument/2006/relationships/hyperlink" Target="https://pbs.twimg.com/ext_tw_video_thumb/1132763861730439168/pu/img/bgtFFIh7VY45kv1P.jpg" TargetMode="External" /><Relationship Id="rId35" Type="http://schemas.openxmlformats.org/officeDocument/2006/relationships/hyperlink" Target="https://pbs.twimg.com/ext_tw_video_thumb/1132763861730439168/pu/img/bgtFFIh7VY45kv1P.jpg" TargetMode="External" /><Relationship Id="rId36" Type="http://schemas.openxmlformats.org/officeDocument/2006/relationships/hyperlink" Target="https://pbs.twimg.com/tweet_video_thumb/D8tgSoVWwAAcEk7.jpg" TargetMode="External" /><Relationship Id="rId37" Type="http://schemas.openxmlformats.org/officeDocument/2006/relationships/hyperlink" Target="https://pbs.twimg.com/media/D8x8XbdUIAA730l.jpg" TargetMode="External" /><Relationship Id="rId38" Type="http://schemas.openxmlformats.org/officeDocument/2006/relationships/hyperlink" Target="https://pbs.twimg.com/media/D88fLp2XkAAkGKo.jpg" TargetMode="External" /><Relationship Id="rId39" Type="http://schemas.openxmlformats.org/officeDocument/2006/relationships/hyperlink" Target="https://pbs.twimg.com/media/D9HENpBWwAALea9.jpg" TargetMode="External" /><Relationship Id="rId40" Type="http://schemas.openxmlformats.org/officeDocument/2006/relationships/hyperlink" Target="https://pbs.twimg.com/ext_tw_video_thumb/1102236150847234048/pu/img/sHxkS1osez3a9fHs.jpg" TargetMode="External" /><Relationship Id="rId41" Type="http://schemas.openxmlformats.org/officeDocument/2006/relationships/hyperlink" Target="https://pbs.twimg.com/ext_tw_video_thumb/1139623174243520512/pu/img/bGrwEaW_Z4a_9iFe.jpg" TargetMode="External" /><Relationship Id="rId42" Type="http://schemas.openxmlformats.org/officeDocument/2006/relationships/hyperlink" Target="https://pbs.twimg.com/media/D9MpW3NXoAAyMyB.jpg" TargetMode="External" /><Relationship Id="rId43" Type="http://schemas.openxmlformats.org/officeDocument/2006/relationships/hyperlink" Target="https://pbs.twimg.com/amplify_video_thumb/1138571954619740165/img/h5zUx7R9eg-J53T8.jpg" TargetMode="External" /><Relationship Id="rId44" Type="http://schemas.openxmlformats.org/officeDocument/2006/relationships/hyperlink" Target="https://pbs.twimg.com/amplify_video_thumb/1138571954619740165/img/h5zUx7R9eg-J53T8.jpg" TargetMode="External" /><Relationship Id="rId45" Type="http://schemas.openxmlformats.org/officeDocument/2006/relationships/hyperlink" Target="https://pbs.twimg.com/media/D9JFjRQX4AAnWml.jpg" TargetMode="External" /><Relationship Id="rId46" Type="http://schemas.openxmlformats.org/officeDocument/2006/relationships/hyperlink" Target="https://pbs.twimg.com/amplify_video_thumb/1138571954619740165/img/h5zUx7R9eg-J53T8.jpg" TargetMode="External" /><Relationship Id="rId47" Type="http://schemas.openxmlformats.org/officeDocument/2006/relationships/hyperlink" Target="https://pbs.twimg.com/amplify_video_thumb/1138571954619740165/img/h5zUx7R9eg-J53T8.jpg" TargetMode="External" /><Relationship Id="rId48" Type="http://schemas.openxmlformats.org/officeDocument/2006/relationships/hyperlink" Target="https://pbs.twimg.com/amplify_video_thumb/1138571954619740165/img/h5zUx7R9eg-J53T8.jpg" TargetMode="External" /><Relationship Id="rId49" Type="http://schemas.openxmlformats.org/officeDocument/2006/relationships/hyperlink" Target="https://pbs.twimg.com/amplify_video_thumb/1138571954619740165/img/h5zUx7R9eg-J53T8.jpg" TargetMode="External" /><Relationship Id="rId50" Type="http://schemas.openxmlformats.org/officeDocument/2006/relationships/hyperlink" Target="https://pbs.twimg.com/amplify_video_thumb/1138571954619740165/img/h5zUx7R9eg-J53T8.jpg" TargetMode="External" /><Relationship Id="rId51" Type="http://schemas.openxmlformats.org/officeDocument/2006/relationships/hyperlink" Target="https://pbs.twimg.com/media/D9SQuT2XYAcXuNC.jpg" TargetMode="External" /><Relationship Id="rId52" Type="http://schemas.openxmlformats.org/officeDocument/2006/relationships/hyperlink" Target="https://pbs.twimg.com/media/D9TjQf7X4AEfEoY.jpg" TargetMode="External" /><Relationship Id="rId53" Type="http://schemas.openxmlformats.org/officeDocument/2006/relationships/hyperlink" Target="https://pbs.twimg.com/media/D9TjQf7X4AEfEoY.jpg" TargetMode="External" /><Relationship Id="rId54" Type="http://schemas.openxmlformats.org/officeDocument/2006/relationships/hyperlink" Target="https://pbs.twimg.com/media/D9XAvt-UIAAsmKA.jpg" TargetMode="External" /><Relationship Id="rId55" Type="http://schemas.openxmlformats.org/officeDocument/2006/relationships/hyperlink" Target="https://pbs.twimg.com/media/D9XdtB2WwAAgcwh.jpg" TargetMode="External" /><Relationship Id="rId56" Type="http://schemas.openxmlformats.org/officeDocument/2006/relationships/hyperlink" Target="http://pbs.twimg.com/profile_images/854053285401112576/dFwAHtEa_normal.jpg" TargetMode="External" /><Relationship Id="rId57" Type="http://schemas.openxmlformats.org/officeDocument/2006/relationships/hyperlink" Target="http://pbs.twimg.com/profile_images/854053285401112576/dFwAHtEa_normal.jpg" TargetMode="External" /><Relationship Id="rId58" Type="http://schemas.openxmlformats.org/officeDocument/2006/relationships/hyperlink" Target="http://pbs.twimg.com/profile_images/854053285401112576/dFwAHtEa_normal.jpg" TargetMode="External" /><Relationship Id="rId59" Type="http://schemas.openxmlformats.org/officeDocument/2006/relationships/hyperlink" Target="http://pbs.twimg.com/profile_images/2512303481/h6ovjn1s1csgjakix9k9_normal.jpeg" TargetMode="External" /><Relationship Id="rId60" Type="http://schemas.openxmlformats.org/officeDocument/2006/relationships/hyperlink" Target="http://pbs.twimg.com/profile_images/2512303481/h6ovjn1s1csgjakix9k9_normal.jpeg" TargetMode="External" /><Relationship Id="rId61" Type="http://schemas.openxmlformats.org/officeDocument/2006/relationships/hyperlink" Target="http://pbs.twimg.com/profile_images/2512303481/h6ovjn1s1csgjakix9k9_normal.jpeg" TargetMode="External" /><Relationship Id="rId62" Type="http://schemas.openxmlformats.org/officeDocument/2006/relationships/hyperlink" Target="http://pbs.twimg.com/profile_images/830027835897061376/svwatDAR_normal.jpg" TargetMode="External" /><Relationship Id="rId63" Type="http://schemas.openxmlformats.org/officeDocument/2006/relationships/hyperlink" Target="http://pbs.twimg.com/profile_images/830027835897061376/svwatDAR_normal.jpg" TargetMode="External" /><Relationship Id="rId64" Type="http://schemas.openxmlformats.org/officeDocument/2006/relationships/hyperlink" Target="http://pbs.twimg.com/profile_images/830027835897061376/svwatDAR_normal.jpg" TargetMode="External" /><Relationship Id="rId65" Type="http://schemas.openxmlformats.org/officeDocument/2006/relationships/hyperlink" Target="http://pbs.twimg.com/profile_images/526603368324538369/t6vESJc1_normal.jpeg" TargetMode="External" /><Relationship Id="rId66" Type="http://schemas.openxmlformats.org/officeDocument/2006/relationships/hyperlink" Target="http://pbs.twimg.com/profile_images/526603368324538369/t6vESJc1_normal.jpeg" TargetMode="External" /><Relationship Id="rId67" Type="http://schemas.openxmlformats.org/officeDocument/2006/relationships/hyperlink" Target="http://pbs.twimg.com/profile_images/944098723407073280/3EbJ52SC_normal.jpg" TargetMode="External" /><Relationship Id="rId68" Type="http://schemas.openxmlformats.org/officeDocument/2006/relationships/hyperlink" Target="http://pbs.twimg.com/profile_images/944098723407073280/3EbJ52SC_normal.jpg" TargetMode="External" /><Relationship Id="rId69" Type="http://schemas.openxmlformats.org/officeDocument/2006/relationships/hyperlink" Target="http://pbs.twimg.com/profile_images/944098723407073280/3EbJ52SC_normal.jpg" TargetMode="External" /><Relationship Id="rId70" Type="http://schemas.openxmlformats.org/officeDocument/2006/relationships/hyperlink" Target="http://pbs.twimg.com/profile_images/911247752545185792/atxSrJoy_normal.jpg" TargetMode="External" /><Relationship Id="rId71" Type="http://schemas.openxmlformats.org/officeDocument/2006/relationships/hyperlink" Target="http://pbs.twimg.com/profile_images/985498031087935488/2XR47oEX_normal.jpg" TargetMode="External" /><Relationship Id="rId72" Type="http://schemas.openxmlformats.org/officeDocument/2006/relationships/hyperlink" Target="http://pbs.twimg.com/profile_images/1031086871630077954/4N9kzeBY_normal.jpg" TargetMode="External" /><Relationship Id="rId73" Type="http://schemas.openxmlformats.org/officeDocument/2006/relationships/hyperlink" Target="http://pbs.twimg.com/profile_images/1025217633837301760/oxC27iiN_normal.jpg" TargetMode="External" /><Relationship Id="rId74" Type="http://schemas.openxmlformats.org/officeDocument/2006/relationships/hyperlink" Target="http://pbs.twimg.com/profile_images/817020516196352000/hqnx9C_O_normal.jpg" TargetMode="External" /><Relationship Id="rId75" Type="http://schemas.openxmlformats.org/officeDocument/2006/relationships/hyperlink" Target="http://pbs.twimg.com/profile_images/1130464033738448897/WPA1g4DM_normal.png" TargetMode="External" /><Relationship Id="rId76" Type="http://schemas.openxmlformats.org/officeDocument/2006/relationships/hyperlink" Target="http://pbs.twimg.com/profile_images/1130464033738448897/WPA1g4DM_normal.png" TargetMode="External" /><Relationship Id="rId77" Type="http://schemas.openxmlformats.org/officeDocument/2006/relationships/hyperlink" Target="https://pbs.twimg.com/ext_tw_video_thumb/1132763861730439168/pu/img/bgtFFIh7VY45kv1P.jpg" TargetMode="External" /><Relationship Id="rId78" Type="http://schemas.openxmlformats.org/officeDocument/2006/relationships/hyperlink" Target="https://pbs.twimg.com/ext_tw_video_thumb/1132763861730439168/pu/img/bgtFFIh7VY45kv1P.jpg" TargetMode="External" /><Relationship Id="rId79" Type="http://schemas.openxmlformats.org/officeDocument/2006/relationships/hyperlink" Target="http://pbs.twimg.com/profile_images/1110322972995264517/RTq62sZZ_normal.jpg" TargetMode="External" /><Relationship Id="rId80" Type="http://schemas.openxmlformats.org/officeDocument/2006/relationships/hyperlink" Target="http://pbs.twimg.com/profile_images/1110322972995264517/RTq62sZZ_normal.jpg" TargetMode="External" /><Relationship Id="rId81" Type="http://schemas.openxmlformats.org/officeDocument/2006/relationships/hyperlink" Target="http://pbs.twimg.com/profile_images/1110322972995264517/RTq62sZZ_normal.jpg" TargetMode="External" /><Relationship Id="rId82" Type="http://schemas.openxmlformats.org/officeDocument/2006/relationships/hyperlink" Target="http://pbs.twimg.com/profile_images/1088064204957978624/SAvzKDRg_normal.jpg" TargetMode="External" /><Relationship Id="rId83" Type="http://schemas.openxmlformats.org/officeDocument/2006/relationships/hyperlink" Target="http://pbs.twimg.com/profile_images/1138735160428548096/px2v9MeF_normal.png" TargetMode="External" /><Relationship Id="rId84" Type="http://schemas.openxmlformats.org/officeDocument/2006/relationships/hyperlink" Target="http://pbs.twimg.com/profile_images/1138735160428548096/px2v9MeF_normal.png" TargetMode="External" /><Relationship Id="rId85" Type="http://schemas.openxmlformats.org/officeDocument/2006/relationships/hyperlink" Target="https://pbs.twimg.com/tweet_video_thumb/D8tgSoVWwAAcEk7.jpg" TargetMode="External" /><Relationship Id="rId86" Type="http://schemas.openxmlformats.org/officeDocument/2006/relationships/hyperlink" Target="http://pbs.twimg.com/profile_images/1133669024393510912/jclzDNxO_normal.png" TargetMode="External" /><Relationship Id="rId87" Type="http://schemas.openxmlformats.org/officeDocument/2006/relationships/hyperlink" Target="http://pbs.twimg.com/profile_images/837414130701189121/6QDxINSl_normal.jpg" TargetMode="External" /><Relationship Id="rId88" Type="http://schemas.openxmlformats.org/officeDocument/2006/relationships/hyperlink" Target="http://pbs.twimg.com/profile_images/2185185497/ROS_industrial_Logo_Square_normal.png" TargetMode="External" /><Relationship Id="rId89" Type="http://schemas.openxmlformats.org/officeDocument/2006/relationships/hyperlink" Target="http://pbs.twimg.com/profile_images/2185185497/ROS_industrial_Logo_Square_normal.png" TargetMode="External" /><Relationship Id="rId90" Type="http://schemas.openxmlformats.org/officeDocument/2006/relationships/hyperlink" Target="http://pbs.twimg.com/profile_images/1072438990756814849/g5bSjQ1k_normal.jpg" TargetMode="External" /><Relationship Id="rId91" Type="http://schemas.openxmlformats.org/officeDocument/2006/relationships/hyperlink" Target="http://pbs.twimg.com/profile_images/639360726835007488/GpwaAnNE_normal.png" TargetMode="External" /><Relationship Id="rId92" Type="http://schemas.openxmlformats.org/officeDocument/2006/relationships/hyperlink" Target="http://pbs.twimg.com/profile_images/639360726835007488/GpwaAnNE_normal.png" TargetMode="External" /><Relationship Id="rId93" Type="http://schemas.openxmlformats.org/officeDocument/2006/relationships/hyperlink" Target="http://pbs.twimg.com/profile_images/804449224133898240/78ukMu2t_normal.jpg" TargetMode="External" /><Relationship Id="rId94" Type="http://schemas.openxmlformats.org/officeDocument/2006/relationships/hyperlink" Target="http://pbs.twimg.com/profile_images/1126925725922152448/xAod0VMe_normal.jpg" TargetMode="External" /><Relationship Id="rId95" Type="http://schemas.openxmlformats.org/officeDocument/2006/relationships/hyperlink" Target="http://pbs.twimg.com/profile_images/1103354381515280384/SIX5Y-jA_normal.png" TargetMode="External" /><Relationship Id="rId96" Type="http://schemas.openxmlformats.org/officeDocument/2006/relationships/hyperlink" Target="http://pbs.twimg.com/profile_images/1133436086804463616/9GtoCCfE_normal.jpg" TargetMode="External" /><Relationship Id="rId97" Type="http://schemas.openxmlformats.org/officeDocument/2006/relationships/hyperlink" Target="http://pbs.twimg.com/profile_images/952940796306698250/ZRDFKWhI_normal.jpg" TargetMode="External" /><Relationship Id="rId98" Type="http://schemas.openxmlformats.org/officeDocument/2006/relationships/hyperlink" Target="http://pbs.twimg.com/profile_images/1021770075995553792/qq98oOzk_normal.jpg" TargetMode="External" /><Relationship Id="rId99" Type="http://schemas.openxmlformats.org/officeDocument/2006/relationships/hyperlink" Target="http://pbs.twimg.com/profile_images/1021770075995553792/qq98oOzk_normal.jpg" TargetMode="External" /><Relationship Id="rId100" Type="http://schemas.openxmlformats.org/officeDocument/2006/relationships/hyperlink" Target="http://pbs.twimg.com/profile_images/1116242110951432192/cWs3-w9p_normal.jpg" TargetMode="External" /><Relationship Id="rId101" Type="http://schemas.openxmlformats.org/officeDocument/2006/relationships/hyperlink" Target="http://pbs.twimg.com/profile_images/1116242110951432192/cWs3-w9p_normal.jpg" TargetMode="External" /><Relationship Id="rId102" Type="http://schemas.openxmlformats.org/officeDocument/2006/relationships/hyperlink" Target="http://pbs.twimg.com/profile_images/1116242110951432192/cWs3-w9p_normal.jpg" TargetMode="External" /><Relationship Id="rId103" Type="http://schemas.openxmlformats.org/officeDocument/2006/relationships/hyperlink" Target="http://pbs.twimg.com/profile_images/1116242110951432192/cWs3-w9p_normal.jpg" TargetMode="External" /><Relationship Id="rId104" Type="http://schemas.openxmlformats.org/officeDocument/2006/relationships/hyperlink" Target="http://pbs.twimg.com/profile_images/1023192048382488576/rw3Pnsw-_normal.jpg" TargetMode="External" /><Relationship Id="rId105" Type="http://schemas.openxmlformats.org/officeDocument/2006/relationships/hyperlink" Target="http://pbs.twimg.com/profile_images/1023192048382488576/rw3Pnsw-_normal.jpg" TargetMode="External" /><Relationship Id="rId106" Type="http://schemas.openxmlformats.org/officeDocument/2006/relationships/hyperlink" Target="http://pbs.twimg.com/profile_images/1023192048382488576/rw3Pnsw-_normal.jpg" TargetMode="External" /><Relationship Id="rId107" Type="http://schemas.openxmlformats.org/officeDocument/2006/relationships/hyperlink" Target="http://pbs.twimg.com/profile_images/1023192048382488576/rw3Pnsw-_normal.jpg" TargetMode="External" /><Relationship Id="rId108" Type="http://schemas.openxmlformats.org/officeDocument/2006/relationships/hyperlink" Target="http://pbs.twimg.com/profile_images/1039728353723334656/3274SyWT_normal.jpg" TargetMode="External" /><Relationship Id="rId109" Type="http://schemas.openxmlformats.org/officeDocument/2006/relationships/hyperlink" Target="http://pbs.twimg.com/profile_images/1039728353723334656/3274SyWT_normal.jpg" TargetMode="External" /><Relationship Id="rId110" Type="http://schemas.openxmlformats.org/officeDocument/2006/relationships/hyperlink" Target="http://pbs.twimg.com/profile_images/1039728353723334656/3274SyWT_normal.jpg" TargetMode="External" /><Relationship Id="rId111" Type="http://schemas.openxmlformats.org/officeDocument/2006/relationships/hyperlink" Target="http://pbs.twimg.com/profile_images/1039728353723334656/3274SyWT_normal.jpg" TargetMode="External" /><Relationship Id="rId112" Type="http://schemas.openxmlformats.org/officeDocument/2006/relationships/hyperlink" Target="http://pbs.twimg.com/profile_images/896041919/mv_normal.png" TargetMode="External" /><Relationship Id="rId113" Type="http://schemas.openxmlformats.org/officeDocument/2006/relationships/hyperlink" Target="http://pbs.twimg.com/profile_images/896041919/mv_normal.png" TargetMode="External" /><Relationship Id="rId114" Type="http://schemas.openxmlformats.org/officeDocument/2006/relationships/hyperlink" Target="http://pbs.twimg.com/profile_images/896041919/mv_normal.png" TargetMode="External" /><Relationship Id="rId115" Type="http://schemas.openxmlformats.org/officeDocument/2006/relationships/hyperlink" Target="http://pbs.twimg.com/profile_images/896041919/mv_normal.png" TargetMode="External" /><Relationship Id="rId116" Type="http://schemas.openxmlformats.org/officeDocument/2006/relationships/hyperlink" Target="http://pbs.twimg.com/profile_images/950551184246484992/UrHNWK8X_normal.jpg" TargetMode="External" /><Relationship Id="rId117" Type="http://schemas.openxmlformats.org/officeDocument/2006/relationships/hyperlink" Target="http://pbs.twimg.com/profile_images/950551184246484992/UrHNWK8X_normal.jpg" TargetMode="External" /><Relationship Id="rId118" Type="http://schemas.openxmlformats.org/officeDocument/2006/relationships/hyperlink" Target="http://pbs.twimg.com/profile_images/950551184246484992/UrHNWK8X_normal.jpg" TargetMode="External" /><Relationship Id="rId119" Type="http://schemas.openxmlformats.org/officeDocument/2006/relationships/hyperlink" Target="http://pbs.twimg.com/profile_images/950551184246484992/UrHNWK8X_normal.jpg" TargetMode="External" /><Relationship Id="rId120" Type="http://schemas.openxmlformats.org/officeDocument/2006/relationships/hyperlink" Target="http://pbs.twimg.com/profile_images/1075096640095223808/CLO7umqD_normal.jpg" TargetMode="External" /><Relationship Id="rId121" Type="http://schemas.openxmlformats.org/officeDocument/2006/relationships/hyperlink" Target="http://pbs.twimg.com/profile_images/1075096640095223808/CLO7umqD_normal.jpg" TargetMode="External" /><Relationship Id="rId122" Type="http://schemas.openxmlformats.org/officeDocument/2006/relationships/hyperlink" Target="http://pbs.twimg.com/profile_images/1075096640095223808/CLO7umqD_normal.jpg" TargetMode="External" /><Relationship Id="rId123" Type="http://schemas.openxmlformats.org/officeDocument/2006/relationships/hyperlink" Target="http://pbs.twimg.com/profile_images/1075096640095223808/CLO7umqD_normal.jpg" TargetMode="External" /><Relationship Id="rId124" Type="http://schemas.openxmlformats.org/officeDocument/2006/relationships/hyperlink" Target="http://pbs.twimg.com/profile_images/675717837084827649/lxWuv2tZ_normal.jpg" TargetMode="External" /><Relationship Id="rId125" Type="http://schemas.openxmlformats.org/officeDocument/2006/relationships/hyperlink" Target="http://pbs.twimg.com/profile_images/675717837084827649/lxWuv2tZ_normal.jpg" TargetMode="External" /><Relationship Id="rId126" Type="http://schemas.openxmlformats.org/officeDocument/2006/relationships/hyperlink" Target="http://pbs.twimg.com/profile_images/675717837084827649/lxWuv2tZ_normal.jpg" TargetMode="External" /><Relationship Id="rId127" Type="http://schemas.openxmlformats.org/officeDocument/2006/relationships/hyperlink" Target="http://pbs.twimg.com/profile_images/675717837084827649/lxWuv2tZ_normal.jpg" TargetMode="External" /><Relationship Id="rId128" Type="http://schemas.openxmlformats.org/officeDocument/2006/relationships/hyperlink" Target="http://pbs.twimg.com/profile_images/748462516527718403/y-iizXCw_normal.jpg" TargetMode="External" /><Relationship Id="rId129" Type="http://schemas.openxmlformats.org/officeDocument/2006/relationships/hyperlink" Target="http://pbs.twimg.com/profile_images/748462516527718403/y-iizXCw_normal.jpg" TargetMode="External" /><Relationship Id="rId130" Type="http://schemas.openxmlformats.org/officeDocument/2006/relationships/hyperlink" Target="http://pbs.twimg.com/profile_images/748462516527718403/y-iizXCw_normal.jpg" TargetMode="External" /><Relationship Id="rId131" Type="http://schemas.openxmlformats.org/officeDocument/2006/relationships/hyperlink" Target="http://pbs.twimg.com/profile_images/748462516527718403/y-iizXCw_normal.jpg" TargetMode="External" /><Relationship Id="rId132" Type="http://schemas.openxmlformats.org/officeDocument/2006/relationships/hyperlink" Target="http://pbs.twimg.com/profile_images/910614317526949889/HLfT9m2i_normal.jpg" TargetMode="External" /><Relationship Id="rId133" Type="http://schemas.openxmlformats.org/officeDocument/2006/relationships/hyperlink" Target="http://pbs.twimg.com/profile_images/910614317526949889/HLfT9m2i_normal.jpg" TargetMode="External" /><Relationship Id="rId134" Type="http://schemas.openxmlformats.org/officeDocument/2006/relationships/hyperlink" Target="http://pbs.twimg.com/profile_images/910614317526949889/HLfT9m2i_normal.jpg" TargetMode="External" /><Relationship Id="rId135" Type="http://schemas.openxmlformats.org/officeDocument/2006/relationships/hyperlink" Target="http://pbs.twimg.com/profile_images/910614317526949889/HLfT9m2i_normal.jpg" TargetMode="External" /><Relationship Id="rId136" Type="http://schemas.openxmlformats.org/officeDocument/2006/relationships/hyperlink" Target="http://pbs.twimg.com/profile_images/1138563294271234048/BZFSVIcy_normal.jpg" TargetMode="External" /><Relationship Id="rId137" Type="http://schemas.openxmlformats.org/officeDocument/2006/relationships/hyperlink" Target="http://pbs.twimg.com/profile_images/1138563294271234048/BZFSVIcy_normal.jpg" TargetMode="External" /><Relationship Id="rId138" Type="http://schemas.openxmlformats.org/officeDocument/2006/relationships/hyperlink" Target="http://pbs.twimg.com/profile_images/1138563294271234048/BZFSVIcy_normal.jpg" TargetMode="External" /><Relationship Id="rId139" Type="http://schemas.openxmlformats.org/officeDocument/2006/relationships/hyperlink" Target="http://pbs.twimg.com/profile_images/1138563294271234048/BZFSVIcy_normal.jpg" TargetMode="External" /><Relationship Id="rId140" Type="http://schemas.openxmlformats.org/officeDocument/2006/relationships/hyperlink" Target="http://pbs.twimg.com/profile_images/1128876010177474566/8ZhBgxX2_normal.png" TargetMode="External" /><Relationship Id="rId141" Type="http://schemas.openxmlformats.org/officeDocument/2006/relationships/hyperlink" Target="http://pbs.twimg.com/profile_images/1128876010177474566/8ZhBgxX2_normal.png" TargetMode="External" /><Relationship Id="rId142" Type="http://schemas.openxmlformats.org/officeDocument/2006/relationships/hyperlink" Target="http://pbs.twimg.com/profile_images/1128876010177474566/8ZhBgxX2_normal.png" TargetMode="External" /><Relationship Id="rId143" Type="http://schemas.openxmlformats.org/officeDocument/2006/relationships/hyperlink" Target="http://pbs.twimg.com/profile_images/1128876010177474566/8ZhBgxX2_normal.png" TargetMode="External" /><Relationship Id="rId144" Type="http://schemas.openxmlformats.org/officeDocument/2006/relationships/hyperlink" Target="http://pbs.twimg.com/profile_images/1136920147174801408/IJNBnh2K_normal.png" TargetMode="External" /><Relationship Id="rId145" Type="http://schemas.openxmlformats.org/officeDocument/2006/relationships/hyperlink" Target="http://pbs.twimg.com/profile_images/1136920147174801408/IJNBnh2K_normal.png" TargetMode="External" /><Relationship Id="rId146" Type="http://schemas.openxmlformats.org/officeDocument/2006/relationships/hyperlink" Target="http://pbs.twimg.com/profile_images/1136920147174801408/IJNBnh2K_normal.png" TargetMode="External" /><Relationship Id="rId147" Type="http://schemas.openxmlformats.org/officeDocument/2006/relationships/hyperlink" Target="http://pbs.twimg.com/profile_images/1136920147174801408/IJNBnh2K_normal.png" TargetMode="External" /><Relationship Id="rId148" Type="http://schemas.openxmlformats.org/officeDocument/2006/relationships/hyperlink" Target="http://pbs.twimg.com/profile_images/417235686148698112/x23DTRbE_normal.jpeg" TargetMode="External" /><Relationship Id="rId149" Type="http://schemas.openxmlformats.org/officeDocument/2006/relationships/hyperlink" Target="http://pbs.twimg.com/profile_images/417235686148698112/x23DTRbE_normal.jpeg" TargetMode="External" /><Relationship Id="rId150" Type="http://schemas.openxmlformats.org/officeDocument/2006/relationships/hyperlink" Target="http://pbs.twimg.com/profile_images/417235686148698112/x23DTRbE_normal.jpeg" TargetMode="External" /><Relationship Id="rId151" Type="http://schemas.openxmlformats.org/officeDocument/2006/relationships/hyperlink" Target="http://pbs.twimg.com/profile_images/417235686148698112/x23DTRbE_normal.jpeg" TargetMode="External" /><Relationship Id="rId152" Type="http://schemas.openxmlformats.org/officeDocument/2006/relationships/hyperlink" Target="https://pbs.twimg.com/media/D8x8XbdUIAA730l.jpg" TargetMode="External" /><Relationship Id="rId153" Type="http://schemas.openxmlformats.org/officeDocument/2006/relationships/hyperlink" Target="http://pbs.twimg.com/profile_images/1076462504002375680/grqsiD9i_normal.jpg" TargetMode="External" /><Relationship Id="rId154" Type="http://schemas.openxmlformats.org/officeDocument/2006/relationships/hyperlink" Target="http://pbs.twimg.com/profile_images/1076462504002375680/grqsiD9i_normal.jpg" TargetMode="External" /><Relationship Id="rId155" Type="http://schemas.openxmlformats.org/officeDocument/2006/relationships/hyperlink" Target="http://pbs.twimg.com/profile_images/1076462504002375680/grqsiD9i_normal.jpg" TargetMode="External" /><Relationship Id="rId156" Type="http://schemas.openxmlformats.org/officeDocument/2006/relationships/hyperlink" Target="http://pbs.twimg.com/profile_images/1076462504002375680/grqsiD9i_normal.jpg" TargetMode="External" /><Relationship Id="rId157" Type="http://schemas.openxmlformats.org/officeDocument/2006/relationships/hyperlink" Target="http://pbs.twimg.com/profile_images/1076462504002375680/grqsiD9i_normal.jpg" TargetMode="External" /><Relationship Id="rId158" Type="http://schemas.openxmlformats.org/officeDocument/2006/relationships/hyperlink" Target="http://pbs.twimg.com/profile_images/1076462504002375680/grqsiD9i_normal.jpg" TargetMode="External" /><Relationship Id="rId159" Type="http://schemas.openxmlformats.org/officeDocument/2006/relationships/hyperlink" Target="http://pbs.twimg.com/profile_images/1031938102594437121/cNr3J7YT_normal.jpg" TargetMode="External" /><Relationship Id="rId160" Type="http://schemas.openxmlformats.org/officeDocument/2006/relationships/hyperlink" Target="http://pbs.twimg.com/profile_images/1031938102594437121/cNr3J7YT_normal.jpg" TargetMode="External" /><Relationship Id="rId161" Type="http://schemas.openxmlformats.org/officeDocument/2006/relationships/hyperlink" Target="http://pbs.twimg.com/profile_images/1031938102594437121/cNr3J7YT_normal.jpg" TargetMode="External" /><Relationship Id="rId162" Type="http://schemas.openxmlformats.org/officeDocument/2006/relationships/hyperlink" Target="http://pbs.twimg.com/profile_images/1031938102594437121/cNr3J7YT_normal.jpg" TargetMode="External" /><Relationship Id="rId163" Type="http://schemas.openxmlformats.org/officeDocument/2006/relationships/hyperlink" Target="http://pbs.twimg.com/profile_images/2896874206/ad7f199356e24493dbd851d4cac7a26c_normal.jpeg" TargetMode="External" /><Relationship Id="rId164" Type="http://schemas.openxmlformats.org/officeDocument/2006/relationships/hyperlink" Target="http://pbs.twimg.com/profile_images/2896874206/ad7f199356e24493dbd851d4cac7a26c_normal.jpeg" TargetMode="External" /><Relationship Id="rId165" Type="http://schemas.openxmlformats.org/officeDocument/2006/relationships/hyperlink" Target="http://pbs.twimg.com/profile_images/2896874206/ad7f199356e24493dbd851d4cac7a26c_normal.jpeg" TargetMode="External" /><Relationship Id="rId166" Type="http://schemas.openxmlformats.org/officeDocument/2006/relationships/hyperlink" Target="http://pbs.twimg.com/profile_images/2896874206/ad7f199356e24493dbd851d4cac7a26c_normal.jpeg" TargetMode="External" /><Relationship Id="rId167" Type="http://schemas.openxmlformats.org/officeDocument/2006/relationships/hyperlink" Target="http://pbs.twimg.com/profile_images/495527403385790464/Nb27efC7_normal.jpeg" TargetMode="External" /><Relationship Id="rId168" Type="http://schemas.openxmlformats.org/officeDocument/2006/relationships/hyperlink" Target="http://pbs.twimg.com/profile_images/495527403385790464/Nb27efC7_normal.jpeg" TargetMode="External" /><Relationship Id="rId169" Type="http://schemas.openxmlformats.org/officeDocument/2006/relationships/hyperlink" Target="http://pbs.twimg.com/profile_images/495527403385790464/Nb27efC7_normal.jpeg" TargetMode="External" /><Relationship Id="rId170" Type="http://schemas.openxmlformats.org/officeDocument/2006/relationships/hyperlink" Target="http://pbs.twimg.com/profile_images/495527403385790464/Nb27efC7_normal.jpeg" TargetMode="External" /><Relationship Id="rId171" Type="http://schemas.openxmlformats.org/officeDocument/2006/relationships/hyperlink" Target="http://pbs.twimg.com/profile_images/3060331708/482e5863958e91bedad75f369e24a22b_normal.jpeg" TargetMode="External" /><Relationship Id="rId172" Type="http://schemas.openxmlformats.org/officeDocument/2006/relationships/hyperlink" Target="http://pbs.twimg.com/profile_images/3060331708/482e5863958e91bedad75f369e24a22b_normal.jpeg" TargetMode="External" /><Relationship Id="rId173" Type="http://schemas.openxmlformats.org/officeDocument/2006/relationships/hyperlink" Target="http://pbs.twimg.com/profile_images/3060331708/482e5863958e91bedad75f369e24a22b_normal.jpeg" TargetMode="External" /><Relationship Id="rId174" Type="http://schemas.openxmlformats.org/officeDocument/2006/relationships/hyperlink" Target="http://pbs.twimg.com/profile_images/3060331708/482e5863958e91bedad75f369e24a22b_normal.jpeg" TargetMode="External" /><Relationship Id="rId175" Type="http://schemas.openxmlformats.org/officeDocument/2006/relationships/hyperlink" Target="http://pbs.twimg.com/profile_images/599982401276645376/RHwtzxAk_normal.jpg" TargetMode="External" /><Relationship Id="rId176" Type="http://schemas.openxmlformats.org/officeDocument/2006/relationships/hyperlink" Target="http://pbs.twimg.com/profile_images/599982401276645376/RHwtzxAk_normal.jpg" TargetMode="External" /><Relationship Id="rId177" Type="http://schemas.openxmlformats.org/officeDocument/2006/relationships/hyperlink" Target="http://pbs.twimg.com/profile_images/599982401276645376/RHwtzxAk_normal.jpg" TargetMode="External" /><Relationship Id="rId178" Type="http://schemas.openxmlformats.org/officeDocument/2006/relationships/hyperlink" Target="http://pbs.twimg.com/profile_images/599982401276645376/RHwtzxAk_normal.jpg" TargetMode="External" /><Relationship Id="rId179" Type="http://schemas.openxmlformats.org/officeDocument/2006/relationships/hyperlink" Target="http://pbs.twimg.com/profile_images/1033003454871076865/TOiGZ8pQ_normal.jpg" TargetMode="External" /><Relationship Id="rId180" Type="http://schemas.openxmlformats.org/officeDocument/2006/relationships/hyperlink" Target="http://pbs.twimg.com/profile_images/1033003454871076865/TOiGZ8pQ_normal.jpg" TargetMode="External" /><Relationship Id="rId181" Type="http://schemas.openxmlformats.org/officeDocument/2006/relationships/hyperlink" Target="http://pbs.twimg.com/profile_images/1033003454871076865/TOiGZ8pQ_normal.jpg" TargetMode="External" /><Relationship Id="rId182" Type="http://schemas.openxmlformats.org/officeDocument/2006/relationships/hyperlink" Target="http://pbs.twimg.com/profile_images/1033003454871076865/TOiGZ8pQ_normal.jpg" TargetMode="External" /><Relationship Id="rId183" Type="http://schemas.openxmlformats.org/officeDocument/2006/relationships/hyperlink" Target="http://pbs.twimg.com/profile_images/875634403388530689/t4DD_msf_normal.jpg" TargetMode="External" /><Relationship Id="rId184" Type="http://schemas.openxmlformats.org/officeDocument/2006/relationships/hyperlink" Target="http://pbs.twimg.com/profile_images/875634403388530689/t4DD_msf_normal.jpg" TargetMode="External" /><Relationship Id="rId185" Type="http://schemas.openxmlformats.org/officeDocument/2006/relationships/hyperlink" Target="http://pbs.twimg.com/profile_images/875634403388530689/t4DD_msf_normal.jpg" TargetMode="External" /><Relationship Id="rId186" Type="http://schemas.openxmlformats.org/officeDocument/2006/relationships/hyperlink" Target="http://pbs.twimg.com/profile_images/875634403388530689/t4DD_msf_normal.jpg" TargetMode="External" /><Relationship Id="rId187" Type="http://schemas.openxmlformats.org/officeDocument/2006/relationships/hyperlink" Target="http://pbs.twimg.com/profile_images/694634209567068160/R8oCIMeb_normal.png" TargetMode="External" /><Relationship Id="rId188" Type="http://schemas.openxmlformats.org/officeDocument/2006/relationships/hyperlink" Target="http://pbs.twimg.com/profile_images/891102526958743552/DuELEcYv_normal.jpg" TargetMode="External" /><Relationship Id="rId189" Type="http://schemas.openxmlformats.org/officeDocument/2006/relationships/hyperlink" Target="http://pbs.twimg.com/profile_images/891102526958743552/DuELEcYv_normal.jpg" TargetMode="External" /><Relationship Id="rId190" Type="http://schemas.openxmlformats.org/officeDocument/2006/relationships/hyperlink" Target="http://pbs.twimg.com/profile_images/891102526958743552/DuELEcYv_normal.jpg" TargetMode="External" /><Relationship Id="rId191" Type="http://schemas.openxmlformats.org/officeDocument/2006/relationships/hyperlink" Target="http://pbs.twimg.com/profile_images/891102526958743552/DuELEcYv_normal.jpg" TargetMode="External" /><Relationship Id="rId192" Type="http://schemas.openxmlformats.org/officeDocument/2006/relationships/hyperlink" Target="https://pbs.twimg.com/media/D88fLp2XkAAkGKo.jpg" TargetMode="External" /><Relationship Id="rId193" Type="http://schemas.openxmlformats.org/officeDocument/2006/relationships/hyperlink" Target="http://pbs.twimg.com/profile_images/1077693084396281856/z8BAYDcQ_normal.jpg" TargetMode="External" /><Relationship Id="rId194" Type="http://schemas.openxmlformats.org/officeDocument/2006/relationships/hyperlink" Target="http://pbs.twimg.com/profile_images/842229936710684673/wu5kh6qG_normal.jpg" TargetMode="External" /><Relationship Id="rId195" Type="http://schemas.openxmlformats.org/officeDocument/2006/relationships/hyperlink" Target="http://pbs.twimg.com/profile_images/842229936710684673/wu5kh6qG_normal.jpg" TargetMode="External" /><Relationship Id="rId196" Type="http://schemas.openxmlformats.org/officeDocument/2006/relationships/hyperlink" Target="http://pbs.twimg.com/profile_images/842229936710684673/wu5kh6qG_normal.jpg" TargetMode="External" /><Relationship Id="rId197" Type="http://schemas.openxmlformats.org/officeDocument/2006/relationships/hyperlink" Target="http://pbs.twimg.com/profile_images/842229936710684673/wu5kh6qG_normal.jpg" TargetMode="External" /><Relationship Id="rId198" Type="http://schemas.openxmlformats.org/officeDocument/2006/relationships/hyperlink" Target="http://pbs.twimg.com/profile_images/929705104978206720/rVOhx8VZ_normal.jpg" TargetMode="External" /><Relationship Id="rId199" Type="http://schemas.openxmlformats.org/officeDocument/2006/relationships/hyperlink" Target="http://pbs.twimg.com/profile_images/929705104978206720/rVOhx8VZ_normal.jpg" TargetMode="External" /><Relationship Id="rId200" Type="http://schemas.openxmlformats.org/officeDocument/2006/relationships/hyperlink" Target="http://pbs.twimg.com/profile_images/929705104978206720/rVOhx8VZ_normal.jpg" TargetMode="External" /><Relationship Id="rId201" Type="http://schemas.openxmlformats.org/officeDocument/2006/relationships/hyperlink" Target="http://pbs.twimg.com/profile_images/929705104978206720/rVOhx8VZ_normal.jpg" TargetMode="External" /><Relationship Id="rId202" Type="http://schemas.openxmlformats.org/officeDocument/2006/relationships/hyperlink" Target="http://pbs.twimg.com/profile_images/417029068056711169/iUWDzcOj_normal.jpeg" TargetMode="External" /><Relationship Id="rId203" Type="http://schemas.openxmlformats.org/officeDocument/2006/relationships/hyperlink" Target="http://pbs.twimg.com/profile_images/417029068056711169/iUWDzcOj_normal.jpeg" TargetMode="External" /><Relationship Id="rId204" Type="http://schemas.openxmlformats.org/officeDocument/2006/relationships/hyperlink" Target="http://pbs.twimg.com/profile_images/417029068056711169/iUWDzcOj_normal.jpeg" TargetMode="External" /><Relationship Id="rId205" Type="http://schemas.openxmlformats.org/officeDocument/2006/relationships/hyperlink" Target="http://pbs.twimg.com/profile_images/417029068056711169/iUWDzcOj_normal.jpeg" TargetMode="External" /><Relationship Id="rId206" Type="http://schemas.openxmlformats.org/officeDocument/2006/relationships/hyperlink" Target="http://pbs.twimg.com/profile_images/673468724725305344/O0-6K7mw_normal.jpg" TargetMode="External" /><Relationship Id="rId207" Type="http://schemas.openxmlformats.org/officeDocument/2006/relationships/hyperlink" Target="http://pbs.twimg.com/profile_images/673468724725305344/O0-6K7mw_normal.jpg" TargetMode="External" /><Relationship Id="rId208" Type="http://schemas.openxmlformats.org/officeDocument/2006/relationships/hyperlink" Target="http://pbs.twimg.com/profile_images/673468724725305344/O0-6K7mw_normal.jpg" TargetMode="External" /><Relationship Id="rId209" Type="http://schemas.openxmlformats.org/officeDocument/2006/relationships/hyperlink" Target="http://pbs.twimg.com/profile_images/673468724725305344/O0-6K7mw_normal.jpg" TargetMode="External" /><Relationship Id="rId210" Type="http://schemas.openxmlformats.org/officeDocument/2006/relationships/hyperlink" Target="http://pbs.twimg.com/profile_images/799434069469560832/48taTL_n_normal.jpg" TargetMode="External" /><Relationship Id="rId211" Type="http://schemas.openxmlformats.org/officeDocument/2006/relationships/hyperlink" Target="http://pbs.twimg.com/profile_images/799434069469560832/48taTL_n_normal.jpg" TargetMode="External" /><Relationship Id="rId212" Type="http://schemas.openxmlformats.org/officeDocument/2006/relationships/hyperlink" Target="http://pbs.twimg.com/profile_images/799434069469560832/48taTL_n_normal.jpg" TargetMode="External" /><Relationship Id="rId213" Type="http://schemas.openxmlformats.org/officeDocument/2006/relationships/hyperlink" Target="http://pbs.twimg.com/profile_images/799434069469560832/48taTL_n_normal.jpg" TargetMode="External" /><Relationship Id="rId214" Type="http://schemas.openxmlformats.org/officeDocument/2006/relationships/hyperlink" Target="http://pbs.twimg.com/profile_images/1169575312/payaso_normal.jpg" TargetMode="External" /><Relationship Id="rId215" Type="http://schemas.openxmlformats.org/officeDocument/2006/relationships/hyperlink" Target="http://pbs.twimg.com/profile_images/1169575312/payaso_normal.jpg" TargetMode="External" /><Relationship Id="rId216" Type="http://schemas.openxmlformats.org/officeDocument/2006/relationships/hyperlink" Target="http://pbs.twimg.com/profile_images/1169575312/payaso_normal.jpg" TargetMode="External" /><Relationship Id="rId217" Type="http://schemas.openxmlformats.org/officeDocument/2006/relationships/hyperlink" Target="http://pbs.twimg.com/profile_images/1169575312/payaso_normal.jpg" TargetMode="External" /><Relationship Id="rId218" Type="http://schemas.openxmlformats.org/officeDocument/2006/relationships/hyperlink" Target="http://pbs.twimg.com/profile_images/1169575312/payaso_normal.jpg" TargetMode="External" /><Relationship Id="rId219" Type="http://schemas.openxmlformats.org/officeDocument/2006/relationships/hyperlink" Target="https://pbs.twimg.com/media/D9HENpBWwAALea9.jpg" TargetMode="External" /><Relationship Id="rId220" Type="http://schemas.openxmlformats.org/officeDocument/2006/relationships/hyperlink" Target="http://pbs.twimg.com/profile_images/1111340256459149312/mwPz2SKE_normal.png" TargetMode="External" /><Relationship Id="rId221" Type="http://schemas.openxmlformats.org/officeDocument/2006/relationships/hyperlink" Target="http://pbs.twimg.com/profile_images/1041780951813169153/IMkHkS5S_normal.jpg" TargetMode="External" /><Relationship Id="rId222" Type="http://schemas.openxmlformats.org/officeDocument/2006/relationships/hyperlink" Target="http://pbs.twimg.com/profile_images/1004235176082321408/sr8WYJoB_normal.jpg" TargetMode="External" /><Relationship Id="rId223" Type="http://schemas.openxmlformats.org/officeDocument/2006/relationships/hyperlink" Target="http://pbs.twimg.com/profile_images/985359623023661056/qb8So_uq_normal.jpg" TargetMode="External" /><Relationship Id="rId224" Type="http://schemas.openxmlformats.org/officeDocument/2006/relationships/hyperlink" Target="https://pbs.twimg.com/ext_tw_video_thumb/1102236150847234048/pu/img/sHxkS1osez3a9fHs.jpg" TargetMode="External" /><Relationship Id="rId225" Type="http://schemas.openxmlformats.org/officeDocument/2006/relationships/hyperlink" Target="http://pbs.twimg.com/profile_images/1120595044736618496/q6PXCW2P_normal.png" TargetMode="External" /><Relationship Id="rId226" Type="http://schemas.openxmlformats.org/officeDocument/2006/relationships/hyperlink" Target="http://pbs.twimg.com/profile_images/1120595044736618496/q6PXCW2P_normal.png" TargetMode="External" /><Relationship Id="rId227" Type="http://schemas.openxmlformats.org/officeDocument/2006/relationships/hyperlink" Target="https://pbs.twimg.com/ext_tw_video_thumb/1139623174243520512/pu/img/bGrwEaW_Z4a_9iFe.jpg" TargetMode="External" /><Relationship Id="rId228" Type="http://schemas.openxmlformats.org/officeDocument/2006/relationships/hyperlink" Target="http://pbs.twimg.com/profile_images/638758007829082112/ai6lVt4O_normal.jpg" TargetMode="External" /><Relationship Id="rId229" Type="http://schemas.openxmlformats.org/officeDocument/2006/relationships/hyperlink" Target="https://pbs.twimg.com/media/D9MpW3NXoAAyMyB.jpg" TargetMode="External" /><Relationship Id="rId230" Type="http://schemas.openxmlformats.org/officeDocument/2006/relationships/hyperlink" Target="http://pbs.twimg.com/profile_images/1140027211761750016/BFTZzNs7_normal.jpg" TargetMode="External" /><Relationship Id="rId231" Type="http://schemas.openxmlformats.org/officeDocument/2006/relationships/hyperlink" Target="http://pbs.twimg.com/profile_images/1140027211761750016/BFTZzNs7_normal.jpg" TargetMode="External" /><Relationship Id="rId232" Type="http://schemas.openxmlformats.org/officeDocument/2006/relationships/hyperlink" Target="http://pbs.twimg.com/profile_images/1140027211761750016/BFTZzNs7_normal.jpg" TargetMode="External" /><Relationship Id="rId233" Type="http://schemas.openxmlformats.org/officeDocument/2006/relationships/hyperlink" Target="http://pbs.twimg.com/profile_images/1140027211761750016/BFTZzNs7_normal.jpg" TargetMode="External" /><Relationship Id="rId234" Type="http://schemas.openxmlformats.org/officeDocument/2006/relationships/hyperlink" Target="http://pbs.twimg.com/profile_images/751167463266643968/xawG-fPx_normal.jpg" TargetMode="External" /><Relationship Id="rId235" Type="http://schemas.openxmlformats.org/officeDocument/2006/relationships/hyperlink" Target="http://pbs.twimg.com/profile_images/751167463266643968/xawG-fPx_normal.jpg" TargetMode="External" /><Relationship Id="rId236" Type="http://schemas.openxmlformats.org/officeDocument/2006/relationships/hyperlink" Target="http://pbs.twimg.com/profile_images/751167463266643968/xawG-fPx_normal.jpg" TargetMode="External" /><Relationship Id="rId237" Type="http://schemas.openxmlformats.org/officeDocument/2006/relationships/hyperlink" Target="http://pbs.twimg.com/profile_images/751167463266643968/xawG-fPx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139641775264534528/UXVUm8hk_normal.jpg" TargetMode="External" /><Relationship Id="rId247" Type="http://schemas.openxmlformats.org/officeDocument/2006/relationships/hyperlink" Target="http://pbs.twimg.com/profile_images/1139641775264534528/UXVUm8hk_normal.jpg" TargetMode="External" /><Relationship Id="rId248" Type="http://schemas.openxmlformats.org/officeDocument/2006/relationships/hyperlink" Target="http://pbs.twimg.com/profile_images/1139641775264534528/UXVUm8hk_normal.jpg" TargetMode="External" /><Relationship Id="rId249" Type="http://schemas.openxmlformats.org/officeDocument/2006/relationships/hyperlink" Target="http://pbs.twimg.com/profile_images/1139641775264534528/UXVUm8hk_normal.jpg" TargetMode="External" /><Relationship Id="rId250" Type="http://schemas.openxmlformats.org/officeDocument/2006/relationships/hyperlink" Target="http://pbs.twimg.com/profile_images/1119976409253011457/ptSYO0hS_normal.jpg" TargetMode="External" /><Relationship Id="rId251" Type="http://schemas.openxmlformats.org/officeDocument/2006/relationships/hyperlink" Target="http://pbs.twimg.com/profile_images/1119976409253011457/ptSYO0hS_normal.jpg" TargetMode="External" /><Relationship Id="rId252" Type="http://schemas.openxmlformats.org/officeDocument/2006/relationships/hyperlink" Target="http://pbs.twimg.com/profile_images/1119976409253011457/ptSYO0hS_normal.jpg" TargetMode="External" /><Relationship Id="rId253" Type="http://schemas.openxmlformats.org/officeDocument/2006/relationships/hyperlink" Target="http://pbs.twimg.com/profile_images/1119976409253011457/ptSYO0hS_normal.jpg" TargetMode="External" /><Relationship Id="rId254" Type="http://schemas.openxmlformats.org/officeDocument/2006/relationships/hyperlink" Target="http://pbs.twimg.com/profile_images/710735123876982784/GjV7JWMk_normal.jpg" TargetMode="External" /><Relationship Id="rId255" Type="http://schemas.openxmlformats.org/officeDocument/2006/relationships/hyperlink" Target="http://pbs.twimg.com/profile_images/710735123876982784/GjV7JWMk_normal.jpg" TargetMode="External" /><Relationship Id="rId256" Type="http://schemas.openxmlformats.org/officeDocument/2006/relationships/hyperlink" Target="http://pbs.twimg.com/profile_images/710735123876982784/GjV7JWMk_normal.jpg" TargetMode="External" /><Relationship Id="rId257" Type="http://schemas.openxmlformats.org/officeDocument/2006/relationships/hyperlink" Target="http://pbs.twimg.com/profile_images/710735123876982784/GjV7JWMk_normal.jpg" TargetMode="External" /><Relationship Id="rId258" Type="http://schemas.openxmlformats.org/officeDocument/2006/relationships/hyperlink" Target="http://pbs.twimg.com/profile_images/1141104180792385537/tyGLIGrd_normal.jpg" TargetMode="External" /><Relationship Id="rId259" Type="http://schemas.openxmlformats.org/officeDocument/2006/relationships/hyperlink" Target="http://pbs.twimg.com/profile_images/1141104180792385537/tyGLIGrd_normal.jpg" TargetMode="External" /><Relationship Id="rId260" Type="http://schemas.openxmlformats.org/officeDocument/2006/relationships/hyperlink" Target="http://pbs.twimg.com/profile_images/1141104180792385537/tyGLIGrd_normal.jpg" TargetMode="External" /><Relationship Id="rId261" Type="http://schemas.openxmlformats.org/officeDocument/2006/relationships/hyperlink" Target="http://pbs.twimg.com/profile_images/1141104180792385537/tyGLIGrd_normal.jpg" TargetMode="External" /><Relationship Id="rId262" Type="http://schemas.openxmlformats.org/officeDocument/2006/relationships/hyperlink" Target="http://pbs.twimg.com/profile_images/1021474310840635392/pMN9hbZP_normal.jpg" TargetMode="External" /><Relationship Id="rId263" Type="http://schemas.openxmlformats.org/officeDocument/2006/relationships/hyperlink" Target="http://pbs.twimg.com/profile_images/1021474310840635392/pMN9hbZP_normal.jpg" TargetMode="External" /><Relationship Id="rId264" Type="http://schemas.openxmlformats.org/officeDocument/2006/relationships/hyperlink" Target="http://pbs.twimg.com/profile_images/1021474310840635392/pMN9hbZP_normal.jpg" TargetMode="External" /><Relationship Id="rId265" Type="http://schemas.openxmlformats.org/officeDocument/2006/relationships/hyperlink" Target="http://pbs.twimg.com/profile_images/1021474310840635392/pMN9hbZP_normal.jpg" TargetMode="External" /><Relationship Id="rId266" Type="http://schemas.openxmlformats.org/officeDocument/2006/relationships/hyperlink" Target="http://pbs.twimg.com/profile_images/954866776579358721/M9mIXJhn_normal.jpg" TargetMode="External" /><Relationship Id="rId267" Type="http://schemas.openxmlformats.org/officeDocument/2006/relationships/hyperlink" Target="http://pbs.twimg.com/profile_images/954866776579358721/M9mIXJhn_normal.jpg" TargetMode="External" /><Relationship Id="rId268" Type="http://schemas.openxmlformats.org/officeDocument/2006/relationships/hyperlink" Target="http://pbs.twimg.com/profile_images/954866776579358721/M9mIXJhn_normal.jpg" TargetMode="External" /><Relationship Id="rId269" Type="http://schemas.openxmlformats.org/officeDocument/2006/relationships/hyperlink" Target="http://pbs.twimg.com/profile_images/954866776579358721/M9mIXJhn_normal.jpg" TargetMode="External" /><Relationship Id="rId270" Type="http://schemas.openxmlformats.org/officeDocument/2006/relationships/hyperlink" Target="http://pbs.twimg.com/profile_images/728817179798425600/uhdE-efq_normal.jpg" TargetMode="External" /><Relationship Id="rId271" Type="http://schemas.openxmlformats.org/officeDocument/2006/relationships/hyperlink" Target="http://pbs.twimg.com/profile_images/728817179798425600/uhdE-efq_normal.jpg" TargetMode="External" /><Relationship Id="rId272" Type="http://schemas.openxmlformats.org/officeDocument/2006/relationships/hyperlink" Target="http://pbs.twimg.com/profile_images/728817179798425600/uhdE-efq_normal.jpg" TargetMode="External" /><Relationship Id="rId273" Type="http://schemas.openxmlformats.org/officeDocument/2006/relationships/hyperlink" Target="http://pbs.twimg.com/profile_images/728817179798425600/uhdE-efq_normal.jpg" TargetMode="External" /><Relationship Id="rId274" Type="http://schemas.openxmlformats.org/officeDocument/2006/relationships/hyperlink" Target="http://pbs.twimg.com/profile_images/1044351127196581888/tBXN9Hav_normal.jpg" TargetMode="External" /><Relationship Id="rId275" Type="http://schemas.openxmlformats.org/officeDocument/2006/relationships/hyperlink" Target="http://pbs.twimg.com/profile_images/1044351127196581888/tBXN9Hav_normal.jpg" TargetMode="External" /><Relationship Id="rId276" Type="http://schemas.openxmlformats.org/officeDocument/2006/relationships/hyperlink" Target="http://pbs.twimg.com/profile_images/1044351127196581888/tBXN9Hav_normal.jpg" TargetMode="External" /><Relationship Id="rId277" Type="http://schemas.openxmlformats.org/officeDocument/2006/relationships/hyperlink" Target="http://pbs.twimg.com/profile_images/1044351127196581888/tBXN9Hav_normal.jpg" TargetMode="External" /><Relationship Id="rId278" Type="http://schemas.openxmlformats.org/officeDocument/2006/relationships/hyperlink" Target="http://pbs.twimg.com/profile_images/1121787893461078017/G5hriUX__normal.jpg" TargetMode="External" /><Relationship Id="rId279" Type="http://schemas.openxmlformats.org/officeDocument/2006/relationships/hyperlink" Target="http://pbs.twimg.com/profile_images/1121787893461078017/G5hriUX__normal.jpg" TargetMode="External" /><Relationship Id="rId280" Type="http://schemas.openxmlformats.org/officeDocument/2006/relationships/hyperlink" Target="http://pbs.twimg.com/profile_images/1121787893461078017/G5hriUX__normal.jpg" TargetMode="External" /><Relationship Id="rId281" Type="http://schemas.openxmlformats.org/officeDocument/2006/relationships/hyperlink" Target="http://pbs.twimg.com/profile_images/1121787893461078017/G5hriUX__normal.jpg" TargetMode="External" /><Relationship Id="rId282" Type="http://schemas.openxmlformats.org/officeDocument/2006/relationships/hyperlink" Target="http://pbs.twimg.com/profile_images/1129326385313538048/xmjNoSTI_normal.jpg" TargetMode="External" /><Relationship Id="rId283" Type="http://schemas.openxmlformats.org/officeDocument/2006/relationships/hyperlink" Target="http://pbs.twimg.com/profile_images/1129326385313538048/xmjNoSTI_normal.jpg" TargetMode="External" /><Relationship Id="rId284" Type="http://schemas.openxmlformats.org/officeDocument/2006/relationships/hyperlink" Target="http://pbs.twimg.com/profile_images/639966157294972929/tjWR-jyA_normal.jpg" TargetMode="External" /><Relationship Id="rId285" Type="http://schemas.openxmlformats.org/officeDocument/2006/relationships/hyperlink" Target="http://pbs.twimg.com/profile_images/639966157294972929/tjWR-jyA_normal.jpg" TargetMode="External" /><Relationship Id="rId286" Type="http://schemas.openxmlformats.org/officeDocument/2006/relationships/hyperlink" Target="http://pbs.twimg.com/profile_images/639966157294972929/tjWR-jyA_normal.jpg" TargetMode="External" /><Relationship Id="rId287" Type="http://schemas.openxmlformats.org/officeDocument/2006/relationships/hyperlink" Target="http://pbs.twimg.com/profile_images/639966157294972929/tjWR-jyA_normal.jpg" TargetMode="External" /><Relationship Id="rId288" Type="http://schemas.openxmlformats.org/officeDocument/2006/relationships/hyperlink" Target="http://pbs.twimg.com/profile_images/1137202071730442240/sy9RslhC_normal.png" TargetMode="External" /><Relationship Id="rId289" Type="http://schemas.openxmlformats.org/officeDocument/2006/relationships/hyperlink" Target="http://pbs.twimg.com/profile_images/1137202071730442240/sy9RslhC_normal.png" TargetMode="External" /><Relationship Id="rId290" Type="http://schemas.openxmlformats.org/officeDocument/2006/relationships/hyperlink" Target="http://pbs.twimg.com/profile_images/1137202071730442240/sy9RslhC_normal.png" TargetMode="External" /><Relationship Id="rId291" Type="http://schemas.openxmlformats.org/officeDocument/2006/relationships/hyperlink" Target="http://pbs.twimg.com/profile_images/1137202071730442240/sy9RslhC_normal.png" TargetMode="External" /><Relationship Id="rId292" Type="http://schemas.openxmlformats.org/officeDocument/2006/relationships/hyperlink" Target="http://pbs.twimg.com/profile_images/1121416275471863808/rxL5hmsa_normal.jpg" TargetMode="External" /><Relationship Id="rId293" Type="http://schemas.openxmlformats.org/officeDocument/2006/relationships/hyperlink" Target="http://pbs.twimg.com/profile_images/1121416275471863808/rxL5hmsa_normal.jpg" TargetMode="External" /><Relationship Id="rId294" Type="http://schemas.openxmlformats.org/officeDocument/2006/relationships/hyperlink" Target="http://pbs.twimg.com/profile_images/1121416275471863808/rxL5hmsa_normal.jpg" TargetMode="External" /><Relationship Id="rId295" Type="http://schemas.openxmlformats.org/officeDocument/2006/relationships/hyperlink" Target="http://pbs.twimg.com/profile_images/1121416275471863808/rxL5hmsa_normal.jpg" TargetMode="External" /><Relationship Id="rId296" Type="http://schemas.openxmlformats.org/officeDocument/2006/relationships/hyperlink" Target="http://pbs.twimg.com/profile_images/896419782370578432/KOhtDjdy_normal.jpg" TargetMode="External" /><Relationship Id="rId297" Type="http://schemas.openxmlformats.org/officeDocument/2006/relationships/hyperlink" Target="http://pbs.twimg.com/profile_images/896419782370578432/KOhtDjdy_normal.jpg" TargetMode="External" /><Relationship Id="rId298" Type="http://schemas.openxmlformats.org/officeDocument/2006/relationships/hyperlink" Target="http://pbs.twimg.com/profile_images/896419782370578432/KOhtDjdy_normal.jpg" TargetMode="External" /><Relationship Id="rId299" Type="http://schemas.openxmlformats.org/officeDocument/2006/relationships/hyperlink" Target="http://pbs.twimg.com/profile_images/896419782370578432/KOhtDjdy_normal.jpg" TargetMode="External" /><Relationship Id="rId300" Type="http://schemas.openxmlformats.org/officeDocument/2006/relationships/hyperlink" Target="http://pbs.twimg.com/profile_images/802500349407981568/Rns47sil_normal.jpg" TargetMode="External" /><Relationship Id="rId301" Type="http://schemas.openxmlformats.org/officeDocument/2006/relationships/hyperlink" Target="http://pbs.twimg.com/profile_images/802500349407981568/Rns47sil_normal.jpg" TargetMode="External" /><Relationship Id="rId302" Type="http://schemas.openxmlformats.org/officeDocument/2006/relationships/hyperlink" Target="http://pbs.twimg.com/profile_images/802500349407981568/Rns47sil_normal.jpg" TargetMode="External" /><Relationship Id="rId303" Type="http://schemas.openxmlformats.org/officeDocument/2006/relationships/hyperlink" Target="http://pbs.twimg.com/profile_images/802500349407981568/Rns47sil_normal.jpg" TargetMode="External" /><Relationship Id="rId304" Type="http://schemas.openxmlformats.org/officeDocument/2006/relationships/hyperlink" Target="https://pbs.twimg.com/amplify_video_thumb/1138571954619740165/img/h5zUx7R9eg-J53T8.jpg" TargetMode="External" /><Relationship Id="rId305" Type="http://schemas.openxmlformats.org/officeDocument/2006/relationships/hyperlink" Target="https://pbs.twimg.com/amplify_video_thumb/1138571954619740165/img/h5zUx7R9eg-J53T8.jpg" TargetMode="External" /><Relationship Id="rId306" Type="http://schemas.openxmlformats.org/officeDocument/2006/relationships/hyperlink" Target="http://pbs.twimg.com/profile_images/975455769285013516/v9woXI7E_normal.jpg" TargetMode="External" /><Relationship Id="rId307" Type="http://schemas.openxmlformats.org/officeDocument/2006/relationships/hyperlink" Target="http://pbs.twimg.com/profile_images/975455769285013516/v9woXI7E_normal.jpg" TargetMode="External" /><Relationship Id="rId308" Type="http://schemas.openxmlformats.org/officeDocument/2006/relationships/hyperlink" Target="http://pbs.twimg.com/profile_images/975455769285013516/v9woXI7E_normal.jpg" TargetMode="External" /><Relationship Id="rId309" Type="http://schemas.openxmlformats.org/officeDocument/2006/relationships/hyperlink" Target="http://pbs.twimg.com/profile_images/701708113653669888/Nzm67hhC_normal.png" TargetMode="External" /><Relationship Id="rId310" Type="http://schemas.openxmlformats.org/officeDocument/2006/relationships/hyperlink" Target="http://pbs.twimg.com/profile_images/701708113653669888/Nzm67hhC_normal.png" TargetMode="External" /><Relationship Id="rId311" Type="http://schemas.openxmlformats.org/officeDocument/2006/relationships/hyperlink" Target="http://pbs.twimg.com/profile_images/701708113653669888/Nzm67hhC_normal.png" TargetMode="External" /><Relationship Id="rId312" Type="http://schemas.openxmlformats.org/officeDocument/2006/relationships/hyperlink" Target="http://pbs.twimg.com/profile_images/701708113653669888/Nzm67hhC_normal.png" TargetMode="External" /><Relationship Id="rId313" Type="http://schemas.openxmlformats.org/officeDocument/2006/relationships/hyperlink" Target="http://pbs.twimg.com/profile_images/1052162549385314305/sbVfOrk0_normal.jpg" TargetMode="External" /><Relationship Id="rId314" Type="http://schemas.openxmlformats.org/officeDocument/2006/relationships/hyperlink" Target="http://pbs.twimg.com/profile_images/1052162549385314305/sbVfOrk0_normal.jpg" TargetMode="External" /><Relationship Id="rId315" Type="http://schemas.openxmlformats.org/officeDocument/2006/relationships/hyperlink" Target="http://pbs.twimg.com/profile_images/1052162549385314305/sbVfOrk0_normal.jpg" TargetMode="External" /><Relationship Id="rId316" Type="http://schemas.openxmlformats.org/officeDocument/2006/relationships/hyperlink" Target="http://pbs.twimg.com/profile_images/1052162549385314305/sbVfOrk0_normal.jpg" TargetMode="External" /><Relationship Id="rId317" Type="http://schemas.openxmlformats.org/officeDocument/2006/relationships/hyperlink" Target="http://pbs.twimg.com/profile_images/658030835623440384/L6b015aU_normal.jpg" TargetMode="External" /><Relationship Id="rId318" Type="http://schemas.openxmlformats.org/officeDocument/2006/relationships/hyperlink" Target="http://pbs.twimg.com/profile_images/658030835623440384/L6b015aU_normal.jpg" TargetMode="External" /><Relationship Id="rId319" Type="http://schemas.openxmlformats.org/officeDocument/2006/relationships/hyperlink" Target="http://pbs.twimg.com/profile_images/658030835623440384/L6b015aU_normal.jpg" TargetMode="External" /><Relationship Id="rId320" Type="http://schemas.openxmlformats.org/officeDocument/2006/relationships/hyperlink" Target="http://pbs.twimg.com/profile_images/658030835623440384/L6b015aU_normal.jpg" TargetMode="External" /><Relationship Id="rId321" Type="http://schemas.openxmlformats.org/officeDocument/2006/relationships/hyperlink" Target="http://pbs.twimg.com/profile_images/658030835623440384/L6b015aU_normal.jpg" TargetMode="External" /><Relationship Id="rId322" Type="http://schemas.openxmlformats.org/officeDocument/2006/relationships/hyperlink" Target="http://pbs.twimg.com/profile_images/658030835623440384/L6b015aU_normal.jpg" TargetMode="External" /><Relationship Id="rId323" Type="http://schemas.openxmlformats.org/officeDocument/2006/relationships/hyperlink" Target="http://pbs.twimg.com/profile_images/658030835623440384/L6b015aU_normal.jpg" TargetMode="External" /><Relationship Id="rId324" Type="http://schemas.openxmlformats.org/officeDocument/2006/relationships/hyperlink" Target="http://pbs.twimg.com/profile_images/658030835623440384/L6b015aU_normal.jpg" TargetMode="External" /><Relationship Id="rId325" Type="http://schemas.openxmlformats.org/officeDocument/2006/relationships/hyperlink" Target="http://pbs.twimg.com/profile_images/918117893648285702/IAfpvIJv_normal.jpg" TargetMode="External" /><Relationship Id="rId326" Type="http://schemas.openxmlformats.org/officeDocument/2006/relationships/hyperlink" Target="http://pbs.twimg.com/profile_images/918117893648285702/IAfpvIJv_normal.jpg" TargetMode="External" /><Relationship Id="rId327" Type="http://schemas.openxmlformats.org/officeDocument/2006/relationships/hyperlink" Target="http://pbs.twimg.com/profile_images/918117893648285702/IAfpvIJv_normal.jpg" TargetMode="External" /><Relationship Id="rId328" Type="http://schemas.openxmlformats.org/officeDocument/2006/relationships/hyperlink" Target="http://pbs.twimg.com/profile_images/918117893648285702/IAfpvIJv_normal.jpg" TargetMode="External" /><Relationship Id="rId329" Type="http://schemas.openxmlformats.org/officeDocument/2006/relationships/hyperlink" Target="http://pbs.twimg.com/profile_images/918117893648285702/IAfpvIJv_normal.jpg" TargetMode="External" /><Relationship Id="rId330" Type="http://schemas.openxmlformats.org/officeDocument/2006/relationships/hyperlink" Target="http://pbs.twimg.com/profile_images/918117893648285702/IAfpvIJv_normal.jpg" TargetMode="External" /><Relationship Id="rId331" Type="http://schemas.openxmlformats.org/officeDocument/2006/relationships/hyperlink" Target="http://pbs.twimg.com/profile_images/918117893648285702/IAfpvIJv_normal.jpg" TargetMode="External" /><Relationship Id="rId332" Type="http://schemas.openxmlformats.org/officeDocument/2006/relationships/hyperlink" Target="http://pbs.twimg.com/profile_images/918117893648285702/IAfpvIJv_normal.jpg" TargetMode="External" /><Relationship Id="rId333" Type="http://schemas.openxmlformats.org/officeDocument/2006/relationships/hyperlink" Target="https://pbs.twimg.com/media/D9JFjRQX4AAnWml.jpg" TargetMode="External" /><Relationship Id="rId334" Type="http://schemas.openxmlformats.org/officeDocument/2006/relationships/hyperlink" Target="http://pbs.twimg.com/profile_images/869962597424025601/3NHd0kZ__normal.jpg" TargetMode="External" /><Relationship Id="rId335" Type="http://schemas.openxmlformats.org/officeDocument/2006/relationships/hyperlink" Target="https://pbs.twimg.com/amplify_video_thumb/1138571954619740165/img/h5zUx7R9eg-J53T8.jpg" TargetMode="External" /><Relationship Id="rId336" Type="http://schemas.openxmlformats.org/officeDocument/2006/relationships/hyperlink" Target="https://pbs.twimg.com/amplify_video_thumb/1138571954619740165/img/h5zUx7R9eg-J53T8.jpg" TargetMode="External" /><Relationship Id="rId337" Type="http://schemas.openxmlformats.org/officeDocument/2006/relationships/hyperlink" Target="https://pbs.twimg.com/amplify_video_thumb/1138571954619740165/img/h5zUx7R9eg-J53T8.jpg" TargetMode="External" /><Relationship Id="rId338" Type="http://schemas.openxmlformats.org/officeDocument/2006/relationships/hyperlink" Target="https://pbs.twimg.com/amplify_video_thumb/1138571954619740165/img/h5zUx7R9eg-J53T8.jpg" TargetMode="External" /><Relationship Id="rId339" Type="http://schemas.openxmlformats.org/officeDocument/2006/relationships/hyperlink" Target="https://pbs.twimg.com/amplify_video_thumb/1138571954619740165/img/h5zUx7R9eg-J53T8.jpg" TargetMode="External" /><Relationship Id="rId340" Type="http://schemas.openxmlformats.org/officeDocument/2006/relationships/hyperlink" Target="http://pbs.twimg.com/profile_images/869962597424025601/3NHd0kZ__normal.jpg" TargetMode="External" /><Relationship Id="rId341" Type="http://schemas.openxmlformats.org/officeDocument/2006/relationships/hyperlink" Target="http://pbs.twimg.com/profile_images/869962597424025601/3NHd0kZ__normal.jpg" TargetMode="External" /><Relationship Id="rId342" Type="http://schemas.openxmlformats.org/officeDocument/2006/relationships/hyperlink" Target="http://pbs.twimg.com/profile_images/958945784614940672/qIOsYTHC_normal.jpg" TargetMode="External" /><Relationship Id="rId343" Type="http://schemas.openxmlformats.org/officeDocument/2006/relationships/hyperlink" Target="http://pbs.twimg.com/profile_images/958945784614940672/qIOsYTHC_normal.jpg" TargetMode="External" /><Relationship Id="rId344" Type="http://schemas.openxmlformats.org/officeDocument/2006/relationships/hyperlink" Target="http://pbs.twimg.com/profile_images/958945784614940672/qIOsYTHC_normal.jpg" TargetMode="External" /><Relationship Id="rId345" Type="http://schemas.openxmlformats.org/officeDocument/2006/relationships/hyperlink" Target="http://pbs.twimg.com/profile_images/958945784614940672/qIOsYTHC_normal.jpg" TargetMode="External" /><Relationship Id="rId346" Type="http://schemas.openxmlformats.org/officeDocument/2006/relationships/hyperlink" Target="http://pbs.twimg.com/profile_images/869962597424025601/3NHd0kZ__normal.jpg" TargetMode="External" /><Relationship Id="rId347" Type="http://schemas.openxmlformats.org/officeDocument/2006/relationships/hyperlink" Target="http://pbs.twimg.com/profile_images/869962597424025601/3NHd0kZ__normal.jpg" TargetMode="External" /><Relationship Id="rId348" Type="http://schemas.openxmlformats.org/officeDocument/2006/relationships/hyperlink" Target="http://pbs.twimg.com/profile_images/869962597424025601/3NHd0kZ__normal.jpg" TargetMode="External" /><Relationship Id="rId349" Type="http://schemas.openxmlformats.org/officeDocument/2006/relationships/hyperlink" Target="http://pbs.twimg.com/profile_images/869962597424025601/3NHd0kZ__normal.jpg" TargetMode="External" /><Relationship Id="rId350" Type="http://schemas.openxmlformats.org/officeDocument/2006/relationships/hyperlink" Target="http://pbs.twimg.com/profile_images/1404245782/igeek_normal.jpg" TargetMode="External" /><Relationship Id="rId351" Type="http://schemas.openxmlformats.org/officeDocument/2006/relationships/hyperlink" Target="http://pbs.twimg.com/profile_images/1404245782/igeek_normal.jpg" TargetMode="External" /><Relationship Id="rId352" Type="http://schemas.openxmlformats.org/officeDocument/2006/relationships/hyperlink" Target="http://pbs.twimg.com/profile_images/776889901363200000/5tOK3KSi_normal.jpg" TargetMode="External" /><Relationship Id="rId353" Type="http://schemas.openxmlformats.org/officeDocument/2006/relationships/hyperlink" Target="http://pbs.twimg.com/profile_images/880205702807134209/UebmHtmR_normal.jpg" TargetMode="External" /><Relationship Id="rId354" Type="http://schemas.openxmlformats.org/officeDocument/2006/relationships/hyperlink" Target="http://pbs.twimg.com/profile_images/880205702807134209/UebmHtmR_normal.jpg" TargetMode="External" /><Relationship Id="rId355" Type="http://schemas.openxmlformats.org/officeDocument/2006/relationships/hyperlink" Target="http://pbs.twimg.com/profile_images/629961396860522496/0ZbeKY4p_normal.jpg" TargetMode="External" /><Relationship Id="rId356" Type="http://schemas.openxmlformats.org/officeDocument/2006/relationships/hyperlink" Target="http://pbs.twimg.com/profile_images/629961396860522496/0ZbeKY4p_normal.jpg" TargetMode="External" /><Relationship Id="rId357" Type="http://schemas.openxmlformats.org/officeDocument/2006/relationships/hyperlink" Target="http://pbs.twimg.com/profile_images/629961396860522496/0ZbeKY4p_normal.jpg" TargetMode="External" /><Relationship Id="rId358" Type="http://schemas.openxmlformats.org/officeDocument/2006/relationships/hyperlink" Target="http://pbs.twimg.com/profile_images/629961396860522496/0ZbeKY4p_normal.jpg" TargetMode="External" /><Relationship Id="rId359" Type="http://schemas.openxmlformats.org/officeDocument/2006/relationships/hyperlink" Target="http://pbs.twimg.com/profile_images/629961396860522496/0ZbeKY4p_normal.jpg" TargetMode="External" /><Relationship Id="rId360" Type="http://schemas.openxmlformats.org/officeDocument/2006/relationships/hyperlink" Target="http://pbs.twimg.com/profile_images/629961396860522496/0ZbeKY4p_normal.jpg" TargetMode="External" /><Relationship Id="rId361" Type="http://schemas.openxmlformats.org/officeDocument/2006/relationships/hyperlink" Target="http://pbs.twimg.com/profile_images/629961396860522496/0ZbeKY4p_normal.jpg" TargetMode="External" /><Relationship Id="rId362" Type="http://schemas.openxmlformats.org/officeDocument/2006/relationships/hyperlink" Target="http://pbs.twimg.com/profile_images/629961396860522496/0ZbeKY4p_normal.jpg" TargetMode="External" /><Relationship Id="rId363" Type="http://schemas.openxmlformats.org/officeDocument/2006/relationships/hyperlink" Target="http://pbs.twimg.com/profile_images/826504168928059394/vBWBmljZ_normal.jpg" TargetMode="External" /><Relationship Id="rId364" Type="http://schemas.openxmlformats.org/officeDocument/2006/relationships/hyperlink" Target="http://pbs.twimg.com/profile_images/826504168928059394/vBWBmljZ_normal.jpg" TargetMode="External" /><Relationship Id="rId365" Type="http://schemas.openxmlformats.org/officeDocument/2006/relationships/hyperlink" Target="http://pbs.twimg.com/profile_images/826504168928059394/vBWBmljZ_normal.jpg" TargetMode="External" /><Relationship Id="rId366" Type="http://schemas.openxmlformats.org/officeDocument/2006/relationships/hyperlink" Target="http://pbs.twimg.com/profile_images/826504168928059394/vBWBmljZ_normal.jpg" TargetMode="External" /><Relationship Id="rId367" Type="http://schemas.openxmlformats.org/officeDocument/2006/relationships/hyperlink" Target="http://pbs.twimg.com/profile_images/1122007369276432384/NRvxTCE3_normal.jpg" TargetMode="External" /><Relationship Id="rId368" Type="http://schemas.openxmlformats.org/officeDocument/2006/relationships/hyperlink" Target="http://pbs.twimg.com/profile_images/1122007369276432384/NRvxTCE3_normal.jpg" TargetMode="External" /><Relationship Id="rId369" Type="http://schemas.openxmlformats.org/officeDocument/2006/relationships/hyperlink" Target="http://pbs.twimg.com/profile_images/1122007369276432384/NRvxTCE3_normal.jpg" TargetMode="External" /><Relationship Id="rId370" Type="http://schemas.openxmlformats.org/officeDocument/2006/relationships/hyperlink" Target="http://pbs.twimg.com/profile_images/1122007369276432384/NRvxTCE3_normal.jpg" TargetMode="External" /><Relationship Id="rId371" Type="http://schemas.openxmlformats.org/officeDocument/2006/relationships/hyperlink" Target="http://pbs.twimg.com/profile_images/1135494912852582402/BQ1rwRVd_normal.jpg" TargetMode="External" /><Relationship Id="rId372" Type="http://schemas.openxmlformats.org/officeDocument/2006/relationships/hyperlink" Target="http://pbs.twimg.com/profile_images/1135494912852582402/BQ1rwRVd_normal.jpg" TargetMode="External" /><Relationship Id="rId373" Type="http://schemas.openxmlformats.org/officeDocument/2006/relationships/hyperlink" Target="http://pbs.twimg.com/profile_images/1135494912852582402/BQ1rwRVd_normal.jpg" TargetMode="External" /><Relationship Id="rId374" Type="http://schemas.openxmlformats.org/officeDocument/2006/relationships/hyperlink" Target="http://pbs.twimg.com/profile_images/1135494912852582402/BQ1rwRVd_normal.jpg" TargetMode="External" /><Relationship Id="rId375" Type="http://schemas.openxmlformats.org/officeDocument/2006/relationships/hyperlink" Target="http://pbs.twimg.com/profile_images/1132481920632262657/7fkuOuHt_normal.jpg" TargetMode="External" /><Relationship Id="rId376" Type="http://schemas.openxmlformats.org/officeDocument/2006/relationships/hyperlink" Target="http://pbs.twimg.com/profile_images/1132481920632262657/7fkuOuHt_normal.jpg" TargetMode="External" /><Relationship Id="rId377" Type="http://schemas.openxmlformats.org/officeDocument/2006/relationships/hyperlink" Target="http://pbs.twimg.com/profile_images/1132481920632262657/7fkuOuHt_normal.jpg" TargetMode="External" /><Relationship Id="rId378" Type="http://schemas.openxmlformats.org/officeDocument/2006/relationships/hyperlink" Target="http://pbs.twimg.com/profile_images/1132481920632262657/7fkuOuHt_normal.jpg" TargetMode="External" /><Relationship Id="rId379" Type="http://schemas.openxmlformats.org/officeDocument/2006/relationships/hyperlink" Target="http://pbs.twimg.com/profile_images/706025677733105664/MA9aa0wc_normal.jpg" TargetMode="External" /><Relationship Id="rId380" Type="http://schemas.openxmlformats.org/officeDocument/2006/relationships/hyperlink" Target="http://pbs.twimg.com/profile_images/706025677733105664/MA9aa0wc_normal.jpg" TargetMode="External" /><Relationship Id="rId381" Type="http://schemas.openxmlformats.org/officeDocument/2006/relationships/hyperlink" Target="http://pbs.twimg.com/profile_images/706025677733105664/MA9aa0wc_normal.jpg" TargetMode="External" /><Relationship Id="rId382" Type="http://schemas.openxmlformats.org/officeDocument/2006/relationships/hyperlink" Target="http://pbs.twimg.com/profile_images/706025677733105664/MA9aa0wc_normal.jpg" TargetMode="External" /><Relationship Id="rId383" Type="http://schemas.openxmlformats.org/officeDocument/2006/relationships/hyperlink" Target="https://pbs.twimg.com/media/D9SQuT2XYAcXuNC.jpg" TargetMode="External" /><Relationship Id="rId384" Type="http://schemas.openxmlformats.org/officeDocument/2006/relationships/hyperlink" Target="http://pbs.twimg.com/profile_images/1116369812962332678/iTmzPlmG_normal.png" TargetMode="External" /><Relationship Id="rId385" Type="http://schemas.openxmlformats.org/officeDocument/2006/relationships/hyperlink" Target="http://pbs.twimg.com/profile_images/510421817429745664/IOWYFRqF_normal.jpeg" TargetMode="External" /><Relationship Id="rId386" Type="http://schemas.openxmlformats.org/officeDocument/2006/relationships/hyperlink" Target="http://pbs.twimg.com/profile_images/510421817429745664/IOWYFRqF_normal.jpeg" TargetMode="External" /><Relationship Id="rId387" Type="http://schemas.openxmlformats.org/officeDocument/2006/relationships/hyperlink" Target="http://pbs.twimg.com/profile_images/510421817429745664/IOWYFRqF_normal.jpeg" TargetMode="External" /><Relationship Id="rId388" Type="http://schemas.openxmlformats.org/officeDocument/2006/relationships/hyperlink" Target="http://pbs.twimg.com/profile_images/510421817429745664/IOWYFRqF_normal.jpeg" TargetMode="External" /><Relationship Id="rId389" Type="http://schemas.openxmlformats.org/officeDocument/2006/relationships/hyperlink" Target="https://pbs.twimg.com/media/D9TjQf7X4AEfEoY.jpg" TargetMode="External" /><Relationship Id="rId390" Type="http://schemas.openxmlformats.org/officeDocument/2006/relationships/hyperlink" Target="https://pbs.twimg.com/media/D9TjQf7X4AEfEoY.jpg" TargetMode="External" /><Relationship Id="rId391" Type="http://schemas.openxmlformats.org/officeDocument/2006/relationships/hyperlink" Target="http://pbs.twimg.com/profile_images/729474806765129728/vmBrCuy8_normal.jpg" TargetMode="External" /><Relationship Id="rId392" Type="http://schemas.openxmlformats.org/officeDocument/2006/relationships/hyperlink" Target="http://pbs.twimg.com/profile_images/729474806765129728/vmBrCuy8_normal.jpg" TargetMode="External" /><Relationship Id="rId393" Type="http://schemas.openxmlformats.org/officeDocument/2006/relationships/hyperlink" Target="http://pbs.twimg.com/profile_images/729474806765129728/vmBrCuy8_normal.jpg" TargetMode="External" /><Relationship Id="rId394" Type="http://schemas.openxmlformats.org/officeDocument/2006/relationships/hyperlink" Target="http://pbs.twimg.com/profile_images/729474806765129728/vmBrCuy8_normal.jpg" TargetMode="External" /><Relationship Id="rId395" Type="http://schemas.openxmlformats.org/officeDocument/2006/relationships/hyperlink" Target="https://pbs.twimg.com/media/D9XAvt-UIAAsmKA.jpg" TargetMode="External" /><Relationship Id="rId396" Type="http://schemas.openxmlformats.org/officeDocument/2006/relationships/hyperlink" Target="http://pbs.twimg.com/profile_images/1125366729670926337/LDSAx5u1_normal.png" TargetMode="External" /><Relationship Id="rId397" Type="http://schemas.openxmlformats.org/officeDocument/2006/relationships/hyperlink" Target="http://pbs.twimg.com/profile_images/1125366729670926337/LDSAx5u1_normal.png" TargetMode="External" /><Relationship Id="rId398" Type="http://schemas.openxmlformats.org/officeDocument/2006/relationships/hyperlink" Target="http://pbs.twimg.com/profile_images/1125366729670926337/LDSAx5u1_normal.png" TargetMode="External" /><Relationship Id="rId399" Type="http://schemas.openxmlformats.org/officeDocument/2006/relationships/hyperlink" Target="http://pbs.twimg.com/profile_images/1125366729670926337/LDSAx5u1_normal.png" TargetMode="External" /><Relationship Id="rId400" Type="http://schemas.openxmlformats.org/officeDocument/2006/relationships/hyperlink" Target="http://pbs.twimg.com/profile_images/1058379605898215424/FW_HGkBe_normal.jpg" TargetMode="External" /><Relationship Id="rId401" Type="http://schemas.openxmlformats.org/officeDocument/2006/relationships/hyperlink" Target="http://pbs.twimg.com/profile_images/1107936345769607169/sJKWJd7g_normal.png" TargetMode="External" /><Relationship Id="rId402" Type="http://schemas.openxmlformats.org/officeDocument/2006/relationships/hyperlink" Target="http://pbs.twimg.com/profile_images/1107936345769607169/sJKWJd7g_normal.png" TargetMode="External" /><Relationship Id="rId403" Type="http://schemas.openxmlformats.org/officeDocument/2006/relationships/hyperlink" Target="http://pbs.twimg.com/profile_images/1107936345769607169/sJKWJd7g_normal.png" TargetMode="External" /><Relationship Id="rId404" Type="http://schemas.openxmlformats.org/officeDocument/2006/relationships/hyperlink" Target="http://pbs.twimg.com/profile_images/1107936345769607169/sJKWJd7g_normal.png" TargetMode="External" /><Relationship Id="rId405" Type="http://schemas.openxmlformats.org/officeDocument/2006/relationships/hyperlink" Target="http://pbs.twimg.com/profile_images/1107936345769607169/sJKWJd7g_normal.png" TargetMode="External" /><Relationship Id="rId406" Type="http://schemas.openxmlformats.org/officeDocument/2006/relationships/hyperlink" Target="http://pbs.twimg.com/profile_images/1107936345769607169/sJKWJd7g_normal.png" TargetMode="External" /><Relationship Id="rId407" Type="http://schemas.openxmlformats.org/officeDocument/2006/relationships/hyperlink" Target="http://pbs.twimg.com/profile_images/1107936345769607169/sJKWJd7g_normal.png" TargetMode="External" /><Relationship Id="rId408" Type="http://schemas.openxmlformats.org/officeDocument/2006/relationships/hyperlink" Target="http://pbs.twimg.com/profile_images/1107936345769607169/sJKWJd7g_normal.png" TargetMode="External" /><Relationship Id="rId409" Type="http://schemas.openxmlformats.org/officeDocument/2006/relationships/hyperlink" Target="http://pbs.twimg.com/profile_images/1084174813512548353/ZwdGsivD_normal.jpg" TargetMode="External" /><Relationship Id="rId410" Type="http://schemas.openxmlformats.org/officeDocument/2006/relationships/hyperlink" Target="http://pbs.twimg.com/profile_images/1058379605898215424/FW_HGkBe_normal.jpg" TargetMode="External" /><Relationship Id="rId411" Type="http://schemas.openxmlformats.org/officeDocument/2006/relationships/hyperlink" Target="http://pbs.twimg.com/profile_images/1084174813512548353/ZwdGsivD_normal.jpg" TargetMode="External" /><Relationship Id="rId412" Type="http://schemas.openxmlformats.org/officeDocument/2006/relationships/hyperlink" Target="http://pbs.twimg.com/profile_images/1058379605898215424/FW_HGkBe_normal.jpg" TargetMode="External" /><Relationship Id="rId413" Type="http://schemas.openxmlformats.org/officeDocument/2006/relationships/hyperlink" Target="http://pbs.twimg.com/profile_images/1084174813512548353/ZwdGsivD_normal.jpg" TargetMode="External" /><Relationship Id="rId414" Type="http://schemas.openxmlformats.org/officeDocument/2006/relationships/hyperlink" Target="http://pbs.twimg.com/profile_images/1084174813512548353/ZwdGsivD_normal.jpg" TargetMode="External" /><Relationship Id="rId415" Type="http://schemas.openxmlformats.org/officeDocument/2006/relationships/hyperlink" Target="https://pbs.twimg.com/media/D9XdtB2WwAAgcwh.jpg" TargetMode="External" /><Relationship Id="rId416" Type="http://schemas.openxmlformats.org/officeDocument/2006/relationships/hyperlink" Target="http://pbs.twimg.com/profile_images/1036896082234695680/jOa56KeR_normal.jpg" TargetMode="External" /><Relationship Id="rId417" Type="http://schemas.openxmlformats.org/officeDocument/2006/relationships/hyperlink" Target="http://pbs.twimg.com/profile_images/1036896082234695680/jOa56KeR_normal.jpg" TargetMode="External" /><Relationship Id="rId418" Type="http://schemas.openxmlformats.org/officeDocument/2006/relationships/hyperlink" Target="http://pbs.twimg.com/profile_images/1036896082234695680/jOa56KeR_normal.jpg" TargetMode="External" /><Relationship Id="rId419" Type="http://schemas.openxmlformats.org/officeDocument/2006/relationships/hyperlink" Target="http://pbs.twimg.com/profile_images/1036896082234695680/jOa56KeR_normal.jpg" TargetMode="External" /><Relationship Id="rId420" Type="http://schemas.openxmlformats.org/officeDocument/2006/relationships/hyperlink" Target="https://twitter.com/mariaelide5/status/1137622607413559296" TargetMode="External" /><Relationship Id="rId421" Type="http://schemas.openxmlformats.org/officeDocument/2006/relationships/hyperlink" Target="https://twitter.com/mariaelide5/status/1137622607413559296" TargetMode="External" /><Relationship Id="rId422" Type="http://schemas.openxmlformats.org/officeDocument/2006/relationships/hyperlink" Target="https://twitter.com/mariaelide5/status/1137622607413559296" TargetMode="External" /><Relationship Id="rId423" Type="http://schemas.openxmlformats.org/officeDocument/2006/relationships/hyperlink" Target="https://twitter.com/xapiens/status/1137740215756439552" TargetMode="External" /><Relationship Id="rId424" Type="http://schemas.openxmlformats.org/officeDocument/2006/relationships/hyperlink" Target="https://twitter.com/xapiens/status/1137740215756439552" TargetMode="External" /><Relationship Id="rId425" Type="http://schemas.openxmlformats.org/officeDocument/2006/relationships/hyperlink" Target="https://twitter.com/xapiens/status/1137740215756439552" TargetMode="External" /><Relationship Id="rId426" Type="http://schemas.openxmlformats.org/officeDocument/2006/relationships/hyperlink" Target="https://twitter.com/aya_ddt/status/1137740367531352064" TargetMode="External" /><Relationship Id="rId427" Type="http://schemas.openxmlformats.org/officeDocument/2006/relationships/hyperlink" Target="https://twitter.com/aya_ddt/status/1137740367531352064" TargetMode="External" /><Relationship Id="rId428" Type="http://schemas.openxmlformats.org/officeDocument/2006/relationships/hyperlink" Target="https://twitter.com/aya_ddt/status/1137740367531352064" TargetMode="External" /><Relationship Id="rId429" Type="http://schemas.openxmlformats.org/officeDocument/2006/relationships/hyperlink" Target="https://twitter.com/kitaekwon/status/1137786292303872000" TargetMode="External" /><Relationship Id="rId430" Type="http://schemas.openxmlformats.org/officeDocument/2006/relationships/hyperlink" Target="https://twitter.com/kitaekwon/status/1137786292303872000" TargetMode="External" /><Relationship Id="rId431" Type="http://schemas.openxmlformats.org/officeDocument/2006/relationships/hyperlink" Target="https://twitter.com/gnssfeed/status/1137835935498825729" TargetMode="External" /><Relationship Id="rId432" Type="http://schemas.openxmlformats.org/officeDocument/2006/relationships/hyperlink" Target="https://twitter.com/gnssfeed/status/1137835935498825729" TargetMode="External" /><Relationship Id="rId433" Type="http://schemas.openxmlformats.org/officeDocument/2006/relationships/hyperlink" Target="https://twitter.com/gnssfeed/status/1137835935498825729" TargetMode="External" /><Relationship Id="rId434" Type="http://schemas.openxmlformats.org/officeDocument/2006/relationships/hyperlink" Target="https://twitter.com/mgarnzy/status/1138109528715681792" TargetMode="External" /><Relationship Id="rId435" Type="http://schemas.openxmlformats.org/officeDocument/2006/relationships/hyperlink" Target="https://twitter.com/janisku7/status/1138109747587112961" TargetMode="External" /><Relationship Id="rId436" Type="http://schemas.openxmlformats.org/officeDocument/2006/relationships/hyperlink" Target="https://twitter.com/pollito_verde/status/1138112636627738624" TargetMode="External" /><Relationship Id="rId437" Type="http://schemas.openxmlformats.org/officeDocument/2006/relationships/hyperlink" Target="https://twitter.com/soulpageit/status/1138317503145349120" TargetMode="External" /><Relationship Id="rId438" Type="http://schemas.openxmlformats.org/officeDocument/2006/relationships/hyperlink" Target="https://twitter.com/highbladecables/status/1138379057496805377" TargetMode="External" /><Relationship Id="rId439" Type="http://schemas.openxmlformats.org/officeDocument/2006/relationships/hyperlink" Target="https://twitter.com/tsspl2006/status/1138424440394354689" TargetMode="External" /><Relationship Id="rId440" Type="http://schemas.openxmlformats.org/officeDocument/2006/relationships/hyperlink" Target="https://twitter.com/tsspl2006/status/1138424440394354689" TargetMode="External" /><Relationship Id="rId441" Type="http://schemas.openxmlformats.org/officeDocument/2006/relationships/hyperlink" Target="https://twitter.com/robotandaiworld/status/1132765437782122502" TargetMode="External" /><Relationship Id="rId442" Type="http://schemas.openxmlformats.org/officeDocument/2006/relationships/hyperlink" Target="https://twitter.com/robotandaiworld/status/1132765437782122502" TargetMode="External" /><Relationship Id="rId443" Type="http://schemas.openxmlformats.org/officeDocument/2006/relationships/hyperlink" Target="https://twitter.com/jenny_oceanhun/status/1138528142589607936" TargetMode="External" /><Relationship Id="rId444" Type="http://schemas.openxmlformats.org/officeDocument/2006/relationships/hyperlink" Target="https://twitter.com/jenny_oceanhun/status/1138528142589607936" TargetMode="External" /><Relationship Id="rId445" Type="http://schemas.openxmlformats.org/officeDocument/2006/relationships/hyperlink" Target="https://twitter.com/jenny_oceanhun/status/1138528142589607936" TargetMode="External" /><Relationship Id="rId446" Type="http://schemas.openxmlformats.org/officeDocument/2006/relationships/hyperlink" Target="https://twitter.com/jdhark1/status/1138755654515154950" TargetMode="External" /><Relationship Id="rId447" Type="http://schemas.openxmlformats.org/officeDocument/2006/relationships/hyperlink" Target="https://twitter.com/aliasrobotics/status/1138757469918941186" TargetMode="External" /><Relationship Id="rId448" Type="http://schemas.openxmlformats.org/officeDocument/2006/relationships/hyperlink" Target="https://twitter.com/aliasrobotics/status/1138757469918941186" TargetMode="External" /><Relationship Id="rId449" Type="http://schemas.openxmlformats.org/officeDocument/2006/relationships/hyperlink" Target="https://twitter.com/designsparkrs/status/1138109232950272002" TargetMode="External" /><Relationship Id="rId450" Type="http://schemas.openxmlformats.org/officeDocument/2006/relationships/hyperlink" Target="https://twitter.com/designsparkrs/status/1138163470225027074" TargetMode="External" /><Relationship Id="rId451" Type="http://schemas.openxmlformats.org/officeDocument/2006/relationships/hyperlink" Target="https://twitter.com/semielectronics/status/1138781158714544128" TargetMode="External" /><Relationship Id="rId452" Type="http://schemas.openxmlformats.org/officeDocument/2006/relationships/hyperlink" Target="https://twitter.com/rosindustrial/status/1138796272914227200" TargetMode="External" /><Relationship Id="rId453" Type="http://schemas.openxmlformats.org/officeDocument/2006/relationships/hyperlink" Target="https://twitter.com/rosindustrial/status/1138796272914227200" TargetMode="External" /><Relationship Id="rId454" Type="http://schemas.openxmlformats.org/officeDocument/2006/relationships/hyperlink" Target="https://twitter.com/rosinproject/status/1138756292598804481" TargetMode="External" /><Relationship Id="rId455" Type="http://schemas.openxmlformats.org/officeDocument/2006/relationships/hyperlink" Target="https://twitter.com/ahcorde/status/1138809054262910977" TargetMode="External" /><Relationship Id="rId456" Type="http://schemas.openxmlformats.org/officeDocument/2006/relationships/hyperlink" Target="https://twitter.com/ahcorde/status/1138809054262910977" TargetMode="External" /><Relationship Id="rId457" Type="http://schemas.openxmlformats.org/officeDocument/2006/relationships/hyperlink" Target="https://twitter.com/karolina_kurzac/status/1138834593346228224" TargetMode="External" /><Relationship Id="rId458" Type="http://schemas.openxmlformats.org/officeDocument/2006/relationships/hyperlink" Target="https://twitter.com/sally_ann_melia/status/1138879081766969344" TargetMode="External" /><Relationship Id="rId459" Type="http://schemas.openxmlformats.org/officeDocument/2006/relationships/hyperlink" Target="https://twitter.com/jeremyscook/status/1139166074631598082" TargetMode="External" /><Relationship Id="rId460" Type="http://schemas.openxmlformats.org/officeDocument/2006/relationships/hyperlink" Target="https://twitter.com/konrad_it/status/1139170642903932928" TargetMode="External" /><Relationship Id="rId461" Type="http://schemas.openxmlformats.org/officeDocument/2006/relationships/hyperlink" Target="https://twitter.com/thilozimmermann/status/1138754370445684737" TargetMode="External" /><Relationship Id="rId462" Type="http://schemas.openxmlformats.org/officeDocument/2006/relationships/hyperlink" Target="https://twitter.com/dragandbot/status/1139184352636616705" TargetMode="External" /><Relationship Id="rId463" Type="http://schemas.openxmlformats.org/officeDocument/2006/relationships/hyperlink" Target="https://twitter.com/dragandbot/status/1138540536074256384" TargetMode="External" /><Relationship Id="rId464" Type="http://schemas.openxmlformats.org/officeDocument/2006/relationships/hyperlink" Target="https://twitter.com/nadia_armogathe/status/1139294321650409474" TargetMode="External" /><Relationship Id="rId465" Type="http://schemas.openxmlformats.org/officeDocument/2006/relationships/hyperlink" Target="https://twitter.com/nadia_armogathe/status/1139294321650409474" TargetMode="External" /><Relationship Id="rId466" Type="http://schemas.openxmlformats.org/officeDocument/2006/relationships/hyperlink" Target="https://twitter.com/nadia_armogathe/status/1139294321650409474" TargetMode="External" /><Relationship Id="rId467" Type="http://schemas.openxmlformats.org/officeDocument/2006/relationships/hyperlink" Target="https://twitter.com/nadia_armogathe/status/1139294321650409474" TargetMode="External" /><Relationship Id="rId468" Type="http://schemas.openxmlformats.org/officeDocument/2006/relationships/hyperlink" Target="https://twitter.com/al0ha/status/1139296276070223878" TargetMode="External" /><Relationship Id="rId469" Type="http://schemas.openxmlformats.org/officeDocument/2006/relationships/hyperlink" Target="https://twitter.com/al0ha/status/1139296276070223878" TargetMode="External" /><Relationship Id="rId470" Type="http://schemas.openxmlformats.org/officeDocument/2006/relationships/hyperlink" Target="https://twitter.com/al0ha/status/1139296276070223878" TargetMode="External" /><Relationship Id="rId471" Type="http://schemas.openxmlformats.org/officeDocument/2006/relationships/hyperlink" Target="https://twitter.com/al0ha/status/1139296276070223878" TargetMode="External" /><Relationship Id="rId472" Type="http://schemas.openxmlformats.org/officeDocument/2006/relationships/hyperlink" Target="https://twitter.com/monteagudo_ai/status/1139297021213302784" TargetMode="External" /><Relationship Id="rId473" Type="http://schemas.openxmlformats.org/officeDocument/2006/relationships/hyperlink" Target="https://twitter.com/monteagudo_ai/status/1139297021213302784" TargetMode="External" /><Relationship Id="rId474" Type="http://schemas.openxmlformats.org/officeDocument/2006/relationships/hyperlink" Target="https://twitter.com/monteagudo_ai/status/1139297021213302784" TargetMode="External" /><Relationship Id="rId475" Type="http://schemas.openxmlformats.org/officeDocument/2006/relationships/hyperlink" Target="https://twitter.com/monteagudo_ai/status/1139297021213302784" TargetMode="External" /><Relationship Id="rId476" Type="http://schemas.openxmlformats.org/officeDocument/2006/relationships/hyperlink" Target="https://twitter.com/gpmt/status/1139304630939201543" TargetMode="External" /><Relationship Id="rId477" Type="http://schemas.openxmlformats.org/officeDocument/2006/relationships/hyperlink" Target="https://twitter.com/gpmt/status/1139304630939201543" TargetMode="External" /><Relationship Id="rId478" Type="http://schemas.openxmlformats.org/officeDocument/2006/relationships/hyperlink" Target="https://twitter.com/gpmt/status/1139304630939201543" TargetMode="External" /><Relationship Id="rId479" Type="http://schemas.openxmlformats.org/officeDocument/2006/relationships/hyperlink" Target="https://twitter.com/gpmt/status/1139304630939201543" TargetMode="External" /><Relationship Id="rId480" Type="http://schemas.openxmlformats.org/officeDocument/2006/relationships/hyperlink" Target="https://twitter.com/sandra_king2/status/1139307320926711808" TargetMode="External" /><Relationship Id="rId481" Type="http://schemas.openxmlformats.org/officeDocument/2006/relationships/hyperlink" Target="https://twitter.com/sandra_king2/status/1139307320926711808" TargetMode="External" /><Relationship Id="rId482" Type="http://schemas.openxmlformats.org/officeDocument/2006/relationships/hyperlink" Target="https://twitter.com/sandra_king2/status/1139307320926711808" TargetMode="External" /><Relationship Id="rId483" Type="http://schemas.openxmlformats.org/officeDocument/2006/relationships/hyperlink" Target="https://twitter.com/sandra_king2/status/1139307320926711808" TargetMode="External" /><Relationship Id="rId484" Type="http://schemas.openxmlformats.org/officeDocument/2006/relationships/hyperlink" Target="https://twitter.com/ottawapete/status/1139311113433223172" TargetMode="External" /><Relationship Id="rId485" Type="http://schemas.openxmlformats.org/officeDocument/2006/relationships/hyperlink" Target="https://twitter.com/ottawapete/status/1139311113433223172" TargetMode="External" /><Relationship Id="rId486" Type="http://schemas.openxmlformats.org/officeDocument/2006/relationships/hyperlink" Target="https://twitter.com/ottawapete/status/1139311113433223172" TargetMode="External" /><Relationship Id="rId487" Type="http://schemas.openxmlformats.org/officeDocument/2006/relationships/hyperlink" Target="https://twitter.com/ottawapete/status/1139311113433223172" TargetMode="External" /><Relationship Id="rId488" Type="http://schemas.openxmlformats.org/officeDocument/2006/relationships/hyperlink" Target="https://twitter.com/richardmedina23/status/1139327707232309248" TargetMode="External" /><Relationship Id="rId489" Type="http://schemas.openxmlformats.org/officeDocument/2006/relationships/hyperlink" Target="https://twitter.com/richardmedina23/status/1139327707232309248" TargetMode="External" /><Relationship Id="rId490" Type="http://schemas.openxmlformats.org/officeDocument/2006/relationships/hyperlink" Target="https://twitter.com/richardmedina23/status/1139327707232309248" TargetMode="External" /><Relationship Id="rId491" Type="http://schemas.openxmlformats.org/officeDocument/2006/relationships/hyperlink" Target="https://twitter.com/richardmedina23/status/1139327707232309248" TargetMode="External" /><Relationship Id="rId492" Type="http://schemas.openxmlformats.org/officeDocument/2006/relationships/hyperlink" Target="https://twitter.com/am_parial/status/1139339312816779264" TargetMode="External" /><Relationship Id="rId493" Type="http://schemas.openxmlformats.org/officeDocument/2006/relationships/hyperlink" Target="https://twitter.com/am_parial/status/1139339312816779264" TargetMode="External" /><Relationship Id="rId494" Type="http://schemas.openxmlformats.org/officeDocument/2006/relationships/hyperlink" Target="https://twitter.com/am_parial/status/1139339312816779264" TargetMode="External" /><Relationship Id="rId495" Type="http://schemas.openxmlformats.org/officeDocument/2006/relationships/hyperlink" Target="https://twitter.com/am_parial/status/1139339312816779264" TargetMode="External" /><Relationship Id="rId496" Type="http://schemas.openxmlformats.org/officeDocument/2006/relationships/hyperlink" Target="https://twitter.com/nimojerobbb/status/1139340162767511552" TargetMode="External" /><Relationship Id="rId497" Type="http://schemas.openxmlformats.org/officeDocument/2006/relationships/hyperlink" Target="https://twitter.com/nimojerobbb/status/1139340162767511552" TargetMode="External" /><Relationship Id="rId498" Type="http://schemas.openxmlformats.org/officeDocument/2006/relationships/hyperlink" Target="https://twitter.com/nimojerobbb/status/1139340162767511552" TargetMode="External" /><Relationship Id="rId499" Type="http://schemas.openxmlformats.org/officeDocument/2006/relationships/hyperlink" Target="https://twitter.com/nimojerobbb/status/1139340162767511552" TargetMode="External" /><Relationship Id="rId500" Type="http://schemas.openxmlformats.org/officeDocument/2006/relationships/hyperlink" Target="https://twitter.com/deltalema08/status/1139371620592566272" TargetMode="External" /><Relationship Id="rId501" Type="http://schemas.openxmlformats.org/officeDocument/2006/relationships/hyperlink" Target="https://twitter.com/deltalema08/status/1139371620592566272" TargetMode="External" /><Relationship Id="rId502" Type="http://schemas.openxmlformats.org/officeDocument/2006/relationships/hyperlink" Target="https://twitter.com/deltalema08/status/1139371620592566272" TargetMode="External" /><Relationship Id="rId503" Type="http://schemas.openxmlformats.org/officeDocument/2006/relationships/hyperlink" Target="https://twitter.com/deltalema08/status/1139371620592566272" TargetMode="External" /><Relationship Id="rId504" Type="http://schemas.openxmlformats.org/officeDocument/2006/relationships/hyperlink" Target="https://twitter.com/mohammed_kaabar/status/1139373806462496774" TargetMode="External" /><Relationship Id="rId505" Type="http://schemas.openxmlformats.org/officeDocument/2006/relationships/hyperlink" Target="https://twitter.com/mohammed_kaabar/status/1139373806462496774" TargetMode="External" /><Relationship Id="rId506" Type="http://schemas.openxmlformats.org/officeDocument/2006/relationships/hyperlink" Target="https://twitter.com/mohammed_kaabar/status/1139373806462496774" TargetMode="External" /><Relationship Id="rId507" Type="http://schemas.openxmlformats.org/officeDocument/2006/relationships/hyperlink" Target="https://twitter.com/mohammed_kaabar/status/1139373806462496774" TargetMode="External" /><Relationship Id="rId508" Type="http://schemas.openxmlformats.org/officeDocument/2006/relationships/hyperlink" Target="https://twitter.com/shakilchowdhry/status/1139389211356696577" TargetMode="External" /><Relationship Id="rId509" Type="http://schemas.openxmlformats.org/officeDocument/2006/relationships/hyperlink" Target="https://twitter.com/shakilchowdhry/status/1139389211356696577" TargetMode="External" /><Relationship Id="rId510" Type="http://schemas.openxmlformats.org/officeDocument/2006/relationships/hyperlink" Target="https://twitter.com/shakilchowdhry/status/1139389211356696577" TargetMode="External" /><Relationship Id="rId511" Type="http://schemas.openxmlformats.org/officeDocument/2006/relationships/hyperlink" Target="https://twitter.com/shakilchowdhry/status/1139389211356696577" TargetMode="External" /><Relationship Id="rId512" Type="http://schemas.openxmlformats.org/officeDocument/2006/relationships/hyperlink" Target="https://twitter.com/risto_matti/status/1139391595734716416" TargetMode="External" /><Relationship Id="rId513" Type="http://schemas.openxmlformats.org/officeDocument/2006/relationships/hyperlink" Target="https://twitter.com/risto_matti/status/1139391595734716416" TargetMode="External" /><Relationship Id="rId514" Type="http://schemas.openxmlformats.org/officeDocument/2006/relationships/hyperlink" Target="https://twitter.com/risto_matti/status/1139391595734716416" TargetMode="External" /><Relationship Id="rId515" Type="http://schemas.openxmlformats.org/officeDocument/2006/relationships/hyperlink" Target="https://twitter.com/risto_matti/status/1139391595734716416" TargetMode="External" /><Relationship Id="rId516" Type="http://schemas.openxmlformats.org/officeDocument/2006/relationships/hyperlink" Target="https://twitter.com/bizuser/status/1138421553660489728" TargetMode="External" /><Relationship Id="rId517" Type="http://schemas.openxmlformats.org/officeDocument/2006/relationships/hyperlink" Target="https://twitter.com/thecuriousluke/status/1138421640788881408" TargetMode="External" /><Relationship Id="rId518" Type="http://schemas.openxmlformats.org/officeDocument/2006/relationships/hyperlink" Target="https://twitter.com/thecuriousluke/status/1138421640788881408" TargetMode="External" /><Relationship Id="rId519" Type="http://schemas.openxmlformats.org/officeDocument/2006/relationships/hyperlink" Target="https://twitter.com/thecuriousluke/status/1139391806099972098" TargetMode="External" /><Relationship Id="rId520" Type="http://schemas.openxmlformats.org/officeDocument/2006/relationships/hyperlink" Target="https://twitter.com/thecuriousluke/status/1139391806099972098" TargetMode="External" /><Relationship Id="rId521" Type="http://schemas.openxmlformats.org/officeDocument/2006/relationships/hyperlink" Target="https://twitter.com/thecuriousluke/status/1139391806099972098" TargetMode="External" /><Relationship Id="rId522" Type="http://schemas.openxmlformats.org/officeDocument/2006/relationships/hyperlink" Target="https://twitter.com/thecuriousluke/status/1139391806099972098" TargetMode="External" /><Relationship Id="rId523" Type="http://schemas.openxmlformats.org/officeDocument/2006/relationships/hyperlink" Target="https://twitter.com/saul_ventura__/status/1139391963663257601" TargetMode="External" /><Relationship Id="rId524" Type="http://schemas.openxmlformats.org/officeDocument/2006/relationships/hyperlink" Target="https://twitter.com/saul_ventura__/status/1139391963663257601" TargetMode="External" /><Relationship Id="rId525" Type="http://schemas.openxmlformats.org/officeDocument/2006/relationships/hyperlink" Target="https://twitter.com/saul_ventura__/status/1139391963663257601" TargetMode="External" /><Relationship Id="rId526" Type="http://schemas.openxmlformats.org/officeDocument/2006/relationships/hyperlink" Target="https://twitter.com/saul_ventura__/status/1139391963663257601" TargetMode="External" /><Relationship Id="rId527" Type="http://schemas.openxmlformats.org/officeDocument/2006/relationships/hyperlink" Target="https://twitter.com/gaolata/status/1139404063110418432" TargetMode="External" /><Relationship Id="rId528" Type="http://schemas.openxmlformats.org/officeDocument/2006/relationships/hyperlink" Target="https://twitter.com/gaolata/status/1139404063110418432" TargetMode="External" /><Relationship Id="rId529" Type="http://schemas.openxmlformats.org/officeDocument/2006/relationships/hyperlink" Target="https://twitter.com/gaolata/status/1139404063110418432" TargetMode="External" /><Relationship Id="rId530" Type="http://schemas.openxmlformats.org/officeDocument/2006/relationships/hyperlink" Target="https://twitter.com/gaolata/status/1139404063110418432" TargetMode="External" /><Relationship Id="rId531" Type="http://schemas.openxmlformats.org/officeDocument/2006/relationships/hyperlink" Target="https://twitter.com/nathalialehen/status/1139420682058526720" TargetMode="External" /><Relationship Id="rId532" Type="http://schemas.openxmlformats.org/officeDocument/2006/relationships/hyperlink" Target="https://twitter.com/nathalialehen/status/1139420682058526720" TargetMode="External" /><Relationship Id="rId533" Type="http://schemas.openxmlformats.org/officeDocument/2006/relationships/hyperlink" Target="https://twitter.com/nathalialehen/status/1139420682058526720" TargetMode="External" /><Relationship Id="rId534" Type="http://schemas.openxmlformats.org/officeDocument/2006/relationships/hyperlink" Target="https://twitter.com/nathalialehen/status/1139420682058526720" TargetMode="External" /><Relationship Id="rId535" Type="http://schemas.openxmlformats.org/officeDocument/2006/relationships/hyperlink" Target="https://twitter.com/mcscorporate/status/1139424129726070784" TargetMode="External" /><Relationship Id="rId536" Type="http://schemas.openxmlformats.org/officeDocument/2006/relationships/hyperlink" Target="https://twitter.com/mcscorporate/status/1139424129726070784" TargetMode="External" /><Relationship Id="rId537" Type="http://schemas.openxmlformats.org/officeDocument/2006/relationships/hyperlink" Target="https://twitter.com/mcscorporate/status/1139424129726070784" TargetMode="External" /><Relationship Id="rId538" Type="http://schemas.openxmlformats.org/officeDocument/2006/relationships/hyperlink" Target="https://twitter.com/mcscorporate/status/1139424129726070784" TargetMode="External" /><Relationship Id="rId539" Type="http://schemas.openxmlformats.org/officeDocument/2006/relationships/hyperlink" Target="https://twitter.com/paolaebranati/status/1139424761728180224" TargetMode="External" /><Relationship Id="rId540" Type="http://schemas.openxmlformats.org/officeDocument/2006/relationships/hyperlink" Target="https://twitter.com/paolaebranati/status/1139424761728180224" TargetMode="External" /><Relationship Id="rId541" Type="http://schemas.openxmlformats.org/officeDocument/2006/relationships/hyperlink" Target="https://twitter.com/paolaebranati/status/1139424761728180224" TargetMode="External" /><Relationship Id="rId542" Type="http://schemas.openxmlformats.org/officeDocument/2006/relationships/hyperlink" Target="https://twitter.com/paolaebranati/status/1139424761728180224" TargetMode="External" /><Relationship Id="rId543" Type="http://schemas.openxmlformats.org/officeDocument/2006/relationships/hyperlink" Target="https://twitter.com/bswavely/status/1139456696835874816" TargetMode="External" /><Relationship Id="rId544" Type="http://schemas.openxmlformats.org/officeDocument/2006/relationships/hyperlink" Target="https://twitter.com/bswavely/status/1139456696835874816" TargetMode="External" /><Relationship Id="rId545" Type="http://schemas.openxmlformats.org/officeDocument/2006/relationships/hyperlink" Target="https://twitter.com/bswavely/status/1139456696835874816" TargetMode="External" /><Relationship Id="rId546" Type="http://schemas.openxmlformats.org/officeDocument/2006/relationships/hyperlink" Target="https://twitter.com/bswavely/status/1139456696835874816" TargetMode="External" /><Relationship Id="rId547" Type="http://schemas.openxmlformats.org/officeDocument/2006/relationships/hyperlink" Target="https://twitter.com/yaroslava_up/status/1139457498283483136" TargetMode="External" /><Relationship Id="rId548" Type="http://schemas.openxmlformats.org/officeDocument/2006/relationships/hyperlink" Target="https://twitter.com/yaroslava_up/status/1139457498283483136" TargetMode="External" /><Relationship Id="rId549" Type="http://schemas.openxmlformats.org/officeDocument/2006/relationships/hyperlink" Target="https://twitter.com/yaroslava_up/status/1139457498283483136" TargetMode="External" /><Relationship Id="rId550" Type="http://schemas.openxmlformats.org/officeDocument/2006/relationships/hyperlink" Target="https://twitter.com/yaroslava_up/status/1139457498283483136" TargetMode="External" /><Relationship Id="rId551" Type="http://schemas.openxmlformats.org/officeDocument/2006/relationships/hyperlink" Target="https://twitter.com/tindie/status/1139474058599424000" TargetMode="External" /><Relationship Id="rId552" Type="http://schemas.openxmlformats.org/officeDocument/2006/relationships/hyperlink" Target="https://twitter.com/bookeunjang/status/1139475438848237568" TargetMode="External" /><Relationship Id="rId553" Type="http://schemas.openxmlformats.org/officeDocument/2006/relationships/hyperlink" Target="https://twitter.com/bookeunjang/status/1139475438848237568" TargetMode="External" /><Relationship Id="rId554" Type="http://schemas.openxmlformats.org/officeDocument/2006/relationships/hyperlink" Target="https://twitter.com/bookeunjang/status/1139475438848237568" TargetMode="External" /><Relationship Id="rId555" Type="http://schemas.openxmlformats.org/officeDocument/2006/relationships/hyperlink" Target="https://twitter.com/bookeunjang/status/1139475438848237568" TargetMode="External" /><Relationship Id="rId556" Type="http://schemas.openxmlformats.org/officeDocument/2006/relationships/hyperlink" Target="https://twitter.com/shawnhymel/status/1139163517217644544" TargetMode="External" /><Relationship Id="rId557" Type="http://schemas.openxmlformats.org/officeDocument/2006/relationships/hyperlink" Target="https://twitter.com/tk_d3sign/status/1139483436685508609" TargetMode="External" /><Relationship Id="rId558" Type="http://schemas.openxmlformats.org/officeDocument/2006/relationships/hyperlink" Target="https://twitter.com/belgiuminvestor/status/1139488098067390465" TargetMode="External" /><Relationship Id="rId559" Type="http://schemas.openxmlformats.org/officeDocument/2006/relationships/hyperlink" Target="https://twitter.com/belgiuminvestor/status/1139488098067390465" TargetMode="External" /><Relationship Id="rId560" Type="http://schemas.openxmlformats.org/officeDocument/2006/relationships/hyperlink" Target="https://twitter.com/belgiuminvestor/status/1139488098067390465" TargetMode="External" /><Relationship Id="rId561" Type="http://schemas.openxmlformats.org/officeDocument/2006/relationships/hyperlink" Target="https://twitter.com/belgiuminvestor/status/1139488098067390465" TargetMode="External" /><Relationship Id="rId562" Type="http://schemas.openxmlformats.org/officeDocument/2006/relationships/hyperlink" Target="https://twitter.com/shaunwiggins/status/1139488605238419456" TargetMode="External" /><Relationship Id="rId563" Type="http://schemas.openxmlformats.org/officeDocument/2006/relationships/hyperlink" Target="https://twitter.com/shaunwiggins/status/1139488605238419456" TargetMode="External" /><Relationship Id="rId564" Type="http://schemas.openxmlformats.org/officeDocument/2006/relationships/hyperlink" Target="https://twitter.com/shaunwiggins/status/1139488605238419456" TargetMode="External" /><Relationship Id="rId565" Type="http://schemas.openxmlformats.org/officeDocument/2006/relationships/hyperlink" Target="https://twitter.com/shaunwiggins/status/1139488605238419456" TargetMode="External" /><Relationship Id="rId566" Type="http://schemas.openxmlformats.org/officeDocument/2006/relationships/hyperlink" Target="https://twitter.com/itsmylivetech/status/1139505280234991616" TargetMode="External" /><Relationship Id="rId567" Type="http://schemas.openxmlformats.org/officeDocument/2006/relationships/hyperlink" Target="https://twitter.com/itsmylivetech/status/1139505280234991616" TargetMode="External" /><Relationship Id="rId568" Type="http://schemas.openxmlformats.org/officeDocument/2006/relationships/hyperlink" Target="https://twitter.com/itsmylivetech/status/1139505280234991616" TargetMode="External" /><Relationship Id="rId569" Type="http://schemas.openxmlformats.org/officeDocument/2006/relationships/hyperlink" Target="https://twitter.com/itsmylivetech/status/1139505280234991616" TargetMode="External" /><Relationship Id="rId570" Type="http://schemas.openxmlformats.org/officeDocument/2006/relationships/hyperlink" Target="https://twitter.com/jayeshmthakur/status/1139532447211634688" TargetMode="External" /><Relationship Id="rId571" Type="http://schemas.openxmlformats.org/officeDocument/2006/relationships/hyperlink" Target="https://twitter.com/jayeshmthakur/status/1139532447211634688" TargetMode="External" /><Relationship Id="rId572" Type="http://schemas.openxmlformats.org/officeDocument/2006/relationships/hyperlink" Target="https://twitter.com/jayeshmthakur/status/1139532447211634688" TargetMode="External" /><Relationship Id="rId573" Type="http://schemas.openxmlformats.org/officeDocument/2006/relationships/hyperlink" Target="https://twitter.com/jayeshmthakur/status/1139532447211634688" TargetMode="External" /><Relationship Id="rId574" Type="http://schemas.openxmlformats.org/officeDocument/2006/relationships/hyperlink" Target="https://twitter.com/leadhershipnow/status/1139571367798398978" TargetMode="External" /><Relationship Id="rId575" Type="http://schemas.openxmlformats.org/officeDocument/2006/relationships/hyperlink" Target="https://twitter.com/leadhershipnow/status/1139571367798398978" TargetMode="External" /><Relationship Id="rId576" Type="http://schemas.openxmlformats.org/officeDocument/2006/relationships/hyperlink" Target="https://twitter.com/leadhershipnow/status/1139571367798398978" TargetMode="External" /><Relationship Id="rId577" Type="http://schemas.openxmlformats.org/officeDocument/2006/relationships/hyperlink" Target="https://twitter.com/leadhershipnow/status/1139571367798398978" TargetMode="External" /><Relationship Id="rId578" Type="http://schemas.openxmlformats.org/officeDocument/2006/relationships/hyperlink" Target="https://twitter.com/markant8/status/1139624984802779136" TargetMode="External" /><Relationship Id="rId579" Type="http://schemas.openxmlformats.org/officeDocument/2006/relationships/hyperlink" Target="https://twitter.com/markant8/status/1139624984802779136" TargetMode="External" /><Relationship Id="rId580" Type="http://schemas.openxmlformats.org/officeDocument/2006/relationships/hyperlink" Target="https://twitter.com/markant8/status/1139624984802779136" TargetMode="External" /><Relationship Id="rId581" Type="http://schemas.openxmlformats.org/officeDocument/2006/relationships/hyperlink" Target="https://twitter.com/markant8/status/1139624984802779136" TargetMode="External" /><Relationship Id="rId582" Type="http://schemas.openxmlformats.org/officeDocument/2006/relationships/hyperlink" Target="https://twitter.com/markant8/status/1139625679367000064" TargetMode="External" /><Relationship Id="rId583" Type="http://schemas.openxmlformats.org/officeDocument/2006/relationships/hyperlink" Target="https://twitter.com/lance_edelman/status/1139907920987066369" TargetMode="External" /><Relationship Id="rId584" Type="http://schemas.openxmlformats.org/officeDocument/2006/relationships/hyperlink" Target="https://twitter.com/msarozz/status/1140050476093845505" TargetMode="External" /><Relationship Id="rId585" Type="http://schemas.openxmlformats.org/officeDocument/2006/relationships/hyperlink" Target="https://twitter.com/manifattura40/status/1140050513104449536" TargetMode="External" /><Relationship Id="rId586" Type="http://schemas.openxmlformats.org/officeDocument/2006/relationships/hyperlink" Target="https://twitter.com/machine_ml/status/1140050630985289728" TargetMode="External" /><Relationship Id="rId587" Type="http://schemas.openxmlformats.org/officeDocument/2006/relationships/hyperlink" Target="https://twitter.com/melucaslira/status/1140086818651672576" TargetMode="External" /><Relationship Id="rId588" Type="http://schemas.openxmlformats.org/officeDocument/2006/relationships/hyperlink" Target="https://twitter.com/khalidhamdan0/status/1102482643621502976" TargetMode="External" /><Relationship Id="rId589" Type="http://schemas.openxmlformats.org/officeDocument/2006/relationships/hyperlink" Target="https://twitter.com/belamutschler/status/1140174641870319616" TargetMode="External" /><Relationship Id="rId590" Type="http://schemas.openxmlformats.org/officeDocument/2006/relationships/hyperlink" Target="https://twitter.com/belamutschler/status/1140174641870319616" TargetMode="External" /><Relationship Id="rId591" Type="http://schemas.openxmlformats.org/officeDocument/2006/relationships/hyperlink" Target="https://twitter.com/stevelareau/status/1139623242329726976" TargetMode="External" /><Relationship Id="rId592" Type="http://schemas.openxmlformats.org/officeDocument/2006/relationships/hyperlink" Target="https://twitter.com/sabinemondestin/status/1140299539896815616" TargetMode="External" /><Relationship Id="rId593" Type="http://schemas.openxmlformats.org/officeDocument/2006/relationships/hyperlink" Target="https://twitter.com/teddyrobotics/status/1140300607137505280" TargetMode="External" /><Relationship Id="rId594" Type="http://schemas.openxmlformats.org/officeDocument/2006/relationships/hyperlink" Target="https://twitter.com/adamcholewiski1/status/1140378819653709824" TargetMode="External" /><Relationship Id="rId595" Type="http://schemas.openxmlformats.org/officeDocument/2006/relationships/hyperlink" Target="https://twitter.com/adamcholewiski1/status/1140378819653709824" TargetMode="External" /><Relationship Id="rId596" Type="http://schemas.openxmlformats.org/officeDocument/2006/relationships/hyperlink" Target="https://twitter.com/adamcholewiski1/status/1140378819653709824" TargetMode="External" /><Relationship Id="rId597" Type="http://schemas.openxmlformats.org/officeDocument/2006/relationships/hyperlink" Target="https://twitter.com/adamcholewiski1/status/1140378819653709824" TargetMode="External" /><Relationship Id="rId598" Type="http://schemas.openxmlformats.org/officeDocument/2006/relationships/hyperlink" Target="https://twitter.com/mastersonbarry/status/1140379551798878208" TargetMode="External" /><Relationship Id="rId599" Type="http://schemas.openxmlformats.org/officeDocument/2006/relationships/hyperlink" Target="https://twitter.com/mastersonbarry/status/1140379551798878208" TargetMode="External" /><Relationship Id="rId600" Type="http://schemas.openxmlformats.org/officeDocument/2006/relationships/hyperlink" Target="https://twitter.com/mastersonbarry/status/1140379551798878208" TargetMode="External" /><Relationship Id="rId601" Type="http://schemas.openxmlformats.org/officeDocument/2006/relationships/hyperlink" Target="https://twitter.com/mastersonbarry/status/1140379551798878208" TargetMode="External" /><Relationship Id="rId602" Type="http://schemas.openxmlformats.org/officeDocument/2006/relationships/hyperlink" Target="https://twitter.com/freetoopt/status/1139294884911648768" TargetMode="External" /><Relationship Id="rId603" Type="http://schemas.openxmlformats.org/officeDocument/2006/relationships/hyperlink" Target="https://twitter.com/freetoopt/status/1139294884911648768" TargetMode="External" /><Relationship Id="rId604" Type="http://schemas.openxmlformats.org/officeDocument/2006/relationships/hyperlink" Target="https://twitter.com/freetoopt/status/1139294884911648768" TargetMode="External" /><Relationship Id="rId605" Type="http://schemas.openxmlformats.org/officeDocument/2006/relationships/hyperlink" Target="https://twitter.com/freetoopt/status/1139294884911648768" TargetMode="External" /><Relationship Id="rId606" Type="http://schemas.openxmlformats.org/officeDocument/2006/relationships/hyperlink" Target="https://twitter.com/freetoopt/status/1140380033954881536" TargetMode="External" /><Relationship Id="rId607" Type="http://schemas.openxmlformats.org/officeDocument/2006/relationships/hyperlink" Target="https://twitter.com/freetoopt/status/1140380033954881536" TargetMode="External" /><Relationship Id="rId608" Type="http://schemas.openxmlformats.org/officeDocument/2006/relationships/hyperlink" Target="https://twitter.com/freetoopt/status/1140380033954881536" TargetMode="External" /><Relationship Id="rId609" Type="http://schemas.openxmlformats.org/officeDocument/2006/relationships/hyperlink" Target="https://twitter.com/freetoopt/status/1140380033954881536" TargetMode="External" /><Relationship Id="rId610" Type="http://schemas.openxmlformats.org/officeDocument/2006/relationships/hyperlink" Target="https://twitter.com/smione3/status/1140380642468880384" TargetMode="External" /><Relationship Id="rId611" Type="http://schemas.openxmlformats.org/officeDocument/2006/relationships/hyperlink" Target="https://twitter.com/smione3/status/1140380642468880384" TargetMode="External" /><Relationship Id="rId612" Type="http://schemas.openxmlformats.org/officeDocument/2006/relationships/hyperlink" Target="https://twitter.com/smione3/status/1140380642468880384" TargetMode="External" /><Relationship Id="rId613" Type="http://schemas.openxmlformats.org/officeDocument/2006/relationships/hyperlink" Target="https://twitter.com/smione3/status/1140380642468880384" TargetMode="External" /><Relationship Id="rId614" Type="http://schemas.openxmlformats.org/officeDocument/2006/relationships/hyperlink" Target="https://twitter.com/no0on977/status/1140380981335076869" TargetMode="External" /><Relationship Id="rId615" Type="http://schemas.openxmlformats.org/officeDocument/2006/relationships/hyperlink" Target="https://twitter.com/no0on977/status/1140380981335076869" TargetMode="External" /><Relationship Id="rId616" Type="http://schemas.openxmlformats.org/officeDocument/2006/relationships/hyperlink" Target="https://twitter.com/no0on977/status/1140380981335076869" TargetMode="External" /><Relationship Id="rId617" Type="http://schemas.openxmlformats.org/officeDocument/2006/relationships/hyperlink" Target="https://twitter.com/no0on977/status/1140380981335076869" TargetMode="External" /><Relationship Id="rId618" Type="http://schemas.openxmlformats.org/officeDocument/2006/relationships/hyperlink" Target="https://twitter.com/sectest9/status/1140381002251919361" TargetMode="External" /><Relationship Id="rId619" Type="http://schemas.openxmlformats.org/officeDocument/2006/relationships/hyperlink" Target="https://twitter.com/sectest9/status/1140381002251919361" TargetMode="External" /><Relationship Id="rId620" Type="http://schemas.openxmlformats.org/officeDocument/2006/relationships/hyperlink" Target="https://twitter.com/sectest9/status/1140381002251919361" TargetMode="External" /><Relationship Id="rId621" Type="http://schemas.openxmlformats.org/officeDocument/2006/relationships/hyperlink" Target="https://twitter.com/sectest9/status/1140381002251919361" TargetMode="External" /><Relationship Id="rId622" Type="http://schemas.openxmlformats.org/officeDocument/2006/relationships/hyperlink" Target="https://twitter.com/ftugcekose/status/1140381171492302848" TargetMode="External" /><Relationship Id="rId623" Type="http://schemas.openxmlformats.org/officeDocument/2006/relationships/hyperlink" Target="https://twitter.com/ftugcekose/status/1140381171492302848" TargetMode="External" /><Relationship Id="rId624" Type="http://schemas.openxmlformats.org/officeDocument/2006/relationships/hyperlink" Target="https://twitter.com/ftugcekose/status/1140381171492302848" TargetMode="External" /><Relationship Id="rId625" Type="http://schemas.openxmlformats.org/officeDocument/2006/relationships/hyperlink" Target="https://twitter.com/ftugcekose/status/1140381171492302848" TargetMode="External" /><Relationship Id="rId626" Type="http://schemas.openxmlformats.org/officeDocument/2006/relationships/hyperlink" Target="https://twitter.com/epicrelevance/status/1140381489445707776" TargetMode="External" /><Relationship Id="rId627" Type="http://schemas.openxmlformats.org/officeDocument/2006/relationships/hyperlink" Target="https://twitter.com/epicrelevance/status/1140381489445707776" TargetMode="External" /><Relationship Id="rId628" Type="http://schemas.openxmlformats.org/officeDocument/2006/relationships/hyperlink" Target="https://twitter.com/epicrelevance/status/1140381489445707776" TargetMode="External" /><Relationship Id="rId629" Type="http://schemas.openxmlformats.org/officeDocument/2006/relationships/hyperlink" Target="https://twitter.com/epicrelevance/status/1140381489445707776" TargetMode="External" /><Relationship Id="rId630" Type="http://schemas.openxmlformats.org/officeDocument/2006/relationships/hyperlink" Target="https://twitter.com/redblockchain/status/1140381987242500096" TargetMode="External" /><Relationship Id="rId631" Type="http://schemas.openxmlformats.org/officeDocument/2006/relationships/hyperlink" Target="https://twitter.com/redblockchain/status/1140381987242500096" TargetMode="External" /><Relationship Id="rId632" Type="http://schemas.openxmlformats.org/officeDocument/2006/relationships/hyperlink" Target="https://twitter.com/redblockchain/status/1140381987242500096" TargetMode="External" /><Relationship Id="rId633" Type="http://schemas.openxmlformats.org/officeDocument/2006/relationships/hyperlink" Target="https://twitter.com/redblockchain/status/1140381987242500096" TargetMode="External" /><Relationship Id="rId634" Type="http://schemas.openxmlformats.org/officeDocument/2006/relationships/hyperlink" Target="https://twitter.com/santiagorojas/status/1140386123375677440" TargetMode="External" /><Relationship Id="rId635" Type="http://schemas.openxmlformats.org/officeDocument/2006/relationships/hyperlink" Target="https://twitter.com/santiagorojas/status/1140386123375677440" TargetMode="External" /><Relationship Id="rId636" Type="http://schemas.openxmlformats.org/officeDocument/2006/relationships/hyperlink" Target="https://twitter.com/santiagorojas/status/1140386123375677440" TargetMode="External" /><Relationship Id="rId637" Type="http://schemas.openxmlformats.org/officeDocument/2006/relationships/hyperlink" Target="https://twitter.com/santiagorojas/status/1140386123375677440" TargetMode="External" /><Relationship Id="rId638" Type="http://schemas.openxmlformats.org/officeDocument/2006/relationships/hyperlink" Target="https://twitter.com/jfrf_voyager/status/1140396755592372230" TargetMode="External" /><Relationship Id="rId639" Type="http://schemas.openxmlformats.org/officeDocument/2006/relationships/hyperlink" Target="https://twitter.com/jfrf_voyager/status/1140396755592372230" TargetMode="External" /><Relationship Id="rId640" Type="http://schemas.openxmlformats.org/officeDocument/2006/relationships/hyperlink" Target="https://twitter.com/jfrf_voyager/status/1140396755592372230" TargetMode="External" /><Relationship Id="rId641" Type="http://schemas.openxmlformats.org/officeDocument/2006/relationships/hyperlink" Target="https://twitter.com/jfrf_voyager/status/1140396755592372230" TargetMode="External" /><Relationship Id="rId642" Type="http://schemas.openxmlformats.org/officeDocument/2006/relationships/hyperlink" Target="https://twitter.com/tegar09/status/1140411469344854016" TargetMode="External" /><Relationship Id="rId643" Type="http://schemas.openxmlformats.org/officeDocument/2006/relationships/hyperlink" Target="https://twitter.com/tegar09/status/1140411469344854016" TargetMode="External" /><Relationship Id="rId644" Type="http://schemas.openxmlformats.org/officeDocument/2006/relationships/hyperlink" Target="https://twitter.com/tegar09/status/1140411469344854016" TargetMode="External" /><Relationship Id="rId645" Type="http://schemas.openxmlformats.org/officeDocument/2006/relationships/hyperlink" Target="https://twitter.com/tegar09/status/1140411469344854016" TargetMode="External" /><Relationship Id="rId646" Type="http://schemas.openxmlformats.org/officeDocument/2006/relationships/hyperlink" Target="https://twitter.com/mohr_inno/status/1140419276567928833" TargetMode="External" /><Relationship Id="rId647" Type="http://schemas.openxmlformats.org/officeDocument/2006/relationships/hyperlink" Target="https://twitter.com/mohr_inno/status/1140419276567928833" TargetMode="External" /><Relationship Id="rId648" Type="http://schemas.openxmlformats.org/officeDocument/2006/relationships/hyperlink" Target="https://twitter.com/galileus_exhorb/status/1140427331644854274" TargetMode="External" /><Relationship Id="rId649" Type="http://schemas.openxmlformats.org/officeDocument/2006/relationships/hyperlink" Target="https://twitter.com/galileus_exhorb/status/1140427331644854274" TargetMode="External" /><Relationship Id="rId650" Type="http://schemas.openxmlformats.org/officeDocument/2006/relationships/hyperlink" Target="https://twitter.com/galileus_exhorb/status/1140427331644854274" TargetMode="External" /><Relationship Id="rId651" Type="http://schemas.openxmlformats.org/officeDocument/2006/relationships/hyperlink" Target="https://twitter.com/galileus_exhorb/status/1140427331644854274" TargetMode="External" /><Relationship Id="rId652" Type="http://schemas.openxmlformats.org/officeDocument/2006/relationships/hyperlink" Target="https://twitter.com/digiaustralia/status/1140442900389486592" TargetMode="External" /><Relationship Id="rId653" Type="http://schemas.openxmlformats.org/officeDocument/2006/relationships/hyperlink" Target="https://twitter.com/digiaustralia/status/1140442900389486592" TargetMode="External" /><Relationship Id="rId654" Type="http://schemas.openxmlformats.org/officeDocument/2006/relationships/hyperlink" Target="https://twitter.com/digiaustralia/status/1140442900389486592" TargetMode="External" /><Relationship Id="rId655" Type="http://schemas.openxmlformats.org/officeDocument/2006/relationships/hyperlink" Target="https://twitter.com/digiaustralia/status/1140442900389486592" TargetMode="External" /><Relationship Id="rId656" Type="http://schemas.openxmlformats.org/officeDocument/2006/relationships/hyperlink" Target="https://twitter.com/alberto02891011/status/1140470500075945986" TargetMode="External" /><Relationship Id="rId657" Type="http://schemas.openxmlformats.org/officeDocument/2006/relationships/hyperlink" Target="https://twitter.com/alberto02891011/status/1140470500075945986" TargetMode="External" /><Relationship Id="rId658" Type="http://schemas.openxmlformats.org/officeDocument/2006/relationships/hyperlink" Target="https://twitter.com/alberto02891011/status/1140470500075945986" TargetMode="External" /><Relationship Id="rId659" Type="http://schemas.openxmlformats.org/officeDocument/2006/relationships/hyperlink" Target="https://twitter.com/alberto02891011/status/1140470500075945986" TargetMode="External" /><Relationship Id="rId660" Type="http://schemas.openxmlformats.org/officeDocument/2006/relationships/hyperlink" Target="https://twitter.com/waterpond/status/1140473020886073345" TargetMode="External" /><Relationship Id="rId661" Type="http://schemas.openxmlformats.org/officeDocument/2006/relationships/hyperlink" Target="https://twitter.com/waterpond/status/1140473020886073345" TargetMode="External" /><Relationship Id="rId662" Type="http://schemas.openxmlformats.org/officeDocument/2006/relationships/hyperlink" Target="https://twitter.com/waterpond/status/1140473020886073345" TargetMode="External" /><Relationship Id="rId663" Type="http://schemas.openxmlformats.org/officeDocument/2006/relationships/hyperlink" Target="https://twitter.com/waterpond/status/1140473020886073345" TargetMode="External" /><Relationship Id="rId664" Type="http://schemas.openxmlformats.org/officeDocument/2006/relationships/hyperlink" Target="https://twitter.com/inov82influence/status/1140474660976508928" TargetMode="External" /><Relationship Id="rId665" Type="http://schemas.openxmlformats.org/officeDocument/2006/relationships/hyperlink" Target="https://twitter.com/inov82influence/status/1140474660976508928" TargetMode="External" /><Relationship Id="rId666" Type="http://schemas.openxmlformats.org/officeDocument/2006/relationships/hyperlink" Target="https://twitter.com/inov82influence/status/1140474660976508928" TargetMode="External" /><Relationship Id="rId667" Type="http://schemas.openxmlformats.org/officeDocument/2006/relationships/hyperlink" Target="https://twitter.com/inov82influence/status/1140474660976508928" TargetMode="External" /><Relationship Id="rId668" Type="http://schemas.openxmlformats.org/officeDocument/2006/relationships/hyperlink" Target="https://twitter.com/rubenroa/status/1140474372928548869" TargetMode="External" /><Relationship Id="rId669" Type="http://schemas.openxmlformats.org/officeDocument/2006/relationships/hyperlink" Target="https://twitter.com/rubenroa/status/1140474372928548869" TargetMode="External" /><Relationship Id="rId670" Type="http://schemas.openxmlformats.org/officeDocument/2006/relationships/hyperlink" Target="https://twitter.com/e_nterdiscipl/status/1140474711735963650" TargetMode="External" /><Relationship Id="rId671" Type="http://schemas.openxmlformats.org/officeDocument/2006/relationships/hyperlink" Target="https://twitter.com/e_nterdiscipl/status/1140474711735963650" TargetMode="External" /><Relationship Id="rId672" Type="http://schemas.openxmlformats.org/officeDocument/2006/relationships/hyperlink" Target="https://twitter.com/e_nterdiscipl/status/1140474711735963650" TargetMode="External" /><Relationship Id="rId673" Type="http://schemas.openxmlformats.org/officeDocument/2006/relationships/hyperlink" Target="https://twitter.com/infopronetwork/status/1140478508919115777" TargetMode="External" /><Relationship Id="rId674" Type="http://schemas.openxmlformats.org/officeDocument/2006/relationships/hyperlink" Target="https://twitter.com/infopronetwork/status/1140478508919115777" TargetMode="External" /><Relationship Id="rId675" Type="http://schemas.openxmlformats.org/officeDocument/2006/relationships/hyperlink" Target="https://twitter.com/infopronetwork/status/1140478508919115777" TargetMode="External" /><Relationship Id="rId676" Type="http://schemas.openxmlformats.org/officeDocument/2006/relationships/hyperlink" Target="https://twitter.com/infopronetwork/status/1140478508919115777" TargetMode="External" /><Relationship Id="rId677" Type="http://schemas.openxmlformats.org/officeDocument/2006/relationships/hyperlink" Target="https://twitter.com/sam11_pearl/status/1140483069851271168" TargetMode="External" /><Relationship Id="rId678" Type="http://schemas.openxmlformats.org/officeDocument/2006/relationships/hyperlink" Target="https://twitter.com/sam11_pearl/status/1140483069851271168" TargetMode="External" /><Relationship Id="rId679" Type="http://schemas.openxmlformats.org/officeDocument/2006/relationships/hyperlink" Target="https://twitter.com/sam11_pearl/status/1140483069851271168" TargetMode="External" /><Relationship Id="rId680" Type="http://schemas.openxmlformats.org/officeDocument/2006/relationships/hyperlink" Target="https://twitter.com/sam11_pearl/status/1140483069851271168" TargetMode="External" /><Relationship Id="rId681" Type="http://schemas.openxmlformats.org/officeDocument/2006/relationships/hyperlink" Target="https://twitter.com/manriquevaldor/status/1139405496236949504" TargetMode="External" /><Relationship Id="rId682" Type="http://schemas.openxmlformats.org/officeDocument/2006/relationships/hyperlink" Target="https://twitter.com/manriquevaldor/status/1139405496236949504" TargetMode="External" /><Relationship Id="rId683" Type="http://schemas.openxmlformats.org/officeDocument/2006/relationships/hyperlink" Target="https://twitter.com/manriquevaldor/status/1139405496236949504" TargetMode="External" /><Relationship Id="rId684" Type="http://schemas.openxmlformats.org/officeDocument/2006/relationships/hyperlink" Target="https://twitter.com/manriquevaldor/status/1139405496236949504" TargetMode="External" /><Relationship Id="rId685" Type="http://schemas.openxmlformats.org/officeDocument/2006/relationships/hyperlink" Target="https://twitter.com/manriquevaldor/status/1140495462547566595" TargetMode="External" /><Relationship Id="rId686" Type="http://schemas.openxmlformats.org/officeDocument/2006/relationships/hyperlink" Target="https://twitter.com/manriquevaldor/status/1140495462547566595" TargetMode="External" /><Relationship Id="rId687" Type="http://schemas.openxmlformats.org/officeDocument/2006/relationships/hyperlink" Target="https://twitter.com/manriquevaldor/status/1140495462547566595" TargetMode="External" /><Relationship Id="rId688" Type="http://schemas.openxmlformats.org/officeDocument/2006/relationships/hyperlink" Target="https://twitter.com/manriquevaldor/status/1140495462547566595" TargetMode="External" /><Relationship Id="rId689" Type="http://schemas.openxmlformats.org/officeDocument/2006/relationships/hyperlink" Target="https://twitter.com/alfredsunil/status/1139402190714372097" TargetMode="External" /><Relationship Id="rId690" Type="http://schemas.openxmlformats.org/officeDocument/2006/relationships/hyperlink" Target="https://twitter.com/alfredsunil/status/1139402190714372097" TargetMode="External" /><Relationship Id="rId691" Type="http://schemas.openxmlformats.org/officeDocument/2006/relationships/hyperlink" Target="https://twitter.com/alfredsunil/status/1139402190714372097" TargetMode="External" /><Relationship Id="rId692" Type="http://schemas.openxmlformats.org/officeDocument/2006/relationships/hyperlink" Target="https://twitter.com/alfredsunil/status/1139402190714372097" TargetMode="External" /><Relationship Id="rId693" Type="http://schemas.openxmlformats.org/officeDocument/2006/relationships/hyperlink" Target="https://twitter.com/alfredsunil/status/1140516212310454272" TargetMode="External" /><Relationship Id="rId694" Type="http://schemas.openxmlformats.org/officeDocument/2006/relationships/hyperlink" Target="https://twitter.com/alfredsunil/status/1140516212310454272" TargetMode="External" /><Relationship Id="rId695" Type="http://schemas.openxmlformats.org/officeDocument/2006/relationships/hyperlink" Target="https://twitter.com/alfredsunil/status/1140516212310454272" TargetMode="External" /><Relationship Id="rId696" Type="http://schemas.openxmlformats.org/officeDocument/2006/relationships/hyperlink" Target="https://twitter.com/alfredsunil/status/1140516212310454272" TargetMode="External" /><Relationship Id="rId697" Type="http://schemas.openxmlformats.org/officeDocument/2006/relationships/hyperlink" Target="https://twitter.com/techvisornl/status/1140050129384333312" TargetMode="External" /><Relationship Id="rId698" Type="http://schemas.openxmlformats.org/officeDocument/2006/relationships/hyperlink" Target="https://twitter.com/machinelearn_d/status/1140067213233098765" TargetMode="External" /><Relationship Id="rId699" Type="http://schemas.openxmlformats.org/officeDocument/2006/relationships/hyperlink" Target="https://twitter.com/benedicterios/status/1140517000789274624" TargetMode="External" /><Relationship Id="rId700" Type="http://schemas.openxmlformats.org/officeDocument/2006/relationships/hyperlink" Target="https://twitter.com/benedicterios/status/1140517000789274624" TargetMode="External" /><Relationship Id="rId701" Type="http://schemas.openxmlformats.org/officeDocument/2006/relationships/hyperlink" Target="https://twitter.com/benedicterios/status/1140517000789274624" TargetMode="External" /><Relationship Id="rId702" Type="http://schemas.openxmlformats.org/officeDocument/2006/relationships/hyperlink" Target="https://twitter.com/benedicterios/status/1140517000789274624" TargetMode="External" /><Relationship Id="rId703" Type="http://schemas.openxmlformats.org/officeDocument/2006/relationships/hyperlink" Target="https://twitter.com/benedicterios/status/1140517000789274624" TargetMode="External" /><Relationship Id="rId704" Type="http://schemas.openxmlformats.org/officeDocument/2006/relationships/hyperlink" Target="https://twitter.com/machinelearn_d/status/1140519514506842112" TargetMode="External" /><Relationship Id="rId705" Type="http://schemas.openxmlformats.org/officeDocument/2006/relationships/hyperlink" Target="https://twitter.com/machinelearn_d/status/1140519514506842112" TargetMode="External" /><Relationship Id="rId706" Type="http://schemas.openxmlformats.org/officeDocument/2006/relationships/hyperlink" Target="https://twitter.com/nayana_ks/status/1140516708735602688" TargetMode="External" /><Relationship Id="rId707" Type="http://schemas.openxmlformats.org/officeDocument/2006/relationships/hyperlink" Target="https://twitter.com/nayana_ks/status/1140516708735602688" TargetMode="External" /><Relationship Id="rId708" Type="http://schemas.openxmlformats.org/officeDocument/2006/relationships/hyperlink" Target="https://twitter.com/nayana_ks/status/1140516708735602688" TargetMode="External" /><Relationship Id="rId709" Type="http://schemas.openxmlformats.org/officeDocument/2006/relationships/hyperlink" Target="https://twitter.com/nayana_ks/status/1140516708735602688" TargetMode="External" /><Relationship Id="rId710" Type="http://schemas.openxmlformats.org/officeDocument/2006/relationships/hyperlink" Target="https://twitter.com/machinelearn_d/status/1140519514506842112" TargetMode="External" /><Relationship Id="rId711" Type="http://schemas.openxmlformats.org/officeDocument/2006/relationships/hyperlink" Target="https://twitter.com/machinelearn_d/status/1140519514506842112" TargetMode="External" /><Relationship Id="rId712" Type="http://schemas.openxmlformats.org/officeDocument/2006/relationships/hyperlink" Target="https://twitter.com/machinelearn_d/status/1140519514506842112" TargetMode="External" /><Relationship Id="rId713" Type="http://schemas.openxmlformats.org/officeDocument/2006/relationships/hyperlink" Target="https://twitter.com/machinelearn_d/status/1140519514506842112" TargetMode="External" /><Relationship Id="rId714" Type="http://schemas.openxmlformats.org/officeDocument/2006/relationships/hyperlink" Target="https://twitter.com/gamergeeknews/status/1140552184511119361" TargetMode="External" /><Relationship Id="rId715" Type="http://schemas.openxmlformats.org/officeDocument/2006/relationships/hyperlink" Target="https://twitter.com/gamergeeknews/status/1140552184511119361" TargetMode="External" /><Relationship Id="rId716" Type="http://schemas.openxmlformats.org/officeDocument/2006/relationships/hyperlink" Target="https://twitter.com/nadiacamandona/status/1140552097420763136" TargetMode="External" /><Relationship Id="rId717" Type="http://schemas.openxmlformats.org/officeDocument/2006/relationships/hyperlink" Target="https://twitter.com/dcaravana/status/1140558936304697344" TargetMode="External" /><Relationship Id="rId718" Type="http://schemas.openxmlformats.org/officeDocument/2006/relationships/hyperlink" Target="https://twitter.com/dcaravana/status/1140558936304697344" TargetMode="External" /><Relationship Id="rId719" Type="http://schemas.openxmlformats.org/officeDocument/2006/relationships/hyperlink" Target="https://twitter.com/sunnymshah/status/1139404165245886464" TargetMode="External" /><Relationship Id="rId720" Type="http://schemas.openxmlformats.org/officeDocument/2006/relationships/hyperlink" Target="https://twitter.com/sunnymshah/status/1139404165245886464" TargetMode="External" /><Relationship Id="rId721" Type="http://schemas.openxmlformats.org/officeDocument/2006/relationships/hyperlink" Target="https://twitter.com/sunnymshah/status/1139404165245886464" TargetMode="External" /><Relationship Id="rId722" Type="http://schemas.openxmlformats.org/officeDocument/2006/relationships/hyperlink" Target="https://twitter.com/sunnymshah/status/1139404165245886464" TargetMode="External" /><Relationship Id="rId723" Type="http://schemas.openxmlformats.org/officeDocument/2006/relationships/hyperlink" Target="https://twitter.com/sunnymshah/status/1140585046631485442" TargetMode="External" /><Relationship Id="rId724" Type="http://schemas.openxmlformats.org/officeDocument/2006/relationships/hyperlink" Target="https://twitter.com/sunnymshah/status/1140585046631485442" TargetMode="External" /><Relationship Id="rId725" Type="http://schemas.openxmlformats.org/officeDocument/2006/relationships/hyperlink" Target="https://twitter.com/sunnymshah/status/1140585046631485442" TargetMode="External" /><Relationship Id="rId726" Type="http://schemas.openxmlformats.org/officeDocument/2006/relationships/hyperlink" Target="https://twitter.com/sunnymshah/status/1140585046631485442" TargetMode="External" /><Relationship Id="rId727" Type="http://schemas.openxmlformats.org/officeDocument/2006/relationships/hyperlink" Target="https://twitter.com/quebreda/status/1140642989175463936" TargetMode="External" /><Relationship Id="rId728" Type="http://schemas.openxmlformats.org/officeDocument/2006/relationships/hyperlink" Target="https://twitter.com/quebreda/status/1140642989175463936" TargetMode="External" /><Relationship Id="rId729" Type="http://schemas.openxmlformats.org/officeDocument/2006/relationships/hyperlink" Target="https://twitter.com/quebreda/status/1140642989175463936" TargetMode="External" /><Relationship Id="rId730" Type="http://schemas.openxmlformats.org/officeDocument/2006/relationships/hyperlink" Target="https://twitter.com/quebreda/status/1140642989175463936" TargetMode="External" /><Relationship Id="rId731" Type="http://schemas.openxmlformats.org/officeDocument/2006/relationships/hyperlink" Target="https://twitter.com/cryptopulse6/status/1140647002260287488" TargetMode="External" /><Relationship Id="rId732" Type="http://schemas.openxmlformats.org/officeDocument/2006/relationships/hyperlink" Target="https://twitter.com/cryptopulse6/status/1140647002260287488" TargetMode="External" /><Relationship Id="rId733" Type="http://schemas.openxmlformats.org/officeDocument/2006/relationships/hyperlink" Target="https://twitter.com/cryptopulse6/status/1140647002260287488" TargetMode="External" /><Relationship Id="rId734" Type="http://schemas.openxmlformats.org/officeDocument/2006/relationships/hyperlink" Target="https://twitter.com/cryptopulse6/status/1140647002260287488" TargetMode="External" /><Relationship Id="rId735" Type="http://schemas.openxmlformats.org/officeDocument/2006/relationships/hyperlink" Target="https://twitter.com/modis001/status/1140659324458586112" TargetMode="External" /><Relationship Id="rId736" Type="http://schemas.openxmlformats.org/officeDocument/2006/relationships/hyperlink" Target="https://twitter.com/modis001/status/1140659324458586112" TargetMode="External" /><Relationship Id="rId737" Type="http://schemas.openxmlformats.org/officeDocument/2006/relationships/hyperlink" Target="https://twitter.com/modis001/status/1140659324458586112" TargetMode="External" /><Relationship Id="rId738" Type="http://schemas.openxmlformats.org/officeDocument/2006/relationships/hyperlink" Target="https://twitter.com/modis001/status/1140659324458586112" TargetMode="External" /><Relationship Id="rId739" Type="http://schemas.openxmlformats.org/officeDocument/2006/relationships/hyperlink" Target="https://twitter.com/zuntman/status/1140669615519010816" TargetMode="External" /><Relationship Id="rId740" Type="http://schemas.openxmlformats.org/officeDocument/2006/relationships/hyperlink" Target="https://twitter.com/zuntman/status/1140669615519010816" TargetMode="External" /><Relationship Id="rId741" Type="http://schemas.openxmlformats.org/officeDocument/2006/relationships/hyperlink" Target="https://twitter.com/zuntman/status/1140669615519010816" TargetMode="External" /><Relationship Id="rId742" Type="http://schemas.openxmlformats.org/officeDocument/2006/relationships/hyperlink" Target="https://twitter.com/zuntman/status/1140669615519010816" TargetMode="External" /><Relationship Id="rId743" Type="http://schemas.openxmlformats.org/officeDocument/2006/relationships/hyperlink" Target="https://twitter.com/calmsannic/status/1140696980370407424" TargetMode="External" /><Relationship Id="rId744" Type="http://schemas.openxmlformats.org/officeDocument/2006/relationships/hyperlink" Target="https://twitter.com/calmsannic/status/1140696980370407424" TargetMode="External" /><Relationship Id="rId745" Type="http://schemas.openxmlformats.org/officeDocument/2006/relationships/hyperlink" Target="https://twitter.com/calmsannic/status/1140696980370407424" TargetMode="External" /><Relationship Id="rId746" Type="http://schemas.openxmlformats.org/officeDocument/2006/relationships/hyperlink" Target="https://twitter.com/calmsannic/status/1140696980370407424" TargetMode="External" /><Relationship Id="rId747" Type="http://schemas.openxmlformats.org/officeDocument/2006/relationships/hyperlink" Target="https://twitter.com/hainbuchamerica/status/1140695732506243072" TargetMode="External" /><Relationship Id="rId748" Type="http://schemas.openxmlformats.org/officeDocument/2006/relationships/hyperlink" Target="https://twitter.com/imtschicago/status/1140699336520675328" TargetMode="External" /><Relationship Id="rId749" Type="http://schemas.openxmlformats.org/officeDocument/2006/relationships/hyperlink" Target="https://twitter.com/diversity54/status/1140736248904146944" TargetMode="External" /><Relationship Id="rId750" Type="http://schemas.openxmlformats.org/officeDocument/2006/relationships/hyperlink" Target="https://twitter.com/diversity54/status/1140736248904146944" TargetMode="External" /><Relationship Id="rId751" Type="http://schemas.openxmlformats.org/officeDocument/2006/relationships/hyperlink" Target="https://twitter.com/diversity54/status/1140736248904146944" TargetMode="External" /><Relationship Id="rId752" Type="http://schemas.openxmlformats.org/officeDocument/2006/relationships/hyperlink" Target="https://twitter.com/diversity54/status/1140736248904146944" TargetMode="External" /><Relationship Id="rId753" Type="http://schemas.openxmlformats.org/officeDocument/2006/relationships/hyperlink" Target="https://twitter.com/msi_tec/status/1140786480085905408" TargetMode="External" /><Relationship Id="rId754" Type="http://schemas.openxmlformats.org/officeDocument/2006/relationships/hyperlink" Target="https://twitter.com/msi_tec/status/1140786480085905408" TargetMode="External" /><Relationship Id="rId755" Type="http://schemas.openxmlformats.org/officeDocument/2006/relationships/hyperlink" Target="https://twitter.com/josepayano/status/1140818704986451968" TargetMode="External" /><Relationship Id="rId756" Type="http://schemas.openxmlformats.org/officeDocument/2006/relationships/hyperlink" Target="https://twitter.com/josepayano/status/1140818704986451968" TargetMode="External" /><Relationship Id="rId757" Type="http://schemas.openxmlformats.org/officeDocument/2006/relationships/hyperlink" Target="https://twitter.com/josepayano/status/1140818704986451968" TargetMode="External" /><Relationship Id="rId758" Type="http://schemas.openxmlformats.org/officeDocument/2006/relationships/hyperlink" Target="https://twitter.com/josepayano/status/1140818704986451968" TargetMode="External" /><Relationship Id="rId759" Type="http://schemas.openxmlformats.org/officeDocument/2006/relationships/hyperlink" Target="https://twitter.com/evejobschair/status/1141030012230889473" TargetMode="External" /><Relationship Id="rId760" Type="http://schemas.openxmlformats.org/officeDocument/2006/relationships/hyperlink" Target="https://twitter.com/jett_grunfeld/status/1141032156027924480" TargetMode="External" /><Relationship Id="rId761" Type="http://schemas.openxmlformats.org/officeDocument/2006/relationships/hyperlink" Target="https://twitter.com/jett_grunfeld/status/1141032156027924480" TargetMode="External" /><Relationship Id="rId762" Type="http://schemas.openxmlformats.org/officeDocument/2006/relationships/hyperlink" Target="https://twitter.com/jett_grunfeld/status/1141032156027924480" TargetMode="External" /><Relationship Id="rId763" Type="http://schemas.openxmlformats.org/officeDocument/2006/relationships/hyperlink" Target="https://twitter.com/jett_grunfeld/status/1141032156027924480" TargetMode="External" /><Relationship Id="rId764" Type="http://schemas.openxmlformats.org/officeDocument/2006/relationships/hyperlink" Target="https://twitter.com/mclynd/status/1140380906827464706" TargetMode="External" /><Relationship Id="rId765" Type="http://schemas.openxmlformats.org/officeDocument/2006/relationships/hyperlink" Target="https://twitter.com/ronald_vanloon/status/1139293618349498369" TargetMode="External" /><Relationship Id="rId766" Type="http://schemas.openxmlformats.org/officeDocument/2006/relationships/hyperlink" Target="https://twitter.com/ronald_vanloon/status/1139293618349498369" TargetMode="External" /><Relationship Id="rId767" Type="http://schemas.openxmlformats.org/officeDocument/2006/relationships/hyperlink" Target="https://twitter.com/ronald_vanloon/status/1139293618349498369" TargetMode="External" /><Relationship Id="rId768" Type="http://schemas.openxmlformats.org/officeDocument/2006/relationships/hyperlink" Target="https://twitter.com/ronald_vanloon/status/1140378768449556480" TargetMode="External" /><Relationship Id="rId769" Type="http://schemas.openxmlformats.org/officeDocument/2006/relationships/hyperlink" Target="https://twitter.com/ronald_vanloon/status/1140378768449556480" TargetMode="External" /><Relationship Id="rId770" Type="http://schemas.openxmlformats.org/officeDocument/2006/relationships/hyperlink" Target="https://twitter.com/ronald_vanloon/status/1140378768449556480" TargetMode="External" /><Relationship Id="rId771" Type="http://schemas.openxmlformats.org/officeDocument/2006/relationships/hyperlink" Target="https://twitter.com/ronald_vanloon/status/1140658614849417216" TargetMode="External" /><Relationship Id="rId772" Type="http://schemas.openxmlformats.org/officeDocument/2006/relationships/hyperlink" Target="https://twitter.com/ronald_vanloon/status/1140658614849417216" TargetMode="External" /><Relationship Id="rId773" Type="http://schemas.openxmlformats.org/officeDocument/2006/relationships/hyperlink" Target="https://twitter.com/ronald_vanloon/status/1140658614849417216" TargetMode="External" /><Relationship Id="rId774" Type="http://schemas.openxmlformats.org/officeDocument/2006/relationships/hyperlink" Target="https://twitter.com/ronald_vanloon/status/1140658614849417216" TargetMode="External" /><Relationship Id="rId775" Type="http://schemas.openxmlformats.org/officeDocument/2006/relationships/hyperlink" Target="https://twitter.com/ronald_vanloon/status/1141001625827532800" TargetMode="External" /><Relationship Id="rId776" Type="http://schemas.openxmlformats.org/officeDocument/2006/relationships/hyperlink" Target="https://twitter.com/ronald_vanloon/status/1141001625827532800" TargetMode="External" /><Relationship Id="rId777" Type="http://schemas.openxmlformats.org/officeDocument/2006/relationships/hyperlink" Target="https://twitter.com/ronald_vanloon/status/1141001625827532800" TargetMode="External" /><Relationship Id="rId778" Type="http://schemas.openxmlformats.org/officeDocument/2006/relationships/hyperlink" Target="https://twitter.com/ronald_vanloon/status/1141001625827532800" TargetMode="External" /><Relationship Id="rId779" Type="http://schemas.openxmlformats.org/officeDocument/2006/relationships/hyperlink" Target="https://twitter.com/awc978/status/1141051260231147520" TargetMode="External" /><Relationship Id="rId780" Type="http://schemas.openxmlformats.org/officeDocument/2006/relationships/hyperlink" Target="https://twitter.com/mclynd/status/1140380906827464706" TargetMode="External" /><Relationship Id="rId781" Type="http://schemas.openxmlformats.org/officeDocument/2006/relationships/hyperlink" Target="https://twitter.com/awc978/status/1141051260231147520" TargetMode="External" /><Relationship Id="rId782" Type="http://schemas.openxmlformats.org/officeDocument/2006/relationships/hyperlink" Target="https://twitter.com/mclynd/status/1140380906827464706" TargetMode="External" /><Relationship Id="rId783" Type="http://schemas.openxmlformats.org/officeDocument/2006/relationships/hyperlink" Target="https://twitter.com/awc978/status/1141051260231147520" TargetMode="External" /><Relationship Id="rId784" Type="http://schemas.openxmlformats.org/officeDocument/2006/relationships/hyperlink" Target="https://twitter.com/awc978/status/1141051260231147520" TargetMode="External" /><Relationship Id="rId785" Type="http://schemas.openxmlformats.org/officeDocument/2006/relationships/hyperlink" Target="https://twitter.com/compxplorersuk/status/1141061847703011329" TargetMode="External" /><Relationship Id="rId786" Type="http://schemas.openxmlformats.org/officeDocument/2006/relationships/hyperlink" Target="https://twitter.com/snapplsci/status/1138526907258068992" TargetMode="External" /><Relationship Id="rId787" Type="http://schemas.openxmlformats.org/officeDocument/2006/relationships/hyperlink" Target="https://twitter.com/snapplsci/status/1141101312924442627" TargetMode="External" /><Relationship Id="rId788" Type="http://schemas.openxmlformats.org/officeDocument/2006/relationships/hyperlink" Target="https://twitter.com/snapplsci/status/1138526907258068992" TargetMode="External" /><Relationship Id="rId789" Type="http://schemas.openxmlformats.org/officeDocument/2006/relationships/hyperlink" Target="https://twitter.com/snapplsci/status/1141101312924442627" TargetMode="External" /><Relationship Id="rId790" Type="http://schemas.openxmlformats.org/officeDocument/2006/relationships/comments" Target="../comments1.xml" /><Relationship Id="rId791" Type="http://schemas.openxmlformats.org/officeDocument/2006/relationships/vmlDrawing" Target="../drawings/vmlDrawing1.vml" /><Relationship Id="rId792" Type="http://schemas.openxmlformats.org/officeDocument/2006/relationships/table" Target="../tables/table1.xml" /><Relationship Id="rId7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echcrunch.com/2019/06/05/mits-robot-boats-can-self-assemble-to-build-bridges-stages-or-even-markets/" TargetMode="External" /><Relationship Id="rId2" Type="http://schemas.openxmlformats.org/officeDocument/2006/relationships/hyperlink" Target="https://techcrunch.com/2019/06/05/mits-robot-boats-can-self-assemble-to-build-bridges-stages-or-even-markets/" TargetMode="External" /><Relationship Id="rId3" Type="http://schemas.openxmlformats.org/officeDocument/2006/relationships/hyperlink" Target="https://www.youtube.com/watch?v=u91uyUL37WE" TargetMode="External" /><Relationship Id="rId4" Type="http://schemas.openxmlformats.org/officeDocument/2006/relationships/hyperlink" Target="https://www.theguardian.com/technology/2019/may/26/world-first-fruit-picking-robot-set-to-work-artificial-intelligence-farming?CMP=twt_gu&amp;utm_medium=&amp;utm_source=Twitter#Echobox=1558896756" TargetMode="External" /><Relationship Id="rId5" Type="http://schemas.openxmlformats.org/officeDocument/2006/relationships/hyperlink" Target="https://www.rs-online.com/designspark/4-robotics-ai-how-do-i-know-youre-not-a-robot" TargetMode="External" /><Relationship Id="rId6" Type="http://schemas.openxmlformats.org/officeDocument/2006/relationships/hyperlink" Target="https://twitter.com/AliasRobotics/status/1138741062875451393" TargetMode="External" /><Relationship Id="rId7" Type="http://schemas.openxmlformats.org/officeDocument/2006/relationships/hyperlink" Target="https://www.futurity.org/robot-handwriting-drawing-algorithm-2065032/" TargetMode="External" /><Relationship Id="rId8" Type="http://schemas.openxmlformats.org/officeDocument/2006/relationships/hyperlink" Target="https://www.youtube.com/watch?v=P3TjkwErrYo" TargetMode="External" /><Relationship Id="rId9" Type="http://schemas.openxmlformats.org/officeDocument/2006/relationships/hyperlink" Target="https://twitter.com/radiored777/status/1138064496021426177" TargetMode="External" /><Relationship Id="rId10" Type="http://schemas.openxmlformats.org/officeDocument/2006/relationships/hyperlink" Target="https://hackaday.io/project/165971-nano-fpv-tank-inspection-bot" TargetMode="External" /><Relationship Id="rId11" Type="http://schemas.openxmlformats.org/officeDocument/2006/relationships/hyperlink" Target="http://feedproxy.google.com/~r/Techcrunch/~3/lNEsxCUJNfg/" TargetMode="External" /><Relationship Id="rId12" Type="http://schemas.openxmlformats.org/officeDocument/2006/relationships/hyperlink" Target="https://www.techvisor.nl/Nieuws.aspx?iid=EF23695AB675DC211CC56723ADC1F9CA8C5497D0&amp;utm_source=twitter" TargetMode="External" /><Relationship Id="rId13" Type="http://schemas.openxmlformats.org/officeDocument/2006/relationships/hyperlink" Target="https://www.techvisor.nl/Nieuws.aspx?iid=EF23695AB675DC211CC56723ADC1F9CA8C5497D0&amp;utm_source=twitter" TargetMode="External" /><Relationship Id="rId14" Type="http://schemas.openxmlformats.org/officeDocument/2006/relationships/hyperlink" Target="https://www.techvisor.nl/Nieuws.aspx?iid=EF23695AB675DC211CC56723ADC1F9CA8C5497D0&amp;utm_source=twitter" TargetMode="External" /><Relationship Id="rId15" Type="http://schemas.openxmlformats.org/officeDocument/2006/relationships/hyperlink" Target="https://www.vexforum.com/t/what-cad-software-your-team-or-you-uses-on-vex-robotics-projects/62555?u=lucas_lira" TargetMode="External" /><Relationship Id="rId16" Type="http://schemas.openxmlformats.org/officeDocument/2006/relationships/hyperlink" Target="https://twitter.com/i/web/status/1140378768449556480" TargetMode="External" /><Relationship Id="rId17" Type="http://schemas.openxmlformats.org/officeDocument/2006/relationships/hyperlink" Target="http://tweetedtimes.com/rubenroa" TargetMode="External" /><Relationship Id="rId18" Type="http://schemas.openxmlformats.org/officeDocument/2006/relationships/hyperlink" Target="https://www.techvisor.nl/Nieuws.aspx?iid=EF23695AB675DC211CC56723ADC1F9CA8C5497D0&amp;utm_source=twitter" TargetMode="External" /><Relationship Id="rId19" Type="http://schemas.openxmlformats.org/officeDocument/2006/relationships/hyperlink" Target="https://www.techvisor.nl/Nieuws.aspx?iid=EF23695AB675DC211CC56723ADC1F9CA8C5497D0&amp;utm_source=twitter" TargetMode="External" /><Relationship Id="rId20" Type="http://schemas.openxmlformats.org/officeDocument/2006/relationships/hyperlink" Target="https://medium.com/my-alienart/to-feel-or-not-to-feel-fd6533385b5" TargetMode="External" /><Relationship Id="rId21" Type="http://schemas.openxmlformats.org/officeDocument/2006/relationships/hyperlink" Target="https://advancedmanufacturing.org/robots-ensure-quality/" TargetMode="External" /><Relationship Id="rId22" Type="http://schemas.openxmlformats.org/officeDocument/2006/relationships/hyperlink" Target="https://www.msitec.com/info-center/workshops-seminars/robot-expo/?utm_content=94349155&amp;utm_medium=social&amp;utm_source=twitter&amp;hss_channel=tw-92540492" TargetMode="External" /><Relationship Id="rId23" Type="http://schemas.openxmlformats.org/officeDocument/2006/relationships/hyperlink" Target="https://www.springer.com/snas" TargetMode="External" /><Relationship Id="rId24" Type="http://schemas.openxmlformats.org/officeDocument/2006/relationships/hyperlink" Target="https://www.springer.com/snas" TargetMode="External" /><Relationship Id="rId25" Type="http://schemas.openxmlformats.org/officeDocument/2006/relationships/hyperlink" Target="https://pbs.twimg.com/ext_tw_video_thumb/1132763861730439168/pu/img/bgtFFIh7VY45kv1P.jpg" TargetMode="External" /><Relationship Id="rId26" Type="http://schemas.openxmlformats.org/officeDocument/2006/relationships/hyperlink" Target="https://pbs.twimg.com/tweet_video_thumb/D8tgSoVWwAAcEk7.jpg" TargetMode="External" /><Relationship Id="rId27" Type="http://schemas.openxmlformats.org/officeDocument/2006/relationships/hyperlink" Target="https://pbs.twimg.com/media/D8x8XbdUIAA730l.jpg" TargetMode="External" /><Relationship Id="rId28" Type="http://schemas.openxmlformats.org/officeDocument/2006/relationships/hyperlink" Target="https://pbs.twimg.com/media/D88fLp2XkAAkGKo.jpg" TargetMode="External" /><Relationship Id="rId29" Type="http://schemas.openxmlformats.org/officeDocument/2006/relationships/hyperlink" Target="https://pbs.twimg.com/media/D9HENpBWwAALea9.jpg" TargetMode="External" /><Relationship Id="rId30" Type="http://schemas.openxmlformats.org/officeDocument/2006/relationships/hyperlink" Target="https://pbs.twimg.com/ext_tw_video_thumb/1102236150847234048/pu/img/sHxkS1osez3a9fHs.jpg" TargetMode="External" /><Relationship Id="rId31" Type="http://schemas.openxmlformats.org/officeDocument/2006/relationships/hyperlink" Target="https://pbs.twimg.com/ext_tw_video_thumb/1139623174243520512/pu/img/bGrwEaW_Z4a_9iFe.jpg" TargetMode="External" /><Relationship Id="rId32" Type="http://schemas.openxmlformats.org/officeDocument/2006/relationships/hyperlink" Target="https://pbs.twimg.com/media/D9MpW3NXoAAyMyB.jpg" TargetMode="External" /><Relationship Id="rId33" Type="http://schemas.openxmlformats.org/officeDocument/2006/relationships/hyperlink" Target="https://pbs.twimg.com/amplify_video_thumb/1138571954619740165/img/h5zUx7R9eg-J53T8.jpg" TargetMode="External" /><Relationship Id="rId34" Type="http://schemas.openxmlformats.org/officeDocument/2006/relationships/hyperlink" Target="https://pbs.twimg.com/media/D9JFjRQX4AAnWml.jpg" TargetMode="External" /><Relationship Id="rId35" Type="http://schemas.openxmlformats.org/officeDocument/2006/relationships/hyperlink" Target="https://pbs.twimg.com/amplify_video_thumb/1138571954619740165/img/h5zUx7R9eg-J53T8.jpg" TargetMode="External" /><Relationship Id="rId36" Type="http://schemas.openxmlformats.org/officeDocument/2006/relationships/hyperlink" Target="https://pbs.twimg.com/media/D9SQuT2XYAcXuNC.jpg" TargetMode="External" /><Relationship Id="rId37" Type="http://schemas.openxmlformats.org/officeDocument/2006/relationships/hyperlink" Target="https://pbs.twimg.com/media/D9TjQf7X4AEfEoY.jpg" TargetMode="External" /><Relationship Id="rId38" Type="http://schemas.openxmlformats.org/officeDocument/2006/relationships/hyperlink" Target="https://pbs.twimg.com/media/D9XAvt-UIAAsmKA.jpg" TargetMode="External" /><Relationship Id="rId39" Type="http://schemas.openxmlformats.org/officeDocument/2006/relationships/hyperlink" Target="https://pbs.twimg.com/media/D9XdtB2WwAAgcwh.jpg" TargetMode="External" /><Relationship Id="rId40" Type="http://schemas.openxmlformats.org/officeDocument/2006/relationships/hyperlink" Target="http://pbs.twimg.com/profile_images/854053285401112576/dFwAHtEa_normal.jpg" TargetMode="External" /><Relationship Id="rId41" Type="http://schemas.openxmlformats.org/officeDocument/2006/relationships/hyperlink" Target="http://pbs.twimg.com/profile_images/2512303481/h6ovjn1s1csgjakix9k9_normal.jpeg" TargetMode="External" /><Relationship Id="rId42" Type="http://schemas.openxmlformats.org/officeDocument/2006/relationships/hyperlink" Target="http://pbs.twimg.com/profile_images/830027835897061376/svwatDAR_normal.jpg" TargetMode="External" /><Relationship Id="rId43" Type="http://schemas.openxmlformats.org/officeDocument/2006/relationships/hyperlink" Target="http://pbs.twimg.com/profile_images/526603368324538369/t6vESJc1_normal.jpeg" TargetMode="External" /><Relationship Id="rId44" Type="http://schemas.openxmlformats.org/officeDocument/2006/relationships/hyperlink" Target="http://pbs.twimg.com/profile_images/944098723407073280/3EbJ52SC_normal.jpg" TargetMode="External" /><Relationship Id="rId45" Type="http://schemas.openxmlformats.org/officeDocument/2006/relationships/hyperlink" Target="http://pbs.twimg.com/profile_images/911247752545185792/atxSrJoy_normal.jpg" TargetMode="External" /><Relationship Id="rId46" Type="http://schemas.openxmlformats.org/officeDocument/2006/relationships/hyperlink" Target="http://pbs.twimg.com/profile_images/985498031087935488/2XR47oEX_normal.jpg" TargetMode="External" /><Relationship Id="rId47" Type="http://schemas.openxmlformats.org/officeDocument/2006/relationships/hyperlink" Target="http://pbs.twimg.com/profile_images/1031086871630077954/4N9kzeBY_normal.jpg" TargetMode="External" /><Relationship Id="rId48" Type="http://schemas.openxmlformats.org/officeDocument/2006/relationships/hyperlink" Target="http://pbs.twimg.com/profile_images/1025217633837301760/oxC27iiN_normal.jpg" TargetMode="External" /><Relationship Id="rId49" Type="http://schemas.openxmlformats.org/officeDocument/2006/relationships/hyperlink" Target="http://pbs.twimg.com/profile_images/817020516196352000/hqnx9C_O_normal.jpg" TargetMode="External" /><Relationship Id="rId50" Type="http://schemas.openxmlformats.org/officeDocument/2006/relationships/hyperlink" Target="http://pbs.twimg.com/profile_images/1130464033738448897/WPA1g4DM_normal.png" TargetMode="External" /><Relationship Id="rId51" Type="http://schemas.openxmlformats.org/officeDocument/2006/relationships/hyperlink" Target="https://pbs.twimg.com/ext_tw_video_thumb/1132763861730439168/pu/img/bgtFFIh7VY45kv1P.jpg" TargetMode="External" /><Relationship Id="rId52" Type="http://schemas.openxmlformats.org/officeDocument/2006/relationships/hyperlink" Target="http://pbs.twimg.com/profile_images/1110322972995264517/RTq62sZZ_normal.jpg" TargetMode="External" /><Relationship Id="rId53" Type="http://schemas.openxmlformats.org/officeDocument/2006/relationships/hyperlink" Target="http://pbs.twimg.com/profile_images/1088064204957978624/SAvzKDRg_normal.jpg" TargetMode="External" /><Relationship Id="rId54" Type="http://schemas.openxmlformats.org/officeDocument/2006/relationships/hyperlink" Target="http://pbs.twimg.com/profile_images/1138735160428548096/px2v9MeF_normal.png" TargetMode="External" /><Relationship Id="rId55" Type="http://schemas.openxmlformats.org/officeDocument/2006/relationships/hyperlink" Target="https://pbs.twimg.com/tweet_video_thumb/D8tgSoVWwAAcEk7.jpg" TargetMode="External" /><Relationship Id="rId56" Type="http://schemas.openxmlformats.org/officeDocument/2006/relationships/hyperlink" Target="http://pbs.twimg.com/profile_images/1133669024393510912/jclzDNxO_normal.png" TargetMode="External" /><Relationship Id="rId57" Type="http://schemas.openxmlformats.org/officeDocument/2006/relationships/hyperlink" Target="http://pbs.twimg.com/profile_images/837414130701189121/6QDxINSl_normal.jpg" TargetMode="External" /><Relationship Id="rId58" Type="http://schemas.openxmlformats.org/officeDocument/2006/relationships/hyperlink" Target="http://pbs.twimg.com/profile_images/2185185497/ROS_industrial_Logo_Square_normal.png" TargetMode="External" /><Relationship Id="rId59" Type="http://schemas.openxmlformats.org/officeDocument/2006/relationships/hyperlink" Target="http://pbs.twimg.com/profile_images/1072438990756814849/g5bSjQ1k_normal.jpg" TargetMode="External" /><Relationship Id="rId60" Type="http://schemas.openxmlformats.org/officeDocument/2006/relationships/hyperlink" Target="http://pbs.twimg.com/profile_images/639360726835007488/GpwaAnNE_normal.png" TargetMode="External" /><Relationship Id="rId61" Type="http://schemas.openxmlformats.org/officeDocument/2006/relationships/hyperlink" Target="http://pbs.twimg.com/profile_images/804449224133898240/78ukMu2t_normal.jpg" TargetMode="External" /><Relationship Id="rId62" Type="http://schemas.openxmlformats.org/officeDocument/2006/relationships/hyperlink" Target="http://pbs.twimg.com/profile_images/1126925725922152448/xAod0VMe_normal.jpg" TargetMode="External" /><Relationship Id="rId63" Type="http://schemas.openxmlformats.org/officeDocument/2006/relationships/hyperlink" Target="http://pbs.twimg.com/profile_images/1103354381515280384/SIX5Y-jA_normal.png" TargetMode="External" /><Relationship Id="rId64" Type="http://schemas.openxmlformats.org/officeDocument/2006/relationships/hyperlink" Target="http://pbs.twimg.com/profile_images/1133436086804463616/9GtoCCfE_normal.jpg" TargetMode="External" /><Relationship Id="rId65" Type="http://schemas.openxmlformats.org/officeDocument/2006/relationships/hyperlink" Target="http://pbs.twimg.com/profile_images/952940796306698250/ZRDFKWhI_normal.jpg" TargetMode="External" /><Relationship Id="rId66" Type="http://schemas.openxmlformats.org/officeDocument/2006/relationships/hyperlink" Target="http://pbs.twimg.com/profile_images/1021770075995553792/qq98oOzk_normal.jpg" TargetMode="External" /><Relationship Id="rId67" Type="http://schemas.openxmlformats.org/officeDocument/2006/relationships/hyperlink" Target="http://pbs.twimg.com/profile_images/1021770075995553792/qq98oOzk_normal.jpg" TargetMode="External" /><Relationship Id="rId68" Type="http://schemas.openxmlformats.org/officeDocument/2006/relationships/hyperlink" Target="http://pbs.twimg.com/profile_images/1116242110951432192/cWs3-w9p_normal.jpg" TargetMode="External" /><Relationship Id="rId69" Type="http://schemas.openxmlformats.org/officeDocument/2006/relationships/hyperlink" Target="http://pbs.twimg.com/profile_images/1023192048382488576/rw3Pnsw-_normal.jpg" TargetMode="External" /><Relationship Id="rId70" Type="http://schemas.openxmlformats.org/officeDocument/2006/relationships/hyperlink" Target="http://pbs.twimg.com/profile_images/1039728353723334656/3274SyWT_normal.jpg" TargetMode="External" /><Relationship Id="rId71" Type="http://schemas.openxmlformats.org/officeDocument/2006/relationships/hyperlink" Target="http://pbs.twimg.com/profile_images/896041919/mv_normal.png" TargetMode="External" /><Relationship Id="rId72" Type="http://schemas.openxmlformats.org/officeDocument/2006/relationships/hyperlink" Target="http://pbs.twimg.com/profile_images/950551184246484992/UrHNWK8X_normal.jpg" TargetMode="External" /><Relationship Id="rId73" Type="http://schemas.openxmlformats.org/officeDocument/2006/relationships/hyperlink" Target="http://pbs.twimg.com/profile_images/1075096640095223808/CLO7umqD_normal.jpg" TargetMode="External" /><Relationship Id="rId74" Type="http://schemas.openxmlformats.org/officeDocument/2006/relationships/hyperlink" Target="http://pbs.twimg.com/profile_images/675717837084827649/lxWuv2tZ_normal.jpg" TargetMode="External" /><Relationship Id="rId75" Type="http://schemas.openxmlformats.org/officeDocument/2006/relationships/hyperlink" Target="http://pbs.twimg.com/profile_images/748462516527718403/y-iizXCw_normal.jpg" TargetMode="External" /><Relationship Id="rId76" Type="http://schemas.openxmlformats.org/officeDocument/2006/relationships/hyperlink" Target="http://pbs.twimg.com/profile_images/910614317526949889/HLfT9m2i_normal.jpg" TargetMode="External" /><Relationship Id="rId77" Type="http://schemas.openxmlformats.org/officeDocument/2006/relationships/hyperlink" Target="http://pbs.twimg.com/profile_images/1138563294271234048/BZFSVIcy_normal.jpg" TargetMode="External" /><Relationship Id="rId78" Type="http://schemas.openxmlformats.org/officeDocument/2006/relationships/hyperlink" Target="http://pbs.twimg.com/profile_images/1128876010177474566/8ZhBgxX2_normal.png" TargetMode="External" /><Relationship Id="rId79" Type="http://schemas.openxmlformats.org/officeDocument/2006/relationships/hyperlink" Target="http://pbs.twimg.com/profile_images/1136920147174801408/IJNBnh2K_normal.png" TargetMode="External" /><Relationship Id="rId80" Type="http://schemas.openxmlformats.org/officeDocument/2006/relationships/hyperlink" Target="http://pbs.twimg.com/profile_images/417235686148698112/x23DTRbE_normal.jpeg" TargetMode="External" /><Relationship Id="rId81" Type="http://schemas.openxmlformats.org/officeDocument/2006/relationships/hyperlink" Target="https://pbs.twimg.com/media/D8x8XbdUIAA730l.jpg" TargetMode="External" /><Relationship Id="rId82" Type="http://schemas.openxmlformats.org/officeDocument/2006/relationships/hyperlink" Target="http://pbs.twimg.com/profile_images/1076462504002375680/grqsiD9i_normal.jpg" TargetMode="External" /><Relationship Id="rId83" Type="http://schemas.openxmlformats.org/officeDocument/2006/relationships/hyperlink" Target="http://pbs.twimg.com/profile_images/1076462504002375680/grqsiD9i_normal.jpg" TargetMode="External" /><Relationship Id="rId84" Type="http://schemas.openxmlformats.org/officeDocument/2006/relationships/hyperlink" Target="http://pbs.twimg.com/profile_images/1031938102594437121/cNr3J7YT_normal.jpg" TargetMode="External" /><Relationship Id="rId85" Type="http://schemas.openxmlformats.org/officeDocument/2006/relationships/hyperlink" Target="http://pbs.twimg.com/profile_images/2896874206/ad7f199356e24493dbd851d4cac7a26c_normal.jpeg" TargetMode="External" /><Relationship Id="rId86" Type="http://schemas.openxmlformats.org/officeDocument/2006/relationships/hyperlink" Target="http://pbs.twimg.com/profile_images/495527403385790464/Nb27efC7_normal.jpeg" TargetMode="External" /><Relationship Id="rId87" Type="http://schemas.openxmlformats.org/officeDocument/2006/relationships/hyperlink" Target="http://pbs.twimg.com/profile_images/3060331708/482e5863958e91bedad75f369e24a22b_normal.jpeg" TargetMode="External" /><Relationship Id="rId88" Type="http://schemas.openxmlformats.org/officeDocument/2006/relationships/hyperlink" Target="http://pbs.twimg.com/profile_images/599982401276645376/RHwtzxAk_normal.jpg" TargetMode="External" /><Relationship Id="rId89" Type="http://schemas.openxmlformats.org/officeDocument/2006/relationships/hyperlink" Target="http://pbs.twimg.com/profile_images/1033003454871076865/TOiGZ8pQ_normal.jpg" TargetMode="External" /><Relationship Id="rId90" Type="http://schemas.openxmlformats.org/officeDocument/2006/relationships/hyperlink" Target="http://pbs.twimg.com/profile_images/875634403388530689/t4DD_msf_normal.jpg" TargetMode="External" /><Relationship Id="rId91" Type="http://schemas.openxmlformats.org/officeDocument/2006/relationships/hyperlink" Target="http://pbs.twimg.com/profile_images/694634209567068160/R8oCIMeb_normal.png" TargetMode="External" /><Relationship Id="rId92" Type="http://schemas.openxmlformats.org/officeDocument/2006/relationships/hyperlink" Target="http://pbs.twimg.com/profile_images/891102526958743552/DuELEcYv_normal.jpg" TargetMode="External" /><Relationship Id="rId93" Type="http://schemas.openxmlformats.org/officeDocument/2006/relationships/hyperlink" Target="https://pbs.twimg.com/media/D88fLp2XkAAkGKo.jpg" TargetMode="External" /><Relationship Id="rId94" Type="http://schemas.openxmlformats.org/officeDocument/2006/relationships/hyperlink" Target="http://pbs.twimg.com/profile_images/1077693084396281856/z8BAYDcQ_normal.jpg" TargetMode="External" /><Relationship Id="rId95" Type="http://schemas.openxmlformats.org/officeDocument/2006/relationships/hyperlink" Target="http://pbs.twimg.com/profile_images/842229936710684673/wu5kh6qG_normal.jpg" TargetMode="External" /><Relationship Id="rId96" Type="http://schemas.openxmlformats.org/officeDocument/2006/relationships/hyperlink" Target="http://pbs.twimg.com/profile_images/929705104978206720/rVOhx8VZ_normal.jpg" TargetMode="External" /><Relationship Id="rId97" Type="http://schemas.openxmlformats.org/officeDocument/2006/relationships/hyperlink" Target="http://pbs.twimg.com/profile_images/417029068056711169/iUWDzcOj_normal.jpeg" TargetMode="External" /><Relationship Id="rId98" Type="http://schemas.openxmlformats.org/officeDocument/2006/relationships/hyperlink" Target="http://pbs.twimg.com/profile_images/673468724725305344/O0-6K7mw_normal.jpg" TargetMode="External" /><Relationship Id="rId99" Type="http://schemas.openxmlformats.org/officeDocument/2006/relationships/hyperlink" Target="http://pbs.twimg.com/profile_images/799434069469560832/48taTL_n_normal.jpg" TargetMode="External" /><Relationship Id="rId100" Type="http://schemas.openxmlformats.org/officeDocument/2006/relationships/hyperlink" Target="http://pbs.twimg.com/profile_images/1169575312/payaso_normal.jpg" TargetMode="External" /><Relationship Id="rId101" Type="http://schemas.openxmlformats.org/officeDocument/2006/relationships/hyperlink" Target="http://pbs.twimg.com/profile_images/1169575312/payaso_normal.jpg" TargetMode="External" /><Relationship Id="rId102" Type="http://schemas.openxmlformats.org/officeDocument/2006/relationships/hyperlink" Target="https://pbs.twimg.com/media/D9HENpBWwAALea9.jpg" TargetMode="External" /><Relationship Id="rId103" Type="http://schemas.openxmlformats.org/officeDocument/2006/relationships/hyperlink" Target="http://pbs.twimg.com/profile_images/1111340256459149312/mwPz2SKE_normal.png" TargetMode="External" /><Relationship Id="rId104" Type="http://schemas.openxmlformats.org/officeDocument/2006/relationships/hyperlink" Target="http://pbs.twimg.com/profile_images/1041780951813169153/IMkHkS5S_normal.jpg" TargetMode="External" /><Relationship Id="rId105" Type="http://schemas.openxmlformats.org/officeDocument/2006/relationships/hyperlink" Target="http://pbs.twimg.com/profile_images/1004235176082321408/sr8WYJoB_normal.jpg" TargetMode="External" /><Relationship Id="rId106" Type="http://schemas.openxmlformats.org/officeDocument/2006/relationships/hyperlink" Target="http://pbs.twimg.com/profile_images/985359623023661056/qb8So_uq_normal.jpg" TargetMode="External" /><Relationship Id="rId107" Type="http://schemas.openxmlformats.org/officeDocument/2006/relationships/hyperlink" Target="https://pbs.twimg.com/ext_tw_video_thumb/1102236150847234048/pu/img/sHxkS1osez3a9fHs.jpg" TargetMode="External" /><Relationship Id="rId108" Type="http://schemas.openxmlformats.org/officeDocument/2006/relationships/hyperlink" Target="http://pbs.twimg.com/profile_images/1120595044736618496/q6PXCW2P_normal.png" TargetMode="External" /><Relationship Id="rId109" Type="http://schemas.openxmlformats.org/officeDocument/2006/relationships/hyperlink" Target="https://pbs.twimg.com/ext_tw_video_thumb/1139623174243520512/pu/img/bGrwEaW_Z4a_9iFe.jpg" TargetMode="External" /><Relationship Id="rId110" Type="http://schemas.openxmlformats.org/officeDocument/2006/relationships/hyperlink" Target="http://pbs.twimg.com/profile_images/638758007829082112/ai6lVt4O_normal.jpg" TargetMode="External" /><Relationship Id="rId111" Type="http://schemas.openxmlformats.org/officeDocument/2006/relationships/hyperlink" Target="https://pbs.twimg.com/media/D9MpW3NXoAAyMyB.jpg" TargetMode="External" /><Relationship Id="rId112" Type="http://schemas.openxmlformats.org/officeDocument/2006/relationships/hyperlink" Target="http://pbs.twimg.com/profile_images/1140027211761750016/BFTZzNs7_normal.jpg" TargetMode="External" /><Relationship Id="rId113" Type="http://schemas.openxmlformats.org/officeDocument/2006/relationships/hyperlink" Target="http://pbs.twimg.com/profile_images/751167463266643968/xawG-fPx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139641775264534528/UXVUm8hk_normal.jpg" TargetMode="External" /><Relationship Id="rId117" Type="http://schemas.openxmlformats.org/officeDocument/2006/relationships/hyperlink" Target="http://pbs.twimg.com/profile_images/1119976409253011457/ptSYO0hS_normal.jpg" TargetMode="External" /><Relationship Id="rId118" Type="http://schemas.openxmlformats.org/officeDocument/2006/relationships/hyperlink" Target="http://pbs.twimg.com/profile_images/710735123876982784/GjV7JWMk_normal.jpg" TargetMode="External" /><Relationship Id="rId119" Type="http://schemas.openxmlformats.org/officeDocument/2006/relationships/hyperlink" Target="http://pbs.twimg.com/profile_images/1141104180792385537/tyGLIGrd_normal.jpg" TargetMode="External" /><Relationship Id="rId120" Type="http://schemas.openxmlformats.org/officeDocument/2006/relationships/hyperlink" Target="http://pbs.twimg.com/profile_images/1021474310840635392/pMN9hbZP_normal.jpg" TargetMode="External" /><Relationship Id="rId121" Type="http://schemas.openxmlformats.org/officeDocument/2006/relationships/hyperlink" Target="http://pbs.twimg.com/profile_images/954866776579358721/M9mIXJhn_normal.jpg" TargetMode="External" /><Relationship Id="rId122" Type="http://schemas.openxmlformats.org/officeDocument/2006/relationships/hyperlink" Target="http://pbs.twimg.com/profile_images/728817179798425600/uhdE-efq_normal.jpg" TargetMode="External" /><Relationship Id="rId123" Type="http://schemas.openxmlformats.org/officeDocument/2006/relationships/hyperlink" Target="http://pbs.twimg.com/profile_images/1044351127196581888/tBXN9Hav_normal.jpg" TargetMode="External" /><Relationship Id="rId124" Type="http://schemas.openxmlformats.org/officeDocument/2006/relationships/hyperlink" Target="http://pbs.twimg.com/profile_images/1121787893461078017/G5hriUX__normal.jpg" TargetMode="External" /><Relationship Id="rId125" Type="http://schemas.openxmlformats.org/officeDocument/2006/relationships/hyperlink" Target="http://pbs.twimg.com/profile_images/1129326385313538048/xmjNoSTI_normal.jpg" TargetMode="External" /><Relationship Id="rId126" Type="http://schemas.openxmlformats.org/officeDocument/2006/relationships/hyperlink" Target="http://pbs.twimg.com/profile_images/639966157294972929/tjWR-jyA_normal.jpg" TargetMode="External" /><Relationship Id="rId127" Type="http://schemas.openxmlformats.org/officeDocument/2006/relationships/hyperlink" Target="http://pbs.twimg.com/profile_images/1137202071730442240/sy9RslhC_normal.png" TargetMode="External" /><Relationship Id="rId128" Type="http://schemas.openxmlformats.org/officeDocument/2006/relationships/hyperlink" Target="http://pbs.twimg.com/profile_images/1121416275471863808/rxL5hmsa_normal.jpg" TargetMode="External" /><Relationship Id="rId129" Type="http://schemas.openxmlformats.org/officeDocument/2006/relationships/hyperlink" Target="http://pbs.twimg.com/profile_images/896419782370578432/KOhtDjdy_normal.jpg" TargetMode="External" /><Relationship Id="rId130" Type="http://schemas.openxmlformats.org/officeDocument/2006/relationships/hyperlink" Target="http://pbs.twimg.com/profile_images/802500349407981568/Rns47sil_normal.jpg" TargetMode="External" /><Relationship Id="rId131" Type="http://schemas.openxmlformats.org/officeDocument/2006/relationships/hyperlink" Target="https://pbs.twimg.com/amplify_video_thumb/1138571954619740165/img/h5zUx7R9eg-J53T8.jpg" TargetMode="External" /><Relationship Id="rId132" Type="http://schemas.openxmlformats.org/officeDocument/2006/relationships/hyperlink" Target="http://pbs.twimg.com/profile_images/975455769285013516/v9woXI7E_normal.jpg" TargetMode="External" /><Relationship Id="rId133" Type="http://schemas.openxmlformats.org/officeDocument/2006/relationships/hyperlink" Target="http://pbs.twimg.com/profile_images/701708113653669888/Nzm67hhC_normal.png" TargetMode="External" /><Relationship Id="rId134" Type="http://schemas.openxmlformats.org/officeDocument/2006/relationships/hyperlink" Target="http://pbs.twimg.com/profile_images/1052162549385314305/sbVfOrk0_normal.jpg" TargetMode="External" /><Relationship Id="rId135" Type="http://schemas.openxmlformats.org/officeDocument/2006/relationships/hyperlink" Target="http://pbs.twimg.com/profile_images/658030835623440384/L6b015aU_normal.jpg" TargetMode="External" /><Relationship Id="rId136" Type="http://schemas.openxmlformats.org/officeDocument/2006/relationships/hyperlink" Target="http://pbs.twimg.com/profile_images/658030835623440384/L6b015aU_normal.jpg" TargetMode="External" /><Relationship Id="rId137" Type="http://schemas.openxmlformats.org/officeDocument/2006/relationships/hyperlink" Target="http://pbs.twimg.com/profile_images/918117893648285702/IAfpvIJv_normal.jpg" TargetMode="External" /><Relationship Id="rId138" Type="http://schemas.openxmlformats.org/officeDocument/2006/relationships/hyperlink" Target="http://pbs.twimg.com/profile_images/918117893648285702/IAfpvIJv_normal.jpg" TargetMode="External" /><Relationship Id="rId139" Type="http://schemas.openxmlformats.org/officeDocument/2006/relationships/hyperlink" Target="https://pbs.twimg.com/media/D9JFjRQX4AAnWml.jpg" TargetMode="External" /><Relationship Id="rId140" Type="http://schemas.openxmlformats.org/officeDocument/2006/relationships/hyperlink" Target="http://pbs.twimg.com/profile_images/869962597424025601/3NHd0kZ__normal.jpg" TargetMode="External" /><Relationship Id="rId141" Type="http://schemas.openxmlformats.org/officeDocument/2006/relationships/hyperlink" Target="https://pbs.twimg.com/amplify_video_thumb/1138571954619740165/img/h5zUx7R9eg-J53T8.jpg" TargetMode="External" /><Relationship Id="rId142" Type="http://schemas.openxmlformats.org/officeDocument/2006/relationships/hyperlink" Target="http://pbs.twimg.com/profile_images/869962597424025601/3NHd0kZ__normal.jpg" TargetMode="External" /><Relationship Id="rId143" Type="http://schemas.openxmlformats.org/officeDocument/2006/relationships/hyperlink" Target="http://pbs.twimg.com/profile_images/958945784614940672/qIOsYTHC_normal.jpg" TargetMode="External" /><Relationship Id="rId144" Type="http://schemas.openxmlformats.org/officeDocument/2006/relationships/hyperlink" Target="http://pbs.twimg.com/profile_images/1404245782/igeek_normal.jpg" TargetMode="External" /><Relationship Id="rId145" Type="http://schemas.openxmlformats.org/officeDocument/2006/relationships/hyperlink" Target="http://pbs.twimg.com/profile_images/776889901363200000/5tOK3KSi_normal.jpg" TargetMode="External" /><Relationship Id="rId146" Type="http://schemas.openxmlformats.org/officeDocument/2006/relationships/hyperlink" Target="http://pbs.twimg.com/profile_images/880205702807134209/UebmHtmR_normal.jpg" TargetMode="External" /><Relationship Id="rId147" Type="http://schemas.openxmlformats.org/officeDocument/2006/relationships/hyperlink" Target="http://pbs.twimg.com/profile_images/629961396860522496/0ZbeKY4p_normal.jpg" TargetMode="External" /><Relationship Id="rId148" Type="http://schemas.openxmlformats.org/officeDocument/2006/relationships/hyperlink" Target="http://pbs.twimg.com/profile_images/629961396860522496/0ZbeKY4p_normal.jpg" TargetMode="External" /><Relationship Id="rId149" Type="http://schemas.openxmlformats.org/officeDocument/2006/relationships/hyperlink" Target="http://pbs.twimg.com/profile_images/826504168928059394/vBWBmljZ_normal.jpg" TargetMode="External" /><Relationship Id="rId150" Type="http://schemas.openxmlformats.org/officeDocument/2006/relationships/hyperlink" Target="http://pbs.twimg.com/profile_images/1122007369276432384/NRvxTCE3_normal.jpg" TargetMode="External" /><Relationship Id="rId151" Type="http://schemas.openxmlformats.org/officeDocument/2006/relationships/hyperlink" Target="http://pbs.twimg.com/profile_images/1135494912852582402/BQ1rwRVd_normal.jpg" TargetMode="External" /><Relationship Id="rId152" Type="http://schemas.openxmlformats.org/officeDocument/2006/relationships/hyperlink" Target="http://pbs.twimg.com/profile_images/1132481920632262657/7fkuOuHt_normal.jpg" TargetMode="External" /><Relationship Id="rId153" Type="http://schemas.openxmlformats.org/officeDocument/2006/relationships/hyperlink" Target="http://pbs.twimg.com/profile_images/706025677733105664/MA9aa0wc_normal.jpg" TargetMode="External" /><Relationship Id="rId154" Type="http://schemas.openxmlformats.org/officeDocument/2006/relationships/hyperlink" Target="https://pbs.twimg.com/media/D9SQuT2XYAcXuNC.jpg" TargetMode="External" /><Relationship Id="rId155" Type="http://schemas.openxmlformats.org/officeDocument/2006/relationships/hyperlink" Target="http://pbs.twimg.com/profile_images/1116369812962332678/iTmzPlmG_normal.png" TargetMode="External" /><Relationship Id="rId156" Type="http://schemas.openxmlformats.org/officeDocument/2006/relationships/hyperlink" Target="http://pbs.twimg.com/profile_images/510421817429745664/IOWYFRqF_normal.jpeg" TargetMode="External" /><Relationship Id="rId157" Type="http://schemas.openxmlformats.org/officeDocument/2006/relationships/hyperlink" Target="https://pbs.twimg.com/media/D9TjQf7X4AEfEoY.jpg" TargetMode="External" /><Relationship Id="rId158" Type="http://schemas.openxmlformats.org/officeDocument/2006/relationships/hyperlink" Target="http://pbs.twimg.com/profile_images/729474806765129728/vmBrCuy8_normal.jpg" TargetMode="External" /><Relationship Id="rId159" Type="http://schemas.openxmlformats.org/officeDocument/2006/relationships/hyperlink" Target="https://pbs.twimg.com/media/D9XAvt-UIAAsmKA.jpg" TargetMode="External" /><Relationship Id="rId160" Type="http://schemas.openxmlformats.org/officeDocument/2006/relationships/hyperlink" Target="http://pbs.twimg.com/profile_images/1125366729670926337/LDSAx5u1_normal.png" TargetMode="External" /><Relationship Id="rId161" Type="http://schemas.openxmlformats.org/officeDocument/2006/relationships/hyperlink" Target="http://pbs.twimg.com/profile_images/1058379605898215424/FW_HGkBe_normal.jpg" TargetMode="External" /><Relationship Id="rId162" Type="http://schemas.openxmlformats.org/officeDocument/2006/relationships/hyperlink" Target="http://pbs.twimg.com/profile_images/1107936345769607169/sJKWJd7g_normal.png" TargetMode="External" /><Relationship Id="rId163" Type="http://schemas.openxmlformats.org/officeDocument/2006/relationships/hyperlink" Target="http://pbs.twimg.com/profile_images/1107936345769607169/sJKWJd7g_normal.png" TargetMode="External" /><Relationship Id="rId164" Type="http://schemas.openxmlformats.org/officeDocument/2006/relationships/hyperlink" Target="http://pbs.twimg.com/profile_images/1084174813512548353/ZwdGsivD_normal.jpg" TargetMode="External" /><Relationship Id="rId165" Type="http://schemas.openxmlformats.org/officeDocument/2006/relationships/hyperlink" Target="https://pbs.twimg.com/media/D9XdtB2WwAAgcwh.jpg" TargetMode="External" /><Relationship Id="rId166" Type="http://schemas.openxmlformats.org/officeDocument/2006/relationships/hyperlink" Target="http://pbs.twimg.com/profile_images/1036896082234695680/jOa56KeR_normal.jpg" TargetMode="External" /><Relationship Id="rId167" Type="http://schemas.openxmlformats.org/officeDocument/2006/relationships/hyperlink" Target="http://pbs.twimg.com/profile_images/1036896082234695680/jOa56KeR_normal.jpg" TargetMode="External" /><Relationship Id="rId168" Type="http://schemas.openxmlformats.org/officeDocument/2006/relationships/hyperlink" Target="https://twitter.com/mariaelide5/status/1137622607413559296" TargetMode="External" /><Relationship Id="rId169" Type="http://schemas.openxmlformats.org/officeDocument/2006/relationships/hyperlink" Target="https://twitter.com/xapiens/status/1137740215756439552" TargetMode="External" /><Relationship Id="rId170" Type="http://schemas.openxmlformats.org/officeDocument/2006/relationships/hyperlink" Target="https://twitter.com/aya_ddt/status/1137740367531352064" TargetMode="External" /><Relationship Id="rId171" Type="http://schemas.openxmlformats.org/officeDocument/2006/relationships/hyperlink" Target="https://twitter.com/kitaekwon/status/1137786292303872000" TargetMode="External" /><Relationship Id="rId172" Type="http://schemas.openxmlformats.org/officeDocument/2006/relationships/hyperlink" Target="https://twitter.com/gnssfeed/status/1137835935498825729" TargetMode="External" /><Relationship Id="rId173" Type="http://schemas.openxmlformats.org/officeDocument/2006/relationships/hyperlink" Target="https://twitter.com/mgarnzy/status/1138109528715681792" TargetMode="External" /><Relationship Id="rId174" Type="http://schemas.openxmlformats.org/officeDocument/2006/relationships/hyperlink" Target="https://twitter.com/janisku7/status/1138109747587112961" TargetMode="External" /><Relationship Id="rId175" Type="http://schemas.openxmlformats.org/officeDocument/2006/relationships/hyperlink" Target="https://twitter.com/pollito_verde/status/1138112636627738624" TargetMode="External" /><Relationship Id="rId176" Type="http://schemas.openxmlformats.org/officeDocument/2006/relationships/hyperlink" Target="https://twitter.com/soulpageit/status/1138317503145349120" TargetMode="External" /><Relationship Id="rId177" Type="http://schemas.openxmlformats.org/officeDocument/2006/relationships/hyperlink" Target="https://twitter.com/highbladecables/status/1138379057496805377" TargetMode="External" /><Relationship Id="rId178" Type="http://schemas.openxmlformats.org/officeDocument/2006/relationships/hyperlink" Target="https://twitter.com/tsspl2006/status/1138424440394354689" TargetMode="External" /><Relationship Id="rId179" Type="http://schemas.openxmlformats.org/officeDocument/2006/relationships/hyperlink" Target="https://twitter.com/robotandaiworld/status/1132765437782122502" TargetMode="External" /><Relationship Id="rId180" Type="http://schemas.openxmlformats.org/officeDocument/2006/relationships/hyperlink" Target="https://twitter.com/jenny_oceanhun/status/1138528142589607936" TargetMode="External" /><Relationship Id="rId181" Type="http://schemas.openxmlformats.org/officeDocument/2006/relationships/hyperlink" Target="https://twitter.com/jdhark1/status/1138755654515154950" TargetMode="External" /><Relationship Id="rId182" Type="http://schemas.openxmlformats.org/officeDocument/2006/relationships/hyperlink" Target="https://twitter.com/aliasrobotics/status/1138757469918941186" TargetMode="External" /><Relationship Id="rId183" Type="http://schemas.openxmlformats.org/officeDocument/2006/relationships/hyperlink" Target="https://twitter.com/designsparkrs/status/1138109232950272002" TargetMode="External" /><Relationship Id="rId184" Type="http://schemas.openxmlformats.org/officeDocument/2006/relationships/hyperlink" Target="https://twitter.com/designsparkrs/status/1138163470225027074" TargetMode="External" /><Relationship Id="rId185" Type="http://schemas.openxmlformats.org/officeDocument/2006/relationships/hyperlink" Target="https://twitter.com/semielectronics/status/1138781158714544128" TargetMode="External" /><Relationship Id="rId186" Type="http://schemas.openxmlformats.org/officeDocument/2006/relationships/hyperlink" Target="https://twitter.com/rosindustrial/status/1138796272914227200" TargetMode="External" /><Relationship Id="rId187" Type="http://schemas.openxmlformats.org/officeDocument/2006/relationships/hyperlink" Target="https://twitter.com/rosinproject/status/1138756292598804481" TargetMode="External" /><Relationship Id="rId188" Type="http://schemas.openxmlformats.org/officeDocument/2006/relationships/hyperlink" Target="https://twitter.com/ahcorde/status/1138809054262910977" TargetMode="External" /><Relationship Id="rId189" Type="http://schemas.openxmlformats.org/officeDocument/2006/relationships/hyperlink" Target="https://twitter.com/karolina_kurzac/status/1138834593346228224" TargetMode="External" /><Relationship Id="rId190" Type="http://schemas.openxmlformats.org/officeDocument/2006/relationships/hyperlink" Target="https://twitter.com/sally_ann_melia/status/1138879081766969344" TargetMode="External" /><Relationship Id="rId191" Type="http://schemas.openxmlformats.org/officeDocument/2006/relationships/hyperlink" Target="https://twitter.com/jeremyscook/status/1139166074631598082" TargetMode="External" /><Relationship Id="rId192" Type="http://schemas.openxmlformats.org/officeDocument/2006/relationships/hyperlink" Target="https://twitter.com/konrad_it/status/1139170642903932928" TargetMode="External" /><Relationship Id="rId193" Type="http://schemas.openxmlformats.org/officeDocument/2006/relationships/hyperlink" Target="https://twitter.com/thilozimmermann/status/1138754370445684737" TargetMode="External" /><Relationship Id="rId194" Type="http://schemas.openxmlformats.org/officeDocument/2006/relationships/hyperlink" Target="https://twitter.com/dragandbot/status/1139184352636616705" TargetMode="External" /><Relationship Id="rId195" Type="http://schemas.openxmlformats.org/officeDocument/2006/relationships/hyperlink" Target="https://twitter.com/dragandbot/status/1138540536074256384" TargetMode="External" /><Relationship Id="rId196" Type="http://schemas.openxmlformats.org/officeDocument/2006/relationships/hyperlink" Target="https://twitter.com/nadia_armogathe/status/1139294321650409474" TargetMode="External" /><Relationship Id="rId197" Type="http://schemas.openxmlformats.org/officeDocument/2006/relationships/hyperlink" Target="https://twitter.com/al0ha/status/1139296276070223878" TargetMode="External" /><Relationship Id="rId198" Type="http://schemas.openxmlformats.org/officeDocument/2006/relationships/hyperlink" Target="https://twitter.com/monteagudo_ai/status/1139297021213302784" TargetMode="External" /><Relationship Id="rId199" Type="http://schemas.openxmlformats.org/officeDocument/2006/relationships/hyperlink" Target="https://twitter.com/gpmt/status/1139304630939201543" TargetMode="External" /><Relationship Id="rId200" Type="http://schemas.openxmlformats.org/officeDocument/2006/relationships/hyperlink" Target="https://twitter.com/sandra_king2/status/1139307320926711808" TargetMode="External" /><Relationship Id="rId201" Type="http://schemas.openxmlformats.org/officeDocument/2006/relationships/hyperlink" Target="https://twitter.com/ottawapete/status/1139311113433223172" TargetMode="External" /><Relationship Id="rId202" Type="http://schemas.openxmlformats.org/officeDocument/2006/relationships/hyperlink" Target="https://twitter.com/richardmedina23/status/1139327707232309248" TargetMode="External" /><Relationship Id="rId203" Type="http://schemas.openxmlformats.org/officeDocument/2006/relationships/hyperlink" Target="https://twitter.com/am_parial/status/1139339312816779264" TargetMode="External" /><Relationship Id="rId204" Type="http://schemas.openxmlformats.org/officeDocument/2006/relationships/hyperlink" Target="https://twitter.com/nimojerobbb/status/1139340162767511552" TargetMode="External" /><Relationship Id="rId205" Type="http://schemas.openxmlformats.org/officeDocument/2006/relationships/hyperlink" Target="https://twitter.com/deltalema08/status/1139371620592566272" TargetMode="External" /><Relationship Id="rId206" Type="http://schemas.openxmlformats.org/officeDocument/2006/relationships/hyperlink" Target="https://twitter.com/mohammed_kaabar/status/1139373806462496774" TargetMode="External" /><Relationship Id="rId207" Type="http://schemas.openxmlformats.org/officeDocument/2006/relationships/hyperlink" Target="https://twitter.com/shakilchowdhry/status/1139389211356696577" TargetMode="External" /><Relationship Id="rId208" Type="http://schemas.openxmlformats.org/officeDocument/2006/relationships/hyperlink" Target="https://twitter.com/risto_matti/status/1139391595734716416" TargetMode="External" /><Relationship Id="rId209" Type="http://schemas.openxmlformats.org/officeDocument/2006/relationships/hyperlink" Target="https://twitter.com/bizuser/status/1138421553660489728" TargetMode="External" /><Relationship Id="rId210" Type="http://schemas.openxmlformats.org/officeDocument/2006/relationships/hyperlink" Target="https://twitter.com/thecuriousluke/status/1138421640788881408" TargetMode="External" /><Relationship Id="rId211" Type="http://schemas.openxmlformats.org/officeDocument/2006/relationships/hyperlink" Target="https://twitter.com/thecuriousluke/status/1139391806099972098" TargetMode="External" /><Relationship Id="rId212" Type="http://schemas.openxmlformats.org/officeDocument/2006/relationships/hyperlink" Target="https://twitter.com/saul_ventura__/status/1139391963663257601" TargetMode="External" /><Relationship Id="rId213" Type="http://schemas.openxmlformats.org/officeDocument/2006/relationships/hyperlink" Target="https://twitter.com/gaolata/status/1139404063110418432" TargetMode="External" /><Relationship Id="rId214" Type="http://schemas.openxmlformats.org/officeDocument/2006/relationships/hyperlink" Target="https://twitter.com/nathalialehen/status/1139420682058526720" TargetMode="External" /><Relationship Id="rId215" Type="http://schemas.openxmlformats.org/officeDocument/2006/relationships/hyperlink" Target="https://twitter.com/mcscorporate/status/1139424129726070784" TargetMode="External" /><Relationship Id="rId216" Type="http://schemas.openxmlformats.org/officeDocument/2006/relationships/hyperlink" Target="https://twitter.com/paolaebranati/status/1139424761728180224" TargetMode="External" /><Relationship Id="rId217" Type="http://schemas.openxmlformats.org/officeDocument/2006/relationships/hyperlink" Target="https://twitter.com/bswavely/status/1139456696835874816" TargetMode="External" /><Relationship Id="rId218" Type="http://schemas.openxmlformats.org/officeDocument/2006/relationships/hyperlink" Target="https://twitter.com/yaroslava_up/status/1139457498283483136" TargetMode="External" /><Relationship Id="rId219" Type="http://schemas.openxmlformats.org/officeDocument/2006/relationships/hyperlink" Target="https://twitter.com/tindie/status/1139474058599424000" TargetMode="External" /><Relationship Id="rId220" Type="http://schemas.openxmlformats.org/officeDocument/2006/relationships/hyperlink" Target="https://twitter.com/bookeunjang/status/1139475438848237568" TargetMode="External" /><Relationship Id="rId221" Type="http://schemas.openxmlformats.org/officeDocument/2006/relationships/hyperlink" Target="https://twitter.com/shawnhymel/status/1139163517217644544" TargetMode="External" /><Relationship Id="rId222" Type="http://schemas.openxmlformats.org/officeDocument/2006/relationships/hyperlink" Target="https://twitter.com/tk_d3sign/status/1139483436685508609" TargetMode="External" /><Relationship Id="rId223" Type="http://schemas.openxmlformats.org/officeDocument/2006/relationships/hyperlink" Target="https://twitter.com/belgiuminvestor/status/1139488098067390465" TargetMode="External" /><Relationship Id="rId224" Type="http://schemas.openxmlformats.org/officeDocument/2006/relationships/hyperlink" Target="https://twitter.com/shaunwiggins/status/1139488605238419456" TargetMode="External" /><Relationship Id="rId225" Type="http://schemas.openxmlformats.org/officeDocument/2006/relationships/hyperlink" Target="https://twitter.com/itsmylivetech/status/1139505280234991616" TargetMode="External" /><Relationship Id="rId226" Type="http://schemas.openxmlformats.org/officeDocument/2006/relationships/hyperlink" Target="https://twitter.com/jayeshmthakur/status/1139532447211634688" TargetMode="External" /><Relationship Id="rId227" Type="http://schemas.openxmlformats.org/officeDocument/2006/relationships/hyperlink" Target="https://twitter.com/leadhershipnow/status/1139571367798398978" TargetMode="External" /><Relationship Id="rId228" Type="http://schemas.openxmlformats.org/officeDocument/2006/relationships/hyperlink" Target="https://twitter.com/markant8/status/1139624984802779136" TargetMode="External" /><Relationship Id="rId229" Type="http://schemas.openxmlformats.org/officeDocument/2006/relationships/hyperlink" Target="https://twitter.com/markant8/status/1139625679367000064" TargetMode="External" /><Relationship Id="rId230" Type="http://schemas.openxmlformats.org/officeDocument/2006/relationships/hyperlink" Target="https://twitter.com/lance_edelman/status/1139907920987066369" TargetMode="External" /><Relationship Id="rId231" Type="http://schemas.openxmlformats.org/officeDocument/2006/relationships/hyperlink" Target="https://twitter.com/msarozz/status/1140050476093845505" TargetMode="External" /><Relationship Id="rId232" Type="http://schemas.openxmlformats.org/officeDocument/2006/relationships/hyperlink" Target="https://twitter.com/manifattura40/status/1140050513104449536" TargetMode="External" /><Relationship Id="rId233" Type="http://schemas.openxmlformats.org/officeDocument/2006/relationships/hyperlink" Target="https://twitter.com/machine_ml/status/1140050630985289728" TargetMode="External" /><Relationship Id="rId234" Type="http://schemas.openxmlformats.org/officeDocument/2006/relationships/hyperlink" Target="https://twitter.com/melucaslira/status/1140086818651672576" TargetMode="External" /><Relationship Id="rId235" Type="http://schemas.openxmlformats.org/officeDocument/2006/relationships/hyperlink" Target="https://twitter.com/khalidhamdan0/status/1102482643621502976" TargetMode="External" /><Relationship Id="rId236" Type="http://schemas.openxmlformats.org/officeDocument/2006/relationships/hyperlink" Target="https://twitter.com/belamutschler/status/1140174641870319616" TargetMode="External" /><Relationship Id="rId237" Type="http://schemas.openxmlformats.org/officeDocument/2006/relationships/hyperlink" Target="https://twitter.com/stevelareau/status/1139623242329726976" TargetMode="External" /><Relationship Id="rId238" Type="http://schemas.openxmlformats.org/officeDocument/2006/relationships/hyperlink" Target="https://twitter.com/sabinemondestin/status/1140299539896815616" TargetMode="External" /><Relationship Id="rId239" Type="http://schemas.openxmlformats.org/officeDocument/2006/relationships/hyperlink" Target="https://twitter.com/teddyrobotics/status/1140300607137505280" TargetMode="External" /><Relationship Id="rId240" Type="http://schemas.openxmlformats.org/officeDocument/2006/relationships/hyperlink" Target="https://twitter.com/adamcholewiski1/status/1140378819653709824" TargetMode="External" /><Relationship Id="rId241" Type="http://schemas.openxmlformats.org/officeDocument/2006/relationships/hyperlink" Target="https://twitter.com/mastersonbarry/status/1140379551798878208" TargetMode="External" /><Relationship Id="rId242" Type="http://schemas.openxmlformats.org/officeDocument/2006/relationships/hyperlink" Target="https://twitter.com/freetoopt/status/1139294884911648768" TargetMode="External" /><Relationship Id="rId243" Type="http://schemas.openxmlformats.org/officeDocument/2006/relationships/hyperlink" Target="https://twitter.com/freetoopt/status/1140380033954881536" TargetMode="External" /><Relationship Id="rId244" Type="http://schemas.openxmlformats.org/officeDocument/2006/relationships/hyperlink" Target="https://twitter.com/smione3/status/1140380642468880384" TargetMode="External" /><Relationship Id="rId245" Type="http://schemas.openxmlformats.org/officeDocument/2006/relationships/hyperlink" Target="https://twitter.com/no0on977/status/1140380981335076869" TargetMode="External" /><Relationship Id="rId246" Type="http://schemas.openxmlformats.org/officeDocument/2006/relationships/hyperlink" Target="https://twitter.com/sectest9/status/1140381002251919361" TargetMode="External" /><Relationship Id="rId247" Type="http://schemas.openxmlformats.org/officeDocument/2006/relationships/hyperlink" Target="https://twitter.com/ftugcekose/status/1140381171492302848" TargetMode="External" /><Relationship Id="rId248" Type="http://schemas.openxmlformats.org/officeDocument/2006/relationships/hyperlink" Target="https://twitter.com/epicrelevance/status/1140381489445707776" TargetMode="External" /><Relationship Id="rId249" Type="http://schemas.openxmlformats.org/officeDocument/2006/relationships/hyperlink" Target="https://twitter.com/redblockchain/status/1140381987242500096" TargetMode="External" /><Relationship Id="rId250" Type="http://schemas.openxmlformats.org/officeDocument/2006/relationships/hyperlink" Target="https://twitter.com/santiagorojas/status/1140386123375677440" TargetMode="External" /><Relationship Id="rId251" Type="http://schemas.openxmlformats.org/officeDocument/2006/relationships/hyperlink" Target="https://twitter.com/jfrf_voyager/status/1140396755592372230" TargetMode="External" /><Relationship Id="rId252" Type="http://schemas.openxmlformats.org/officeDocument/2006/relationships/hyperlink" Target="https://twitter.com/tegar09/status/1140411469344854016" TargetMode="External" /><Relationship Id="rId253" Type="http://schemas.openxmlformats.org/officeDocument/2006/relationships/hyperlink" Target="https://twitter.com/mohr_inno/status/1140419276567928833" TargetMode="External" /><Relationship Id="rId254" Type="http://schemas.openxmlformats.org/officeDocument/2006/relationships/hyperlink" Target="https://twitter.com/galileus_exhorb/status/1140427331644854274" TargetMode="External" /><Relationship Id="rId255" Type="http://schemas.openxmlformats.org/officeDocument/2006/relationships/hyperlink" Target="https://twitter.com/digiaustralia/status/1140442900389486592" TargetMode="External" /><Relationship Id="rId256" Type="http://schemas.openxmlformats.org/officeDocument/2006/relationships/hyperlink" Target="https://twitter.com/alberto02891011/status/1140470500075945986" TargetMode="External" /><Relationship Id="rId257" Type="http://schemas.openxmlformats.org/officeDocument/2006/relationships/hyperlink" Target="https://twitter.com/waterpond/status/1140473020886073345" TargetMode="External" /><Relationship Id="rId258" Type="http://schemas.openxmlformats.org/officeDocument/2006/relationships/hyperlink" Target="https://twitter.com/inov82influence/status/1140474660976508928" TargetMode="External" /><Relationship Id="rId259" Type="http://schemas.openxmlformats.org/officeDocument/2006/relationships/hyperlink" Target="https://twitter.com/rubenroa/status/1140474372928548869" TargetMode="External" /><Relationship Id="rId260" Type="http://schemas.openxmlformats.org/officeDocument/2006/relationships/hyperlink" Target="https://twitter.com/e_nterdiscipl/status/1140474711735963650" TargetMode="External" /><Relationship Id="rId261" Type="http://schemas.openxmlformats.org/officeDocument/2006/relationships/hyperlink" Target="https://twitter.com/infopronetwork/status/1140478508919115777" TargetMode="External" /><Relationship Id="rId262" Type="http://schemas.openxmlformats.org/officeDocument/2006/relationships/hyperlink" Target="https://twitter.com/sam11_pearl/status/1140483069851271168" TargetMode="External" /><Relationship Id="rId263" Type="http://schemas.openxmlformats.org/officeDocument/2006/relationships/hyperlink" Target="https://twitter.com/manriquevaldor/status/1139405496236949504" TargetMode="External" /><Relationship Id="rId264" Type="http://schemas.openxmlformats.org/officeDocument/2006/relationships/hyperlink" Target="https://twitter.com/manriquevaldor/status/1140495462547566595" TargetMode="External" /><Relationship Id="rId265" Type="http://schemas.openxmlformats.org/officeDocument/2006/relationships/hyperlink" Target="https://twitter.com/alfredsunil/status/1139402190714372097" TargetMode="External" /><Relationship Id="rId266" Type="http://schemas.openxmlformats.org/officeDocument/2006/relationships/hyperlink" Target="https://twitter.com/alfredsunil/status/1140516212310454272" TargetMode="External" /><Relationship Id="rId267" Type="http://schemas.openxmlformats.org/officeDocument/2006/relationships/hyperlink" Target="https://twitter.com/techvisornl/status/1140050129384333312" TargetMode="External" /><Relationship Id="rId268" Type="http://schemas.openxmlformats.org/officeDocument/2006/relationships/hyperlink" Target="https://twitter.com/machinelearn_d/status/1140067213233098765" TargetMode="External" /><Relationship Id="rId269" Type="http://schemas.openxmlformats.org/officeDocument/2006/relationships/hyperlink" Target="https://twitter.com/benedicterios/status/1140517000789274624" TargetMode="External" /><Relationship Id="rId270" Type="http://schemas.openxmlformats.org/officeDocument/2006/relationships/hyperlink" Target="https://twitter.com/machinelearn_d/status/1140519514506842112" TargetMode="External" /><Relationship Id="rId271" Type="http://schemas.openxmlformats.org/officeDocument/2006/relationships/hyperlink" Target="https://twitter.com/nayana_ks/status/1140516708735602688" TargetMode="External" /><Relationship Id="rId272" Type="http://schemas.openxmlformats.org/officeDocument/2006/relationships/hyperlink" Target="https://twitter.com/gamergeeknews/status/1140552184511119361" TargetMode="External" /><Relationship Id="rId273" Type="http://schemas.openxmlformats.org/officeDocument/2006/relationships/hyperlink" Target="https://twitter.com/nadiacamandona/status/1140552097420763136" TargetMode="External" /><Relationship Id="rId274" Type="http://schemas.openxmlformats.org/officeDocument/2006/relationships/hyperlink" Target="https://twitter.com/dcaravana/status/1140558936304697344" TargetMode="External" /><Relationship Id="rId275" Type="http://schemas.openxmlformats.org/officeDocument/2006/relationships/hyperlink" Target="https://twitter.com/sunnymshah/status/1139404165245886464" TargetMode="External" /><Relationship Id="rId276" Type="http://schemas.openxmlformats.org/officeDocument/2006/relationships/hyperlink" Target="https://twitter.com/sunnymshah/status/1140585046631485442" TargetMode="External" /><Relationship Id="rId277" Type="http://schemas.openxmlformats.org/officeDocument/2006/relationships/hyperlink" Target="https://twitter.com/quebreda/status/1140642989175463936" TargetMode="External" /><Relationship Id="rId278" Type="http://schemas.openxmlformats.org/officeDocument/2006/relationships/hyperlink" Target="https://twitter.com/cryptopulse6/status/1140647002260287488" TargetMode="External" /><Relationship Id="rId279" Type="http://schemas.openxmlformats.org/officeDocument/2006/relationships/hyperlink" Target="https://twitter.com/modis001/status/1140659324458586112" TargetMode="External" /><Relationship Id="rId280" Type="http://schemas.openxmlformats.org/officeDocument/2006/relationships/hyperlink" Target="https://twitter.com/zuntman/status/1140669615519010816" TargetMode="External" /><Relationship Id="rId281" Type="http://schemas.openxmlformats.org/officeDocument/2006/relationships/hyperlink" Target="https://twitter.com/calmsannic/status/1140696980370407424" TargetMode="External" /><Relationship Id="rId282" Type="http://schemas.openxmlformats.org/officeDocument/2006/relationships/hyperlink" Target="https://twitter.com/hainbuchamerica/status/1140695732506243072" TargetMode="External" /><Relationship Id="rId283" Type="http://schemas.openxmlformats.org/officeDocument/2006/relationships/hyperlink" Target="https://twitter.com/imtschicago/status/1140699336520675328" TargetMode="External" /><Relationship Id="rId284" Type="http://schemas.openxmlformats.org/officeDocument/2006/relationships/hyperlink" Target="https://twitter.com/diversity54/status/1140736248904146944" TargetMode="External" /><Relationship Id="rId285" Type="http://schemas.openxmlformats.org/officeDocument/2006/relationships/hyperlink" Target="https://twitter.com/msi_tec/status/1140786480085905408" TargetMode="External" /><Relationship Id="rId286" Type="http://schemas.openxmlformats.org/officeDocument/2006/relationships/hyperlink" Target="https://twitter.com/josepayano/status/1140818704986451968" TargetMode="External" /><Relationship Id="rId287" Type="http://schemas.openxmlformats.org/officeDocument/2006/relationships/hyperlink" Target="https://twitter.com/evejobschair/status/1141030012230889473" TargetMode="External" /><Relationship Id="rId288" Type="http://schemas.openxmlformats.org/officeDocument/2006/relationships/hyperlink" Target="https://twitter.com/jett_grunfeld/status/1141032156027924480" TargetMode="External" /><Relationship Id="rId289" Type="http://schemas.openxmlformats.org/officeDocument/2006/relationships/hyperlink" Target="https://twitter.com/mclynd/status/1140380906827464706" TargetMode="External" /><Relationship Id="rId290" Type="http://schemas.openxmlformats.org/officeDocument/2006/relationships/hyperlink" Target="https://twitter.com/ronald_vanloon/status/1139293618349498369" TargetMode="External" /><Relationship Id="rId291" Type="http://schemas.openxmlformats.org/officeDocument/2006/relationships/hyperlink" Target="https://twitter.com/ronald_vanloon/status/1140378768449556480" TargetMode="External" /><Relationship Id="rId292" Type="http://schemas.openxmlformats.org/officeDocument/2006/relationships/hyperlink" Target="https://twitter.com/ronald_vanloon/status/1140658614849417216" TargetMode="External" /><Relationship Id="rId293" Type="http://schemas.openxmlformats.org/officeDocument/2006/relationships/hyperlink" Target="https://twitter.com/ronald_vanloon/status/1141001625827532800" TargetMode="External" /><Relationship Id="rId294" Type="http://schemas.openxmlformats.org/officeDocument/2006/relationships/hyperlink" Target="https://twitter.com/awc978/status/1141051260231147520" TargetMode="External" /><Relationship Id="rId295" Type="http://schemas.openxmlformats.org/officeDocument/2006/relationships/hyperlink" Target="https://twitter.com/compxplorersuk/status/1141061847703011329" TargetMode="External" /><Relationship Id="rId296" Type="http://schemas.openxmlformats.org/officeDocument/2006/relationships/hyperlink" Target="https://twitter.com/snapplsci/status/1138526907258068992" TargetMode="External" /><Relationship Id="rId297" Type="http://schemas.openxmlformats.org/officeDocument/2006/relationships/hyperlink" Target="https://twitter.com/snapplsci/status/1141101312924442627" TargetMode="External" /><Relationship Id="rId298" Type="http://schemas.openxmlformats.org/officeDocument/2006/relationships/comments" Target="../comments12.xml" /><Relationship Id="rId299" Type="http://schemas.openxmlformats.org/officeDocument/2006/relationships/vmlDrawing" Target="../drawings/vmlDrawing6.vml" /><Relationship Id="rId300" Type="http://schemas.openxmlformats.org/officeDocument/2006/relationships/table" Target="../tables/table22.xml" /><Relationship Id="rId30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53pnmnuIT" TargetMode="External" /><Relationship Id="rId2" Type="http://schemas.openxmlformats.org/officeDocument/2006/relationships/hyperlink" Target="https://t.co/eMA45LrUOX" TargetMode="External" /><Relationship Id="rId3" Type="http://schemas.openxmlformats.org/officeDocument/2006/relationships/hyperlink" Target="https://t.co/LV5OvarI6J" TargetMode="External" /><Relationship Id="rId4" Type="http://schemas.openxmlformats.org/officeDocument/2006/relationships/hyperlink" Target="https://t.co/6IO6esWeOU" TargetMode="External" /><Relationship Id="rId5" Type="http://schemas.openxmlformats.org/officeDocument/2006/relationships/hyperlink" Target="https://t.co/HWvbHhxFkM" TargetMode="External" /><Relationship Id="rId6" Type="http://schemas.openxmlformats.org/officeDocument/2006/relationships/hyperlink" Target="https://t.co/srdhJv94mQ" TargetMode="External" /><Relationship Id="rId7" Type="http://schemas.openxmlformats.org/officeDocument/2006/relationships/hyperlink" Target="https://t.co/lM2niWIW73" TargetMode="External" /><Relationship Id="rId8" Type="http://schemas.openxmlformats.org/officeDocument/2006/relationships/hyperlink" Target="https://t.co/YSUzB6ufyp" TargetMode="External" /><Relationship Id="rId9" Type="http://schemas.openxmlformats.org/officeDocument/2006/relationships/hyperlink" Target="https://t.co/7FgCZAX27T" TargetMode="External" /><Relationship Id="rId10" Type="http://schemas.openxmlformats.org/officeDocument/2006/relationships/hyperlink" Target="https://t.co/wFymCTkM9f" TargetMode="External" /><Relationship Id="rId11" Type="http://schemas.openxmlformats.org/officeDocument/2006/relationships/hyperlink" Target="https://t.co/fZU86ffkCU" TargetMode="External" /><Relationship Id="rId12" Type="http://schemas.openxmlformats.org/officeDocument/2006/relationships/hyperlink" Target="https://t.co/i3qAimskHd" TargetMode="External" /><Relationship Id="rId13" Type="http://schemas.openxmlformats.org/officeDocument/2006/relationships/hyperlink" Target="https://t.co/b14bFcn4Bz" TargetMode="External" /><Relationship Id="rId14" Type="http://schemas.openxmlformats.org/officeDocument/2006/relationships/hyperlink" Target="https://t.co/2kEmsZoqoH" TargetMode="External" /><Relationship Id="rId15" Type="http://schemas.openxmlformats.org/officeDocument/2006/relationships/hyperlink" Target="https://t.co/4cwID8EfsQ" TargetMode="External" /><Relationship Id="rId16" Type="http://schemas.openxmlformats.org/officeDocument/2006/relationships/hyperlink" Target="https://t.co/Uucuj7oTwL" TargetMode="External" /><Relationship Id="rId17" Type="http://schemas.openxmlformats.org/officeDocument/2006/relationships/hyperlink" Target="http://t.co/SI1THNQ7vK" TargetMode="External" /><Relationship Id="rId18" Type="http://schemas.openxmlformats.org/officeDocument/2006/relationships/hyperlink" Target="https://t.co/FDdrp4MA0i" TargetMode="External" /><Relationship Id="rId19" Type="http://schemas.openxmlformats.org/officeDocument/2006/relationships/hyperlink" Target="https://t.co/Ms1cmFU8GS" TargetMode="External" /><Relationship Id="rId20" Type="http://schemas.openxmlformats.org/officeDocument/2006/relationships/hyperlink" Target="http://t.co/boHHYcSXNP" TargetMode="External" /><Relationship Id="rId21" Type="http://schemas.openxmlformats.org/officeDocument/2006/relationships/hyperlink" Target="https://t.co/pIQcS13pw9" TargetMode="External" /><Relationship Id="rId22" Type="http://schemas.openxmlformats.org/officeDocument/2006/relationships/hyperlink" Target="https://t.co/fEbse7VcXT" TargetMode="External" /><Relationship Id="rId23" Type="http://schemas.openxmlformats.org/officeDocument/2006/relationships/hyperlink" Target="https://t.co/fnfsmuGsii" TargetMode="External" /><Relationship Id="rId24" Type="http://schemas.openxmlformats.org/officeDocument/2006/relationships/hyperlink" Target="https://t.co/ANfWqWqqSU" TargetMode="External" /><Relationship Id="rId25" Type="http://schemas.openxmlformats.org/officeDocument/2006/relationships/hyperlink" Target="https://t.co/IcWgdrlUDO" TargetMode="External" /><Relationship Id="rId26" Type="http://schemas.openxmlformats.org/officeDocument/2006/relationships/hyperlink" Target="https://t.co/STpANWiGYj" TargetMode="External" /><Relationship Id="rId27" Type="http://schemas.openxmlformats.org/officeDocument/2006/relationships/hyperlink" Target="https://t.co/ulab5Tg9xD" TargetMode="External" /><Relationship Id="rId28" Type="http://schemas.openxmlformats.org/officeDocument/2006/relationships/hyperlink" Target="http://t.co/vpsycneBBJ" TargetMode="External" /><Relationship Id="rId29" Type="http://schemas.openxmlformats.org/officeDocument/2006/relationships/hyperlink" Target="https://t.co/38MgrqHvHb" TargetMode="External" /><Relationship Id="rId30" Type="http://schemas.openxmlformats.org/officeDocument/2006/relationships/hyperlink" Target="https://t.co/NQNO6skwmN" TargetMode="External" /><Relationship Id="rId31" Type="http://schemas.openxmlformats.org/officeDocument/2006/relationships/hyperlink" Target="https://t.co/skqT4kXOe3" TargetMode="External" /><Relationship Id="rId32" Type="http://schemas.openxmlformats.org/officeDocument/2006/relationships/hyperlink" Target="https://t.co/HB4OL1DPRz" TargetMode="External" /><Relationship Id="rId33" Type="http://schemas.openxmlformats.org/officeDocument/2006/relationships/hyperlink" Target="https://t.co/TdFjt7nvh2" TargetMode="External" /><Relationship Id="rId34" Type="http://schemas.openxmlformats.org/officeDocument/2006/relationships/hyperlink" Target="https://t.co/nfdi0nGXKZ" TargetMode="External" /><Relationship Id="rId35" Type="http://schemas.openxmlformats.org/officeDocument/2006/relationships/hyperlink" Target="https://t.co/cZV55Clr81" TargetMode="External" /><Relationship Id="rId36" Type="http://schemas.openxmlformats.org/officeDocument/2006/relationships/hyperlink" Target="https://t.co/XbksIqxz6m" TargetMode="External" /><Relationship Id="rId37" Type="http://schemas.openxmlformats.org/officeDocument/2006/relationships/hyperlink" Target="https://t.co/JE3rBWMAl3" TargetMode="External" /><Relationship Id="rId38" Type="http://schemas.openxmlformats.org/officeDocument/2006/relationships/hyperlink" Target="https://t.co/SoEAsS57K0" TargetMode="External" /><Relationship Id="rId39" Type="http://schemas.openxmlformats.org/officeDocument/2006/relationships/hyperlink" Target="https://t.co/UZJz8DoHqJ" TargetMode="External" /><Relationship Id="rId40" Type="http://schemas.openxmlformats.org/officeDocument/2006/relationships/hyperlink" Target="https://t.co/MItMC7HSqI" TargetMode="External" /><Relationship Id="rId41" Type="http://schemas.openxmlformats.org/officeDocument/2006/relationships/hyperlink" Target="http://t.co/XIoalHMUd5" TargetMode="External" /><Relationship Id="rId42" Type="http://schemas.openxmlformats.org/officeDocument/2006/relationships/hyperlink" Target="https://t.co/QKg0jEnCNe" TargetMode="External" /><Relationship Id="rId43" Type="http://schemas.openxmlformats.org/officeDocument/2006/relationships/hyperlink" Target="https://t.co/5C2dcwLIWG" TargetMode="External" /><Relationship Id="rId44" Type="http://schemas.openxmlformats.org/officeDocument/2006/relationships/hyperlink" Target="https://t.co/BdtpXV8XzG" TargetMode="External" /><Relationship Id="rId45" Type="http://schemas.openxmlformats.org/officeDocument/2006/relationships/hyperlink" Target="https://t.co/6ojjArnec1" TargetMode="External" /><Relationship Id="rId46" Type="http://schemas.openxmlformats.org/officeDocument/2006/relationships/hyperlink" Target="https://t.co/qEToVUzSTc" TargetMode="External" /><Relationship Id="rId47" Type="http://schemas.openxmlformats.org/officeDocument/2006/relationships/hyperlink" Target="https://t.co/ILDo3CFZZY" TargetMode="External" /><Relationship Id="rId48" Type="http://schemas.openxmlformats.org/officeDocument/2006/relationships/hyperlink" Target="https://t.co/A9YHxF00fl" TargetMode="External" /><Relationship Id="rId49" Type="http://schemas.openxmlformats.org/officeDocument/2006/relationships/hyperlink" Target="https://t.co/5eDH8mX3sV" TargetMode="External" /><Relationship Id="rId50" Type="http://schemas.openxmlformats.org/officeDocument/2006/relationships/hyperlink" Target="https://t.co/MNTPM6fhj1" TargetMode="External" /><Relationship Id="rId51" Type="http://schemas.openxmlformats.org/officeDocument/2006/relationships/hyperlink" Target="https://t.co/YE9V34jPO8" TargetMode="External" /><Relationship Id="rId52" Type="http://schemas.openxmlformats.org/officeDocument/2006/relationships/hyperlink" Target="https://t.co/k6pcXX1YVW" TargetMode="External" /><Relationship Id="rId53" Type="http://schemas.openxmlformats.org/officeDocument/2006/relationships/hyperlink" Target="https://t.co/kdC0w605cD" TargetMode="External" /><Relationship Id="rId54" Type="http://schemas.openxmlformats.org/officeDocument/2006/relationships/hyperlink" Target="https://t.co/vZ2FmuVdKV" TargetMode="External" /><Relationship Id="rId55" Type="http://schemas.openxmlformats.org/officeDocument/2006/relationships/hyperlink" Target="https://t.co/GrGxEahKiP" TargetMode="External" /><Relationship Id="rId56" Type="http://schemas.openxmlformats.org/officeDocument/2006/relationships/hyperlink" Target="https://t.co/HQcz1YDNdD" TargetMode="External" /><Relationship Id="rId57" Type="http://schemas.openxmlformats.org/officeDocument/2006/relationships/hyperlink" Target="https://t.co/Use3egj28B" TargetMode="External" /><Relationship Id="rId58" Type="http://schemas.openxmlformats.org/officeDocument/2006/relationships/hyperlink" Target="https://t.co/6odYdaz7Zi" TargetMode="External" /><Relationship Id="rId59" Type="http://schemas.openxmlformats.org/officeDocument/2006/relationships/hyperlink" Target="https://t.co/1TKwAxKdMa" TargetMode="External" /><Relationship Id="rId60" Type="http://schemas.openxmlformats.org/officeDocument/2006/relationships/hyperlink" Target="https://t.co/5sfkIymJJH" TargetMode="External" /><Relationship Id="rId61" Type="http://schemas.openxmlformats.org/officeDocument/2006/relationships/hyperlink" Target="https://t.co/iEfIFQeBiz" TargetMode="External" /><Relationship Id="rId62" Type="http://schemas.openxmlformats.org/officeDocument/2006/relationships/hyperlink" Target="http://t.co/VDo7u5vaAk" TargetMode="External" /><Relationship Id="rId63" Type="http://schemas.openxmlformats.org/officeDocument/2006/relationships/hyperlink" Target="https://t.co/ihLfzQ3tWF" TargetMode="External" /><Relationship Id="rId64" Type="http://schemas.openxmlformats.org/officeDocument/2006/relationships/hyperlink" Target="http://t.co/3GPzHs4Nn6" TargetMode="External" /><Relationship Id="rId65" Type="http://schemas.openxmlformats.org/officeDocument/2006/relationships/hyperlink" Target="https://t.co/B4lApdMEDj" TargetMode="External" /><Relationship Id="rId66" Type="http://schemas.openxmlformats.org/officeDocument/2006/relationships/hyperlink" Target="https://t.co/dLOVSK76L2" TargetMode="External" /><Relationship Id="rId67" Type="http://schemas.openxmlformats.org/officeDocument/2006/relationships/hyperlink" Target="https://t.co/4109LWKvLL" TargetMode="External" /><Relationship Id="rId68" Type="http://schemas.openxmlformats.org/officeDocument/2006/relationships/hyperlink" Target="https://t.co/C9Rs2oOkEi" TargetMode="External" /><Relationship Id="rId69" Type="http://schemas.openxmlformats.org/officeDocument/2006/relationships/hyperlink" Target="https://t.co/AserWFFwNA" TargetMode="External" /><Relationship Id="rId70" Type="http://schemas.openxmlformats.org/officeDocument/2006/relationships/hyperlink" Target="https://t.co/vPXE8MwGGu" TargetMode="External" /><Relationship Id="rId71" Type="http://schemas.openxmlformats.org/officeDocument/2006/relationships/hyperlink" Target="http://t.co/xUk9j67Ra5" TargetMode="External" /><Relationship Id="rId72" Type="http://schemas.openxmlformats.org/officeDocument/2006/relationships/hyperlink" Target="https://t.co/n8gEN2z8eI" TargetMode="External" /><Relationship Id="rId73" Type="http://schemas.openxmlformats.org/officeDocument/2006/relationships/hyperlink" Target="https://t.co/m3iMKQlmh7" TargetMode="External" /><Relationship Id="rId74" Type="http://schemas.openxmlformats.org/officeDocument/2006/relationships/hyperlink" Target="http://t.co/WflJ3kHjCf" TargetMode="External" /><Relationship Id="rId75" Type="http://schemas.openxmlformats.org/officeDocument/2006/relationships/hyperlink" Target="https://t.co/2RyQzTZspQ" TargetMode="External" /><Relationship Id="rId76" Type="http://schemas.openxmlformats.org/officeDocument/2006/relationships/hyperlink" Target="https://pbs.twimg.com/profile_banners/763044924526825476/1485309332" TargetMode="External" /><Relationship Id="rId77" Type="http://schemas.openxmlformats.org/officeDocument/2006/relationships/hyperlink" Target="https://pbs.twimg.com/profile_banners/15255621/1548507240" TargetMode="External" /><Relationship Id="rId78" Type="http://schemas.openxmlformats.org/officeDocument/2006/relationships/hyperlink" Target="https://pbs.twimg.com/profile_banners/87818409/1542013526" TargetMode="External" /><Relationship Id="rId79" Type="http://schemas.openxmlformats.org/officeDocument/2006/relationships/hyperlink" Target="https://pbs.twimg.com/profile_banners/49733413/1558429982" TargetMode="External" /><Relationship Id="rId80" Type="http://schemas.openxmlformats.org/officeDocument/2006/relationships/hyperlink" Target="https://pbs.twimg.com/profile_banners/106800018/1525832259" TargetMode="External" /><Relationship Id="rId81" Type="http://schemas.openxmlformats.org/officeDocument/2006/relationships/hyperlink" Target="https://pbs.twimg.com/profile_banners/830022946861113344/1486731305" TargetMode="External" /><Relationship Id="rId82" Type="http://schemas.openxmlformats.org/officeDocument/2006/relationships/hyperlink" Target="https://pbs.twimg.com/profile_banners/15425183/1359753197" TargetMode="External" /><Relationship Id="rId83" Type="http://schemas.openxmlformats.org/officeDocument/2006/relationships/hyperlink" Target="https://pbs.twimg.com/profile_banners/15460048/1560362991" TargetMode="External" /><Relationship Id="rId84" Type="http://schemas.openxmlformats.org/officeDocument/2006/relationships/hyperlink" Target="https://pbs.twimg.com/profile_banners/943680526380023809/1513925643" TargetMode="External" /><Relationship Id="rId85" Type="http://schemas.openxmlformats.org/officeDocument/2006/relationships/hyperlink" Target="https://pbs.twimg.com/profile_banners/908537387751317504/1515894922" TargetMode="External" /><Relationship Id="rId86" Type="http://schemas.openxmlformats.org/officeDocument/2006/relationships/hyperlink" Target="https://pbs.twimg.com/profile_banners/135486484/1560779643" TargetMode="External" /><Relationship Id="rId87" Type="http://schemas.openxmlformats.org/officeDocument/2006/relationships/hyperlink" Target="https://pbs.twimg.com/profile_banners/54667280/1447077039" TargetMode="External" /><Relationship Id="rId88" Type="http://schemas.openxmlformats.org/officeDocument/2006/relationships/hyperlink" Target="https://pbs.twimg.com/profile_banners/195289158/1543070289" TargetMode="External" /><Relationship Id="rId89" Type="http://schemas.openxmlformats.org/officeDocument/2006/relationships/hyperlink" Target="https://pbs.twimg.com/profile_banners/1025216446731837442/1555777545" TargetMode="External" /><Relationship Id="rId90" Type="http://schemas.openxmlformats.org/officeDocument/2006/relationships/hyperlink" Target="https://pbs.twimg.com/profile_banners/1259108498/1483627189" TargetMode="External" /><Relationship Id="rId91" Type="http://schemas.openxmlformats.org/officeDocument/2006/relationships/hyperlink" Target="https://pbs.twimg.com/profile_banners/1130448228447543296/1558355417" TargetMode="External" /><Relationship Id="rId92" Type="http://schemas.openxmlformats.org/officeDocument/2006/relationships/hyperlink" Target="https://pbs.twimg.com/profile_banners/18585700/1399491639" TargetMode="External" /><Relationship Id="rId93" Type="http://schemas.openxmlformats.org/officeDocument/2006/relationships/hyperlink" Target="https://pbs.twimg.com/profile_banners/18360110/1558313531" TargetMode="External" /><Relationship Id="rId94" Type="http://schemas.openxmlformats.org/officeDocument/2006/relationships/hyperlink" Target="https://pbs.twimg.com/profile_banners/560712390/1559234884" TargetMode="External" /><Relationship Id="rId95" Type="http://schemas.openxmlformats.org/officeDocument/2006/relationships/hyperlink" Target="https://pbs.twimg.com/profile_banners/856864272307150849/1508139729" TargetMode="External" /><Relationship Id="rId96" Type="http://schemas.openxmlformats.org/officeDocument/2006/relationships/hyperlink" Target="https://pbs.twimg.com/profile_banners/901225114905305088/1560331155" TargetMode="External" /><Relationship Id="rId97" Type="http://schemas.openxmlformats.org/officeDocument/2006/relationships/hyperlink" Target="https://pbs.twimg.com/profile_banners/1072430245234532352/1544542397" TargetMode="External" /><Relationship Id="rId98" Type="http://schemas.openxmlformats.org/officeDocument/2006/relationships/hyperlink" Target="https://pbs.twimg.com/profile_banners/1244092386/1560244687" TargetMode="External" /><Relationship Id="rId99" Type="http://schemas.openxmlformats.org/officeDocument/2006/relationships/hyperlink" Target="https://pbs.twimg.com/profile_banners/1628480198/1461160044" TargetMode="External" /><Relationship Id="rId100" Type="http://schemas.openxmlformats.org/officeDocument/2006/relationships/hyperlink" Target="https://pbs.twimg.com/profile_banners/569137571/1504706025" TargetMode="External" /><Relationship Id="rId101" Type="http://schemas.openxmlformats.org/officeDocument/2006/relationships/hyperlink" Target="https://pbs.twimg.com/profile_banners/190194769/1409054533" TargetMode="External" /><Relationship Id="rId102" Type="http://schemas.openxmlformats.org/officeDocument/2006/relationships/hyperlink" Target="https://pbs.twimg.com/profile_banners/803698899085127680/1480632853" TargetMode="External" /><Relationship Id="rId103" Type="http://schemas.openxmlformats.org/officeDocument/2006/relationships/hyperlink" Target="https://pbs.twimg.com/profile_banners/298462281/1557514725" TargetMode="External" /><Relationship Id="rId104" Type="http://schemas.openxmlformats.org/officeDocument/2006/relationships/hyperlink" Target="https://pbs.twimg.com/profile_banners/743457854485577728/1525267780" TargetMode="External" /><Relationship Id="rId105" Type="http://schemas.openxmlformats.org/officeDocument/2006/relationships/hyperlink" Target="https://pbs.twimg.com/profile_banners/554523542/1514552102" TargetMode="External" /><Relationship Id="rId106" Type="http://schemas.openxmlformats.org/officeDocument/2006/relationships/hyperlink" Target="https://pbs.twimg.com/profile_banners/840322392/1540593567" TargetMode="External" /><Relationship Id="rId107" Type="http://schemas.openxmlformats.org/officeDocument/2006/relationships/hyperlink" Target="https://pbs.twimg.com/profile_banners/2199716367/1550664560" TargetMode="External" /><Relationship Id="rId108" Type="http://schemas.openxmlformats.org/officeDocument/2006/relationships/hyperlink" Target="https://pbs.twimg.com/profile_banners/795933922509078528/1560801701" TargetMode="External" /><Relationship Id="rId109" Type="http://schemas.openxmlformats.org/officeDocument/2006/relationships/hyperlink" Target="https://pbs.twimg.com/profile_banners/555031989/1504691055" TargetMode="External" /><Relationship Id="rId110" Type="http://schemas.openxmlformats.org/officeDocument/2006/relationships/hyperlink" Target="https://pbs.twimg.com/profile_banners/2344530218/1527574812" TargetMode="External" /><Relationship Id="rId111" Type="http://schemas.openxmlformats.org/officeDocument/2006/relationships/hyperlink" Target="https://pbs.twimg.com/profile_banners/17575069/1544799931" TargetMode="External" /><Relationship Id="rId112" Type="http://schemas.openxmlformats.org/officeDocument/2006/relationships/hyperlink" Target="https://pbs.twimg.com/profile_banners/16438248/1535392010" TargetMode="External" /><Relationship Id="rId113" Type="http://schemas.openxmlformats.org/officeDocument/2006/relationships/hyperlink" Target="https://pbs.twimg.com/profile_banners/3195761/1535812834" TargetMode="External" /><Relationship Id="rId114" Type="http://schemas.openxmlformats.org/officeDocument/2006/relationships/hyperlink" Target="https://pbs.twimg.com/profile_banners/130857101/1536725498" TargetMode="External" /><Relationship Id="rId115" Type="http://schemas.openxmlformats.org/officeDocument/2006/relationships/hyperlink" Target="https://pbs.twimg.com/profile_banners/482970391/1409332484" TargetMode="External" /><Relationship Id="rId116" Type="http://schemas.openxmlformats.org/officeDocument/2006/relationships/hyperlink" Target="https://pbs.twimg.com/profile_banners/144934851/1448810328" TargetMode="External" /><Relationship Id="rId117" Type="http://schemas.openxmlformats.org/officeDocument/2006/relationships/hyperlink" Target="https://pbs.twimg.com/profile_banners/103497507/1443944388" TargetMode="External" /><Relationship Id="rId118" Type="http://schemas.openxmlformats.org/officeDocument/2006/relationships/hyperlink" Target="https://pbs.twimg.com/profile_banners/1111557401549791234/1560356890" TargetMode="External" /><Relationship Id="rId119" Type="http://schemas.openxmlformats.org/officeDocument/2006/relationships/hyperlink" Target="https://pbs.twimg.com/profile_banners/1363973622/1471576402" TargetMode="External" /><Relationship Id="rId120" Type="http://schemas.openxmlformats.org/officeDocument/2006/relationships/hyperlink" Target="https://pbs.twimg.com/profile_banners/78917566/1559897837" TargetMode="External" /><Relationship Id="rId121" Type="http://schemas.openxmlformats.org/officeDocument/2006/relationships/hyperlink" Target="https://pbs.twimg.com/profile_banners/1064108650271309826/1542538859" TargetMode="External" /><Relationship Id="rId122" Type="http://schemas.openxmlformats.org/officeDocument/2006/relationships/hyperlink" Target="https://pbs.twimg.com/profile_banners/3278169884/1534392300" TargetMode="External" /><Relationship Id="rId123" Type="http://schemas.openxmlformats.org/officeDocument/2006/relationships/hyperlink" Target="https://pbs.twimg.com/profile_banners/195151954/1422728160" TargetMode="External" /><Relationship Id="rId124" Type="http://schemas.openxmlformats.org/officeDocument/2006/relationships/hyperlink" Target="https://pbs.twimg.com/profile_banners/1671349855/1406977915" TargetMode="External" /><Relationship Id="rId125" Type="http://schemas.openxmlformats.org/officeDocument/2006/relationships/hyperlink" Target="https://pbs.twimg.com/profile_banners/1058122315/1400150844" TargetMode="External" /><Relationship Id="rId126" Type="http://schemas.openxmlformats.org/officeDocument/2006/relationships/hyperlink" Target="https://pbs.twimg.com/profile_banners/770615797/1364148554" TargetMode="External" /><Relationship Id="rId127" Type="http://schemas.openxmlformats.org/officeDocument/2006/relationships/hyperlink" Target="https://pbs.twimg.com/profile_banners/14734548/1508513440" TargetMode="External" /><Relationship Id="rId128" Type="http://schemas.openxmlformats.org/officeDocument/2006/relationships/hyperlink" Target="https://pbs.twimg.com/profile_banners/2801239800/1543916809" TargetMode="External" /><Relationship Id="rId129" Type="http://schemas.openxmlformats.org/officeDocument/2006/relationships/hyperlink" Target="https://pbs.twimg.com/profile_banners/712685130/1511856260" TargetMode="External" /><Relationship Id="rId130" Type="http://schemas.openxmlformats.org/officeDocument/2006/relationships/hyperlink" Target="https://pbs.twimg.com/profile_banners/145457374/1532316484" TargetMode="External" /><Relationship Id="rId131" Type="http://schemas.openxmlformats.org/officeDocument/2006/relationships/hyperlink" Target="https://pbs.twimg.com/profile_banners/387820244/1422313496" TargetMode="External" /><Relationship Id="rId132" Type="http://schemas.openxmlformats.org/officeDocument/2006/relationships/hyperlink" Target="https://pbs.twimg.com/profile_banners/19508497/1492894449" TargetMode="External" /><Relationship Id="rId133" Type="http://schemas.openxmlformats.org/officeDocument/2006/relationships/hyperlink" Target="https://pbs.twimg.com/profile_banners/1491149610/1388262448" TargetMode="External" /><Relationship Id="rId134" Type="http://schemas.openxmlformats.org/officeDocument/2006/relationships/hyperlink" Target="https://pbs.twimg.com/profile_banners/781930376721752064/1479434618" TargetMode="External" /><Relationship Id="rId135" Type="http://schemas.openxmlformats.org/officeDocument/2006/relationships/hyperlink" Target="https://pbs.twimg.com/profile_banners/216813753/1542991335" TargetMode="External" /><Relationship Id="rId136" Type="http://schemas.openxmlformats.org/officeDocument/2006/relationships/hyperlink" Target="https://pbs.twimg.com/profile_banners/1274104182/1447728362" TargetMode="External" /><Relationship Id="rId137" Type="http://schemas.openxmlformats.org/officeDocument/2006/relationships/hyperlink" Target="https://pbs.twimg.com/profile_banners/2800599859/1431034133" TargetMode="External" /><Relationship Id="rId138" Type="http://schemas.openxmlformats.org/officeDocument/2006/relationships/hyperlink" Target="https://pbs.twimg.com/profile_banners/711000475340902400/1525363244" TargetMode="External" /><Relationship Id="rId139" Type="http://schemas.openxmlformats.org/officeDocument/2006/relationships/hyperlink" Target="https://pbs.twimg.com/profile_banners/781901271737380865/1530204970" TargetMode="External" /><Relationship Id="rId140" Type="http://schemas.openxmlformats.org/officeDocument/2006/relationships/hyperlink" Target="https://pbs.twimg.com/profile_banners/772361408956731392/1537214977" TargetMode="External" /><Relationship Id="rId141" Type="http://schemas.openxmlformats.org/officeDocument/2006/relationships/hyperlink" Target="https://pbs.twimg.com/profile_banners/3296548171/1503191087" TargetMode="External" /><Relationship Id="rId142" Type="http://schemas.openxmlformats.org/officeDocument/2006/relationships/hyperlink" Target="https://pbs.twimg.com/profile_banners/143136451/1546163339" TargetMode="External" /><Relationship Id="rId143" Type="http://schemas.openxmlformats.org/officeDocument/2006/relationships/hyperlink" Target="https://pbs.twimg.com/profile_banners/35203319/1560354743" TargetMode="External" /><Relationship Id="rId144" Type="http://schemas.openxmlformats.org/officeDocument/2006/relationships/hyperlink" Target="https://pbs.twimg.com/profile_banners/96602960/1543930614" TargetMode="External" /><Relationship Id="rId145" Type="http://schemas.openxmlformats.org/officeDocument/2006/relationships/hyperlink" Target="https://pbs.twimg.com/profile_banners/31017314/1449987474" TargetMode="External" /><Relationship Id="rId146" Type="http://schemas.openxmlformats.org/officeDocument/2006/relationships/hyperlink" Target="https://pbs.twimg.com/profile_banners/1109110283035992065/1560531413" TargetMode="External" /><Relationship Id="rId147" Type="http://schemas.openxmlformats.org/officeDocument/2006/relationships/hyperlink" Target="https://pbs.twimg.com/profile_banners/1122236689294999553/1560638644" TargetMode="External" /><Relationship Id="rId148" Type="http://schemas.openxmlformats.org/officeDocument/2006/relationships/hyperlink" Target="https://pbs.twimg.com/profile_banners/1128332415510904833/1559864328" TargetMode="External" /><Relationship Id="rId149" Type="http://schemas.openxmlformats.org/officeDocument/2006/relationships/hyperlink" Target="https://pbs.twimg.com/profile_banners/2673896172/1547760918" TargetMode="External" /><Relationship Id="rId150" Type="http://schemas.openxmlformats.org/officeDocument/2006/relationships/hyperlink" Target="https://pbs.twimg.com/profile_banners/710123736175783938/1458287472" TargetMode="External" /><Relationship Id="rId151" Type="http://schemas.openxmlformats.org/officeDocument/2006/relationships/hyperlink" Target="https://pbs.twimg.com/profile_banners/3043256225/1560895460" TargetMode="External" /><Relationship Id="rId152" Type="http://schemas.openxmlformats.org/officeDocument/2006/relationships/hyperlink" Target="https://pbs.twimg.com/profile_banners/709783018483810304/1532310444" TargetMode="External" /><Relationship Id="rId153" Type="http://schemas.openxmlformats.org/officeDocument/2006/relationships/hyperlink" Target="https://pbs.twimg.com/profile_banners/954862474238595074/1532308711" TargetMode="External" /><Relationship Id="rId154" Type="http://schemas.openxmlformats.org/officeDocument/2006/relationships/hyperlink" Target="https://pbs.twimg.com/profile_banners/30615043/1468565824" TargetMode="External" /><Relationship Id="rId155" Type="http://schemas.openxmlformats.org/officeDocument/2006/relationships/hyperlink" Target="https://pbs.twimg.com/profile_banners/214570708/1407251637" TargetMode="External" /><Relationship Id="rId156" Type="http://schemas.openxmlformats.org/officeDocument/2006/relationships/hyperlink" Target="https://pbs.twimg.com/profile_banners/171893613/1526173211" TargetMode="External" /><Relationship Id="rId157" Type="http://schemas.openxmlformats.org/officeDocument/2006/relationships/hyperlink" Target="https://pbs.twimg.com/profile_banners/2737347683/1469474824" TargetMode="External" /><Relationship Id="rId158" Type="http://schemas.openxmlformats.org/officeDocument/2006/relationships/hyperlink" Target="https://pbs.twimg.com/profile_banners/3066014423/1441414754" TargetMode="External" /><Relationship Id="rId159" Type="http://schemas.openxmlformats.org/officeDocument/2006/relationships/hyperlink" Target="https://pbs.twimg.com/profile_banners/1136971965250428928/1559965179" TargetMode="External" /><Relationship Id="rId160" Type="http://schemas.openxmlformats.org/officeDocument/2006/relationships/hyperlink" Target="https://pbs.twimg.com/profile_banners/769257522456702977/1480774221" TargetMode="External" /><Relationship Id="rId161" Type="http://schemas.openxmlformats.org/officeDocument/2006/relationships/hyperlink" Target="https://pbs.twimg.com/profile_banners/975452621522853890/1521402326" TargetMode="External" /><Relationship Id="rId162" Type="http://schemas.openxmlformats.org/officeDocument/2006/relationships/hyperlink" Target="https://pbs.twimg.com/profile_banners/226310002/1521139334" TargetMode="External" /><Relationship Id="rId163" Type="http://schemas.openxmlformats.org/officeDocument/2006/relationships/hyperlink" Target="https://pbs.twimg.com/profile_banners/2737054495/1539690073" TargetMode="External" /><Relationship Id="rId164" Type="http://schemas.openxmlformats.org/officeDocument/2006/relationships/hyperlink" Target="https://pbs.twimg.com/profile_banners/3732897196/1510683706" TargetMode="External" /><Relationship Id="rId165" Type="http://schemas.openxmlformats.org/officeDocument/2006/relationships/hyperlink" Target="https://pbs.twimg.com/profile_banners/97403875/1443097682" TargetMode="External" /><Relationship Id="rId166" Type="http://schemas.openxmlformats.org/officeDocument/2006/relationships/hyperlink" Target="https://pbs.twimg.com/profile_banners/14369376/1548088412" TargetMode="External" /><Relationship Id="rId167" Type="http://schemas.openxmlformats.org/officeDocument/2006/relationships/hyperlink" Target="https://pbs.twimg.com/profile_banners/2889397074/1475040094" TargetMode="External" /><Relationship Id="rId168" Type="http://schemas.openxmlformats.org/officeDocument/2006/relationships/hyperlink" Target="https://pbs.twimg.com/profile_banners/316331833/1431495420" TargetMode="External" /><Relationship Id="rId169" Type="http://schemas.openxmlformats.org/officeDocument/2006/relationships/hyperlink" Target="https://pbs.twimg.com/profile_banners/2458018733/1447941248" TargetMode="External" /><Relationship Id="rId170" Type="http://schemas.openxmlformats.org/officeDocument/2006/relationships/hyperlink" Target="https://pbs.twimg.com/profile_banners/922305473449041920/1547575781" TargetMode="External" /><Relationship Id="rId171" Type="http://schemas.openxmlformats.org/officeDocument/2006/relationships/hyperlink" Target="https://pbs.twimg.com/profile_banners/9478172/1552954337" TargetMode="External" /><Relationship Id="rId172" Type="http://schemas.openxmlformats.org/officeDocument/2006/relationships/hyperlink" Target="https://pbs.twimg.com/profile_banners/1423656548/1463893440" TargetMode="External" /><Relationship Id="rId173" Type="http://schemas.openxmlformats.org/officeDocument/2006/relationships/hyperlink" Target="https://pbs.twimg.com/profile_banners/171892955/1485889006" TargetMode="External" /><Relationship Id="rId174" Type="http://schemas.openxmlformats.org/officeDocument/2006/relationships/hyperlink" Target="https://pbs.twimg.com/profile_banners/1122007073951289345/1556907484" TargetMode="External" /><Relationship Id="rId175" Type="http://schemas.openxmlformats.org/officeDocument/2006/relationships/hyperlink" Target="https://pbs.twimg.com/profile_banners/90826074/1556993642" TargetMode="External" /><Relationship Id="rId176" Type="http://schemas.openxmlformats.org/officeDocument/2006/relationships/hyperlink" Target="https://pbs.twimg.com/profile_banners/211854888/1558839778" TargetMode="External" /><Relationship Id="rId177" Type="http://schemas.openxmlformats.org/officeDocument/2006/relationships/hyperlink" Target="https://pbs.twimg.com/profile_banners/75895692/1455226780" TargetMode="External" /><Relationship Id="rId178" Type="http://schemas.openxmlformats.org/officeDocument/2006/relationships/hyperlink" Target="https://pbs.twimg.com/profile_banners/4277791341/1557758969" TargetMode="External" /><Relationship Id="rId179" Type="http://schemas.openxmlformats.org/officeDocument/2006/relationships/hyperlink" Target="https://pbs.twimg.com/profile_banners/3421301/1558383158" TargetMode="External" /><Relationship Id="rId180" Type="http://schemas.openxmlformats.org/officeDocument/2006/relationships/hyperlink" Target="https://pbs.twimg.com/profile_banners/2445692203/1421251689" TargetMode="External" /><Relationship Id="rId181" Type="http://schemas.openxmlformats.org/officeDocument/2006/relationships/hyperlink" Target="https://pbs.twimg.com/profile_banners/92540492/1523648918" TargetMode="External" /><Relationship Id="rId182" Type="http://schemas.openxmlformats.org/officeDocument/2006/relationships/hyperlink" Target="https://pbs.twimg.com/profile_banners/763698512/1558529463" TargetMode="External" /><Relationship Id="rId183" Type="http://schemas.openxmlformats.org/officeDocument/2006/relationships/hyperlink" Target="https://pbs.twimg.com/profile_banners/2525823126/1520347992" TargetMode="External" /><Relationship Id="rId184" Type="http://schemas.openxmlformats.org/officeDocument/2006/relationships/hyperlink" Target="https://pbs.twimg.com/profile_banners/38188696/1455932935" TargetMode="External" /><Relationship Id="rId185" Type="http://schemas.openxmlformats.org/officeDocument/2006/relationships/hyperlink" Target="https://pbs.twimg.com/profile_banners/18041870/1557144053" TargetMode="External" /><Relationship Id="rId186" Type="http://schemas.openxmlformats.org/officeDocument/2006/relationships/hyperlink" Target="https://pbs.twimg.com/profile_banners/904979917124890624/1556168395" TargetMode="External" /><Relationship Id="rId187" Type="http://schemas.openxmlformats.org/officeDocument/2006/relationships/hyperlink" Target="https://pbs.twimg.com/profile_banners/193754640/1446456254" TargetMode="External" /><Relationship Id="rId188" Type="http://schemas.openxmlformats.org/officeDocument/2006/relationships/hyperlink" Target="https://pbs.twimg.com/profile_banners/50318149/1554216315" TargetMode="External" /><Relationship Id="rId189" Type="http://schemas.openxmlformats.org/officeDocument/2006/relationships/hyperlink" Target="https://pbs.twimg.com/profile_banners/1035431689311453186/1535701415" TargetMode="External" /><Relationship Id="rId190" Type="http://schemas.openxmlformats.org/officeDocument/2006/relationships/hyperlink" Target="https://pbs.twimg.com/profile_banners/253588542/1505480044" TargetMode="External" /><Relationship Id="rId191" Type="http://schemas.openxmlformats.org/officeDocument/2006/relationships/hyperlink" Target="https://pbs.twimg.com/profile_banners/849536703249489920/1491380538"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6/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7/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0/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2/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5/bg.png" TargetMode="External" /><Relationship Id="rId264" Type="http://schemas.openxmlformats.org/officeDocument/2006/relationships/hyperlink" Target="http://abs.twimg.com/images/themes/theme3/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5/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6/bg.gif" TargetMode="External" /><Relationship Id="rId281" Type="http://schemas.openxmlformats.org/officeDocument/2006/relationships/hyperlink" Target="http://abs.twimg.com/images/themes/theme10/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8/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5/bg.gif" TargetMode="External" /><Relationship Id="rId295" Type="http://schemas.openxmlformats.org/officeDocument/2006/relationships/hyperlink" Target="http://pbs.twimg.com/profile_images/854053285401112576/dFwAHtEa_normal.jpg" TargetMode="External" /><Relationship Id="rId296" Type="http://schemas.openxmlformats.org/officeDocument/2006/relationships/hyperlink" Target="http://pbs.twimg.com/profile_images/1089145234250969089/i16Mqz7v_normal.jpg" TargetMode="External" /><Relationship Id="rId297" Type="http://schemas.openxmlformats.org/officeDocument/2006/relationships/hyperlink" Target="http://pbs.twimg.com/profile_images/1061907978633297921/aPuDuMXq_normal.jpg" TargetMode="External" /><Relationship Id="rId298" Type="http://schemas.openxmlformats.org/officeDocument/2006/relationships/hyperlink" Target="http://pbs.twimg.com/profile_images/991228937220042753/nEnMCMa6_normal.jpg" TargetMode="External" /><Relationship Id="rId299" Type="http://schemas.openxmlformats.org/officeDocument/2006/relationships/hyperlink" Target="http://pbs.twimg.com/profile_images/2512303481/h6ovjn1s1csgjakix9k9_normal.jpeg" TargetMode="External" /><Relationship Id="rId300" Type="http://schemas.openxmlformats.org/officeDocument/2006/relationships/hyperlink" Target="http://pbs.twimg.com/profile_images/830027835897061376/svwatDAR_normal.jpg" TargetMode="External" /><Relationship Id="rId301" Type="http://schemas.openxmlformats.org/officeDocument/2006/relationships/hyperlink" Target="http://pbs.twimg.com/profile_images/526603368324538369/t6vESJc1_normal.jpeg" TargetMode="External" /><Relationship Id="rId302" Type="http://schemas.openxmlformats.org/officeDocument/2006/relationships/hyperlink" Target="http://pbs.twimg.com/profile_images/1038215261567025152/UpTDcqzT_normal.jpg" TargetMode="External" /><Relationship Id="rId303" Type="http://schemas.openxmlformats.org/officeDocument/2006/relationships/hyperlink" Target="http://pbs.twimg.com/profile_images/927969888672632838/CZxYHc74_normal.jpg" TargetMode="External" /><Relationship Id="rId304" Type="http://schemas.openxmlformats.org/officeDocument/2006/relationships/hyperlink" Target="http://pbs.twimg.com/profile_images/944098723407073280/3EbJ52SC_normal.jpg" TargetMode="External" /><Relationship Id="rId305" Type="http://schemas.openxmlformats.org/officeDocument/2006/relationships/hyperlink" Target="http://pbs.twimg.com/profile_images/911247752545185792/atxSrJoy_normal.jpg" TargetMode="External" /><Relationship Id="rId306" Type="http://schemas.openxmlformats.org/officeDocument/2006/relationships/hyperlink" Target="http://pbs.twimg.com/profile_images/1133669024393510912/jclzDNxO_normal.png" TargetMode="External" /><Relationship Id="rId307" Type="http://schemas.openxmlformats.org/officeDocument/2006/relationships/hyperlink" Target="http://pbs.twimg.com/profile_images/985498031087935488/2XR47oEX_normal.jpg" TargetMode="External" /><Relationship Id="rId308" Type="http://schemas.openxmlformats.org/officeDocument/2006/relationships/hyperlink" Target="http://pbs.twimg.com/profile_images/1031086871630077954/4N9kzeBY_normal.jpg" TargetMode="External" /><Relationship Id="rId309" Type="http://schemas.openxmlformats.org/officeDocument/2006/relationships/hyperlink" Target="http://pbs.twimg.com/profile_images/1025217633837301760/oxC27iiN_normal.jpg" TargetMode="External" /><Relationship Id="rId310" Type="http://schemas.openxmlformats.org/officeDocument/2006/relationships/hyperlink" Target="http://pbs.twimg.com/profile_images/817020516196352000/hqnx9C_O_normal.jpg" TargetMode="External" /><Relationship Id="rId311" Type="http://schemas.openxmlformats.org/officeDocument/2006/relationships/hyperlink" Target="http://pbs.twimg.com/profile_images/1130464033738448897/WPA1g4DM_normal.png" TargetMode="External" /><Relationship Id="rId312" Type="http://schemas.openxmlformats.org/officeDocument/2006/relationships/hyperlink" Target="http://pbs.twimg.com/profile_images/1080232237260369920/qQGu8EqG_normal.jpg" TargetMode="External" /><Relationship Id="rId313" Type="http://schemas.openxmlformats.org/officeDocument/2006/relationships/hyperlink" Target="http://pbs.twimg.com/profile_images/1130274806811779073/op0fia2o_normal.png" TargetMode="External" /><Relationship Id="rId314" Type="http://schemas.openxmlformats.org/officeDocument/2006/relationships/hyperlink" Target="http://pbs.twimg.com/profile_images/1110322972995264517/RTq62sZZ_normal.jpg" TargetMode="External" /><Relationship Id="rId315" Type="http://schemas.openxmlformats.org/officeDocument/2006/relationships/hyperlink" Target="http://pbs.twimg.com/profile_images/1088064204957978624/SAvzKDRg_normal.jpg" TargetMode="External" /><Relationship Id="rId316" Type="http://schemas.openxmlformats.org/officeDocument/2006/relationships/hyperlink" Target="http://pbs.twimg.com/profile_images/952940796306698250/ZRDFKWhI_normal.jpg" TargetMode="External" /><Relationship Id="rId317" Type="http://schemas.openxmlformats.org/officeDocument/2006/relationships/hyperlink" Target="http://pbs.twimg.com/profile_images/1138735160428548096/px2v9MeF_normal.png" TargetMode="External" /><Relationship Id="rId318" Type="http://schemas.openxmlformats.org/officeDocument/2006/relationships/hyperlink" Target="http://pbs.twimg.com/profile_images/1072438990756814849/g5bSjQ1k_normal.jpg" TargetMode="External" /><Relationship Id="rId319" Type="http://schemas.openxmlformats.org/officeDocument/2006/relationships/hyperlink" Target="http://pbs.twimg.com/profile_images/1054360891200811008/F6SEt6EF_normal.jpg" TargetMode="External" /><Relationship Id="rId320" Type="http://schemas.openxmlformats.org/officeDocument/2006/relationships/hyperlink" Target="http://pbs.twimg.com/profile_images/837414130701189121/6QDxINSl_normal.jpg" TargetMode="External" /><Relationship Id="rId321" Type="http://schemas.openxmlformats.org/officeDocument/2006/relationships/hyperlink" Target="http://pbs.twimg.com/profile_images/2185185497/ROS_industrial_Logo_Square_normal.png" TargetMode="External" /><Relationship Id="rId322" Type="http://schemas.openxmlformats.org/officeDocument/2006/relationships/hyperlink" Target="http://pbs.twimg.com/profile_images/639360726835007488/GpwaAnNE_normal.png" TargetMode="External" /><Relationship Id="rId323" Type="http://schemas.openxmlformats.org/officeDocument/2006/relationships/hyperlink" Target="http://pbs.twimg.com/profile_images/804449224133898240/78ukMu2t_normal.jpg" TargetMode="External" /><Relationship Id="rId324" Type="http://schemas.openxmlformats.org/officeDocument/2006/relationships/hyperlink" Target="http://pbs.twimg.com/profile_images/1126925725922152448/xAod0VMe_normal.jpg" TargetMode="External" /><Relationship Id="rId325" Type="http://schemas.openxmlformats.org/officeDocument/2006/relationships/hyperlink" Target="http://pbs.twimg.com/profile_images/1021770075995553792/qq98oOzk_normal.jpg" TargetMode="External" /><Relationship Id="rId326" Type="http://schemas.openxmlformats.org/officeDocument/2006/relationships/hyperlink" Target="http://pbs.twimg.com/profile_images/1103354381515280384/SIX5Y-jA_normal.png" TargetMode="External" /><Relationship Id="rId327" Type="http://schemas.openxmlformats.org/officeDocument/2006/relationships/hyperlink" Target="http://pbs.twimg.com/profile_images/990256552547307520/bDQK5GJH_normal.jpg" TargetMode="External" /><Relationship Id="rId328" Type="http://schemas.openxmlformats.org/officeDocument/2006/relationships/hyperlink" Target="http://pbs.twimg.com/profile_images/1133436086804463616/9GtoCCfE_normal.jpg" TargetMode="External" /><Relationship Id="rId329" Type="http://schemas.openxmlformats.org/officeDocument/2006/relationships/hyperlink" Target="http://pbs.twimg.com/profile_images/1116242110951432192/cWs3-w9p_normal.jpg" TargetMode="External" /><Relationship Id="rId330" Type="http://schemas.openxmlformats.org/officeDocument/2006/relationships/hyperlink" Target="http://pbs.twimg.com/profile_images/1107936345769607169/sJKWJd7g_normal.png" TargetMode="External" /><Relationship Id="rId331" Type="http://schemas.openxmlformats.org/officeDocument/2006/relationships/hyperlink" Target="http://pbs.twimg.com/profile_images/1118575351653752832/lTdTAyMh_normal.png" TargetMode="External" /><Relationship Id="rId332" Type="http://schemas.openxmlformats.org/officeDocument/2006/relationships/hyperlink" Target="http://pbs.twimg.com/profile_images/1058379605898215424/FW_HGkBe_normal.jpg" TargetMode="External" /><Relationship Id="rId333" Type="http://schemas.openxmlformats.org/officeDocument/2006/relationships/hyperlink" Target="http://pbs.twimg.com/profile_images/1134696762726203393/uxCvDObm_normal.png" TargetMode="External" /><Relationship Id="rId334" Type="http://schemas.openxmlformats.org/officeDocument/2006/relationships/hyperlink" Target="http://pbs.twimg.com/profile_images/1023192048382488576/rw3Pnsw-_normal.jpg" TargetMode="External" /><Relationship Id="rId335" Type="http://schemas.openxmlformats.org/officeDocument/2006/relationships/hyperlink" Target="http://pbs.twimg.com/profile_images/1039728353723334656/3274SyWT_normal.jpg" TargetMode="External" /><Relationship Id="rId336" Type="http://schemas.openxmlformats.org/officeDocument/2006/relationships/hyperlink" Target="http://pbs.twimg.com/profile_images/896041919/mv_normal.png" TargetMode="External" /><Relationship Id="rId337" Type="http://schemas.openxmlformats.org/officeDocument/2006/relationships/hyperlink" Target="http://pbs.twimg.com/profile_images/950551184246484992/UrHNWK8X_normal.jpg" TargetMode="External" /><Relationship Id="rId338" Type="http://schemas.openxmlformats.org/officeDocument/2006/relationships/hyperlink" Target="http://pbs.twimg.com/profile_images/1075096640095223808/CLO7umqD_normal.jpg" TargetMode="External" /><Relationship Id="rId339" Type="http://schemas.openxmlformats.org/officeDocument/2006/relationships/hyperlink" Target="http://pbs.twimg.com/profile_images/675717837084827649/lxWuv2tZ_normal.jpg" TargetMode="External" /><Relationship Id="rId340" Type="http://schemas.openxmlformats.org/officeDocument/2006/relationships/hyperlink" Target="http://pbs.twimg.com/profile_images/748462516527718403/y-iizXCw_normal.jpg" TargetMode="External" /><Relationship Id="rId341" Type="http://schemas.openxmlformats.org/officeDocument/2006/relationships/hyperlink" Target="http://pbs.twimg.com/profile_images/910614317526949889/HLfT9m2i_normal.jpg" TargetMode="External" /><Relationship Id="rId342" Type="http://schemas.openxmlformats.org/officeDocument/2006/relationships/hyperlink" Target="http://pbs.twimg.com/profile_images/1138563294271234048/BZFSVIcy_normal.jpg" TargetMode="External" /><Relationship Id="rId343" Type="http://schemas.openxmlformats.org/officeDocument/2006/relationships/hyperlink" Target="http://pbs.twimg.com/profile_images/1128876010177474566/8ZhBgxX2_normal.png" TargetMode="External" /><Relationship Id="rId344" Type="http://schemas.openxmlformats.org/officeDocument/2006/relationships/hyperlink" Target="http://pbs.twimg.com/profile_images/1136920147174801408/IJNBnh2K_normal.png" TargetMode="External" /><Relationship Id="rId345" Type="http://schemas.openxmlformats.org/officeDocument/2006/relationships/hyperlink" Target="http://pbs.twimg.com/profile_images/417235686148698112/x23DTRbE_normal.jpeg" TargetMode="External" /><Relationship Id="rId346" Type="http://schemas.openxmlformats.org/officeDocument/2006/relationships/hyperlink" Target="http://pbs.twimg.com/profile_images/1076462504002375680/grqsiD9i_normal.jpg" TargetMode="External" /><Relationship Id="rId347" Type="http://schemas.openxmlformats.org/officeDocument/2006/relationships/hyperlink" Target="http://pbs.twimg.com/profile_images/1031938102594437121/cNr3J7YT_normal.jpg" TargetMode="External" /><Relationship Id="rId348" Type="http://schemas.openxmlformats.org/officeDocument/2006/relationships/hyperlink" Target="http://pbs.twimg.com/profile_images/2896874206/ad7f199356e24493dbd851d4cac7a26c_normal.jpeg" TargetMode="External" /><Relationship Id="rId349" Type="http://schemas.openxmlformats.org/officeDocument/2006/relationships/hyperlink" Target="http://pbs.twimg.com/profile_images/495527403385790464/Nb27efC7_normal.jpeg" TargetMode="External" /><Relationship Id="rId350" Type="http://schemas.openxmlformats.org/officeDocument/2006/relationships/hyperlink" Target="http://pbs.twimg.com/profile_images/3060331708/482e5863958e91bedad75f369e24a22b_normal.jpeg" TargetMode="External" /><Relationship Id="rId351" Type="http://schemas.openxmlformats.org/officeDocument/2006/relationships/hyperlink" Target="http://pbs.twimg.com/profile_images/599982401276645376/RHwtzxAk_normal.jpg" TargetMode="External" /><Relationship Id="rId352" Type="http://schemas.openxmlformats.org/officeDocument/2006/relationships/hyperlink" Target="http://pbs.twimg.com/profile_images/1033003454871076865/TOiGZ8pQ_normal.jpg" TargetMode="External" /><Relationship Id="rId353" Type="http://schemas.openxmlformats.org/officeDocument/2006/relationships/hyperlink" Target="http://pbs.twimg.com/profile_images/875634403388530689/t4DD_msf_normal.jpg" TargetMode="External" /><Relationship Id="rId354" Type="http://schemas.openxmlformats.org/officeDocument/2006/relationships/hyperlink" Target="http://pbs.twimg.com/profile_images/694634209567068160/R8oCIMeb_normal.png" TargetMode="External" /><Relationship Id="rId355" Type="http://schemas.openxmlformats.org/officeDocument/2006/relationships/hyperlink" Target="http://pbs.twimg.com/profile_images/891102526958743552/DuELEcYv_normal.jpg" TargetMode="External" /><Relationship Id="rId356" Type="http://schemas.openxmlformats.org/officeDocument/2006/relationships/hyperlink" Target="http://pbs.twimg.com/profile_images/1077693084396281856/z8BAYDcQ_normal.jpg" TargetMode="External" /><Relationship Id="rId357" Type="http://schemas.openxmlformats.org/officeDocument/2006/relationships/hyperlink" Target="http://pbs.twimg.com/profile_images/842229936710684673/wu5kh6qG_normal.jpg" TargetMode="External" /><Relationship Id="rId358" Type="http://schemas.openxmlformats.org/officeDocument/2006/relationships/hyperlink" Target="http://pbs.twimg.com/profile_images/929705104978206720/rVOhx8VZ_normal.jpg" TargetMode="External" /><Relationship Id="rId359" Type="http://schemas.openxmlformats.org/officeDocument/2006/relationships/hyperlink" Target="http://pbs.twimg.com/profile_images/417029068056711169/iUWDzcOj_normal.jpeg" TargetMode="External" /><Relationship Id="rId360" Type="http://schemas.openxmlformats.org/officeDocument/2006/relationships/hyperlink" Target="http://pbs.twimg.com/profile_images/673468724725305344/O0-6K7mw_normal.jpg" TargetMode="External" /><Relationship Id="rId361" Type="http://schemas.openxmlformats.org/officeDocument/2006/relationships/hyperlink" Target="http://pbs.twimg.com/profile_images/799434069469560832/48taTL_n_normal.jpg" TargetMode="External" /><Relationship Id="rId362" Type="http://schemas.openxmlformats.org/officeDocument/2006/relationships/hyperlink" Target="http://pbs.twimg.com/profile_images/1169575312/payaso_normal.jpg" TargetMode="External" /><Relationship Id="rId363" Type="http://schemas.openxmlformats.org/officeDocument/2006/relationships/hyperlink" Target="http://pbs.twimg.com/profile_images/666437469017997312/j5DRxjGu_normal.jpg" TargetMode="External" /><Relationship Id="rId364" Type="http://schemas.openxmlformats.org/officeDocument/2006/relationships/hyperlink" Target="http://pbs.twimg.com/profile_images/509451923850674176/zlr0xIJo_normal.jpeg" TargetMode="External" /><Relationship Id="rId365" Type="http://schemas.openxmlformats.org/officeDocument/2006/relationships/hyperlink" Target="http://pbs.twimg.com/profile_images/1111340256459149312/mwPz2SKE_normal.png" TargetMode="External" /><Relationship Id="rId366" Type="http://schemas.openxmlformats.org/officeDocument/2006/relationships/hyperlink" Target="http://pbs.twimg.com/profile_images/781903184826667009/q1xpC--T_normal.jpg" TargetMode="External" /><Relationship Id="rId367" Type="http://schemas.openxmlformats.org/officeDocument/2006/relationships/hyperlink" Target="http://pbs.twimg.com/profile_images/1041780951813169153/IMkHkS5S_normal.jpg" TargetMode="External" /><Relationship Id="rId368" Type="http://schemas.openxmlformats.org/officeDocument/2006/relationships/hyperlink" Target="http://pbs.twimg.com/profile_images/1004235176082321408/sr8WYJoB_normal.jpg" TargetMode="External" /><Relationship Id="rId369" Type="http://schemas.openxmlformats.org/officeDocument/2006/relationships/hyperlink" Target="http://pbs.twimg.com/profile_images/985359623023661056/qb8So_uq_normal.jpg" TargetMode="External" /><Relationship Id="rId370" Type="http://schemas.openxmlformats.org/officeDocument/2006/relationships/hyperlink" Target="http://pbs.twimg.com/profile_images/853683295317626880/-YHlzfio_normal.jpg" TargetMode="External" /><Relationship Id="rId371" Type="http://schemas.openxmlformats.org/officeDocument/2006/relationships/hyperlink" Target="http://pbs.twimg.com/profile_images/1088397862176735232/divGvI-j_normal.jpg" TargetMode="External" /><Relationship Id="rId372" Type="http://schemas.openxmlformats.org/officeDocument/2006/relationships/hyperlink" Target="http://pbs.twimg.com/profile_images/1120595044736618496/q6PXCW2P_normal.png" TargetMode="External" /><Relationship Id="rId373" Type="http://schemas.openxmlformats.org/officeDocument/2006/relationships/hyperlink" Target="http://pbs.twimg.com/profile_images/638758007829082112/ai6lVt4O_normal.jpg" TargetMode="External" /><Relationship Id="rId374" Type="http://schemas.openxmlformats.org/officeDocument/2006/relationships/hyperlink" Target="http://pbs.twimg.com/profile_images/1139588175733678089/xFGSdLJY_normal.png" TargetMode="External" /><Relationship Id="rId375" Type="http://schemas.openxmlformats.org/officeDocument/2006/relationships/hyperlink" Target="http://pbs.twimg.com/profile_images/1140027211761750016/BFTZzNs7_normal.jpg" TargetMode="External" /><Relationship Id="rId376" Type="http://schemas.openxmlformats.org/officeDocument/2006/relationships/hyperlink" Target="http://pbs.twimg.com/profile_images/751167463266643968/xawG-fPx_normal.jp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1139641775264534528/UXVUm8hk_normal.jpg" TargetMode="External" /><Relationship Id="rId379" Type="http://schemas.openxmlformats.org/officeDocument/2006/relationships/hyperlink" Target="http://pbs.twimg.com/profile_images/1119976409253011457/ptSYO0hS_normal.jpg" TargetMode="External" /><Relationship Id="rId380" Type="http://schemas.openxmlformats.org/officeDocument/2006/relationships/hyperlink" Target="http://pbs.twimg.com/profile_images/710735123876982784/GjV7JWMk_normal.jpg" TargetMode="External" /><Relationship Id="rId381" Type="http://schemas.openxmlformats.org/officeDocument/2006/relationships/hyperlink" Target="http://pbs.twimg.com/profile_images/1141104180792385537/tyGLIGrd_normal.jpg" TargetMode="External" /><Relationship Id="rId382" Type="http://schemas.openxmlformats.org/officeDocument/2006/relationships/hyperlink" Target="http://pbs.twimg.com/profile_images/1021474310840635392/pMN9hbZP_normal.jpg" TargetMode="External" /><Relationship Id="rId383" Type="http://schemas.openxmlformats.org/officeDocument/2006/relationships/hyperlink" Target="http://pbs.twimg.com/profile_images/954866776579358721/M9mIXJhn_normal.jpg" TargetMode="External" /><Relationship Id="rId384" Type="http://schemas.openxmlformats.org/officeDocument/2006/relationships/hyperlink" Target="http://pbs.twimg.com/profile_images/728817179798425600/uhdE-efq_normal.jpg" TargetMode="External" /><Relationship Id="rId385" Type="http://schemas.openxmlformats.org/officeDocument/2006/relationships/hyperlink" Target="http://pbs.twimg.com/profile_images/1044351127196581888/tBXN9Hav_normal.jpg" TargetMode="External" /><Relationship Id="rId386" Type="http://schemas.openxmlformats.org/officeDocument/2006/relationships/hyperlink" Target="http://pbs.twimg.com/profile_images/1121787893461078017/G5hriUX__normal.jpg" TargetMode="External" /><Relationship Id="rId387" Type="http://schemas.openxmlformats.org/officeDocument/2006/relationships/hyperlink" Target="http://pbs.twimg.com/profile_images/1129326385313538048/xmjNoSTI_normal.jpg" TargetMode="External" /><Relationship Id="rId388" Type="http://schemas.openxmlformats.org/officeDocument/2006/relationships/hyperlink" Target="http://pbs.twimg.com/profile_images/639966157294972929/tjWR-jyA_normal.jpg" TargetMode="External" /><Relationship Id="rId389" Type="http://schemas.openxmlformats.org/officeDocument/2006/relationships/hyperlink" Target="http://pbs.twimg.com/profile_images/1137202071730442240/sy9RslhC_normal.png" TargetMode="External" /><Relationship Id="rId390" Type="http://schemas.openxmlformats.org/officeDocument/2006/relationships/hyperlink" Target="http://pbs.twimg.com/profile_images/1121416275471863808/rxL5hmsa_normal.jpg" TargetMode="External" /><Relationship Id="rId391" Type="http://schemas.openxmlformats.org/officeDocument/2006/relationships/hyperlink" Target="http://pbs.twimg.com/profile_images/896419782370578432/KOhtDjdy_normal.jpg" TargetMode="External" /><Relationship Id="rId392" Type="http://schemas.openxmlformats.org/officeDocument/2006/relationships/hyperlink" Target="http://pbs.twimg.com/profile_images/802500349407981568/Rns47sil_normal.jpg" TargetMode="External" /><Relationship Id="rId393" Type="http://schemas.openxmlformats.org/officeDocument/2006/relationships/hyperlink" Target="http://pbs.twimg.com/profile_images/428849770891710464/kgRmDYTd_normal.png" TargetMode="External" /><Relationship Id="rId394" Type="http://schemas.openxmlformats.org/officeDocument/2006/relationships/hyperlink" Target="http://pbs.twimg.com/profile_images/975455769285013516/v9woXI7E_normal.jpg" TargetMode="External" /><Relationship Id="rId395" Type="http://schemas.openxmlformats.org/officeDocument/2006/relationships/hyperlink" Target="http://pbs.twimg.com/profile_images/701708113653669888/Nzm67hhC_normal.png" TargetMode="External" /><Relationship Id="rId396" Type="http://schemas.openxmlformats.org/officeDocument/2006/relationships/hyperlink" Target="http://pbs.twimg.com/profile_images/1052162549385314305/sbVfOrk0_normal.jpg" TargetMode="External" /><Relationship Id="rId397" Type="http://schemas.openxmlformats.org/officeDocument/2006/relationships/hyperlink" Target="http://pbs.twimg.com/profile_images/658030835623440384/L6b015aU_normal.jpg" TargetMode="External" /><Relationship Id="rId398" Type="http://schemas.openxmlformats.org/officeDocument/2006/relationships/hyperlink" Target="http://pbs.twimg.com/profile_images/918117893648285702/IAfpvIJv_normal.jpg" TargetMode="External" /><Relationship Id="rId399" Type="http://schemas.openxmlformats.org/officeDocument/2006/relationships/hyperlink" Target="http://pbs.twimg.com/profile_images/869962597424025601/3NHd0kZ__normal.jpg" TargetMode="External" /><Relationship Id="rId400" Type="http://schemas.openxmlformats.org/officeDocument/2006/relationships/hyperlink" Target="http://pbs.twimg.com/profile_images/1100425297789419522/vHCUefqM_normal.jpg" TargetMode="External" /><Relationship Id="rId401" Type="http://schemas.openxmlformats.org/officeDocument/2006/relationships/hyperlink" Target="http://pbs.twimg.com/profile_images/948003008880791552/ZkLiPYAj_normal.jpg" TargetMode="External" /><Relationship Id="rId402" Type="http://schemas.openxmlformats.org/officeDocument/2006/relationships/hyperlink" Target="http://pbs.twimg.com/profile_images/958945784614940672/qIOsYTHC_normal.jpg" TargetMode="External" /><Relationship Id="rId403" Type="http://schemas.openxmlformats.org/officeDocument/2006/relationships/hyperlink" Target="http://pbs.twimg.com/profile_images/1404245782/igeek_normal.jpg" TargetMode="External" /><Relationship Id="rId404" Type="http://schemas.openxmlformats.org/officeDocument/2006/relationships/hyperlink" Target="http://pbs.twimg.com/profile_images/776889901363200000/5tOK3KSi_normal.jpg" TargetMode="External" /><Relationship Id="rId405" Type="http://schemas.openxmlformats.org/officeDocument/2006/relationships/hyperlink" Target="http://pbs.twimg.com/profile_images/1104109566936023040/t5ENCN9b_normal.png" TargetMode="External" /><Relationship Id="rId406" Type="http://schemas.openxmlformats.org/officeDocument/2006/relationships/hyperlink" Target="http://pbs.twimg.com/profile_images/880205702807134209/UebmHtmR_normal.jpg" TargetMode="External" /><Relationship Id="rId407" Type="http://schemas.openxmlformats.org/officeDocument/2006/relationships/hyperlink" Target="http://pbs.twimg.com/profile_images/629961396860522496/0ZbeKY4p_normal.jpg" TargetMode="External" /><Relationship Id="rId408" Type="http://schemas.openxmlformats.org/officeDocument/2006/relationships/hyperlink" Target="http://pbs.twimg.com/profile_images/826504168928059394/vBWBmljZ_normal.jpg" TargetMode="External" /><Relationship Id="rId409" Type="http://schemas.openxmlformats.org/officeDocument/2006/relationships/hyperlink" Target="http://pbs.twimg.com/profile_images/1122007369276432384/NRvxTCE3_normal.jpg" TargetMode="External" /><Relationship Id="rId410" Type="http://schemas.openxmlformats.org/officeDocument/2006/relationships/hyperlink" Target="http://pbs.twimg.com/profile_images/1135494912852582402/BQ1rwRVd_normal.jpg" TargetMode="External" /><Relationship Id="rId411" Type="http://schemas.openxmlformats.org/officeDocument/2006/relationships/hyperlink" Target="http://pbs.twimg.com/profile_images/1132481920632262657/7fkuOuHt_normal.jpg" TargetMode="External" /><Relationship Id="rId412" Type="http://schemas.openxmlformats.org/officeDocument/2006/relationships/hyperlink" Target="http://pbs.twimg.com/profile_images/706025677733105664/MA9aa0wc_normal.jpg" TargetMode="External" /><Relationship Id="rId413" Type="http://schemas.openxmlformats.org/officeDocument/2006/relationships/hyperlink" Target="http://pbs.twimg.com/profile_images/882974337061576705/IoNYK1dn_normal.jpg" TargetMode="External" /><Relationship Id="rId414" Type="http://schemas.openxmlformats.org/officeDocument/2006/relationships/hyperlink" Target="http://pbs.twimg.com/profile_images/1116369812962332678/iTmzPlmG_normal.png" TargetMode="External" /><Relationship Id="rId415" Type="http://schemas.openxmlformats.org/officeDocument/2006/relationships/hyperlink" Target="http://pbs.twimg.com/profile_images/510421817429745664/IOWYFRqF_normal.jpeg" TargetMode="External" /><Relationship Id="rId416" Type="http://schemas.openxmlformats.org/officeDocument/2006/relationships/hyperlink" Target="http://pbs.twimg.com/profile_images/928506189905719296/j6EyICpD_normal.jpg" TargetMode="External" /><Relationship Id="rId417" Type="http://schemas.openxmlformats.org/officeDocument/2006/relationships/hyperlink" Target="http://pbs.twimg.com/profile_images/1131180548939030529/1gDCqq11_normal.png" TargetMode="External" /><Relationship Id="rId418" Type="http://schemas.openxmlformats.org/officeDocument/2006/relationships/hyperlink" Target="http://pbs.twimg.com/profile_images/473541594923008000/o-MhiiAs_normal.jpeg" TargetMode="External" /><Relationship Id="rId419" Type="http://schemas.openxmlformats.org/officeDocument/2006/relationships/hyperlink" Target="http://pbs.twimg.com/profile_images/729474806765129728/vmBrCuy8_normal.jpg" TargetMode="External" /><Relationship Id="rId420" Type="http://schemas.openxmlformats.org/officeDocument/2006/relationships/hyperlink" Target="http://pbs.twimg.com/profile_images/1116386963802583040/E_Cx-NIP_normal.jpg" TargetMode="External" /><Relationship Id="rId421" Type="http://schemas.openxmlformats.org/officeDocument/2006/relationships/hyperlink" Target="http://pbs.twimg.com/profile_images/1125366729670926337/LDSAx5u1_normal.png" TargetMode="External" /><Relationship Id="rId422" Type="http://schemas.openxmlformats.org/officeDocument/2006/relationships/hyperlink" Target="http://pbs.twimg.com/profile_images/1084174813512548353/ZwdGsivD_normal.jpg" TargetMode="External" /><Relationship Id="rId423" Type="http://schemas.openxmlformats.org/officeDocument/2006/relationships/hyperlink" Target="http://pbs.twimg.com/profile_images/661111395753160705/hC5jmQQ7_normal.png" TargetMode="External" /><Relationship Id="rId424" Type="http://schemas.openxmlformats.org/officeDocument/2006/relationships/hyperlink" Target="http://pbs.twimg.com/profile_images/691596244527878144/Cy_zy7hJ_normal.jpg" TargetMode="External" /><Relationship Id="rId425" Type="http://schemas.openxmlformats.org/officeDocument/2006/relationships/hyperlink" Target="http://pbs.twimg.com/profile_images/1036896082234695680/jOa56KeR_normal.jpg" TargetMode="External" /><Relationship Id="rId426" Type="http://schemas.openxmlformats.org/officeDocument/2006/relationships/hyperlink" Target="http://pbs.twimg.com/profile_images/860491062732869636/f4zaIbG3_normal.jpg" TargetMode="External" /><Relationship Id="rId427" Type="http://schemas.openxmlformats.org/officeDocument/2006/relationships/hyperlink" Target="http://pbs.twimg.com/profile_images/849537547088908288/O-r-Ao-O_normal.jpg" TargetMode="External" /><Relationship Id="rId428" Type="http://schemas.openxmlformats.org/officeDocument/2006/relationships/hyperlink" Target="https://twitter.com/mariaelide5" TargetMode="External" /><Relationship Id="rId429" Type="http://schemas.openxmlformats.org/officeDocument/2006/relationships/hyperlink" Target="https://twitter.com/robotandaiworld" TargetMode="External" /><Relationship Id="rId430" Type="http://schemas.openxmlformats.org/officeDocument/2006/relationships/hyperlink" Target="https://twitter.com/guardian" TargetMode="External" /><Relationship Id="rId431" Type="http://schemas.openxmlformats.org/officeDocument/2006/relationships/hyperlink" Target="https://twitter.com/plymuni" TargetMode="External" /><Relationship Id="rId432" Type="http://schemas.openxmlformats.org/officeDocument/2006/relationships/hyperlink" Target="https://twitter.com/xapiens" TargetMode="External" /><Relationship Id="rId433" Type="http://schemas.openxmlformats.org/officeDocument/2006/relationships/hyperlink" Target="https://twitter.com/aya_ddt" TargetMode="External" /><Relationship Id="rId434" Type="http://schemas.openxmlformats.org/officeDocument/2006/relationships/hyperlink" Target="https://twitter.com/kitaekwon" TargetMode="External" /><Relationship Id="rId435" Type="http://schemas.openxmlformats.org/officeDocument/2006/relationships/hyperlink" Target="https://twitter.com/etherington" TargetMode="External" /><Relationship Id="rId436" Type="http://schemas.openxmlformats.org/officeDocument/2006/relationships/hyperlink" Target="https://twitter.com/mit" TargetMode="External" /><Relationship Id="rId437" Type="http://schemas.openxmlformats.org/officeDocument/2006/relationships/hyperlink" Target="https://twitter.com/gnssfeed" TargetMode="External" /><Relationship Id="rId438" Type="http://schemas.openxmlformats.org/officeDocument/2006/relationships/hyperlink" Target="https://twitter.com/mgarnzy" TargetMode="External" /><Relationship Id="rId439" Type="http://schemas.openxmlformats.org/officeDocument/2006/relationships/hyperlink" Target="https://twitter.com/designsparkrs" TargetMode="External" /><Relationship Id="rId440" Type="http://schemas.openxmlformats.org/officeDocument/2006/relationships/hyperlink" Target="https://twitter.com/janisku7" TargetMode="External" /><Relationship Id="rId441" Type="http://schemas.openxmlformats.org/officeDocument/2006/relationships/hyperlink" Target="https://twitter.com/pollito_verde" TargetMode="External" /><Relationship Id="rId442" Type="http://schemas.openxmlformats.org/officeDocument/2006/relationships/hyperlink" Target="https://twitter.com/soulpageit" TargetMode="External" /><Relationship Id="rId443" Type="http://schemas.openxmlformats.org/officeDocument/2006/relationships/hyperlink" Target="https://twitter.com/highbladecables" TargetMode="External" /><Relationship Id="rId444" Type="http://schemas.openxmlformats.org/officeDocument/2006/relationships/hyperlink" Target="https://twitter.com/tsspl2006" TargetMode="External" /><Relationship Id="rId445" Type="http://schemas.openxmlformats.org/officeDocument/2006/relationships/hyperlink" Target="https://twitter.com/bizuser" TargetMode="External" /><Relationship Id="rId446" Type="http://schemas.openxmlformats.org/officeDocument/2006/relationships/hyperlink" Target="https://twitter.com/radiored777" TargetMode="External" /><Relationship Id="rId447" Type="http://schemas.openxmlformats.org/officeDocument/2006/relationships/hyperlink" Target="https://twitter.com/jenny_oceanhun" TargetMode="External" /><Relationship Id="rId448" Type="http://schemas.openxmlformats.org/officeDocument/2006/relationships/hyperlink" Target="https://twitter.com/jdhark1" TargetMode="External" /><Relationship Id="rId449" Type="http://schemas.openxmlformats.org/officeDocument/2006/relationships/hyperlink" Target="https://twitter.com/thilozimmermann" TargetMode="External" /><Relationship Id="rId450" Type="http://schemas.openxmlformats.org/officeDocument/2006/relationships/hyperlink" Target="https://twitter.com/aliasrobotics" TargetMode="External" /><Relationship Id="rId451" Type="http://schemas.openxmlformats.org/officeDocument/2006/relationships/hyperlink" Target="https://twitter.com/rosinproject" TargetMode="External" /><Relationship Id="rId452" Type="http://schemas.openxmlformats.org/officeDocument/2006/relationships/hyperlink" Target="https://twitter.com/acutronicrobots" TargetMode="External" /><Relationship Id="rId453" Type="http://schemas.openxmlformats.org/officeDocument/2006/relationships/hyperlink" Target="https://twitter.com/semielectronics" TargetMode="External" /><Relationship Id="rId454" Type="http://schemas.openxmlformats.org/officeDocument/2006/relationships/hyperlink" Target="https://twitter.com/rosindustrial" TargetMode="External" /><Relationship Id="rId455" Type="http://schemas.openxmlformats.org/officeDocument/2006/relationships/hyperlink" Target="https://twitter.com/ahcorde" TargetMode="External" /><Relationship Id="rId456" Type="http://schemas.openxmlformats.org/officeDocument/2006/relationships/hyperlink" Target="https://twitter.com/karolina_kurzac" TargetMode="External" /><Relationship Id="rId457" Type="http://schemas.openxmlformats.org/officeDocument/2006/relationships/hyperlink" Target="https://twitter.com/sally_ann_melia" TargetMode="External" /><Relationship Id="rId458" Type="http://schemas.openxmlformats.org/officeDocument/2006/relationships/hyperlink" Target="https://twitter.com/dragandbot" TargetMode="External" /><Relationship Id="rId459" Type="http://schemas.openxmlformats.org/officeDocument/2006/relationships/hyperlink" Target="https://twitter.com/jeremyscook" TargetMode="External" /><Relationship Id="rId460" Type="http://schemas.openxmlformats.org/officeDocument/2006/relationships/hyperlink" Target="https://twitter.com/shawnhymel" TargetMode="External" /><Relationship Id="rId461" Type="http://schemas.openxmlformats.org/officeDocument/2006/relationships/hyperlink" Target="https://twitter.com/konrad_it" TargetMode="External" /><Relationship Id="rId462" Type="http://schemas.openxmlformats.org/officeDocument/2006/relationships/hyperlink" Target="https://twitter.com/nadia_armogathe" TargetMode="External" /><Relationship Id="rId463" Type="http://schemas.openxmlformats.org/officeDocument/2006/relationships/hyperlink" Target="https://twitter.com/ronald_vanloon" TargetMode="External" /><Relationship Id="rId464" Type="http://schemas.openxmlformats.org/officeDocument/2006/relationships/hyperlink" Target="https://twitter.com/mikequindazzi" TargetMode="External" /><Relationship Id="rId465" Type="http://schemas.openxmlformats.org/officeDocument/2006/relationships/hyperlink" Target="https://twitter.com/mclynd" TargetMode="External" /><Relationship Id="rId466" Type="http://schemas.openxmlformats.org/officeDocument/2006/relationships/hyperlink" Target="https://twitter.com/seeker" TargetMode="External" /><Relationship Id="rId467" Type="http://schemas.openxmlformats.org/officeDocument/2006/relationships/hyperlink" Target="https://twitter.com/al0ha" TargetMode="External" /><Relationship Id="rId468" Type="http://schemas.openxmlformats.org/officeDocument/2006/relationships/hyperlink" Target="https://twitter.com/monteagudo_ai" TargetMode="External" /><Relationship Id="rId469" Type="http://schemas.openxmlformats.org/officeDocument/2006/relationships/hyperlink" Target="https://twitter.com/gpmt" TargetMode="External" /><Relationship Id="rId470" Type="http://schemas.openxmlformats.org/officeDocument/2006/relationships/hyperlink" Target="https://twitter.com/sandra_king2" TargetMode="External" /><Relationship Id="rId471" Type="http://schemas.openxmlformats.org/officeDocument/2006/relationships/hyperlink" Target="https://twitter.com/ottawapete" TargetMode="External" /><Relationship Id="rId472" Type="http://schemas.openxmlformats.org/officeDocument/2006/relationships/hyperlink" Target="https://twitter.com/richardmedina23" TargetMode="External" /><Relationship Id="rId473" Type="http://schemas.openxmlformats.org/officeDocument/2006/relationships/hyperlink" Target="https://twitter.com/am_parial" TargetMode="External" /><Relationship Id="rId474" Type="http://schemas.openxmlformats.org/officeDocument/2006/relationships/hyperlink" Target="https://twitter.com/nimojerobbb" TargetMode="External" /><Relationship Id="rId475" Type="http://schemas.openxmlformats.org/officeDocument/2006/relationships/hyperlink" Target="https://twitter.com/deltalema08" TargetMode="External" /><Relationship Id="rId476" Type="http://schemas.openxmlformats.org/officeDocument/2006/relationships/hyperlink" Target="https://twitter.com/mohammed_kaabar" TargetMode="External" /><Relationship Id="rId477" Type="http://schemas.openxmlformats.org/officeDocument/2006/relationships/hyperlink" Target="https://twitter.com/shakilchowdhry" TargetMode="External" /><Relationship Id="rId478" Type="http://schemas.openxmlformats.org/officeDocument/2006/relationships/hyperlink" Target="https://twitter.com/risto_matti" TargetMode="External" /><Relationship Id="rId479" Type="http://schemas.openxmlformats.org/officeDocument/2006/relationships/hyperlink" Target="https://twitter.com/thecuriousluke" TargetMode="External" /><Relationship Id="rId480" Type="http://schemas.openxmlformats.org/officeDocument/2006/relationships/hyperlink" Target="https://twitter.com/saul_ventura__" TargetMode="External" /><Relationship Id="rId481" Type="http://schemas.openxmlformats.org/officeDocument/2006/relationships/hyperlink" Target="https://twitter.com/gaolata" TargetMode="External" /><Relationship Id="rId482" Type="http://schemas.openxmlformats.org/officeDocument/2006/relationships/hyperlink" Target="https://twitter.com/nathalialehen" TargetMode="External" /><Relationship Id="rId483" Type="http://schemas.openxmlformats.org/officeDocument/2006/relationships/hyperlink" Target="https://twitter.com/mcscorporate" TargetMode="External" /><Relationship Id="rId484" Type="http://schemas.openxmlformats.org/officeDocument/2006/relationships/hyperlink" Target="https://twitter.com/paolaebranati" TargetMode="External" /><Relationship Id="rId485" Type="http://schemas.openxmlformats.org/officeDocument/2006/relationships/hyperlink" Target="https://twitter.com/bswavely" TargetMode="External" /><Relationship Id="rId486" Type="http://schemas.openxmlformats.org/officeDocument/2006/relationships/hyperlink" Target="https://twitter.com/yaroslava_up" TargetMode="External" /><Relationship Id="rId487" Type="http://schemas.openxmlformats.org/officeDocument/2006/relationships/hyperlink" Target="https://twitter.com/tindie" TargetMode="External" /><Relationship Id="rId488" Type="http://schemas.openxmlformats.org/officeDocument/2006/relationships/hyperlink" Target="https://twitter.com/bookeunjang" TargetMode="External" /><Relationship Id="rId489" Type="http://schemas.openxmlformats.org/officeDocument/2006/relationships/hyperlink" Target="https://twitter.com/tk_d3sign" TargetMode="External" /><Relationship Id="rId490" Type="http://schemas.openxmlformats.org/officeDocument/2006/relationships/hyperlink" Target="https://twitter.com/belgiuminvestor" TargetMode="External" /><Relationship Id="rId491" Type="http://schemas.openxmlformats.org/officeDocument/2006/relationships/hyperlink" Target="https://twitter.com/shaunwiggins" TargetMode="External" /><Relationship Id="rId492" Type="http://schemas.openxmlformats.org/officeDocument/2006/relationships/hyperlink" Target="https://twitter.com/itsmylivetech" TargetMode="External" /><Relationship Id="rId493" Type="http://schemas.openxmlformats.org/officeDocument/2006/relationships/hyperlink" Target="https://twitter.com/jayeshmthakur" TargetMode="External" /><Relationship Id="rId494" Type="http://schemas.openxmlformats.org/officeDocument/2006/relationships/hyperlink" Target="https://twitter.com/leadhershipnow" TargetMode="External" /><Relationship Id="rId495" Type="http://schemas.openxmlformats.org/officeDocument/2006/relationships/hyperlink" Target="https://twitter.com/markant8" TargetMode="External" /><Relationship Id="rId496" Type="http://schemas.openxmlformats.org/officeDocument/2006/relationships/hyperlink" Target="https://twitter.com/stevelareau" TargetMode="External" /><Relationship Id="rId497" Type="http://schemas.openxmlformats.org/officeDocument/2006/relationships/hyperlink" Target="https://twitter.com/lance_edelman" TargetMode="External" /><Relationship Id="rId498" Type="http://schemas.openxmlformats.org/officeDocument/2006/relationships/hyperlink" Target="https://twitter.com/msarozz" TargetMode="External" /><Relationship Id="rId499" Type="http://schemas.openxmlformats.org/officeDocument/2006/relationships/hyperlink" Target="https://twitter.com/techvisornl" TargetMode="External" /><Relationship Id="rId500" Type="http://schemas.openxmlformats.org/officeDocument/2006/relationships/hyperlink" Target="https://twitter.com/manifattura40" TargetMode="External" /><Relationship Id="rId501" Type="http://schemas.openxmlformats.org/officeDocument/2006/relationships/hyperlink" Target="https://twitter.com/machine_ml" TargetMode="External" /><Relationship Id="rId502" Type="http://schemas.openxmlformats.org/officeDocument/2006/relationships/hyperlink" Target="https://twitter.com/melucaslira" TargetMode="External" /><Relationship Id="rId503" Type="http://schemas.openxmlformats.org/officeDocument/2006/relationships/hyperlink" Target="https://twitter.com/khalidhamdan0" TargetMode="External" /><Relationship Id="rId504" Type="http://schemas.openxmlformats.org/officeDocument/2006/relationships/hyperlink" Target="https://twitter.com/evankirstel" TargetMode="External" /><Relationship Id="rId505" Type="http://schemas.openxmlformats.org/officeDocument/2006/relationships/hyperlink" Target="https://twitter.com/belamutschler" TargetMode="External" /><Relationship Id="rId506" Type="http://schemas.openxmlformats.org/officeDocument/2006/relationships/hyperlink" Target="https://twitter.com/sabinemondestin" TargetMode="External" /><Relationship Id="rId507" Type="http://schemas.openxmlformats.org/officeDocument/2006/relationships/hyperlink" Target="https://twitter.com/teddyrobotics" TargetMode="External" /><Relationship Id="rId508" Type="http://schemas.openxmlformats.org/officeDocument/2006/relationships/hyperlink" Target="https://twitter.com/adamcholewiski1" TargetMode="External" /><Relationship Id="rId509" Type="http://schemas.openxmlformats.org/officeDocument/2006/relationships/hyperlink" Target="https://twitter.com/mastersonbarry" TargetMode="External" /><Relationship Id="rId510" Type="http://schemas.openxmlformats.org/officeDocument/2006/relationships/hyperlink" Target="https://twitter.com/freetoopt" TargetMode="External" /><Relationship Id="rId511" Type="http://schemas.openxmlformats.org/officeDocument/2006/relationships/hyperlink" Target="https://twitter.com/smione3" TargetMode="External" /><Relationship Id="rId512" Type="http://schemas.openxmlformats.org/officeDocument/2006/relationships/hyperlink" Target="https://twitter.com/no0on977" TargetMode="External" /><Relationship Id="rId513" Type="http://schemas.openxmlformats.org/officeDocument/2006/relationships/hyperlink" Target="https://twitter.com/sectest9" TargetMode="External" /><Relationship Id="rId514" Type="http://schemas.openxmlformats.org/officeDocument/2006/relationships/hyperlink" Target="https://twitter.com/ftugcekose" TargetMode="External" /><Relationship Id="rId515" Type="http://schemas.openxmlformats.org/officeDocument/2006/relationships/hyperlink" Target="https://twitter.com/epicrelevance" TargetMode="External" /><Relationship Id="rId516" Type="http://schemas.openxmlformats.org/officeDocument/2006/relationships/hyperlink" Target="https://twitter.com/redblockchain" TargetMode="External" /><Relationship Id="rId517" Type="http://schemas.openxmlformats.org/officeDocument/2006/relationships/hyperlink" Target="https://twitter.com/santiagorojas" TargetMode="External" /><Relationship Id="rId518" Type="http://schemas.openxmlformats.org/officeDocument/2006/relationships/hyperlink" Target="https://twitter.com/jfrf_voyager" TargetMode="External" /><Relationship Id="rId519" Type="http://schemas.openxmlformats.org/officeDocument/2006/relationships/hyperlink" Target="https://twitter.com/tegar09" TargetMode="External" /><Relationship Id="rId520" Type="http://schemas.openxmlformats.org/officeDocument/2006/relationships/hyperlink" Target="https://twitter.com/mohr_inno" TargetMode="External" /><Relationship Id="rId521" Type="http://schemas.openxmlformats.org/officeDocument/2006/relationships/hyperlink" Target="https://twitter.com/galileus_exhorb" TargetMode="External" /><Relationship Id="rId522" Type="http://schemas.openxmlformats.org/officeDocument/2006/relationships/hyperlink" Target="https://twitter.com/digiaustralia" TargetMode="External" /><Relationship Id="rId523" Type="http://schemas.openxmlformats.org/officeDocument/2006/relationships/hyperlink" Target="https://twitter.com/alberto02891011" TargetMode="External" /><Relationship Id="rId524" Type="http://schemas.openxmlformats.org/officeDocument/2006/relationships/hyperlink" Target="https://twitter.com/waterpond" TargetMode="External" /><Relationship Id="rId525" Type="http://schemas.openxmlformats.org/officeDocument/2006/relationships/hyperlink" Target="https://twitter.com/inov82influence" TargetMode="External" /><Relationship Id="rId526" Type="http://schemas.openxmlformats.org/officeDocument/2006/relationships/hyperlink" Target="https://twitter.com/rubenroa" TargetMode="External" /><Relationship Id="rId527" Type="http://schemas.openxmlformats.org/officeDocument/2006/relationships/hyperlink" Target="https://twitter.com/e_nterdiscipl" TargetMode="External" /><Relationship Id="rId528" Type="http://schemas.openxmlformats.org/officeDocument/2006/relationships/hyperlink" Target="https://twitter.com/infopronetwork" TargetMode="External" /><Relationship Id="rId529" Type="http://schemas.openxmlformats.org/officeDocument/2006/relationships/hyperlink" Target="https://twitter.com/sam11_pearl" TargetMode="External" /><Relationship Id="rId530" Type="http://schemas.openxmlformats.org/officeDocument/2006/relationships/hyperlink" Target="https://twitter.com/manriquevaldor" TargetMode="External" /><Relationship Id="rId531" Type="http://schemas.openxmlformats.org/officeDocument/2006/relationships/hyperlink" Target="https://twitter.com/alfredsunil" TargetMode="External" /><Relationship Id="rId532" Type="http://schemas.openxmlformats.org/officeDocument/2006/relationships/hyperlink" Target="https://twitter.com/machinelearn_d" TargetMode="External" /><Relationship Id="rId533" Type="http://schemas.openxmlformats.org/officeDocument/2006/relationships/hyperlink" Target="https://twitter.com/benedicterios" TargetMode="External" /><Relationship Id="rId534" Type="http://schemas.openxmlformats.org/officeDocument/2006/relationships/hyperlink" Target="https://twitter.com/mik" TargetMode="External" /><Relationship Id="rId535" Type="http://schemas.openxmlformats.org/officeDocument/2006/relationships/hyperlink" Target="https://twitter.com/nayana_ks" TargetMode="External" /><Relationship Id="rId536" Type="http://schemas.openxmlformats.org/officeDocument/2006/relationships/hyperlink" Target="https://twitter.com/gamergeeknews" TargetMode="External" /><Relationship Id="rId537" Type="http://schemas.openxmlformats.org/officeDocument/2006/relationships/hyperlink" Target="https://twitter.com/nadiacamandona" TargetMode="External" /><Relationship Id="rId538" Type="http://schemas.openxmlformats.org/officeDocument/2006/relationships/hyperlink" Target="https://twitter.com/realsophiarobot" TargetMode="External" /><Relationship Id="rId539" Type="http://schemas.openxmlformats.org/officeDocument/2006/relationships/hyperlink" Target="https://twitter.com/dcaravana" TargetMode="External" /><Relationship Id="rId540" Type="http://schemas.openxmlformats.org/officeDocument/2006/relationships/hyperlink" Target="https://twitter.com/sunnymshah" TargetMode="External" /><Relationship Id="rId541" Type="http://schemas.openxmlformats.org/officeDocument/2006/relationships/hyperlink" Target="https://twitter.com/quebreda" TargetMode="External" /><Relationship Id="rId542" Type="http://schemas.openxmlformats.org/officeDocument/2006/relationships/hyperlink" Target="https://twitter.com/cryptopulse6" TargetMode="External" /><Relationship Id="rId543" Type="http://schemas.openxmlformats.org/officeDocument/2006/relationships/hyperlink" Target="https://twitter.com/modis001" TargetMode="External" /><Relationship Id="rId544" Type="http://schemas.openxmlformats.org/officeDocument/2006/relationships/hyperlink" Target="https://twitter.com/zuntman" TargetMode="External" /><Relationship Id="rId545" Type="http://schemas.openxmlformats.org/officeDocument/2006/relationships/hyperlink" Target="https://twitter.com/calmsannic" TargetMode="External" /><Relationship Id="rId546" Type="http://schemas.openxmlformats.org/officeDocument/2006/relationships/hyperlink" Target="https://twitter.com/hainbuchamerica" TargetMode="External" /><Relationship Id="rId547" Type="http://schemas.openxmlformats.org/officeDocument/2006/relationships/hyperlink" Target="https://twitter.com/imtschicago" TargetMode="External" /><Relationship Id="rId548" Type="http://schemas.openxmlformats.org/officeDocument/2006/relationships/hyperlink" Target="https://twitter.com/diversity54" TargetMode="External" /><Relationship Id="rId549" Type="http://schemas.openxmlformats.org/officeDocument/2006/relationships/hyperlink" Target="https://twitter.com/msi_tec" TargetMode="External" /><Relationship Id="rId550" Type="http://schemas.openxmlformats.org/officeDocument/2006/relationships/hyperlink" Target="https://twitter.com/universal_robot" TargetMode="External" /><Relationship Id="rId551" Type="http://schemas.openxmlformats.org/officeDocument/2006/relationships/hyperlink" Target="https://twitter.com/robotiq_inc" TargetMode="External" /><Relationship Id="rId552" Type="http://schemas.openxmlformats.org/officeDocument/2006/relationships/hyperlink" Target="https://twitter.com/josepayano" TargetMode="External" /><Relationship Id="rId553" Type="http://schemas.openxmlformats.org/officeDocument/2006/relationships/hyperlink" Target="https://twitter.com/evejobschair" TargetMode="External" /><Relationship Id="rId554" Type="http://schemas.openxmlformats.org/officeDocument/2006/relationships/hyperlink" Target="https://twitter.com/jett_grunfeld" TargetMode="External" /><Relationship Id="rId555" Type="http://schemas.openxmlformats.org/officeDocument/2006/relationships/hyperlink" Target="https://twitter.com/awc978" TargetMode="External" /><Relationship Id="rId556" Type="http://schemas.openxmlformats.org/officeDocument/2006/relationships/hyperlink" Target="https://twitter.com/compxplorersuk" TargetMode="External" /><Relationship Id="rId557" Type="http://schemas.openxmlformats.org/officeDocument/2006/relationships/hyperlink" Target="https://twitter.com/lego_education" TargetMode="External" /><Relationship Id="rId558" Type="http://schemas.openxmlformats.org/officeDocument/2006/relationships/hyperlink" Target="https://twitter.com/snapplsci" TargetMode="External" /><Relationship Id="rId559" Type="http://schemas.openxmlformats.org/officeDocument/2006/relationships/hyperlink" Target="https://twitter.com/springernature" TargetMode="External" /><Relationship Id="rId560" Type="http://schemas.openxmlformats.org/officeDocument/2006/relationships/hyperlink" Target="https://twitter.com/springereng" TargetMode="External" /><Relationship Id="rId561" Type="http://schemas.openxmlformats.org/officeDocument/2006/relationships/comments" Target="../comments2.xml" /><Relationship Id="rId562" Type="http://schemas.openxmlformats.org/officeDocument/2006/relationships/vmlDrawing" Target="../drawings/vmlDrawing2.vml" /><Relationship Id="rId563" Type="http://schemas.openxmlformats.org/officeDocument/2006/relationships/table" Target="../tables/table2.xml" /><Relationship Id="rId564" Type="http://schemas.openxmlformats.org/officeDocument/2006/relationships/drawing" Target="../drawings/drawing1.xml" /><Relationship Id="rId5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echvisor.nl/Nieuws.aspx?iid=EF23695AB675DC211CC56723ADC1F9CA8C5497D0&amp;utm_source=twitter" TargetMode="External" /><Relationship Id="rId2" Type="http://schemas.openxmlformats.org/officeDocument/2006/relationships/hyperlink" Target="https://www.springer.com/snas" TargetMode="External" /><Relationship Id="rId3" Type="http://schemas.openxmlformats.org/officeDocument/2006/relationships/hyperlink" Target="https://www.youtube.com/watch?v=P3TjkwErrYo" TargetMode="External" /><Relationship Id="rId4" Type="http://schemas.openxmlformats.org/officeDocument/2006/relationships/hyperlink" Target="https://techcrunch.com/2019/06/05/mits-robot-boats-can-self-assemble-to-build-bridges-stages-or-even-markets/" TargetMode="External" /><Relationship Id="rId5" Type="http://schemas.openxmlformats.org/officeDocument/2006/relationships/hyperlink" Target="https://computerxplorers.co.uk/some-of-our-programmes/robotics-classes-for-kids-of-all-ages" TargetMode="External" /><Relationship Id="rId6" Type="http://schemas.openxmlformats.org/officeDocument/2006/relationships/hyperlink" Target="https://phys.org/news/2019-06-robots-relieve-chronic-pain.html" TargetMode="External" /><Relationship Id="rId7" Type="http://schemas.openxmlformats.org/officeDocument/2006/relationships/hyperlink" Target="https://www.msitec.com/info-center/workshops-seminars/robot-expo/?utm_content=94349155&amp;utm_medium=social&amp;utm_source=twitter&amp;hss_channel=tw-92540492" TargetMode="External" /><Relationship Id="rId8" Type="http://schemas.openxmlformats.org/officeDocument/2006/relationships/hyperlink" Target="https://advancedmanufacturing.org/robots-ensure-quality/" TargetMode="External" /><Relationship Id="rId9" Type="http://schemas.openxmlformats.org/officeDocument/2006/relationships/hyperlink" Target="https://medium.com/my-alienart/to-feel-or-not-to-feel-fd6533385b5" TargetMode="External" /><Relationship Id="rId10" Type="http://schemas.openxmlformats.org/officeDocument/2006/relationships/hyperlink" Target="http://tweetedtimes.com/rubenroa" TargetMode="External" /><Relationship Id="rId11" Type="http://schemas.openxmlformats.org/officeDocument/2006/relationships/hyperlink" Target="https://www.techvisor.nl/Nieuws.aspx?iid=EF23695AB675DC211CC56723ADC1F9CA8C5497D0&amp;utm_source=twitter" TargetMode="External" /><Relationship Id="rId12" Type="http://schemas.openxmlformats.org/officeDocument/2006/relationships/hyperlink" Target="http://tweetedtimes.com/rubenroa" TargetMode="External" /><Relationship Id="rId13" Type="http://schemas.openxmlformats.org/officeDocument/2006/relationships/hyperlink" Target="https://twitter.com/i/web/status/1140378768449556480" TargetMode="External" /><Relationship Id="rId14" Type="http://schemas.openxmlformats.org/officeDocument/2006/relationships/hyperlink" Target="https://www.theguardian.com/technology/2019/may/26/world-first-fruit-picking-robot-set-to-work-artificial-intelligence-farming?CMP=twt_gu&amp;utm_medium=&amp;utm_source=Twitter#Echobox=1558896756" TargetMode="External" /><Relationship Id="rId15" Type="http://schemas.openxmlformats.org/officeDocument/2006/relationships/hyperlink" Target="https://www.rs-online.com/designspark/4-robotics-ai-how-do-i-know-youre-not-a-robot" TargetMode="External" /><Relationship Id="rId16" Type="http://schemas.openxmlformats.org/officeDocument/2006/relationships/hyperlink" Target="https://www.youtube.com/watch?v=u91uyUL37WE" TargetMode="External" /><Relationship Id="rId17" Type="http://schemas.openxmlformats.org/officeDocument/2006/relationships/hyperlink" Target="https://www.futurity.org/robot-handwriting-drawing-algorithm-2065032/" TargetMode="External" /><Relationship Id="rId18" Type="http://schemas.openxmlformats.org/officeDocument/2006/relationships/hyperlink" Target="http://feedproxy.google.com/~r/Techcrunch/~3/lNEsxCUJNfg/" TargetMode="External" /><Relationship Id="rId19" Type="http://schemas.openxmlformats.org/officeDocument/2006/relationships/hyperlink" Target="https://www.vexforum.com/t/what-cad-software-your-team-or-you-uses-on-vex-robotics-projects/62555?u=lucas_lira" TargetMode="External" /><Relationship Id="rId20" Type="http://schemas.openxmlformats.org/officeDocument/2006/relationships/hyperlink" Target="https://hackaday.io/project/165971-nano-fpv-tank-inspection-bot" TargetMode="External" /><Relationship Id="rId21" Type="http://schemas.openxmlformats.org/officeDocument/2006/relationships/hyperlink" Target="https://twitter.com/AliasRobotics/status/1138741062875451393" TargetMode="External" /><Relationship Id="rId22" Type="http://schemas.openxmlformats.org/officeDocument/2006/relationships/hyperlink" Target="https://medium.com/my-alienart/to-feel-or-not-to-feel-fd6533385b5" TargetMode="External" /><Relationship Id="rId23" Type="http://schemas.openxmlformats.org/officeDocument/2006/relationships/hyperlink" Target="https://www.techvisor.nl/Nieuws.aspx?iid=EF23695AB675DC211CC56723ADC1F9CA8C5497D0&amp;utm_source=twitter" TargetMode="External" /><Relationship Id="rId24" Type="http://schemas.openxmlformats.org/officeDocument/2006/relationships/hyperlink" Target="https://twitter.com/radiored777/status/1138064496021426177" TargetMode="External" /><Relationship Id="rId25" Type="http://schemas.openxmlformats.org/officeDocument/2006/relationships/hyperlink" Target="https://www.youtube.com/watch?v=P3TjkwErrYo" TargetMode="External" /><Relationship Id="rId26" Type="http://schemas.openxmlformats.org/officeDocument/2006/relationships/hyperlink" Target="https://twitter.com/dragandbot/status/1138540536074256384"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6" t="s">
        <v>39</v>
      </c>
      <c r="D1" s="17"/>
      <c r="E1" s="17"/>
      <c r="F1" s="17"/>
      <c r="G1" s="16"/>
      <c r="H1" s="14" t="s">
        <v>43</v>
      </c>
      <c r="I1" s="50"/>
      <c r="J1" s="50"/>
      <c r="K1" s="33" t="s">
        <v>42</v>
      </c>
      <c r="L1" s="18" t="s">
        <v>40</v>
      </c>
      <c r="M1" s="18"/>
      <c r="N1" s="15"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1891</v>
      </c>
      <c r="BD2" s="13" t="s">
        <v>1922</v>
      </c>
      <c r="BE2" s="13" t="s">
        <v>1923</v>
      </c>
      <c r="BF2" s="52" t="s">
        <v>2559</v>
      </c>
      <c r="BG2" s="52" t="s">
        <v>2560</v>
      </c>
      <c r="BH2" s="52" t="s">
        <v>2561</v>
      </c>
      <c r="BI2" s="52" t="s">
        <v>2562</v>
      </c>
      <c r="BJ2" s="52" t="s">
        <v>2563</v>
      </c>
      <c r="BK2" s="52" t="s">
        <v>2564</v>
      </c>
      <c r="BL2" s="52" t="s">
        <v>2565</v>
      </c>
      <c r="BM2" s="52" t="s">
        <v>2566</v>
      </c>
      <c r="BN2" s="52" t="s">
        <v>2567</v>
      </c>
    </row>
    <row r="3" spans="1:66" ht="15" customHeight="1">
      <c r="A3" s="65" t="s">
        <v>234</v>
      </c>
      <c r="B3" s="65" t="s">
        <v>245</v>
      </c>
      <c r="C3" s="66" t="s">
        <v>2615</v>
      </c>
      <c r="D3" s="67">
        <v>3</v>
      </c>
      <c r="E3" s="68" t="s">
        <v>132</v>
      </c>
      <c r="F3" s="69">
        <v>32</v>
      </c>
      <c r="G3" s="66"/>
      <c r="H3" s="70"/>
      <c r="I3" s="71"/>
      <c r="J3" s="71"/>
      <c r="K3" s="34" t="s">
        <v>65</v>
      </c>
      <c r="L3" s="72">
        <v>3</v>
      </c>
      <c r="M3" s="72"/>
      <c r="N3" s="73"/>
      <c r="O3" s="78" t="s">
        <v>367</v>
      </c>
      <c r="P3" s="80">
        <v>43625.31180555555</v>
      </c>
      <c r="Q3" s="78" t="s">
        <v>369</v>
      </c>
      <c r="R3" s="78"/>
      <c r="S3" s="78"/>
      <c r="T3" s="78" t="s">
        <v>434</v>
      </c>
      <c r="U3" s="78"/>
      <c r="V3" s="83" t="s">
        <v>488</v>
      </c>
      <c r="W3" s="80">
        <v>43625.31180555555</v>
      </c>
      <c r="X3" s="84">
        <v>43625</v>
      </c>
      <c r="Y3" s="86" t="s">
        <v>591</v>
      </c>
      <c r="Z3" s="83" t="s">
        <v>721</v>
      </c>
      <c r="AA3" s="78"/>
      <c r="AB3" s="78"/>
      <c r="AC3" s="86" t="s">
        <v>851</v>
      </c>
      <c r="AD3" s="78"/>
      <c r="AE3" s="78" t="b">
        <v>0</v>
      </c>
      <c r="AF3" s="78">
        <v>0</v>
      </c>
      <c r="AG3" s="86" t="s">
        <v>981</v>
      </c>
      <c r="AH3" s="78" t="b">
        <v>0</v>
      </c>
      <c r="AI3" s="78" t="s">
        <v>982</v>
      </c>
      <c r="AJ3" s="78"/>
      <c r="AK3" s="86" t="s">
        <v>981</v>
      </c>
      <c r="AL3" s="78" t="b">
        <v>0</v>
      </c>
      <c r="AM3" s="78">
        <v>21</v>
      </c>
      <c r="AN3" s="86" t="s">
        <v>862</v>
      </c>
      <c r="AO3" s="78" t="s">
        <v>986</v>
      </c>
      <c r="AP3" s="78" t="b">
        <v>0</v>
      </c>
      <c r="AQ3" s="86" t="s">
        <v>862</v>
      </c>
      <c r="AR3" s="78" t="s">
        <v>196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5" t="s">
        <v>234</v>
      </c>
      <c r="B4" s="65" t="s">
        <v>351</v>
      </c>
      <c r="C4" s="66" t="s">
        <v>2615</v>
      </c>
      <c r="D4" s="67">
        <v>3</v>
      </c>
      <c r="E4" s="66" t="s">
        <v>132</v>
      </c>
      <c r="F4" s="69">
        <v>32</v>
      </c>
      <c r="G4" s="66"/>
      <c r="H4" s="70"/>
      <c r="I4" s="71"/>
      <c r="J4" s="71"/>
      <c r="K4" s="34" t="s">
        <v>65</v>
      </c>
      <c r="L4" s="72">
        <v>4</v>
      </c>
      <c r="M4" s="72"/>
      <c r="N4" s="73"/>
      <c r="O4" s="79" t="s">
        <v>368</v>
      </c>
      <c r="P4" s="81">
        <v>43625.31180555555</v>
      </c>
      <c r="Q4" s="79" t="s">
        <v>369</v>
      </c>
      <c r="R4" s="79"/>
      <c r="S4" s="79"/>
      <c r="T4" s="79" t="s">
        <v>434</v>
      </c>
      <c r="U4" s="79"/>
      <c r="V4" s="82" t="s">
        <v>488</v>
      </c>
      <c r="W4" s="81">
        <v>43625.31180555555</v>
      </c>
      <c r="X4" s="85">
        <v>43625</v>
      </c>
      <c r="Y4" s="87" t="s">
        <v>591</v>
      </c>
      <c r="Z4" s="82" t="s">
        <v>721</v>
      </c>
      <c r="AA4" s="79"/>
      <c r="AB4" s="79"/>
      <c r="AC4" s="87" t="s">
        <v>851</v>
      </c>
      <c r="AD4" s="79"/>
      <c r="AE4" s="79" t="b">
        <v>0</v>
      </c>
      <c r="AF4" s="79">
        <v>0</v>
      </c>
      <c r="AG4" s="87" t="s">
        <v>981</v>
      </c>
      <c r="AH4" s="79" t="b">
        <v>0</v>
      </c>
      <c r="AI4" s="79" t="s">
        <v>982</v>
      </c>
      <c r="AJ4" s="79"/>
      <c r="AK4" s="87" t="s">
        <v>981</v>
      </c>
      <c r="AL4" s="79" t="b">
        <v>0</v>
      </c>
      <c r="AM4" s="79">
        <v>21</v>
      </c>
      <c r="AN4" s="87" t="s">
        <v>862</v>
      </c>
      <c r="AO4" s="79" t="s">
        <v>986</v>
      </c>
      <c r="AP4" s="79" t="b">
        <v>0</v>
      </c>
      <c r="AQ4" s="87" t="s">
        <v>862</v>
      </c>
      <c r="AR4" s="79" t="s">
        <v>196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5" t="s">
        <v>234</v>
      </c>
      <c r="B5" s="65" t="s">
        <v>352</v>
      </c>
      <c r="C5" s="66" t="s">
        <v>2615</v>
      </c>
      <c r="D5" s="67">
        <v>3</v>
      </c>
      <c r="E5" s="66" t="s">
        <v>132</v>
      </c>
      <c r="F5" s="69">
        <v>32</v>
      </c>
      <c r="G5" s="66"/>
      <c r="H5" s="70"/>
      <c r="I5" s="71"/>
      <c r="J5" s="71"/>
      <c r="K5" s="34" t="s">
        <v>65</v>
      </c>
      <c r="L5" s="72">
        <v>5</v>
      </c>
      <c r="M5" s="72"/>
      <c r="N5" s="73"/>
      <c r="O5" s="79" t="s">
        <v>368</v>
      </c>
      <c r="P5" s="81">
        <v>43625.31180555555</v>
      </c>
      <c r="Q5" s="79" t="s">
        <v>369</v>
      </c>
      <c r="R5" s="79"/>
      <c r="S5" s="79"/>
      <c r="T5" s="79" t="s">
        <v>434</v>
      </c>
      <c r="U5" s="79"/>
      <c r="V5" s="82" t="s">
        <v>488</v>
      </c>
      <c r="W5" s="81">
        <v>43625.31180555555</v>
      </c>
      <c r="X5" s="85">
        <v>43625</v>
      </c>
      <c r="Y5" s="87" t="s">
        <v>591</v>
      </c>
      <c r="Z5" s="82" t="s">
        <v>721</v>
      </c>
      <c r="AA5" s="79"/>
      <c r="AB5" s="79"/>
      <c r="AC5" s="87" t="s">
        <v>851</v>
      </c>
      <c r="AD5" s="79"/>
      <c r="AE5" s="79" t="b">
        <v>0</v>
      </c>
      <c r="AF5" s="79">
        <v>0</v>
      </c>
      <c r="AG5" s="87" t="s">
        <v>981</v>
      </c>
      <c r="AH5" s="79" t="b">
        <v>0</v>
      </c>
      <c r="AI5" s="79" t="s">
        <v>982</v>
      </c>
      <c r="AJ5" s="79"/>
      <c r="AK5" s="87" t="s">
        <v>981</v>
      </c>
      <c r="AL5" s="79" t="b">
        <v>0</v>
      </c>
      <c r="AM5" s="79">
        <v>21</v>
      </c>
      <c r="AN5" s="87" t="s">
        <v>862</v>
      </c>
      <c r="AO5" s="79" t="s">
        <v>986</v>
      </c>
      <c r="AP5" s="79" t="b">
        <v>0</v>
      </c>
      <c r="AQ5" s="87" t="s">
        <v>862</v>
      </c>
      <c r="AR5" s="79" t="s">
        <v>196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42</v>
      </c>
      <c r="BM5" s="49">
        <v>100</v>
      </c>
      <c r="BN5" s="48">
        <v>42</v>
      </c>
    </row>
    <row r="6" spans="1:66" ht="15">
      <c r="A6" s="65" t="s">
        <v>235</v>
      </c>
      <c r="B6" s="65" t="s">
        <v>245</v>
      </c>
      <c r="C6" s="66" t="s">
        <v>2615</v>
      </c>
      <c r="D6" s="67">
        <v>3</v>
      </c>
      <c r="E6" s="66" t="s">
        <v>132</v>
      </c>
      <c r="F6" s="69">
        <v>32</v>
      </c>
      <c r="G6" s="66"/>
      <c r="H6" s="70"/>
      <c r="I6" s="71"/>
      <c r="J6" s="71"/>
      <c r="K6" s="34" t="s">
        <v>65</v>
      </c>
      <c r="L6" s="72">
        <v>6</v>
      </c>
      <c r="M6" s="72"/>
      <c r="N6" s="73"/>
      <c r="O6" s="79" t="s">
        <v>367</v>
      </c>
      <c r="P6" s="81">
        <v>43625.636342592596</v>
      </c>
      <c r="Q6" s="79" t="s">
        <v>369</v>
      </c>
      <c r="R6" s="79"/>
      <c r="S6" s="79"/>
      <c r="T6" s="79" t="s">
        <v>434</v>
      </c>
      <c r="U6" s="79"/>
      <c r="V6" s="82" t="s">
        <v>489</v>
      </c>
      <c r="W6" s="81">
        <v>43625.636342592596</v>
      </c>
      <c r="X6" s="85">
        <v>43625</v>
      </c>
      <c r="Y6" s="87" t="s">
        <v>592</v>
      </c>
      <c r="Z6" s="82" t="s">
        <v>722</v>
      </c>
      <c r="AA6" s="79"/>
      <c r="AB6" s="79"/>
      <c r="AC6" s="87" t="s">
        <v>852</v>
      </c>
      <c r="AD6" s="79"/>
      <c r="AE6" s="79" t="b">
        <v>0</v>
      </c>
      <c r="AF6" s="79">
        <v>0</v>
      </c>
      <c r="AG6" s="87" t="s">
        <v>981</v>
      </c>
      <c r="AH6" s="79" t="b">
        <v>0</v>
      </c>
      <c r="AI6" s="79" t="s">
        <v>982</v>
      </c>
      <c r="AJ6" s="79"/>
      <c r="AK6" s="87" t="s">
        <v>981</v>
      </c>
      <c r="AL6" s="79" t="b">
        <v>0</v>
      </c>
      <c r="AM6" s="79">
        <v>21</v>
      </c>
      <c r="AN6" s="87" t="s">
        <v>862</v>
      </c>
      <c r="AO6" s="79" t="s">
        <v>986</v>
      </c>
      <c r="AP6" s="79" t="b">
        <v>0</v>
      </c>
      <c r="AQ6" s="87" t="s">
        <v>862</v>
      </c>
      <c r="AR6" s="79" t="s">
        <v>196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5" t="s">
        <v>235</v>
      </c>
      <c r="B7" s="65" t="s">
        <v>351</v>
      </c>
      <c r="C7" s="66" t="s">
        <v>2615</v>
      </c>
      <c r="D7" s="67">
        <v>3</v>
      </c>
      <c r="E7" s="66" t="s">
        <v>132</v>
      </c>
      <c r="F7" s="69">
        <v>32</v>
      </c>
      <c r="G7" s="66"/>
      <c r="H7" s="70"/>
      <c r="I7" s="71"/>
      <c r="J7" s="71"/>
      <c r="K7" s="34" t="s">
        <v>65</v>
      </c>
      <c r="L7" s="72">
        <v>7</v>
      </c>
      <c r="M7" s="72"/>
      <c r="N7" s="73"/>
      <c r="O7" s="79" t="s">
        <v>368</v>
      </c>
      <c r="P7" s="81">
        <v>43625.636342592596</v>
      </c>
      <c r="Q7" s="79" t="s">
        <v>369</v>
      </c>
      <c r="R7" s="79"/>
      <c r="S7" s="79"/>
      <c r="T7" s="79" t="s">
        <v>434</v>
      </c>
      <c r="U7" s="79"/>
      <c r="V7" s="82" t="s">
        <v>489</v>
      </c>
      <c r="W7" s="81">
        <v>43625.636342592596</v>
      </c>
      <c r="X7" s="85">
        <v>43625</v>
      </c>
      <c r="Y7" s="87" t="s">
        <v>592</v>
      </c>
      <c r="Z7" s="82" t="s">
        <v>722</v>
      </c>
      <c r="AA7" s="79"/>
      <c r="AB7" s="79"/>
      <c r="AC7" s="87" t="s">
        <v>852</v>
      </c>
      <c r="AD7" s="79"/>
      <c r="AE7" s="79" t="b">
        <v>0</v>
      </c>
      <c r="AF7" s="79">
        <v>0</v>
      </c>
      <c r="AG7" s="87" t="s">
        <v>981</v>
      </c>
      <c r="AH7" s="79" t="b">
        <v>0</v>
      </c>
      <c r="AI7" s="79" t="s">
        <v>982</v>
      </c>
      <c r="AJ7" s="79"/>
      <c r="AK7" s="87" t="s">
        <v>981</v>
      </c>
      <c r="AL7" s="79" t="b">
        <v>0</v>
      </c>
      <c r="AM7" s="79">
        <v>21</v>
      </c>
      <c r="AN7" s="87" t="s">
        <v>862</v>
      </c>
      <c r="AO7" s="79" t="s">
        <v>986</v>
      </c>
      <c r="AP7" s="79" t="b">
        <v>0</v>
      </c>
      <c r="AQ7" s="87" t="s">
        <v>862</v>
      </c>
      <c r="AR7" s="79" t="s">
        <v>196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5" t="s">
        <v>235</v>
      </c>
      <c r="B8" s="65" t="s">
        <v>352</v>
      </c>
      <c r="C8" s="66" t="s">
        <v>2615</v>
      </c>
      <c r="D8" s="67">
        <v>3</v>
      </c>
      <c r="E8" s="66" t="s">
        <v>132</v>
      </c>
      <c r="F8" s="69">
        <v>32</v>
      </c>
      <c r="G8" s="66"/>
      <c r="H8" s="70"/>
      <c r="I8" s="71"/>
      <c r="J8" s="71"/>
      <c r="K8" s="34" t="s">
        <v>65</v>
      </c>
      <c r="L8" s="72">
        <v>8</v>
      </c>
      <c r="M8" s="72"/>
      <c r="N8" s="73"/>
      <c r="O8" s="79" t="s">
        <v>368</v>
      </c>
      <c r="P8" s="81">
        <v>43625.636342592596</v>
      </c>
      <c r="Q8" s="79" t="s">
        <v>369</v>
      </c>
      <c r="R8" s="79"/>
      <c r="S8" s="79"/>
      <c r="T8" s="79" t="s">
        <v>434</v>
      </c>
      <c r="U8" s="79"/>
      <c r="V8" s="82" t="s">
        <v>489</v>
      </c>
      <c r="W8" s="81">
        <v>43625.636342592596</v>
      </c>
      <c r="X8" s="85">
        <v>43625</v>
      </c>
      <c r="Y8" s="87" t="s">
        <v>592</v>
      </c>
      <c r="Z8" s="82" t="s">
        <v>722</v>
      </c>
      <c r="AA8" s="79"/>
      <c r="AB8" s="79"/>
      <c r="AC8" s="87" t="s">
        <v>852</v>
      </c>
      <c r="AD8" s="79"/>
      <c r="AE8" s="79" t="b">
        <v>0</v>
      </c>
      <c r="AF8" s="79">
        <v>0</v>
      </c>
      <c r="AG8" s="87" t="s">
        <v>981</v>
      </c>
      <c r="AH8" s="79" t="b">
        <v>0</v>
      </c>
      <c r="AI8" s="79" t="s">
        <v>982</v>
      </c>
      <c r="AJ8" s="79"/>
      <c r="AK8" s="87" t="s">
        <v>981</v>
      </c>
      <c r="AL8" s="79" t="b">
        <v>0</v>
      </c>
      <c r="AM8" s="79">
        <v>21</v>
      </c>
      <c r="AN8" s="87" t="s">
        <v>862</v>
      </c>
      <c r="AO8" s="79" t="s">
        <v>986</v>
      </c>
      <c r="AP8" s="79" t="b">
        <v>0</v>
      </c>
      <c r="AQ8" s="87" t="s">
        <v>862</v>
      </c>
      <c r="AR8" s="79" t="s">
        <v>196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42</v>
      </c>
      <c r="BM8" s="49">
        <v>100</v>
      </c>
      <c r="BN8" s="48">
        <v>42</v>
      </c>
    </row>
    <row r="9" spans="1:66" ht="15">
      <c r="A9" s="65" t="s">
        <v>236</v>
      </c>
      <c r="B9" s="65" t="s">
        <v>245</v>
      </c>
      <c r="C9" s="66" t="s">
        <v>2615</v>
      </c>
      <c r="D9" s="67">
        <v>3</v>
      </c>
      <c r="E9" s="66" t="s">
        <v>132</v>
      </c>
      <c r="F9" s="69">
        <v>32</v>
      </c>
      <c r="G9" s="66"/>
      <c r="H9" s="70"/>
      <c r="I9" s="71"/>
      <c r="J9" s="71"/>
      <c r="K9" s="34" t="s">
        <v>65</v>
      </c>
      <c r="L9" s="72">
        <v>9</v>
      </c>
      <c r="M9" s="72"/>
      <c r="N9" s="73"/>
      <c r="O9" s="79" t="s">
        <v>367</v>
      </c>
      <c r="P9" s="81">
        <v>43625.63675925926</v>
      </c>
      <c r="Q9" s="79" t="s">
        <v>369</v>
      </c>
      <c r="R9" s="79"/>
      <c r="S9" s="79"/>
      <c r="T9" s="79" t="s">
        <v>434</v>
      </c>
      <c r="U9" s="79"/>
      <c r="V9" s="82" t="s">
        <v>490</v>
      </c>
      <c r="W9" s="81">
        <v>43625.63675925926</v>
      </c>
      <c r="X9" s="85">
        <v>43625</v>
      </c>
      <c r="Y9" s="87" t="s">
        <v>593</v>
      </c>
      <c r="Z9" s="82" t="s">
        <v>723</v>
      </c>
      <c r="AA9" s="79"/>
      <c r="AB9" s="79"/>
      <c r="AC9" s="87" t="s">
        <v>853</v>
      </c>
      <c r="AD9" s="79"/>
      <c r="AE9" s="79" t="b">
        <v>0</v>
      </c>
      <c r="AF9" s="79">
        <v>0</v>
      </c>
      <c r="AG9" s="87" t="s">
        <v>981</v>
      </c>
      <c r="AH9" s="79" t="b">
        <v>0</v>
      </c>
      <c r="AI9" s="79" t="s">
        <v>982</v>
      </c>
      <c r="AJ9" s="79"/>
      <c r="AK9" s="87" t="s">
        <v>981</v>
      </c>
      <c r="AL9" s="79" t="b">
        <v>0</v>
      </c>
      <c r="AM9" s="79">
        <v>21</v>
      </c>
      <c r="AN9" s="87" t="s">
        <v>862</v>
      </c>
      <c r="AO9" s="79" t="s">
        <v>987</v>
      </c>
      <c r="AP9" s="79" t="b">
        <v>0</v>
      </c>
      <c r="AQ9" s="87" t="s">
        <v>862</v>
      </c>
      <c r="AR9" s="79" t="s">
        <v>196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5" t="s">
        <v>236</v>
      </c>
      <c r="B10" s="65" t="s">
        <v>351</v>
      </c>
      <c r="C10" s="66" t="s">
        <v>2615</v>
      </c>
      <c r="D10" s="67">
        <v>3</v>
      </c>
      <c r="E10" s="66" t="s">
        <v>132</v>
      </c>
      <c r="F10" s="69">
        <v>32</v>
      </c>
      <c r="G10" s="66"/>
      <c r="H10" s="70"/>
      <c r="I10" s="71"/>
      <c r="J10" s="71"/>
      <c r="K10" s="34" t="s">
        <v>65</v>
      </c>
      <c r="L10" s="72">
        <v>10</v>
      </c>
      <c r="M10" s="72"/>
      <c r="N10" s="73"/>
      <c r="O10" s="79" t="s">
        <v>368</v>
      </c>
      <c r="P10" s="81">
        <v>43625.63675925926</v>
      </c>
      <c r="Q10" s="79" t="s">
        <v>369</v>
      </c>
      <c r="R10" s="79"/>
      <c r="S10" s="79"/>
      <c r="T10" s="79" t="s">
        <v>434</v>
      </c>
      <c r="U10" s="79"/>
      <c r="V10" s="82" t="s">
        <v>490</v>
      </c>
      <c r="W10" s="81">
        <v>43625.63675925926</v>
      </c>
      <c r="X10" s="85">
        <v>43625</v>
      </c>
      <c r="Y10" s="87" t="s">
        <v>593</v>
      </c>
      <c r="Z10" s="82" t="s">
        <v>723</v>
      </c>
      <c r="AA10" s="79"/>
      <c r="AB10" s="79"/>
      <c r="AC10" s="87" t="s">
        <v>853</v>
      </c>
      <c r="AD10" s="79"/>
      <c r="AE10" s="79" t="b">
        <v>0</v>
      </c>
      <c r="AF10" s="79">
        <v>0</v>
      </c>
      <c r="AG10" s="87" t="s">
        <v>981</v>
      </c>
      <c r="AH10" s="79" t="b">
        <v>0</v>
      </c>
      <c r="AI10" s="79" t="s">
        <v>982</v>
      </c>
      <c r="AJ10" s="79"/>
      <c r="AK10" s="87" t="s">
        <v>981</v>
      </c>
      <c r="AL10" s="79" t="b">
        <v>0</v>
      </c>
      <c r="AM10" s="79">
        <v>21</v>
      </c>
      <c r="AN10" s="87" t="s">
        <v>862</v>
      </c>
      <c r="AO10" s="79" t="s">
        <v>987</v>
      </c>
      <c r="AP10" s="79" t="b">
        <v>0</v>
      </c>
      <c r="AQ10" s="87" t="s">
        <v>862</v>
      </c>
      <c r="AR10" s="79" t="s">
        <v>196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5" t="s">
        <v>236</v>
      </c>
      <c r="B11" s="65" t="s">
        <v>352</v>
      </c>
      <c r="C11" s="66" t="s">
        <v>2615</v>
      </c>
      <c r="D11" s="67">
        <v>3</v>
      </c>
      <c r="E11" s="66" t="s">
        <v>132</v>
      </c>
      <c r="F11" s="69">
        <v>32</v>
      </c>
      <c r="G11" s="66"/>
      <c r="H11" s="70"/>
      <c r="I11" s="71"/>
      <c r="J11" s="71"/>
      <c r="K11" s="34" t="s">
        <v>65</v>
      </c>
      <c r="L11" s="72">
        <v>11</v>
      </c>
      <c r="M11" s="72"/>
      <c r="N11" s="73"/>
      <c r="O11" s="79" t="s">
        <v>368</v>
      </c>
      <c r="P11" s="81">
        <v>43625.63675925926</v>
      </c>
      <c r="Q11" s="79" t="s">
        <v>369</v>
      </c>
      <c r="R11" s="79"/>
      <c r="S11" s="79"/>
      <c r="T11" s="79" t="s">
        <v>434</v>
      </c>
      <c r="U11" s="79"/>
      <c r="V11" s="82" t="s">
        <v>490</v>
      </c>
      <c r="W11" s="81">
        <v>43625.63675925926</v>
      </c>
      <c r="X11" s="85">
        <v>43625</v>
      </c>
      <c r="Y11" s="87" t="s">
        <v>593</v>
      </c>
      <c r="Z11" s="82" t="s">
        <v>723</v>
      </c>
      <c r="AA11" s="79"/>
      <c r="AB11" s="79"/>
      <c r="AC11" s="87" t="s">
        <v>853</v>
      </c>
      <c r="AD11" s="79"/>
      <c r="AE11" s="79" t="b">
        <v>0</v>
      </c>
      <c r="AF11" s="79">
        <v>0</v>
      </c>
      <c r="AG11" s="87" t="s">
        <v>981</v>
      </c>
      <c r="AH11" s="79" t="b">
        <v>0</v>
      </c>
      <c r="AI11" s="79" t="s">
        <v>982</v>
      </c>
      <c r="AJ11" s="79"/>
      <c r="AK11" s="87" t="s">
        <v>981</v>
      </c>
      <c r="AL11" s="79" t="b">
        <v>0</v>
      </c>
      <c r="AM11" s="79">
        <v>21</v>
      </c>
      <c r="AN11" s="87" t="s">
        <v>862</v>
      </c>
      <c r="AO11" s="79" t="s">
        <v>987</v>
      </c>
      <c r="AP11" s="79" t="b">
        <v>0</v>
      </c>
      <c r="AQ11" s="87" t="s">
        <v>862</v>
      </c>
      <c r="AR11" s="79" t="s">
        <v>196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42</v>
      </c>
      <c r="BM11" s="49">
        <v>100</v>
      </c>
      <c r="BN11" s="48">
        <v>42</v>
      </c>
    </row>
    <row r="12" spans="1:66" ht="15">
      <c r="A12" s="65" t="s">
        <v>237</v>
      </c>
      <c r="B12" s="65" t="s">
        <v>353</v>
      </c>
      <c r="C12" s="66" t="s">
        <v>2615</v>
      </c>
      <c r="D12" s="67">
        <v>3</v>
      </c>
      <c r="E12" s="66" t="s">
        <v>132</v>
      </c>
      <c r="F12" s="69">
        <v>32</v>
      </c>
      <c r="G12" s="66"/>
      <c r="H12" s="70"/>
      <c r="I12" s="71"/>
      <c r="J12" s="71"/>
      <c r="K12" s="34" t="s">
        <v>65</v>
      </c>
      <c r="L12" s="72">
        <v>12</v>
      </c>
      <c r="M12" s="72"/>
      <c r="N12" s="73"/>
      <c r="O12" s="79" t="s">
        <v>368</v>
      </c>
      <c r="P12" s="81">
        <v>43625.7634837963</v>
      </c>
      <c r="Q12" s="79" t="s">
        <v>370</v>
      </c>
      <c r="R12" s="82" t="s">
        <v>397</v>
      </c>
      <c r="S12" s="79" t="s">
        <v>417</v>
      </c>
      <c r="T12" s="79" t="s">
        <v>435</v>
      </c>
      <c r="U12" s="79"/>
      <c r="V12" s="82" t="s">
        <v>491</v>
      </c>
      <c r="W12" s="81">
        <v>43625.7634837963</v>
      </c>
      <c r="X12" s="85">
        <v>43625</v>
      </c>
      <c r="Y12" s="87" t="s">
        <v>594</v>
      </c>
      <c r="Z12" s="82" t="s">
        <v>724</v>
      </c>
      <c r="AA12" s="79"/>
      <c r="AB12" s="79"/>
      <c r="AC12" s="87" t="s">
        <v>854</v>
      </c>
      <c r="AD12" s="79"/>
      <c r="AE12" s="79" t="b">
        <v>0</v>
      </c>
      <c r="AF12" s="79">
        <v>1</v>
      </c>
      <c r="AG12" s="87" t="s">
        <v>981</v>
      </c>
      <c r="AH12" s="79" t="b">
        <v>0</v>
      </c>
      <c r="AI12" s="79" t="s">
        <v>982</v>
      </c>
      <c r="AJ12" s="79"/>
      <c r="AK12" s="87" t="s">
        <v>981</v>
      </c>
      <c r="AL12" s="79" t="b">
        <v>0</v>
      </c>
      <c r="AM12" s="79">
        <v>1</v>
      </c>
      <c r="AN12" s="87" t="s">
        <v>981</v>
      </c>
      <c r="AO12" s="79" t="s">
        <v>987</v>
      </c>
      <c r="AP12" s="79" t="b">
        <v>0</v>
      </c>
      <c r="AQ12" s="87" t="s">
        <v>854</v>
      </c>
      <c r="AR12" s="79" t="s">
        <v>196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8"/>
      <c r="BG12" s="49"/>
      <c r="BH12" s="48"/>
      <c r="BI12" s="49"/>
      <c r="BJ12" s="48"/>
      <c r="BK12" s="49"/>
      <c r="BL12" s="48"/>
      <c r="BM12" s="49"/>
      <c r="BN12" s="48"/>
    </row>
    <row r="13" spans="1:66" ht="15">
      <c r="A13" s="65" t="s">
        <v>237</v>
      </c>
      <c r="B13" s="65" t="s">
        <v>354</v>
      </c>
      <c r="C13" s="66" t="s">
        <v>2615</v>
      </c>
      <c r="D13" s="67">
        <v>3</v>
      </c>
      <c r="E13" s="66" t="s">
        <v>132</v>
      </c>
      <c r="F13" s="69">
        <v>32</v>
      </c>
      <c r="G13" s="66"/>
      <c r="H13" s="70"/>
      <c r="I13" s="71"/>
      <c r="J13" s="71"/>
      <c r="K13" s="34" t="s">
        <v>65</v>
      </c>
      <c r="L13" s="72">
        <v>13</v>
      </c>
      <c r="M13" s="72"/>
      <c r="N13" s="73"/>
      <c r="O13" s="79" t="s">
        <v>368</v>
      </c>
      <c r="P13" s="81">
        <v>43625.7634837963</v>
      </c>
      <c r="Q13" s="79" t="s">
        <v>370</v>
      </c>
      <c r="R13" s="82" t="s">
        <v>397</v>
      </c>
      <c r="S13" s="79" t="s">
        <v>417</v>
      </c>
      <c r="T13" s="79" t="s">
        <v>435</v>
      </c>
      <c r="U13" s="79"/>
      <c r="V13" s="82" t="s">
        <v>491</v>
      </c>
      <c r="W13" s="81">
        <v>43625.7634837963</v>
      </c>
      <c r="X13" s="85">
        <v>43625</v>
      </c>
      <c r="Y13" s="87" t="s">
        <v>594</v>
      </c>
      <c r="Z13" s="82" t="s">
        <v>724</v>
      </c>
      <c r="AA13" s="79"/>
      <c r="AB13" s="79"/>
      <c r="AC13" s="87" t="s">
        <v>854</v>
      </c>
      <c r="AD13" s="79"/>
      <c r="AE13" s="79" t="b">
        <v>0</v>
      </c>
      <c r="AF13" s="79">
        <v>1</v>
      </c>
      <c r="AG13" s="87" t="s">
        <v>981</v>
      </c>
      <c r="AH13" s="79" t="b">
        <v>0</v>
      </c>
      <c r="AI13" s="79" t="s">
        <v>982</v>
      </c>
      <c r="AJ13" s="79"/>
      <c r="AK13" s="87" t="s">
        <v>981</v>
      </c>
      <c r="AL13" s="79" t="b">
        <v>0</v>
      </c>
      <c r="AM13" s="79">
        <v>1</v>
      </c>
      <c r="AN13" s="87" t="s">
        <v>981</v>
      </c>
      <c r="AO13" s="79" t="s">
        <v>987</v>
      </c>
      <c r="AP13" s="79" t="b">
        <v>0</v>
      </c>
      <c r="AQ13" s="87" t="s">
        <v>854</v>
      </c>
      <c r="AR13" s="79" t="s">
        <v>196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8">
        <v>0</v>
      </c>
      <c r="BG13" s="49">
        <v>0</v>
      </c>
      <c r="BH13" s="48">
        <v>0</v>
      </c>
      <c r="BI13" s="49">
        <v>0</v>
      </c>
      <c r="BJ13" s="48">
        <v>0</v>
      </c>
      <c r="BK13" s="49">
        <v>0</v>
      </c>
      <c r="BL13" s="48">
        <v>17</v>
      </c>
      <c r="BM13" s="49">
        <v>100</v>
      </c>
      <c r="BN13" s="48">
        <v>17</v>
      </c>
    </row>
    <row r="14" spans="1:66" ht="15">
      <c r="A14" s="65" t="s">
        <v>238</v>
      </c>
      <c r="B14" s="65" t="s">
        <v>237</v>
      </c>
      <c r="C14" s="66" t="s">
        <v>2615</v>
      </c>
      <c r="D14" s="67">
        <v>3</v>
      </c>
      <c r="E14" s="66" t="s">
        <v>132</v>
      </c>
      <c r="F14" s="69">
        <v>32</v>
      </c>
      <c r="G14" s="66"/>
      <c r="H14" s="70"/>
      <c r="I14" s="71"/>
      <c r="J14" s="71"/>
      <c r="K14" s="34" t="s">
        <v>65</v>
      </c>
      <c r="L14" s="72">
        <v>14</v>
      </c>
      <c r="M14" s="72"/>
      <c r="N14" s="73"/>
      <c r="O14" s="79" t="s">
        <v>367</v>
      </c>
      <c r="P14" s="81">
        <v>43625.90047453704</v>
      </c>
      <c r="Q14" s="79" t="s">
        <v>370</v>
      </c>
      <c r="R14" s="82" t="s">
        <v>397</v>
      </c>
      <c r="S14" s="79" t="s">
        <v>417</v>
      </c>
      <c r="T14" s="79" t="s">
        <v>434</v>
      </c>
      <c r="U14" s="79"/>
      <c r="V14" s="82" t="s">
        <v>492</v>
      </c>
      <c r="W14" s="81">
        <v>43625.90047453704</v>
      </c>
      <c r="X14" s="85">
        <v>43625</v>
      </c>
      <c r="Y14" s="87" t="s">
        <v>595</v>
      </c>
      <c r="Z14" s="82" t="s">
        <v>725</v>
      </c>
      <c r="AA14" s="79"/>
      <c r="AB14" s="79"/>
      <c r="AC14" s="87" t="s">
        <v>855</v>
      </c>
      <c r="AD14" s="79"/>
      <c r="AE14" s="79" t="b">
        <v>0</v>
      </c>
      <c r="AF14" s="79">
        <v>0</v>
      </c>
      <c r="AG14" s="87" t="s">
        <v>981</v>
      </c>
      <c r="AH14" s="79" t="b">
        <v>0</v>
      </c>
      <c r="AI14" s="79" t="s">
        <v>982</v>
      </c>
      <c r="AJ14" s="79"/>
      <c r="AK14" s="87" t="s">
        <v>981</v>
      </c>
      <c r="AL14" s="79" t="b">
        <v>0</v>
      </c>
      <c r="AM14" s="79">
        <v>1</v>
      </c>
      <c r="AN14" s="87" t="s">
        <v>854</v>
      </c>
      <c r="AO14" s="79" t="s">
        <v>988</v>
      </c>
      <c r="AP14" s="79" t="b">
        <v>0</v>
      </c>
      <c r="AQ14" s="87" t="s">
        <v>854</v>
      </c>
      <c r="AR14" s="79" t="s">
        <v>196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8"/>
      <c r="BG14" s="49"/>
      <c r="BH14" s="48"/>
      <c r="BI14" s="49"/>
      <c r="BJ14" s="48"/>
      <c r="BK14" s="49"/>
      <c r="BL14" s="48"/>
      <c r="BM14" s="49"/>
      <c r="BN14" s="48"/>
    </row>
    <row r="15" spans="1:66" ht="15">
      <c r="A15" s="65" t="s">
        <v>238</v>
      </c>
      <c r="B15" s="65" t="s">
        <v>353</v>
      </c>
      <c r="C15" s="66" t="s">
        <v>2615</v>
      </c>
      <c r="D15" s="67">
        <v>3</v>
      </c>
      <c r="E15" s="66" t="s">
        <v>132</v>
      </c>
      <c r="F15" s="69">
        <v>32</v>
      </c>
      <c r="G15" s="66"/>
      <c r="H15" s="70"/>
      <c r="I15" s="71"/>
      <c r="J15" s="71"/>
      <c r="K15" s="34" t="s">
        <v>65</v>
      </c>
      <c r="L15" s="72">
        <v>15</v>
      </c>
      <c r="M15" s="72"/>
      <c r="N15" s="73"/>
      <c r="O15" s="79" t="s">
        <v>368</v>
      </c>
      <c r="P15" s="81">
        <v>43625.90047453704</v>
      </c>
      <c r="Q15" s="79" t="s">
        <v>370</v>
      </c>
      <c r="R15" s="82" t="s">
        <v>397</v>
      </c>
      <c r="S15" s="79" t="s">
        <v>417</v>
      </c>
      <c r="T15" s="79" t="s">
        <v>434</v>
      </c>
      <c r="U15" s="79"/>
      <c r="V15" s="82" t="s">
        <v>492</v>
      </c>
      <c r="W15" s="81">
        <v>43625.90047453704</v>
      </c>
      <c r="X15" s="85">
        <v>43625</v>
      </c>
      <c r="Y15" s="87" t="s">
        <v>595</v>
      </c>
      <c r="Z15" s="82" t="s">
        <v>725</v>
      </c>
      <c r="AA15" s="79"/>
      <c r="AB15" s="79"/>
      <c r="AC15" s="87" t="s">
        <v>855</v>
      </c>
      <c r="AD15" s="79"/>
      <c r="AE15" s="79" t="b">
        <v>0</v>
      </c>
      <c r="AF15" s="79">
        <v>0</v>
      </c>
      <c r="AG15" s="87" t="s">
        <v>981</v>
      </c>
      <c r="AH15" s="79" t="b">
        <v>0</v>
      </c>
      <c r="AI15" s="79" t="s">
        <v>982</v>
      </c>
      <c r="AJ15" s="79"/>
      <c r="AK15" s="87" t="s">
        <v>981</v>
      </c>
      <c r="AL15" s="79" t="b">
        <v>0</v>
      </c>
      <c r="AM15" s="79">
        <v>1</v>
      </c>
      <c r="AN15" s="87" t="s">
        <v>854</v>
      </c>
      <c r="AO15" s="79" t="s">
        <v>988</v>
      </c>
      <c r="AP15" s="79" t="b">
        <v>0</v>
      </c>
      <c r="AQ15" s="87" t="s">
        <v>854</v>
      </c>
      <c r="AR15" s="79" t="s">
        <v>196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8"/>
      <c r="BG15" s="49"/>
      <c r="BH15" s="48"/>
      <c r="BI15" s="49"/>
      <c r="BJ15" s="48"/>
      <c r="BK15" s="49"/>
      <c r="BL15" s="48"/>
      <c r="BM15" s="49"/>
      <c r="BN15" s="48"/>
    </row>
    <row r="16" spans="1:66" ht="15">
      <c r="A16" s="65" t="s">
        <v>238</v>
      </c>
      <c r="B16" s="65" t="s">
        <v>354</v>
      </c>
      <c r="C16" s="66" t="s">
        <v>2615</v>
      </c>
      <c r="D16" s="67">
        <v>3</v>
      </c>
      <c r="E16" s="66" t="s">
        <v>132</v>
      </c>
      <c r="F16" s="69">
        <v>32</v>
      </c>
      <c r="G16" s="66"/>
      <c r="H16" s="70"/>
      <c r="I16" s="71"/>
      <c r="J16" s="71"/>
      <c r="K16" s="34" t="s">
        <v>65</v>
      </c>
      <c r="L16" s="72">
        <v>16</v>
      </c>
      <c r="M16" s="72"/>
      <c r="N16" s="73"/>
      <c r="O16" s="79" t="s">
        <v>368</v>
      </c>
      <c r="P16" s="81">
        <v>43625.90047453704</v>
      </c>
      <c r="Q16" s="79" t="s">
        <v>370</v>
      </c>
      <c r="R16" s="82" t="s">
        <v>397</v>
      </c>
      <c r="S16" s="79" t="s">
        <v>417</v>
      </c>
      <c r="T16" s="79" t="s">
        <v>434</v>
      </c>
      <c r="U16" s="79"/>
      <c r="V16" s="82" t="s">
        <v>492</v>
      </c>
      <c r="W16" s="81">
        <v>43625.90047453704</v>
      </c>
      <c r="X16" s="85">
        <v>43625</v>
      </c>
      <c r="Y16" s="87" t="s">
        <v>595</v>
      </c>
      <c r="Z16" s="82" t="s">
        <v>725</v>
      </c>
      <c r="AA16" s="79"/>
      <c r="AB16" s="79"/>
      <c r="AC16" s="87" t="s">
        <v>855</v>
      </c>
      <c r="AD16" s="79"/>
      <c r="AE16" s="79" t="b">
        <v>0</v>
      </c>
      <c r="AF16" s="79">
        <v>0</v>
      </c>
      <c r="AG16" s="87" t="s">
        <v>981</v>
      </c>
      <c r="AH16" s="79" t="b">
        <v>0</v>
      </c>
      <c r="AI16" s="79" t="s">
        <v>982</v>
      </c>
      <c r="AJ16" s="79"/>
      <c r="AK16" s="87" t="s">
        <v>981</v>
      </c>
      <c r="AL16" s="79" t="b">
        <v>0</v>
      </c>
      <c r="AM16" s="79">
        <v>1</v>
      </c>
      <c r="AN16" s="87" t="s">
        <v>854</v>
      </c>
      <c r="AO16" s="79" t="s">
        <v>988</v>
      </c>
      <c r="AP16" s="79" t="b">
        <v>0</v>
      </c>
      <c r="AQ16" s="87" t="s">
        <v>854</v>
      </c>
      <c r="AR16" s="79" t="s">
        <v>196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8">
        <v>0</v>
      </c>
      <c r="BG16" s="49">
        <v>0</v>
      </c>
      <c r="BH16" s="48">
        <v>0</v>
      </c>
      <c r="BI16" s="49">
        <v>0</v>
      </c>
      <c r="BJ16" s="48">
        <v>0</v>
      </c>
      <c r="BK16" s="49">
        <v>0</v>
      </c>
      <c r="BL16" s="48">
        <v>17</v>
      </c>
      <c r="BM16" s="49">
        <v>100</v>
      </c>
      <c r="BN16" s="48">
        <v>17</v>
      </c>
    </row>
    <row r="17" spans="1:66" ht="15">
      <c r="A17" s="65" t="s">
        <v>239</v>
      </c>
      <c r="B17" s="65" t="s">
        <v>249</v>
      </c>
      <c r="C17" s="66" t="s">
        <v>2615</v>
      </c>
      <c r="D17" s="67">
        <v>3</v>
      </c>
      <c r="E17" s="66" t="s">
        <v>132</v>
      </c>
      <c r="F17" s="69">
        <v>32</v>
      </c>
      <c r="G17" s="66"/>
      <c r="H17" s="70"/>
      <c r="I17" s="71"/>
      <c r="J17" s="71"/>
      <c r="K17" s="34" t="s">
        <v>65</v>
      </c>
      <c r="L17" s="72">
        <v>17</v>
      </c>
      <c r="M17" s="72"/>
      <c r="N17" s="73"/>
      <c r="O17" s="79" t="s">
        <v>367</v>
      </c>
      <c r="P17" s="81">
        <v>43626.65545138889</v>
      </c>
      <c r="Q17" s="79" t="s">
        <v>371</v>
      </c>
      <c r="R17" s="79"/>
      <c r="S17" s="79"/>
      <c r="T17" s="79" t="s">
        <v>436</v>
      </c>
      <c r="U17" s="79"/>
      <c r="V17" s="82" t="s">
        <v>493</v>
      </c>
      <c r="W17" s="81">
        <v>43626.65545138889</v>
      </c>
      <c r="X17" s="85">
        <v>43626</v>
      </c>
      <c r="Y17" s="87" t="s">
        <v>596</v>
      </c>
      <c r="Z17" s="82" t="s">
        <v>726</v>
      </c>
      <c r="AA17" s="79"/>
      <c r="AB17" s="79"/>
      <c r="AC17" s="87" t="s">
        <v>856</v>
      </c>
      <c r="AD17" s="79"/>
      <c r="AE17" s="79" t="b">
        <v>0</v>
      </c>
      <c r="AF17" s="79">
        <v>0</v>
      </c>
      <c r="AG17" s="87" t="s">
        <v>981</v>
      </c>
      <c r="AH17" s="79" t="b">
        <v>0</v>
      </c>
      <c r="AI17" s="79" t="s">
        <v>982</v>
      </c>
      <c r="AJ17" s="79"/>
      <c r="AK17" s="87" t="s">
        <v>981</v>
      </c>
      <c r="AL17" s="79" t="b">
        <v>0</v>
      </c>
      <c r="AM17" s="79">
        <v>8</v>
      </c>
      <c r="AN17" s="87" t="s">
        <v>866</v>
      </c>
      <c r="AO17" s="79" t="s">
        <v>989</v>
      </c>
      <c r="AP17" s="79" t="b">
        <v>0</v>
      </c>
      <c r="AQ17" s="87" t="s">
        <v>866</v>
      </c>
      <c r="AR17" s="79" t="s">
        <v>196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1</v>
      </c>
      <c r="BG17" s="49">
        <v>4.761904761904762</v>
      </c>
      <c r="BH17" s="48">
        <v>2</v>
      </c>
      <c r="BI17" s="49">
        <v>9.523809523809524</v>
      </c>
      <c r="BJ17" s="48">
        <v>0</v>
      </c>
      <c r="BK17" s="49">
        <v>0</v>
      </c>
      <c r="BL17" s="48">
        <v>18</v>
      </c>
      <c r="BM17" s="49">
        <v>85.71428571428571</v>
      </c>
      <c r="BN17" s="48">
        <v>21</v>
      </c>
    </row>
    <row r="18" spans="1:66" ht="15">
      <c r="A18" s="65" t="s">
        <v>240</v>
      </c>
      <c r="B18" s="65" t="s">
        <v>249</v>
      </c>
      <c r="C18" s="66" t="s">
        <v>2615</v>
      </c>
      <c r="D18" s="67">
        <v>3</v>
      </c>
      <c r="E18" s="66" t="s">
        <v>132</v>
      </c>
      <c r="F18" s="69">
        <v>32</v>
      </c>
      <c r="G18" s="66"/>
      <c r="H18" s="70"/>
      <c r="I18" s="71"/>
      <c r="J18" s="71"/>
      <c r="K18" s="34" t="s">
        <v>65</v>
      </c>
      <c r="L18" s="72">
        <v>18</v>
      </c>
      <c r="M18" s="72"/>
      <c r="N18" s="73"/>
      <c r="O18" s="79" t="s">
        <v>367</v>
      </c>
      <c r="P18" s="81">
        <v>43626.65605324074</v>
      </c>
      <c r="Q18" s="79" t="s">
        <v>371</v>
      </c>
      <c r="R18" s="79"/>
      <c r="S18" s="79"/>
      <c r="T18" s="79" t="s">
        <v>436</v>
      </c>
      <c r="U18" s="79"/>
      <c r="V18" s="82" t="s">
        <v>494</v>
      </c>
      <c r="W18" s="81">
        <v>43626.65605324074</v>
      </c>
      <c r="X18" s="85">
        <v>43626</v>
      </c>
      <c r="Y18" s="87" t="s">
        <v>597</v>
      </c>
      <c r="Z18" s="82" t="s">
        <v>727</v>
      </c>
      <c r="AA18" s="79"/>
      <c r="AB18" s="79"/>
      <c r="AC18" s="87" t="s">
        <v>857</v>
      </c>
      <c r="AD18" s="79"/>
      <c r="AE18" s="79" t="b">
        <v>0</v>
      </c>
      <c r="AF18" s="79">
        <v>0</v>
      </c>
      <c r="AG18" s="87" t="s">
        <v>981</v>
      </c>
      <c r="AH18" s="79" t="b">
        <v>0</v>
      </c>
      <c r="AI18" s="79" t="s">
        <v>982</v>
      </c>
      <c r="AJ18" s="79"/>
      <c r="AK18" s="87" t="s">
        <v>981</v>
      </c>
      <c r="AL18" s="79" t="b">
        <v>0</v>
      </c>
      <c r="AM18" s="79">
        <v>8</v>
      </c>
      <c r="AN18" s="87" t="s">
        <v>866</v>
      </c>
      <c r="AO18" s="79" t="s">
        <v>987</v>
      </c>
      <c r="AP18" s="79" t="b">
        <v>0</v>
      </c>
      <c r="AQ18" s="87" t="s">
        <v>866</v>
      </c>
      <c r="AR18" s="79" t="s">
        <v>196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1</v>
      </c>
      <c r="BG18" s="49">
        <v>4.761904761904762</v>
      </c>
      <c r="BH18" s="48">
        <v>2</v>
      </c>
      <c r="BI18" s="49">
        <v>9.523809523809524</v>
      </c>
      <c r="BJ18" s="48">
        <v>0</v>
      </c>
      <c r="BK18" s="49">
        <v>0</v>
      </c>
      <c r="BL18" s="48">
        <v>18</v>
      </c>
      <c r="BM18" s="49">
        <v>85.71428571428571</v>
      </c>
      <c r="BN18" s="48">
        <v>21</v>
      </c>
    </row>
    <row r="19" spans="1:66" ht="15">
      <c r="A19" s="65" t="s">
        <v>241</v>
      </c>
      <c r="B19" s="65" t="s">
        <v>249</v>
      </c>
      <c r="C19" s="66" t="s">
        <v>2615</v>
      </c>
      <c r="D19" s="67">
        <v>3</v>
      </c>
      <c r="E19" s="66" t="s">
        <v>132</v>
      </c>
      <c r="F19" s="69">
        <v>32</v>
      </c>
      <c r="G19" s="66"/>
      <c r="H19" s="70"/>
      <c r="I19" s="71"/>
      <c r="J19" s="71"/>
      <c r="K19" s="34" t="s">
        <v>65</v>
      </c>
      <c r="L19" s="72">
        <v>19</v>
      </c>
      <c r="M19" s="72"/>
      <c r="N19" s="73"/>
      <c r="O19" s="79" t="s">
        <v>367</v>
      </c>
      <c r="P19" s="81">
        <v>43626.66402777778</v>
      </c>
      <c r="Q19" s="79" t="s">
        <v>371</v>
      </c>
      <c r="R19" s="79"/>
      <c r="S19" s="79"/>
      <c r="T19" s="79" t="s">
        <v>436</v>
      </c>
      <c r="U19" s="79"/>
      <c r="V19" s="82" t="s">
        <v>495</v>
      </c>
      <c r="W19" s="81">
        <v>43626.66402777778</v>
      </c>
      <c r="X19" s="85">
        <v>43626</v>
      </c>
      <c r="Y19" s="87" t="s">
        <v>598</v>
      </c>
      <c r="Z19" s="82" t="s">
        <v>728</v>
      </c>
      <c r="AA19" s="79"/>
      <c r="AB19" s="79"/>
      <c r="AC19" s="87" t="s">
        <v>858</v>
      </c>
      <c r="AD19" s="79"/>
      <c r="AE19" s="79" t="b">
        <v>0</v>
      </c>
      <c r="AF19" s="79">
        <v>0</v>
      </c>
      <c r="AG19" s="87" t="s">
        <v>981</v>
      </c>
      <c r="AH19" s="79" t="b">
        <v>0</v>
      </c>
      <c r="AI19" s="79" t="s">
        <v>982</v>
      </c>
      <c r="AJ19" s="79"/>
      <c r="AK19" s="87" t="s">
        <v>981</v>
      </c>
      <c r="AL19" s="79" t="b">
        <v>0</v>
      </c>
      <c r="AM19" s="79">
        <v>8</v>
      </c>
      <c r="AN19" s="87" t="s">
        <v>866</v>
      </c>
      <c r="AO19" s="79" t="s">
        <v>990</v>
      </c>
      <c r="AP19" s="79" t="b">
        <v>0</v>
      </c>
      <c r="AQ19" s="87" t="s">
        <v>866</v>
      </c>
      <c r="AR19" s="79" t="s">
        <v>196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1</v>
      </c>
      <c r="BG19" s="49">
        <v>4.761904761904762</v>
      </c>
      <c r="BH19" s="48">
        <v>2</v>
      </c>
      <c r="BI19" s="49">
        <v>9.523809523809524</v>
      </c>
      <c r="BJ19" s="48">
        <v>0</v>
      </c>
      <c r="BK19" s="49">
        <v>0</v>
      </c>
      <c r="BL19" s="48">
        <v>18</v>
      </c>
      <c r="BM19" s="49">
        <v>85.71428571428571</v>
      </c>
      <c r="BN19" s="48">
        <v>21</v>
      </c>
    </row>
    <row r="20" spans="1:66" ht="15">
      <c r="A20" s="65" t="s">
        <v>242</v>
      </c>
      <c r="B20" s="65" t="s">
        <v>242</v>
      </c>
      <c r="C20" s="66" t="s">
        <v>2615</v>
      </c>
      <c r="D20" s="67">
        <v>3</v>
      </c>
      <c r="E20" s="66" t="s">
        <v>132</v>
      </c>
      <c r="F20" s="69">
        <v>32</v>
      </c>
      <c r="G20" s="66"/>
      <c r="H20" s="70"/>
      <c r="I20" s="71"/>
      <c r="J20" s="71"/>
      <c r="K20" s="34" t="s">
        <v>65</v>
      </c>
      <c r="L20" s="72">
        <v>20</v>
      </c>
      <c r="M20" s="72"/>
      <c r="N20" s="73"/>
      <c r="O20" s="79" t="s">
        <v>196</v>
      </c>
      <c r="P20" s="81">
        <v>43627.22935185185</v>
      </c>
      <c r="Q20" s="79" t="s">
        <v>372</v>
      </c>
      <c r="R20" s="82" t="s">
        <v>398</v>
      </c>
      <c r="S20" s="79" t="s">
        <v>418</v>
      </c>
      <c r="T20" s="79" t="s">
        <v>437</v>
      </c>
      <c r="U20" s="79"/>
      <c r="V20" s="82" t="s">
        <v>496</v>
      </c>
      <c r="W20" s="81">
        <v>43627.22935185185</v>
      </c>
      <c r="X20" s="85">
        <v>43627</v>
      </c>
      <c r="Y20" s="87" t="s">
        <v>599</v>
      </c>
      <c r="Z20" s="82" t="s">
        <v>729</v>
      </c>
      <c r="AA20" s="79"/>
      <c r="AB20" s="79"/>
      <c r="AC20" s="87" t="s">
        <v>859</v>
      </c>
      <c r="AD20" s="79"/>
      <c r="AE20" s="79" t="b">
        <v>0</v>
      </c>
      <c r="AF20" s="79">
        <v>1</v>
      </c>
      <c r="AG20" s="87" t="s">
        <v>981</v>
      </c>
      <c r="AH20" s="79" t="b">
        <v>0</v>
      </c>
      <c r="AI20" s="79" t="s">
        <v>982</v>
      </c>
      <c r="AJ20" s="79"/>
      <c r="AK20" s="87" t="s">
        <v>981</v>
      </c>
      <c r="AL20" s="79" t="b">
        <v>0</v>
      </c>
      <c r="AM20" s="79">
        <v>1</v>
      </c>
      <c r="AN20" s="87" t="s">
        <v>981</v>
      </c>
      <c r="AO20" s="79" t="s">
        <v>991</v>
      </c>
      <c r="AP20" s="79" t="b">
        <v>0</v>
      </c>
      <c r="AQ20" s="87" t="s">
        <v>859</v>
      </c>
      <c r="AR20" s="79" t="s">
        <v>196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2</v>
      </c>
      <c r="BG20" s="49">
        <v>5.405405405405405</v>
      </c>
      <c r="BH20" s="48">
        <v>0</v>
      </c>
      <c r="BI20" s="49">
        <v>0</v>
      </c>
      <c r="BJ20" s="48">
        <v>0</v>
      </c>
      <c r="BK20" s="49">
        <v>0</v>
      </c>
      <c r="BL20" s="48">
        <v>35</v>
      </c>
      <c r="BM20" s="49">
        <v>94.5945945945946</v>
      </c>
      <c r="BN20" s="48">
        <v>37</v>
      </c>
    </row>
    <row r="21" spans="1:66" ht="15">
      <c r="A21" s="65" t="s">
        <v>243</v>
      </c>
      <c r="B21" s="65" t="s">
        <v>249</v>
      </c>
      <c r="C21" s="66" t="s">
        <v>2615</v>
      </c>
      <c r="D21" s="67">
        <v>3</v>
      </c>
      <c r="E21" s="66" t="s">
        <v>132</v>
      </c>
      <c r="F21" s="69">
        <v>32</v>
      </c>
      <c r="G21" s="66"/>
      <c r="H21" s="70"/>
      <c r="I21" s="71"/>
      <c r="J21" s="71"/>
      <c r="K21" s="34" t="s">
        <v>65</v>
      </c>
      <c r="L21" s="72">
        <v>21</v>
      </c>
      <c r="M21" s="72"/>
      <c r="N21" s="73"/>
      <c r="O21" s="79" t="s">
        <v>367</v>
      </c>
      <c r="P21" s="81">
        <v>43627.39921296296</v>
      </c>
      <c r="Q21" s="79" t="s">
        <v>371</v>
      </c>
      <c r="R21" s="79"/>
      <c r="S21" s="79"/>
      <c r="T21" s="79" t="s">
        <v>436</v>
      </c>
      <c r="U21" s="79"/>
      <c r="V21" s="82" t="s">
        <v>497</v>
      </c>
      <c r="W21" s="81">
        <v>43627.39921296296</v>
      </c>
      <c r="X21" s="85">
        <v>43627</v>
      </c>
      <c r="Y21" s="87" t="s">
        <v>600</v>
      </c>
      <c r="Z21" s="82" t="s">
        <v>730</v>
      </c>
      <c r="AA21" s="79"/>
      <c r="AB21" s="79"/>
      <c r="AC21" s="87" t="s">
        <v>860</v>
      </c>
      <c r="AD21" s="79"/>
      <c r="AE21" s="79" t="b">
        <v>0</v>
      </c>
      <c r="AF21" s="79">
        <v>0</v>
      </c>
      <c r="AG21" s="87" t="s">
        <v>981</v>
      </c>
      <c r="AH21" s="79" t="b">
        <v>0</v>
      </c>
      <c r="AI21" s="79" t="s">
        <v>982</v>
      </c>
      <c r="AJ21" s="79"/>
      <c r="AK21" s="87" t="s">
        <v>981</v>
      </c>
      <c r="AL21" s="79" t="b">
        <v>0</v>
      </c>
      <c r="AM21" s="79">
        <v>8</v>
      </c>
      <c r="AN21" s="87" t="s">
        <v>866</v>
      </c>
      <c r="AO21" s="79" t="s">
        <v>992</v>
      </c>
      <c r="AP21" s="79" t="b">
        <v>0</v>
      </c>
      <c r="AQ21" s="87" t="s">
        <v>866</v>
      </c>
      <c r="AR21" s="79" t="s">
        <v>196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1</v>
      </c>
      <c r="BG21" s="49">
        <v>4.761904761904762</v>
      </c>
      <c r="BH21" s="48">
        <v>2</v>
      </c>
      <c r="BI21" s="49">
        <v>9.523809523809524</v>
      </c>
      <c r="BJ21" s="48">
        <v>0</v>
      </c>
      <c r="BK21" s="49">
        <v>0</v>
      </c>
      <c r="BL21" s="48">
        <v>18</v>
      </c>
      <c r="BM21" s="49">
        <v>85.71428571428571</v>
      </c>
      <c r="BN21" s="48">
        <v>21</v>
      </c>
    </row>
    <row r="22" spans="1:66" ht="15">
      <c r="A22" s="65" t="s">
        <v>244</v>
      </c>
      <c r="B22" s="65" t="s">
        <v>273</v>
      </c>
      <c r="C22" s="66" t="s">
        <v>2615</v>
      </c>
      <c r="D22" s="67">
        <v>3</v>
      </c>
      <c r="E22" s="66" t="s">
        <v>132</v>
      </c>
      <c r="F22" s="69">
        <v>32</v>
      </c>
      <c r="G22" s="66"/>
      <c r="H22" s="70"/>
      <c r="I22" s="71"/>
      <c r="J22" s="71"/>
      <c r="K22" s="34" t="s">
        <v>65</v>
      </c>
      <c r="L22" s="72">
        <v>22</v>
      </c>
      <c r="M22" s="72"/>
      <c r="N22" s="73"/>
      <c r="O22" s="79" t="s">
        <v>367</v>
      </c>
      <c r="P22" s="81">
        <v>43627.52444444445</v>
      </c>
      <c r="Q22" s="79" t="s">
        <v>373</v>
      </c>
      <c r="R22" s="79"/>
      <c r="S22" s="79"/>
      <c r="T22" s="79" t="s">
        <v>438</v>
      </c>
      <c r="U22" s="79"/>
      <c r="V22" s="82" t="s">
        <v>498</v>
      </c>
      <c r="W22" s="81">
        <v>43627.52444444445</v>
      </c>
      <c r="X22" s="85">
        <v>43627</v>
      </c>
      <c r="Y22" s="87" t="s">
        <v>601</v>
      </c>
      <c r="Z22" s="82" t="s">
        <v>731</v>
      </c>
      <c r="AA22" s="79"/>
      <c r="AB22" s="79"/>
      <c r="AC22" s="87" t="s">
        <v>861</v>
      </c>
      <c r="AD22" s="79"/>
      <c r="AE22" s="79" t="b">
        <v>0</v>
      </c>
      <c r="AF22" s="79">
        <v>0</v>
      </c>
      <c r="AG22" s="87" t="s">
        <v>981</v>
      </c>
      <c r="AH22" s="79" t="b">
        <v>1</v>
      </c>
      <c r="AI22" s="79" t="s">
        <v>982</v>
      </c>
      <c r="AJ22" s="79"/>
      <c r="AK22" s="87" t="s">
        <v>984</v>
      </c>
      <c r="AL22" s="79" t="b">
        <v>0</v>
      </c>
      <c r="AM22" s="79">
        <v>2</v>
      </c>
      <c r="AN22" s="87" t="s">
        <v>892</v>
      </c>
      <c r="AO22" s="79" t="s">
        <v>987</v>
      </c>
      <c r="AP22" s="79" t="b">
        <v>0</v>
      </c>
      <c r="AQ22" s="87" t="s">
        <v>892</v>
      </c>
      <c r="AR22" s="79" t="s">
        <v>196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8"/>
      <c r="BG22" s="49"/>
      <c r="BH22" s="48"/>
      <c r="BI22" s="49"/>
      <c r="BJ22" s="48"/>
      <c r="BK22" s="49"/>
      <c r="BL22" s="48"/>
      <c r="BM22" s="49"/>
      <c r="BN22" s="48"/>
    </row>
    <row r="23" spans="1:66" ht="15">
      <c r="A23" s="65" t="s">
        <v>244</v>
      </c>
      <c r="B23" s="65" t="s">
        <v>355</v>
      </c>
      <c r="C23" s="66" t="s">
        <v>2615</v>
      </c>
      <c r="D23" s="67">
        <v>3</v>
      </c>
      <c r="E23" s="66" t="s">
        <v>132</v>
      </c>
      <c r="F23" s="69">
        <v>32</v>
      </c>
      <c r="G23" s="66"/>
      <c r="H23" s="70"/>
      <c r="I23" s="71"/>
      <c r="J23" s="71"/>
      <c r="K23" s="34" t="s">
        <v>65</v>
      </c>
      <c r="L23" s="72">
        <v>23</v>
      </c>
      <c r="M23" s="72"/>
      <c r="N23" s="73"/>
      <c r="O23" s="79" t="s">
        <v>368</v>
      </c>
      <c r="P23" s="81">
        <v>43627.52444444445</v>
      </c>
      <c r="Q23" s="79" t="s">
        <v>373</v>
      </c>
      <c r="R23" s="79"/>
      <c r="S23" s="79"/>
      <c r="T23" s="79" t="s">
        <v>438</v>
      </c>
      <c r="U23" s="79"/>
      <c r="V23" s="82" t="s">
        <v>498</v>
      </c>
      <c r="W23" s="81">
        <v>43627.52444444445</v>
      </c>
      <c r="X23" s="85">
        <v>43627</v>
      </c>
      <c r="Y23" s="87" t="s">
        <v>601</v>
      </c>
      <c r="Z23" s="82" t="s">
        <v>731</v>
      </c>
      <c r="AA23" s="79"/>
      <c r="AB23" s="79"/>
      <c r="AC23" s="87" t="s">
        <v>861</v>
      </c>
      <c r="AD23" s="79"/>
      <c r="AE23" s="79" t="b">
        <v>0</v>
      </c>
      <c r="AF23" s="79">
        <v>0</v>
      </c>
      <c r="AG23" s="87" t="s">
        <v>981</v>
      </c>
      <c r="AH23" s="79" t="b">
        <v>1</v>
      </c>
      <c r="AI23" s="79" t="s">
        <v>982</v>
      </c>
      <c r="AJ23" s="79"/>
      <c r="AK23" s="87" t="s">
        <v>984</v>
      </c>
      <c r="AL23" s="79" t="b">
        <v>0</v>
      </c>
      <c r="AM23" s="79">
        <v>2</v>
      </c>
      <c r="AN23" s="87" t="s">
        <v>892</v>
      </c>
      <c r="AO23" s="79" t="s">
        <v>987</v>
      </c>
      <c r="AP23" s="79" t="b">
        <v>0</v>
      </c>
      <c r="AQ23" s="87" t="s">
        <v>892</v>
      </c>
      <c r="AR23" s="79" t="s">
        <v>196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8">
        <v>2</v>
      </c>
      <c r="BG23" s="49">
        <v>5.714285714285714</v>
      </c>
      <c r="BH23" s="48">
        <v>1</v>
      </c>
      <c r="BI23" s="49">
        <v>2.857142857142857</v>
      </c>
      <c r="BJ23" s="48">
        <v>0</v>
      </c>
      <c r="BK23" s="49">
        <v>0</v>
      </c>
      <c r="BL23" s="48">
        <v>32</v>
      </c>
      <c r="BM23" s="49">
        <v>91.42857142857143</v>
      </c>
      <c r="BN23" s="48">
        <v>35</v>
      </c>
    </row>
    <row r="24" spans="1:66" ht="15">
      <c r="A24" s="65" t="s">
        <v>245</v>
      </c>
      <c r="B24" s="65" t="s">
        <v>351</v>
      </c>
      <c r="C24" s="66" t="s">
        <v>2615</v>
      </c>
      <c r="D24" s="67">
        <v>3</v>
      </c>
      <c r="E24" s="66" t="s">
        <v>132</v>
      </c>
      <c r="F24" s="69">
        <v>32</v>
      </c>
      <c r="G24" s="66"/>
      <c r="H24" s="70"/>
      <c r="I24" s="71"/>
      <c r="J24" s="71"/>
      <c r="K24" s="34" t="s">
        <v>65</v>
      </c>
      <c r="L24" s="72">
        <v>24</v>
      </c>
      <c r="M24" s="72"/>
      <c r="N24" s="73"/>
      <c r="O24" s="79" t="s">
        <v>368</v>
      </c>
      <c r="P24" s="81">
        <v>43611.90856481482</v>
      </c>
      <c r="Q24" s="79" t="s">
        <v>369</v>
      </c>
      <c r="R24" s="82" t="s">
        <v>399</v>
      </c>
      <c r="S24" s="79" t="s">
        <v>419</v>
      </c>
      <c r="T24" s="79" t="s">
        <v>439</v>
      </c>
      <c r="U24" s="82" t="s">
        <v>473</v>
      </c>
      <c r="V24" s="82" t="s">
        <v>473</v>
      </c>
      <c r="W24" s="81">
        <v>43611.90856481482</v>
      </c>
      <c r="X24" s="85">
        <v>43611</v>
      </c>
      <c r="Y24" s="87" t="s">
        <v>602</v>
      </c>
      <c r="Z24" s="82" t="s">
        <v>732</v>
      </c>
      <c r="AA24" s="79"/>
      <c r="AB24" s="79"/>
      <c r="AC24" s="87" t="s">
        <v>862</v>
      </c>
      <c r="AD24" s="79"/>
      <c r="AE24" s="79" t="b">
        <v>0</v>
      </c>
      <c r="AF24" s="79">
        <v>30</v>
      </c>
      <c r="AG24" s="87" t="s">
        <v>981</v>
      </c>
      <c r="AH24" s="79" t="b">
        <v>0</v>
      </c>
      <c r="AI24" s="79" t="s">
        <v>982</v>
      </c>
      <c r="AJ24" s="79"/>
      <c r="AK24" s="87" t="s">
        <v>981</v>
      </c>
      <c r="AL24" s="79" t="b">
        <v>0</v>
      </c>
      <c r="AM24" s="79">
        <v>21</v>
      </c>
      <c r="AN24" s="87" t="s">
        <v>981</v>
      </c>
      <c r="AO24" s="79" t="s">
        <v>987</v>
      </c>
      <c r="AP24" s="79" t="b">
        <v>0</v>
      </c>
      <c r="AQ24" s="87" t="s">
        <v>862</v>
      </c>
      <c r="AR24" s="79" t="s">
        <v>367</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5" t="s">
        <v>245</v>
      </c>
      <c r="B25" s="65" t="s">
        <v>352</v>
      </c>
      <c r="C25" s="66" t="s">
        <v>2615</v>
      </c>
      <c r="D25" s="67">
        <v>3</v>
      </c>
      <c r="E25" s="66" t="s">
        <v>132</v>
      </c>
      <c r="F25" s="69">
        <v>32</v>
      </c>
      <c r="G25" s="66"/>
      <c r="H25" s="70"/>
      <c r="I25" s="71"/>
      <c r="J25" s="71"/>
      <c r="K25" s="34" t="s">
        <v>65</v>
      </c>
      <c r="L25" s="72">
        <v>25</v>
      </c>
      <c r="M25" s="72"/>
      <c r="N25" s="73"/>
      <c r="O25" s="79" t="s">
        <v>368</v>
      </c>
      <c r="P25" s="81">
        <v>43611.90856481482</v>
      </c>
      <c r="Q25" s="79" t="s">
        <v>369</v>
      </c>
      <c r="R25" s="82" t="s">
        <v>399</v>
      </c>
      <c r="S25" s="79" t="s">
        <v>419</v>
      </c>
      <c r="T25" s="79" t="s">
        <v>439</v>
      </c>
      <c r="U25" s="82" t="s">
        <v>473</v>
      </c>
      <c r="V25" s="82" t="s">
        <v>473</v>
      </c>
      <c r="W25" s="81">
        <v>43611.90856481482</v>
      </c>
      <c r="X25" s="85">
        <v>43611</v>
      </c>
      <c r="Y25" s="87" t="s">
        <v>602</v>
      </c>
      <c r="Z25" s="82" t="s">
        <v>732</v>
      </c>
      <c r="AA25" s="79"/>
      <c r="AB25" s="79"/>
      <c r="AC25" s="87" t="s">
        <v>862</v>
      </c>
      <c r="AD25" s="79"/>
      <c r="AE25" s="79" t="b">
        <v>0</v>
      </c>
      <c r="AF25" s="79">
        <v>30</v>
      </c>
      <c r="AG25" s="87" t="s">
        <v>981</v>
      </c>
      <c r="AH25" s="79" t="b">
        <v>0</v>
      </c>
      <c r="AI25" s="79" t="s">
        <v>982</v>
      </c>
      <c r="AJ25" s="79"/>
      <c r="AK25" s="87" t="s">
        <v>981</v>
      </c>
      <c r="AL25" s="79" t="b">
        <v>0</v>
      </c>
      <c r="AM25" s="79">
        <v>21</v>
      </c>
      <c r="AN25" s="87" t="s">
        <v>981</v>
      </c>
      <c r="AO25" s="79" t="s">
        <v>987</v>
      </c>
      <c r="AP25" s="79" t="b">
        <v>0</v>
      </c>
      <c r="AQ25" s="87" t="s">
        <v>862</v>
      </c>
      <c r="AR25" s="79" t="s">
        <v>367</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42</v>
      </c>
      <c r="BM25" s="49">
        <v>100</v>
      </c>
      <c r="BN25" s="48">
        <v>42</v>
      </c>
    </row>
    <row r="26" spans="1:66" ht="15">
      <c r="A26" s="65" t="s">
        <v>246</v>
      </c>
      <c r="B26" s="65" t="s">
        <v>245</v>
      </c>
      <c r="C26" s="66" t="s">
        <v>2615</v>
      </c>
      <c r="D26" s="67">
        <v>3</v>
      </c>
      <c r="E26" s="66" t="s">
        <v>132</v>
      </c>
      <c r="F26" s="69">
        <v>32</v>
      </c>
      <c r="G26" s="66"/>
      <c r="H26" s="70"/>
      <c r="I26" s="71"/>
      <c r="J26" s="71"/>
      <c r="K26" s="34" t="s">
        <v>65</v>
      </c>
      <c r="L26" s="72">
        <v>26</v>
      </c>
      <c r="M26" s="72"/>
      <c r="N26" s="73"/>
      <c r="O26" s="79" t="s">
        <v>367</v>
      </c>
      <c r="P26" s="81">
        <v>43627.81060185185</v>
      </c>
      <c r="Q26" s="79" t="s">
        <v>369</v>
      </c>
      <c r="R26" s="79"/>
      <c r="S26" s="79"/>
      <c r="T26" s="79" t="s">
        <v>434</v>
      </c>
      <c r="U26" s="79"/>
      <c r="V26" s="82" t="s">
        <v>499</v>
      </c>
      <c r="W26" s="81">
        <v>43627.81060185185</v>
      </c>
      <c r="X26" s="85">
        <v>43627</v>
      </c>
      <c r="Y26" s="87" t="s">
        <v>603</v>
      </c>
      <c r="Z26" s="82" t="s">
        <v>733</v>
      </c>
      <c r="AA26" s="79"/>
      <c r="AB26" s="79"/>
      <c r="AC26" s="87" t="s">
        <v>863</v>
      </c>
      <c r="AD26" s="79"/>
      <c r="AE26" s="79" t="b">
        <v>0</v>
      </c>
      <c r="AF26" s="79">
        <v>0</v>
      </c>
      <c r="AG26" s="87" t="s">
        <v>981</v>
      </c>
      <c r="AH26" s="79" t="b">
        <v>0</v>
      </c>
      <c r="AI26" s="79" t="s">
        <v>982</v>
      </c>
      <c r="AJ26" s="79"/>
      <c r="AK26" s="87" t="s">
        <v>981</v>
      </c>
      <c r="AL26" s="79" t="b">
        <v>0</v>
      </c>
      <c r="AM26" s="79">
        <v>21</v>
      </c>
      <c r="AN26" s="87" t="s">
        <v>862</v>
      </c>
      <c r="AO26" s="79" t="s">
        <v>993</v>
      </c>
      <c r="AP26" s="79" t="b">
        <v>0</v>
      </c>
      <c r="AQ26" s="87" t="s">
        <v>862</v>
      </c>
      <c r="AR26" s="79" t="s">
        <v>196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5" t="s">
        <v>246</v>
      </c>
      <c r="B27" s="65" t="s">
        <v>351</v>
      </c>
      <c r="C27" s="66" t="s">
        <v>2615</v>
      </c>
      <c r="D27" s="67">
        <v>3</v>
      </c>
      <c r="E27" s="66" t="s">
        <v>132</v>
      </c>
      <c r="F27" s="69">
        <v>32</v>
      </c>
      <c r="G27" s="66"/>
      <c r="H27" s="70"/>
      <c r="I27" s="71"/>
      <c r="J27" s="71"/>
      <c r="K27" s="34" t="s">
        <v>65</v>
      </c>
      <c r="L27" s="72">
        <v>27</v>
      </c>
      <c r="M27" s="72"/>
      <c r="N27" s="73"/>
      <c r="O27" s="79" t="s">
        <v>368</v>
      </c>
      <c r="P27" s="81">
        <v>43627.81060185185</v>
      </c>
      <c r="Q27" s="79" t="s">
        <v>369</v>
      </c>
      <c r="R27" s="79"/>
      <c r="S27" s="79"/>
      <c r="T27" s="79" t="s">
        <v>434</v>
      </c>
      <c r="U27" s="79"/>
      <c r="V27" s="82" t="s">
        <v>499</v>
      </c>
      <c r="W27" s="81">
        <v>43627.81060185185</v>
      </c>
      <c r="X27" s="85">
        <v>43627</v>
      </c>
      <c r="Y27" s="87" t="s">
        <v>603</v>
      </c>
      <c r="Z27" s="82" t="s">
        <v>733</v>
      </c>
      <c r="AA27" s="79"/>
      <c r="AB27" s="79"/>
      <c r="AC27" s="87" t="s">
        <v>863</v>
      </c>
      <c r="AD27" s="79"/>
      <c r="AE27" s="79" t="b">
        <v>0</v>
      </c>
      <c r="AF27" s="79">
        <v>0</v>
      </c>
      <c r="AG27" s="87" t="s">
        <v>981</v>
      </c>
      <c r="AH27" s="79" t="b">
        <v>0</v>
      </c>
      <c r="AI27" s="79" t="s">
        <v>982</v>
      </c>
      <c r="AJ27" s="79"/>
      <c r="AK27" s="87" t="s">
        <v>981</v>
      </c>
      <c r="AL27" s="79" t="b">
        <v>0</v>
      </c>
      <c r="AM27" s="79">
        <v>21</v>
      </c>
      <c r="AN27" s="87" t="s">
        <v>862</v>
      </c>
      <c r="AO27" s="79" t="s">
        <v>993</v>
      </c>
      <c r="AP27" s="79" t="b">
        <v>0</v>
      </c>
      <c r="AQ27" s="87" t="s">
        <v>862</v>
      </c>
      <c r="AR27" s="79" t="s">
        <v>196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5" t="s">
        <v>246</v>
      </c>
      <c r="B28" s="65" t="s">
        <v>352</v>
      </c>
      <c r="C28" s="66" t="s">
        <v>2615</v>
      </c>
      <c r="D28" s="67">
        <v>3</v>
      </c>
      <c r="E28" s="66" t="s">
        <v>132</v>
      </c>
      <c r="F28" s="69">
        <v>32</v>
      </c>
      <c r="G28" s="66"/>
      <c r="H28" s="70"/>
      <c r="I28" s="71"/>
      <c r="J28" s="71"/>
      <c r="K28" s="34" t="s">
        <v>65</v>
      </c>
      <c r="L28" s="72">
        <v>28</v>
      </c>
      <c r="M28" s="72"/>
      <c r="N28" s="73"/>
      <c r="O28" s="79" t="s">
        <v>368</v>
      </c>
      <c r="P28" s="81">
        <v>43627.81060185185</v>
      </c>
      <c r="Q28" s="79" t="s">
        <v>369</v>
      </c>
      <c r="R28" s="79"/>
      <c r="S28" s="79"/>
      <c r="T28" s="79" t="s">
        <v>434</v>
      </c>
      <c r="U28" s="79"/>
      <c r="V28" s="82" t="s">
        <v>499</v>
      </c>
      <c r="W28" s="81">
        <v>43627.81060185185</v>
      </c>
      <c r="X28" s="85">
        <v>43627</v>
      </c>
      <c r="Y28" s="87" t="s">
        <v>603</v>
      </c>
      <c r="Z28" s="82" t="s">
        <v>733</v>
      </c>
      <c r="AA28" s="79"/>
      <c r="AB28" s="79"/>
      <c r="AC28" s="87" t="s">
        <v>863</v>
      </c>
      <c r="AD28" s="79"/>
      <c r="AE28" s="79" t="b">
        <v>0</v>
      </c>
      <c r="AF28" s="79">
        <v>0</v>
      </c>
      <c r="AG28" s="87" t="s">
        <v>981</v>
      </c>
      <c r="AH28" s="79" t="b">
        <v>0</v>
      </c>
      <c r="AI28" s="79" t="s">
        <v>982</v>
      </c>
      <c r="AJ28" s="79"/>
      <c r="AK28" s="87" t="s">
        <v>981</v>
      </c>
      <c r="AL28" s="79" t="b">
        <v>0</v>
      </c>
      <c r="AM28" s="79">
        <v>21</v>
      </c>
      <c r="AN28" s="87" t="s">
        <v>862</v>
      </c>
      <c r="AO28" s="79" t="s">
        <v>993</v>
      </c>
      <c r="AP28" s="79" t="b">
        <v>0</v>
      </c>
      <c r="AQ28" s="87" t="s">
        <v>862</v>
      </c>
      <c r="AR28" s="79" t="s">
        <v>196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42</v>
      </c>
      <c r="BM28" s="49">
        <v>100</v>
      </c>
      <c r="BN28" s="48">
        <v>42</v>
      </c>
    </row>
    <row r="29" spans="1:66" ht="15">
      <c r="A29" s="65" t="s">
        <v>247</v>
      </c>
      <c r="B29" s="65" t="s">
        <v>258</v>
      </c>
      <c r="C29" s="66" t="s">
        <v>2615</v>
      </c>
      <c r="D29" s="67">
        <v>3</v>
      </c>
      <c r="E29" s="66" t="s">
        <v>132</v>
      </c>
      <c r="F29" s="69">
        <v>32</v>
      </c>
      <c r="G29" s="66"/>
      <c r="H29" s="70"/>
      <c r="I29" s="71"/>
      <c r="J29" s="71"/>
      <c r="K29" s="34" t="s">
        <v>65</v>
      </c>
      <c r="L29" s="72">
        <v>29</v>
      </c>
      <c r="M29" s="72"/>
      <c r="N29" s="73"/>
      <c r="O29" s="79" t="s">
        <v>367</v>
      </c>
      <c r="P29" s="81">
        <v>43628.438414351855</v>
      </c>
      <c r="Q29" s="79" t="s">
        <v>374</v>
      </c>
      <c r="R29" s="79"/>
      <c r="S29" s="79"/>
      <c r="T29" s="79" t="s">
        <v>440</v>
      </c>
      <c r="U29" s="79"/>
      <c r="V29" s="82" t="s">
        <v>500</v>
      </c>
      <c r="W29" s="81">
        <v>43628.438414351855</v>
      </c>
      <c r="X29" s="85">
        <v>43628</v>
      </c>
      <c r="Y29" s="87" t="s">
        <v>604</v>
      </c>
      <c r="Z29" s="82" t="s">
        <v>734</v>
      </c>
      <c r="AA29" s="79"/>
      <c r="AB29" s="79"/>
      <c r="AC29" s="87" t="s">
        <v>864</v>
      </c>
      <c r="AD29" s="79"/>
      <c r="AE29" s="79" t="b">
        <v>0</v>
      </c>
      <c r="AF29" s="79">
        <v>0</v>
      </c>
      <c r="AG29" s="87" t="s">
        <v>981</v>
      </c>
      <c r="AH29" s="79" t="b">
        <v>1</v>
      </c>
      <c r="AI29" s="79" t="s">
        <v>982</v>
      </c>
      <c r="AJ29" s="79"/>
      <c r="AK29" s="87" t="s">
        <v>878</v>
      </c>
      <c r="AL29" s="79" t="b">
        <v>0</v>
      </c>
      <c r="AM29" s="79">
        <v>2</v>
      </c>
      <c r="AN29" s="87" t="s">
        <v>876</v>
      </c>
      <c r="AO29" s="79" t="s">
        <v>993</v>
      </c>
      <c r="AP29" s="79" t="b">
        <v>0</v>
      </c>
      <c r="AQ29" s="87" t="s">
        <v>876</v>
      </c>
      <c r="AR29" s="79" t="s">
        <v>196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40</v>
      </c>
      <c r="BM29" s="49">
        <v>100</v>
      </c>
      <c r="BN29" s="48">
        <v>40</v>
      </c>
    </row>
    <row r="30" spans="1:66" ht="15">
      <c r="A30" s="65" t="s">
        <v>248</v>
      </c>
      <c r="B30" s="65" t="s">
        <v>252</v>
      </c>
      <c r="C30" s="66" t="s">
        <v>2615</v>
      </c>
      <c r="D30" s="67">
        <v>3</v>
      </c>
      <c r="E30" s="66" t="s">
        <v>132</v>
      </c>
      <c r="F30" s="69">
        <v>32</v>
      </c>
      <c r="G30" s="66"/>
      <c r="H30" s="70"/>
      <c r="I30" s="71"/>
      <c r="J30" s="71"/>
      <c r="K30" s="34" t="s">
        <v>65</v>
      </c>
      <c r="L30" s="72">
        <v>30</v>
      </c>
      <c r="M30" s="72"/>
      <c r="N30" s="73"/>
      <c r="O30" s="79" t="s">
        <v>367</v>
      </c>
      <c r="P30" s="81">
        <v>43628.44342592593</v>
      </c>
      <c r="Q30" s="79" t="s">
        <v>375</v>
      </c>
      <c r="R30" s="79"/>
      <c r="S30" s="79"/>
      <c r="T30" s="79" t="s">
        <v>441</v>
      </c>
      <c r="U30" s="79"/>
      <c r="V30" s="82" t="s">
        <v>501</v>
      </c>
      <c r="W30" s="81">
        <v>43628.44342592593</v>
      </c>
      <c r="X30" s="85">
        <v>43628</v>
      </c>
      <c r="Y30" s="87" t="s">
        <v>605</v>
      </c>
      <c r="Z30" s="82" t="s">
        <v>735</v>
      </c>
      <c r="AA30" s="79"/>
      <c r="AB30" s="79"/>
      <c r="AC30" s="87" t="s">
        <v>865</v>
      </c>
      <c r="AD30" s="79"/>
      <c r="AE30" s="79" t="b">
        <v>0</v>
      </c>
      <c r="AF30" s="79">
        <v>0</v>
      </c>
      <c r="AG30" s="87" t="s">
        <v>981</v>
      </c>
      <c r="AH30" s="79" t="b">
        <v>1</v>
      </c>
      <c r="AI30" s="79" t="s">
        <v>982</v>
      </c>
      <c r="AJ30" s="79"/>
      <c r="AK30" s="87" t="s">
        <v>985</v>
      </c>
      <c r="AL30" s="79" t="b">
        <v>0</v>
      </c>
      <c r="AM30" s="79">
        <v>3</v>
      </c>
      <c r="AN30" s="87" t="s">
        <v>870</v>
      </c>
      <c r="AO30" s="79" t="s">
        <v>987</v>
      </c>
      <c r="AP30" s="79" t="b">
        <v>0</v>
      </c>
      <c r="AQ30" s="87" t="s">
        <v>870</v>
      </c>
      <c r="AR30" s="79" t="s">
        <v>196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c r="BG30" s="49"/>
      <c r="BH30" s="48"/>
      <c r="BI30" s="49"/>
      <c r="BJ30" s="48"/>
      <c r="BK30" s="49"/>
      <c r="BL30" s="48"/>
      <c r="BM30" s="49"/>
      <c r="BN30" s="48"/>
    </row>
    <row r="31" spans="1:66" ht="15">
      <c r="A31" s="65" t="s">
        <v>248</v>
      </c>
      <c r="B31" s="65" t="s">
        <v>356</v>
      </c>
      <c r="C31" s="66" t="s">
        <v>2615</v>
      </c>
      <c r="D31" s="67">
        <v>3</v>
      </c>
      <c r="E31" s="66" t="s">
        <v>132</v>
      </c>
      <c r="F31" s="69">
        <v>32</v>
      </c>
      <c r="G31" s="66"/>
      <c r="H31" s="70"/>
      <c r="I31" s="71"/>
      <c r="J31" s="71"/>
      <c r="K31" s="34" t="s">
        <v>65</v>
      </c>
      <c r="L31" s="72">
        <v>31</v>
      </c>
      <c r="M31" s="72"/>
      <c r="N31" s="73"/>
      <c r="O31" s="79" t="s">
        <v>368</v>
      </c>
      <c r="P31" s="81">
        <v>43628.44342592593</v>
      </c>
      <c r="Q31" s="79" t="s">
        <v>375</v>
      </c>
      <c r="R31" s="79"/>
      <c r="S31" s="79"/>
      <c r="T31" s="79" t="s">
        <v>441</v>
      </c>
      <c r="U31" s="79"/>
      <c r="V31" s="82" t="s">
        <v>501</v>
      </c>
      <c r="W31" s="81">
        <v>43628.44342592593</v>
      </c>
      <c r="X31" s="85">
        <v>43628</v>
      </c>
      <c r="Y31" s="87" t="s">
        <v>605</v>
      </c>
      <c r="Z31" s="82" t="s">
        <v>735</v>
      </c>
      <c r="AA31" s="79"/>
      <c r="AB31" s="79"/>
      <c r="AC31" s="87" t="s">
        <v>865</v>
      </c>
      <c r="AD31" s="79"/>
      <c r="AE31" s="79" t="b">
        <v>0</v>
      </c>
      <c r="AF31" s="79">
        <v>0</v>
      </c>
      <c r="AG31" s="87" t="s">
        <v>981</v>
      </c>
      <c r="AH31" s="79" t="b">
        <v>1</v>
      </c>
      <c r="AI31" s="79" t="s">
        <v>982</v>
      </c>
      <c r="AJ31" s="79"/>
      <c r="AK31" s="87" t="s">
        <v>985</v>
      </c>
      <c r="AL31" s="79" t="b">
        <v>0</v>
      </c>
      <c r="AM31" s="79">
        <v>3</v>
      </c>
      <c r="AN31" s="87" t="s">
        <v>870</v>
      </c>
      <c r="AO31" s="79" t="s">
        <v>987</v>
      </c>
      <c r="AP31" s="79" t="b">
        <v>0</v>
      </c>
      <c r="AQ31" s="87" t="s">
        <v>870</v>
      </c>
      <c r="AR31" s="79" t="s">
        <v>196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v>0</v>
      </c>
      <c r="BG31" s="49">
        <v>0</v>
      </c>
      <c r="BH31" s="48">
        <v>1</v>
      </c>
      <c r="BI31" s="49">
        <v>2.9411764705882355</v>
      </c>
      <c r="BJ31" s="48">
        <v>0</v>
      </c>
      <c r="BK31" s="49">
        <v>0</v>
      </c>
      <c r="BL31" s="48">
        <v>33</v>
      </c>
      <c r="BM31" s="49">
        <v>97.05882352941177</v>
      </c>
      <c r="BN31" s="48">
        <v>34</v>
      </c>
    </row>
    <row r="32" spans="1:66" ht="15">
      <c r="A32" s="65" t="s">
        <v>249</v>
      </c>
      <c r="B32" s="65" t="s">
        <v>249</v>
      </c>
      <c r="C32" s="66" t="s">
        <v>2615</v>
      </c>
      <c r="D32" s="67">
        <v>3</v>
      </c>
      <c r="E32" s="66" t="s">
        <v>132</v>
      </c>
      <c r="F32" s="69">
        <v>32</v>
      </c>
      <c r="G32" s="66"/>
      <c r="H32" s="70"/>
      <c r="I32" s="71"/>
      <c r="J32" s="71"/>
      <c r="K32" s="34" t="s">
        <v>65</v>
      </c>
      <c r="L32" s="72">
        <v>32</v>
      </c>
      <c r="M32" s="72"/>
      <c r="N32" s="73"/>
      <c r="O32" s="79" t="s">
        <v>196</v>
      </c>
      <c r="P32" s="81">
        <v>43626.65462962963</v>
      </c>
      <c r="Q32" s="79" t="s">
        <v>371</v>
      </c>
      <c r="R32" s="82" t="s">
        <v>400</v>
      </c>
      <c r="S32" s="79" t="s">
        <v>420</v>
      </c>
      <c r="T32" s="79" t="s">
        <v>442</v>
      </c>
      <c r="U32" s="82" t="s">
        <v>474</v>
      </c>
      <c r="V32" s="82" t="s">
        <v>474</v>
      </c>
      <c r="W32" s="81">
        <v>43626.65462962963</v>
      </c>
      <c r="X32" s="85">
        <v>43626</v>
      </c>
      <c r="Y32" s="87" t="s">
        <v>606</v>
      </c>
      <c r="Z32" s="82" t="s">
        <v>736</v>
      </c>
      <c r="AA32" s="79"/>
      <c r="AB32" s="79"/>
      <c r="AC32" s="87" t="s">
        <v>866</v>
      </c>
      <c r="AD32" s="79"/>
      <c r="AE32" s="79" t="b">
        <v>0</v>
      </c>
      <c r="AF32" s="79">
        <v>6</v>
      </c>
      <c r="AG32" s="87" t="s">
        <v>981</v>
      </c>
      <c r="AH32" s="79" t="b">
        <v>0</v>
      </c>
      <c r="AI32" s="79" t="s">
        <v>982</v>
      </c>
      <c r="AJ32" s="79"/>
      <c r="AK32" s="87" t="s">
        <v>981</v>
      </c>
      <c r="AL32" s="79" t="b">
        <v>0</v>
      </c>
      <c r="AM32" s="79">
        <v>8</v>
      </c>
      <c r="AN32" s="87" t="s">
        <v>981</v>
      </c>
      <c r="AO32" s="79" t="s">
        <v>987</v>
      </c>
      <c r="AP32" s="79" t="b">
        <v>0</v>
      </c>
      <c r="AQ32" s="87" t="s">
        <v>866</v>
      </c>
      <c r="AR32" s="79" t="s">
        <v>196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1</v>
      </c>
      <c r="BG32" s="49">
        <v>4.761904761904762</v>
      </c>
      <c r="BH32" s="48">
        <v>2</v>
      </c>
      <c r="BI32" s="49">
        <v>9.523809523809524</v>
      </c>
      <c r="BJ32" s="48">
        <v>0</v>
      </c>
      <c r="BK32" s="49">
        <v>0</v>
      </c>
      <c r="BL32" s="48">
        <v>18</v>
      </c>
      <c r="BM32" s="49">
        <v>85.71428571428571</v>
      </c>
      <c r="BN32" s="48">
        <v>21</v>
      </c>
    </row>
    <row r="33" spans="1:66" ht="15">
      <c r="A33" s="65" t="s">
        <v>249</v>
      </c>
      <c r="B33" s="65" t="s">
        <v>249</v>
      </c>
      <c r="C33" s="66" t="s">
        <v>2615</v>
      </c>
      <c r="D33" s="67">
        <v>3</v>
      </c>
      <c r="E33" s="66" t="s">
        <v>132</v>
      </c>
      <c r="F33" s="69">
        <v>32</v>
      </c>
      <c r="G33" s="66"/>
      <c r="H33" s="70"/>
      <c r="I33" s="71"/>
      <c r="J33" s="71"/>
      <c r="K33" s="34" t="s">
        <v>65</v>
      </c>
      <c r="L33" s="72">
        <v>33</v>
      </c>
      <c r="M33" s="72"/>
      <c r="N33" s="73"/>
      <c r="O33" s="79" t="s">
        <v>367</v>
      </c>
      <c r="P33" s="81">
        <v>43626.80430555555</v>
      </c>
      <c r="Q33" s="79" t="s">
        <v>371</v>
      </c>
      <c r="R33" s="79"/>
      <c r="S33" s="79"/>
      <c r="T33" s="79" t="s">
        <v>436</v>
      </c>
      <c r="U33" s="79"/>
      <c r="V33" s="82" t="s">
        <v>502</v>
      </c>
      <c r="W33" s="81">
        <v>43626.80430555555</v>
      </c>
      <c r="X33" s="85">
        <v>43626</v>
      </c>
      <c r="Y33" s="87" t="s">
        <v>607</v>
      </c>
      <c r="Z33" s="82" t="s">
        <v>737</v>
      </c>
      <c r="AA33" s="79"/>
      <c r="AB33" s="79"/>
      <c r="AC33" s="87" t="s">
        <v>867</v>
      </c>
      <c r="AD33" s="79"/>
      <c r="AE33" s="79" t="b">
        <v>0</v>
      </c>
      <c r="AF33" s="79">
        <v>0</v>
      </c>
      <c r="AG33" s="87" t="s">
        <v>981</v>
      </c>
      <c r="AH33" s="79" t="b">
        <v>0</v>
      </c>
      <c r="AI33" s="79" t="s">
        <v>982</v>
      </c>
      <c r="AJ33" s="79"/>
      <c r="AK33" s="87" t="s">
        <v>981</v>
      </c>
      <c r="AL33" s="79" t="b">
        <v>0</v>
      </c>
      <c r="AM33" s="79">
        <v>8</v>
      </c>
      <c r="AN33" s="87" t="s">
        <v>866</v>
      </c>
      <c r="AO33" s="79" t="s">
        <v>994</v>
      </c>
      <c r="AP33" s="79" t="b">
        <v>0</v>
      </c>
      <c r="AQ33" s="87" t="s">
        <v>866</v>
      </c>
      <c r="AR33" s="79" t="s">
        <v>196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1</v>
      </c>
      <c r="BG33" s="49">
        <v>4.761904761904762</v>
      </c>
      <c r="BH33" s="48">
        <v>2</v>
      </c>
      <c r="BI33" s="49">
        <v>9.523809523809524</v>
      </c>
      <c r="BJ33" s="48">
        <v>0</v>
      </c>
      <c r="BK33" s="49">
        <v>0</v>
      </c>
      <c r="BL33" s="48">
        <v>18</v>
      </c>
      <c r="BM33" s="49">
        <v>85.71428571428571</v>
      </c>
      <c r="BN33" s="48">
        <v>21</v>
      </c>
    </row>
    <row r="34" spans="1:66" ht="15">
      <c r="A34" s="65" t="s">
        <v>250</v>
      </c>
      <c r="B34" s="65" t="s">
        <v>249</v>
      </c>
      <c r="C34" s="66" t="s">
        <v>2615</v>
      </c>
      <c r="D34" s="67">
        <v>3</v>
      </c>
      <c r="E34" s="66" t="s">
        <v>132</v>
      </c>
      <c r="F34" s="69">
        <v>32</v>
      </c>
      <c r="G34" s="66"/>
      <c r="H34" s="70"/>
      <c r="I34" s="71"/>
      <c r="J34" s="71"/>
      <c r="K34" s="34" t="s">
        <v>65</v>
      </c>
      <c r="L34" s="72">
        <v>34</v>
      </c>
      <c r="M34" s="72"/>
      <c r="N34" s="73"/>
      <c r="O34" s="79" t="s">
        <v>367</v>
      </c>
      <c r="P34" s="81">
        <v>43628.50879629629</v>
      </c>
      <c r="Q34" s="79" t="s">
        <v>371</v>
      </c>
      <c r="R34" s="79"/>
      <c r="S34" s="79"/>
      <c r="T34" s="79" t="s">
        <v>436</v>
      </c>
      <c r="U34" s="79"/>
      <c r="V34" s="82" t="s">
        <v>503</v>
      </c>
      <c r="W34" s="81">
        <v>43628.50879629629</v>
      </c>
      <c r="X34" s="85">
        <v>43628</v>
      </c>
      <c r="Y34" s="87" t="s">
        <v>608</v>
      </c>
      <c r="Z34" s="82" t="s">
        <v>738</v>
      </c>
      <c r="AA34" s="79"/>
      <c r="AB34" s="79"/>
      <c r="AC34" s="87" t="s">
        <v>868</v>
      </c>
      <c r="AD34" s="79"/>
      <c r="AE34" s="79" t="b">
        <v>0</v>
      </c>
      <c r="AF34" s="79">
        <v>0</v>
      </c>
      <c r="AG34" s="87" t="s">
        <v>981</v>
      </c>
      <c r="AH34" s="79" t="b">
        <v>0</v>
      </c>
      <c r="AI34" s="79" t="s">
        <v>982</v>
      </c>
      <c r="AJ34" s="79"/>
      <c r="AK34" s="87" t="s">
        <v>981</v>
      </c>
      <c r="AL34" s="79" t="b">
        <v>0</v>
      </c>
      <c r="AM34" s="79">
        <v>8</v>
      </c>
      <c r="AN34" s="87" t="s">
        <v>866</v>
      </c>
      <c r="AO34" s="79" t="s">
        <v>987</v>
      </c>
      <c r="AP34" s="79" t="b">
        <v>0</v>
      </c>
      <c r="AQ34" s="87" t="s">
        <v>866</v>
      </c>
      <c r="AR34" s="79" t="s">
        <v>196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1</v>
      </c>
      <c r="BG34" s="49">
        <v>4.761904761904762</v>
      </c>
      <c r="BH34" s="48">
        <v>2</v>
      </c>
      <c r="BI34" s="49">
        <v>9.523809523809524</v>
      </c>
      <c r="BJ34" s="48">
        <v>0</v>
      </c>
      <c r="BK34" s="49">
        <v>0</v>
      </c>
      <c r="BL34" s="48">
        <v>18</v>
      </c>
      <c r="BM34" s="49">
        <v>85.71428571428571</v>
      </c>
      <c r="BN34" s="48">
        <v>21</v>
      </c>
    </row>
    <row r="35" spans="1:66" ht="15">
      <c r="A35" s="65" t="s">
        <v>251</v>
      </c>
      <c r="B35" s="65" t="s">
        <v>252</v>
      </c>
      <c r="C35" s="66" t="s">
        <v>2615</v>
      </c>
      <c r="D35" s="67">
        <v>3</v>
      </c>
      <c r="E35" s="66" t="s">
        <v>132</v>
      </c>
      <c r="F35" s="69">
        <v>32</v>
      </c>
      <c r="G35" s="66"/>
      <c r="H35" s="70"/>
      <c r="I35" s="71"/>
      <c r="J35" s="71"/>
      <c r="K35" s="34" t="s">
        <v>65</v>
      </c>
      <c r="L35" s="72">
        <v>35</v>
      </c>
      <c r="M35" s="72"/>
      <c r="N35" s="73"/>
      <c r="O35" s="79" t="s">
        <v>367</v>
      </c>
      <c r="P35" s="81">
        <v>43628.55049768519</v>
      </c>
      <c r="Q35" s="79" t="s">
        <v>375</v>
      </c>
      <c r="R35" s="79"/>
      <c r="S35" s="79"/>
      <c r="T35" s="79" t="s">
        <v>441</v>
      </c>
      <c r="U35" s="79"/>
      <c r="V35" s="82" t="s">
        <v>504</v>
      </c>
      <c r="W35" s="81">
        <v>43628.55049768519</v>
      </c>
      <c r="X35" s="85">
        <v>43628</v>
      </c>
      <c r="Y35" s="87" t="s">
        <v>609</v>
      </c>
      <c r="Z35" s="82" t="s">
        <v>739</v>
      </c>
      <c r="AA35" s="79"/>
      <c r="AB35" s="79"/>
      <c r="AC35" s="87" t="s">
        <v>869</v>
      </c>
      <c r="AD35" s="79"/>
      <c r="AE35" s="79" t="b">
        <v>0</v>
      </c>
      <c r="AF35" s="79">
        <v>0</v>
      </c>
      <c r="AG35" s="87" t="s">
        <v>981</v>
      </c>
      <c r="AH35" s="79" t="b">
        <v>1</v>
      </c>
      <c r="AI35" s="79" t="s">
        <v>982</v>
      </c>
      <c r="AJ35" s="79"/>
      <c r="AK35" s="87" t="s">
        <v>985</v>
      </c>
      <c r="AL35" s="79" t="b">
        <v>0</v>
      </c>
      <c r="AM35" s="79">
        <v>3</v>
      </c>
      <c r="AN35" s="87" t="s">
        <v>870</v>
      </c>
      <c r="AO35" s="79" t="s">
        <v>993</v>
      </c>
      <c r="AP35" s="79" t="b">
        <v>0</v>
      </c>
      <c r="AQ35" s="87" t="s">
        <v>870</v>
      </c>
      <c r="AR35" s="79" t="s">
        <v>196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5" t="s">
        <v>251</v>
      </c>
      <c r="B36" s="65" t="s">
        <v>356</v>
      </c>
      <c r="C36" s="66" t="s">
        <v>2615</v>
      </c>
      <c r="D36" s="67">
        <v>3</v>
      </c>
      <c r="E36" s="66" t="s">
        <v>132</v>
      </c>
      <c r="F36" s="69">
        <v>32</v>
      </c>
      <c r="G36" s="66"/>
      <c r="H36" s="70"/>
      <c r="I36" s="71"/>
      <c r="J36" s="71"/>
      <c r="K36" s="34" t="s">
        <v>65</v>
      </c>
      <c r="L36" s="72">
        <v>36</v>
      </c>
      <c r="M36" s="72"/>
      <c r="N36" s="73"/>
      <c r="O36" s="79" t="s">
        <v>368</v>
      </c>
      <c r="P36" s="81">
        <v>43628.55049768519</v>
      </c>
      <c r="Q36" s="79" t="s">
        <v>375</v>
      </c>
      <c r="R36" s="79"/>
      <c r="S36" s="79"/>
      <c r="T36" s="79" t="s">
        <v>441</v>
      </c>
      <c r="U36" s="79"/>
      <c r="V36" s="82" t="s">
        <v>504</v>
      </c>
      <c r="W36" s="81">
        <v>43628.55049768519</v>
      </c>
      <c r="X36" s="85">
        <v>43628</v>
      </c>
      <c r="Y36" s="87" t="s">
        <v>609</v>
      </c>
      <c r="Z36" s="82" t="s">
        <v>739</v>
      </c>
      <c r="AA36" s="79"/>
      <c r="AB36" s="79"/>
      <c r="AC36" s="87" t="s">
        <v>869</v>
      </c>
      <c r="AD36" s="79"/>
      <c r="AE36" s="79" t="b">
        <v>0</v>
      </c>
      <c r="AF36" s="79">
        <v>0</v>
      </c>
      <c r="AG36" s="87" t="s">
        <v>981</v>
      </c>
      <c r="AH36" s="79" t="b">
        <v>1</v>
      </c>
      <c r="AI36" s="79" t="s">
        <v>982</v>
      </c>
      <c r="AJ36" s="79"/>
      <c r="AK36" s="87" t="s">
        <v>985</v>
      </c>
      <c r="AL36" s="79" t="b">
        <v>0</v>
      </c>
      <c r="AM36" s="79">
        <v>3</v>
      </c>
      <c r="AN36" s="87" t="s">
        <v>870</v>
      </c>
      <c r="AO36" s="79" t="s">
        <v>993</v>
      </c>
      <c r="AP36" s="79" t="b">
        <v>0</v>
      </c>
      <c r="AQ36" s="87" t="s">
        <v>870</v>
      </c>
      <c r="AR36" s="79" t="s">
        <v>196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1</v>
      </c>
      <c r="BI36" s="49">
        <v>2.9411764705882355</v>
      </c>
      <c r="BJ36" s="48">
        <v>0</v>
      </c>
      <c r="BK36" s="49">
        <v>0</v>
      </c>
      <c r="BL36" s="48">
        <v>33</v>
      </c>
      <c r="BM36" s="49">
        <v>97.05882352941177</v>
      </c>
      <c r="BN36" s="48">
        <v>34</v>
      </c>
    </row>
    <row r="37" spans="1:66" ht="15">
      <c r="A37" s="65" t="s">
        <v>252</v>
      </c>
      <c r="B37" s="65" t="s">
        <v>356</v>
      </c>
      <c r="C37" s="66" t="s">
        <v>2615</v>
      </c>
      <c r="D37" s="67">
        <v>3</v>
      </c>
      <c r="E37" s="66" t="s">
        <v>132</v>
      </c>
      <c r="F37" s="69">
        <v>32</v>
      </c>
      <c r="G37" s="66"/>
      <c r="H37" s="70"/>
      <c r="I37" s="71"/>
      <c r="J37" s="71"/>
      <c r="K37" s="34" t="s">
        <v>65</v>
      </c>
      <c r="L37" s="72">
        <v>37</v>
      </c>
      <c r="M37" s="72"/>
      <c r="N37" s="73"/>
      <c r="O37" s="79" t="s">
        <v>368</v>
      </c>
      <c r="P37" s="81">
        <v>43628.44017361111</v>
      </c>
      <c r="Q37" s="79" t="s">
        <v>375</v>
      </c>
      <c r="R37" s="82" t="s">
        <v>401</v>
      </c>
      <c r="S37" s="79" t="s">
        <v>421</v>
      </c>
      <c r="T37" s="79" t="s">
        <v>443</v>
      </c>
      <c r="U37" s="79"/>
      <c r="V37" s="82" t="s">
        <v>505</v>
      </c>
      <c r="W37" s="81">
        <v>43628.44017361111</v>
      </c>
      <c r="X37" s="85">
        <v>43628</v>
      </c>
      <c r="Y37" s="87" t="s">
        <v>610</v>
      </c>
      <c r="Z37" s="82" t="s">
        <v>740</v>
      </c>
      <c r="AA37" s="79"/>
      <c r="AB37" s="79"/>
      <c r="AC37" s="87" t="s">
        <v>870</v>
      </c>
      <c r="AD37" s="79"/>
      <c r="AE37" s="79" t="b">
        <v>0</v>
      </c>
      <c r="AF37" s="79">
        <v>12</v>
      </c>
      <c r="AG37" s="87" t="s">
        <v>981</v>
      </c>
      <c r="AH37" s="79" t="b">
        <v>1</v>
      </c>
      <c r="AI37" s="79" t="s">
        <v>982</v>
      </c>
      <c r="AJ37" s="79"/>
      <c r="AK37" s="87" t="s">
        <v>985</v>
      </c>
      <c r="AL37" s="79" t="b">
        <v>0</v>
      </c>
      <c r="AM37" s="79">
        <v>3</v>
      </c>
      <c r="AN37" s="87" t="s">
        <v>981</v>
      </c>
      <c r="AO37" s="79" t="s">
        <v>993</v>
      </c>
      <c r="AP37" s="79" t="b">
        <v>0</v>
      </c>
      <c r="AQ37" s="87" t="s">
        <v>870</v>
      </c>
      <c r="AR37" s="79" t="s">
        <v>196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0</v>
      </c>
      <c r="BG37" s="49">
        <v>0</v>
      </c>
      <c r="BH37" s="48">
        <v>1</v>
      </c>
      <c r="BI37" s="49">
        <v>2.9411764705882355</v>
      </c>
      <c r="BJ37" s="48">
        <v>0</v>
      </c>
      <c r="BK37" s="49">
        <v>0</v>
      </c>
      <c r="BL37" s="48">
        <v>33</v>
      </c>
      <c r="BM37" s="49">
        <v>97.05882352941177</v>
      </c>
      <c r="BN37" s="48">
        <v>34</v>
      </c>
    </row>
    <row r="38" spans="1:66" ht="15">
      <c r="A38" s="65" t="s">
        <v>253</v>
      </c>
      <c r="B38" s="65" t="s">
        <v>252</v>
      </c>
      <c r="C38" s="66" t="s">
        <v>2615</v>
      </c>
      <c r="D38" s="67">
        <v>3</v>
      </c>
      <c r="E38" s="66" t="s">
        <v>132</v>
      </c>
      <c r="F38" s="69">
        <v>32</v>
      </c>
      <c r="G38" s="66"/>
      <c r="H38" s="70"/>
      <c r="I38" s="71"/>
      <c r="J38" s="71"/>
      <c r="K38" s="34" t="s">
        <v>65</v>
      </c>
      <c r="L38" s="72">
        <v>38</v>
      </c>
      <c r="M38" s="72"/>
      <c r="N38" s="73"/>
      <c r="O38" s="79" t="s">
        <v>367</v>
      </c>
      <c r="P38" s="81">
        <v>43628.58577546296</v>
      </c>
      <c r="Q38" s="79" t="s">
        <v>375</v>
      </c>
      <c r="R38" s="79"/>
      <c r="S38" s="79"/>
      <c r="T38" s="79" t="s">
        <v>441</v>
      </c>
      <c r="U38" s="79"/>
      <c r="V38" s="82" t="s">
        <v>506</v>
      </c>
      <c r="W38" s="81">
        <v>43628.58577546296</v>
      </c>
      <c r="X38" s="85">
        <v>43628</v>
      </c>
      <c r="Y38" s="87" t="s">
        <v>611</v>
      </c>
      <c r="Z38" s="82" t="s">
        <v>741</v>
      </c>
      <c r="AA38" s="79"/>
      <c r="AB38" s="79"/>
      <c r="AC38" s="87" t="s">
        <v>871</v>
      </c>
      <c r="AD38" s="79"/>
      <c r="AE38" s="79" t="b">
        <v>0</v>
      </c>
      <c r="AF38" s="79">
        <v>0</v>
      </c>
      <c r="AG38" s="87" t="s">
        <v>981</v>
      </c>
      <c r="AH38" s="79" t="b">
        <v>1</v>
      </c>
      <c r="AI38" s="79" t="s">
        <v>982</v>
      </c>
      <c r="AJ38" s="79"/>
      <c r="AK38" s="87" t="s">
        <v>985</v>
      </c>
      <c r="AL38" s="79" t="b">
        <v>0</v>
      </c>
      <c r="AM38" s="79">
        <v>3</v>
      </c>
      <c r="AN38" s="87" t="s">
        <v>870</v>
      </c>
      <c r="AO38" s="79" t="s">
        <v>987</v>
      </c>
      <c r="AP38" s="79" t="b">
        <v>0</v>
      </c>
      <c r="AQ38" s="87" t="s">
        <v>870</v>
      </c>
      <c r="AR38" s="79" t="s">
        <v>196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c r="BG38" s="49"/>
      <c r="BH38" s="48"/>
      <c r="BI38" s="49"/>
      <c r="BJ38" s="48"/>
      <c r="BK38" s="49"/>
      <c r="BL38" s="48"/>
      <c r="BM38" s="49"/>
      <c r="BN38" s="48"/>
    </row>
    <row r="39" spans="1:66" ht="15">
      <c r="A39" s="65" t="s">
        <v>253</v>
      </c>
      <c r="B39" s="65" t="s">
        <v>356</v>
      </c>
      <c r="C39" s="66" t="s">
        <v>2615</v>
      </c>
      <c r="D39" s="67">
        <v>3</v>
      </c>
      <c r="E39" s="66" t="s">
        <v>132</v>
      </c>
      <c r="F39" s="69">
        <v>32</v>
      </c>
      <c r="G39" s="66"/>
      <c r="H39" s="70"/>
      <c r="I39" s="71"/>
      <c r="J39" s="71"/>
      <c r="K39" s="34" t="s">
        <v>65</v>
      </c>
      <c r="L39" s="72">
        <v>39</v>
      </c>
      <c r="M39" s="72"/>
      <c r="N39" s="73"/>
      <c r="O39" s="79" t="s">
        <v>368</v>
      </c>
      <c r="P39" s="81">
        <v>43628.58577546296</v>
      </c>
      <c r="Q39" s="79" t="s">
        <v>375</v>
      </c>
      <c r="R39" s="79"/>
      <c r="S39" s="79"/>
      <c r="T39" s="79" t="s">
        <v>441</v>
      </c>
      <c r="U39" s="79"/>
      <c r="V39" s="82" t="s">
        <v>506</v>
      </c>
      <c r="W39" s="81">
        <v>43628.58577546296</v>
      </c>
      <c r="X39" s="85">
        <v>43628</v>
      </c>
      <c r="Y39" s="87" t="s">
        <v>611</v>
      </c>
      <c r="Z39" s="82" t="s">
        <v>741</v>
      </c>
      <c r="AA39" s="79"/>
      <c r="AB39" s="79"/>
      <c r="AC39" s="87" t="s">
        <v>871</v>
      </c>
      <c r="AD39" s="79"/>
      <c r="AE39" s="79" t="b">
        <v>0</v>
      </c>
      <c r="AF39" s="79">
        <v>0</v>
      </c>
      <c r="AG39" s="87" t="s">
        <v>981</v>
      </c>
      <c r="AH39" s="79" t="b">
        <v>1</v>
      </c>
      <c r="AI39" s="79" t="s">
        <v>982</v>
      </c>
      <c r="AJ39" s="79"/>
      <c r="AK39" s="87" t="s">
        <v>985</v>
      </c>
      <c r="AL39" s="79" t="b">
        <v>0</v>
      </c>
      <c r="AM39" s="79">
        <v>3</v>
      </c>
      <c r="AN39" s="87" t="s">
        <v>870</v>
      </c>
      <c r="AO39" s="79" t="s">
        <v>987</v>
      </c>
      <c r="AP39" s="79" t="b">
        <v>0</v>
      </c>
      <c r="AQ39" s="87" t="s">
        <v>870</v>
      </c>
      <c r="AR39" s="79" t="s">
        <v>196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v>0</v>
      </c>
      <c r="BG39" s="49">
        <v>0</v>
      </c>
      <c r="BH39" s="48">
        <v>1</v>
      </c>
      <c r="BI39" s="49">
        <v>2.9411764705882355</v>
      </c>
      <c r="BJ39" s="48">
        <v>0</v>
      </c>
      <c r="BK39" s="49">
        <v>0</v>
      </c>
      <c r="BL39" s="48">
        <v>33</v>
      </c>
      <c r="BM39" s="49">
        <v>97.05882352941177</v>
      </c>
      <c r="BN39" s="48">
        <v>34</v>
      </c>
    </row>
    <row r="40" spans="1:66" ht="15">
      <c r="A40" s="65" t="s">
        <v>254</v>
      </c>
      <c r="B40" s="65" t="s">
        <v>254</v>
      </c>
      <c r="C40" s="66" t="s">
        <v>2615</v>
      </c>
      <c r="D40" s="67">
        <v>3</v>
      </c>
      <c r="E40" s="66" t="s">
        <v>132</v>
      </c>
      <c r="F40" s="69">
        <v>32</v>
      </c>
      <c r="G40" s="66"/>
      <c r="H40" s="70"/>
      <c r="I40" s="71"/>
      <c r="J40" s="71"/>
      <c r="K40" s="34" t="s">
        <v>65</v>
      </c>
      <c r="L40" s="72">
        <v>40</v>
      </c>
      <c r="M40" s="72"/>
      <c r="N40" s="73"/>
      <c r="O40" s="79" t="s">
        <v>196</v>
      </c>
      <c r="P40" s="81">
        <v>43628.65625</v>
      </c>
      <c r="Q40" s="79" t="s">
        <v>376</v>
      </c>
      <c r="R40" s="82" t="s">
        <v>402</v>
      </c>
      <c r="S40" s="79" t="s">
        <v>422</v>
      </c>
      <c r="T40" s="79" t="s">
        <v>444</v>
      </c>
      <c r="U40" s="79"/>
      <c r="V40" s="82" t="s">
        <v>507</v>
      </c>
      <c r="W40" s="81">
        <v>43628.65625</v>
      </c>
      <c r="X40" s="85">
        <v>43628</v>
      </c>
      <c r="Y40" s="87" t="s">
        <v>612</v>
      </c>
      <c r="Z40" s="82" t="s">
        <v>742</v>
      </c>
      <c r="AA40" s="79"/>
      <c r="AB40" s="79"/>
      <c r="AC40" s="87" t="s">
        <v>872</v>
      </c>
      <c r="AD40" s="79"/>
      <c r="AE40" s="79" t="b">
        <v>0</v>
      </c>
      <c r="AF40" s="79">
        <v>1</v>
      </c>
      <c r="AG40" s="87" t="s">
        <v>981</v>
      </c>
      <c r="AH40" s="79" t="b">
        <v>0</v>
      </c>
      <c r="AI40" s="79" t="s">
        <v>982</v>
      </c>
      <c r="AJ40" s="79"/>
      <c r="AK40" s="87" t="s">
        <v>981</v>
      </c>
      <c r="AL40" s="79" t="b">
        <v>0</v>
      </c>
      <c r="AM40" s="79">
        <v>0</v>
      </c>
      <c r="AN40" s="87" t="s">
        <v>981</v>
      </c>
      <c r="AO40" s="79" t="s">
        <v>995</v>
      </c>
      <c r="AP40" s="79" t="b">
        <v>0</v>
      </c>
      <c r="AQ40" s="87" t="s">
        <v>872</v>
      </c>
      <c r="AR40" s="79" t="s">
        <v>196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0</v>
      </c>
      <c r="BG40" s="49">
        <v>0</v>
      </c>
      <c r="BH40" s="48">
        <v>0</v>
      </c>
      <c r="BI40" s="49">
        <v>0</v>
      </c>
      <c r="BJ40" s="48">
        <v>0</v>
      </c>
      <c r="BK40" s="49">
        <v>0</v>
      </c>
      <c r="BL40" s="48">
        <v>27</v>
      </c>
      <c r="BM40" s="49">
        <v>100</v>
      </c>
      <c r="BN40" s="48">
        <v>27</v>
      </c>
    </row>
    <row r="41" spans="1:66" ht="15">
      <c r="A41" s="65" t="s">
        <v>255</v>
      </c>
      <c r="B41" s="65" t="s">
        <v>259</v>
      </c>
      <c r="C41" s="66" t="s">
        <v>2615</v>
      </c>
      <c r="D41" s="67">
        <v>3</v>
      </c>
      <c r="E41" s="66" t="s">
        <v>132</v>
      </c>
      <c r="F41" s="69">
        <v>32</v>
      </c>
      <c r="G41" s="66"/>
      <c r="H41" s="70"/>
      <c r="I41" s="71"/>
      <c r="J41" s="71"/>
      <c r="K41" s="34" t="s">
        <v>65</v>
      </c>
      <c r="L41" s="72">
        <v>41</v>
      </c>
      <c r="M41" s="72"/>
      <c r="N41" s="73"/>
      <c r="O41" s="79" t="s">
        <v>367</v>
      </c>
      <c r="P41" s="81">
        <v>43628.779016203705</v>
      </c>
      <c r="Q41" s="79" t="s">
        <v>377</v>
      </c>
      <c r="R41" s="79"/>
      <c r="S41" s="79"/>
      <c r="T41" s="79" t="s">
        <v>445</v>
      </c>
      <c r="U41" s="79"/>
      <c r="V41" s="82" t="s">
        <v>508</v>
      </c>
      <c r="W41" s="81">
        <v>43628.779016203705</v>
      </c>
      <c r="X41" s="85">
        <v>43628</v>
      </c>
      <c r="Y41" s="87" t="s">
        <v>613</v>
      </c>
      <c r="Z41" s="82" t="s">
        <v>743</v>
      </c>
      <c r="AA41" s="79"/>
      <c r="AB41" s="79"/>
      <c r="AC41" s="87" t="s">
        <v>873</v>
      </c>
      <c r="AD41" s="79"/>
      <c r="AE41" s="79" t="b">
        <v>0</v>
      </c>
      <c r="AF41" s="79">
        <v>0</v>
      </c>
      <c r="AG41" s="87" t="s">
        <v>981</v>
      </c>
      <c r="AH41" s="79" t="b">
        <v>0</v>
      </c>
      <c r="AI41" s="79" t="s">
        <v>982</v>
      </c>
      <c r="AJ41" s="79"/>
      <c r="AK41" s="87" t="s">
        <v>981</v>
      </c>
      <c r="AL41" s="79" t="b">
        <v>0</v>
      </c>
      <c r="AM41" s="79">
        <v>1</v>
      </c>
      <c r="AN41" s="87" t="s">
        <v>878</v>
      </c>
      <c r="AO41" s="79" t="s">
        <v>993</v>
      </c>
      <c r="AP41" s="79" t="b">
        <v>0</v>
      </c>
      <c r="AQ41" s="87" t="s">
        <v>878</v>
      </c>
      <c r="AR41" s="79" t="s">
        <v>196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v>1</v>
      </c>
      <c r="BG41" s="49">
        <v>2.2222222222222223</v>
      </c>
      <c r="BH41" s="48">
        <v>3</v>
      </c>
      <c r="BI41" s="49">
        <v>6.666666666666667</v>
      </c>
      <c r="BJ41" s="48">
        <v>0</v>
      </c>
      <c r="BK41" s="49">
        <v>0</v>
      </c>
      <c r="BL41" s="48">
        <v>41</v>
      </c>
      <c r="BM41" s="49">
        <v>91.11111111111111</v>
      </c>
      <c r="BN41" s="48">
        <v>45</v>
      </c>
    </row>
    <row r="42" spans="1:66" ht="15">
      <c r="A42" s="65" t="s">
        <v>256</v>
      </c>
      <c r="B42" s="65" t="s">
        <v>284</v>
      </c>
      <c r="C42" s="66" t="s">
        <v>2615</v>
      </c>
      <c r="D42" s="67">
        <v>3</v>
      </c>
      <c r="E42" s="66" t="s">
        <v>132</v>
      </c>
      <c r="F42" s="69">
        <v>32</v>
      </c>
      <c r="G42" s="66"/>
      <c r="H42" s="70"/>
      <c r="I42" s="71"/>
      <c r="J42" s="71"/>
      <c r="K42" s="34" t="s">
        <v>65</v>
      </c>
      <c r="L42" s="72">
        <v>42</v>
      </c>
      <c r="M42" s="72"/>
      <c r="N42" s="73"/>
      <c r="O42" s="79" t="s">
        <v>367</v>
      </c>
      <c r="P42" s="81">
        <v>43629.57096064815</v>
      </c>
      <c r="Q42" s="79" t="s">
        <v>378</v>
      </c>
      <c r="R42" s="79"/>
      <c r="S42" s="79"/>
      <c r="T42" s="79" t="s">
        <v>446</v>
      </c>
      <c r="U42" s="79"/>
      <c r="V42" s="82" t="s">
        <v>509</v>
      </c>
      <c r="W42" s="81">
        <v>43629.57096064815</v>
      </c>
      <c r="X42" s="85">
        <v>43629</v>
      </c>
      <c r="Y42" s="87" t="s">
        <v>614</v>
      </c>
      <c r="Z42" s="82" t="s">
        <v>744</v>
      </c>
      <c r="AA42" s="79"/>
      <c r="AB42" s="79"/>
      <c r="AC42" s="87" t="s">
        <v>874</v>
      </c>
      <c r="AD42" s="79"/>
      <c r="AE42" s="79" t="b">
        <v>0</v>
      </c>
      <c r="AF42" s="79">
        <v>0</v>
      </c>
      <c r="AG42" s="87" t="s">
        <v>981</v>
      </c>
      <c r="AH42" s="79" t="b">
        <v>0</v>
      </c>
      <c r="AI42" s="79" t="s">
        <v>982</v>
      </c>
      <c r="AJ42" s="79"/>
      <c r="AK42" s="87" t="s">
        <v>981</v>
      </c>
      <c r="AL42" s="79" t="b">
        <v>0</v>
      </c>
      <c r="AM42" s="79">
        <v>5</v>
      </c>
      <c r="AN42" s="87" t="s">
        <v>904</v>
      </c>
      <c r="AO42" s="79" t="s">
        <v>987</v>
      </c>
      <c r="AP42" s="79" t="b">
        <v>0</v>
      </c>
      <c r="AQ42" s="87" t="s">
        <v>904</v>
      </c>
      <c r="AR42" s="79" t="s">
        <v>196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1</v>
      </c>
      <c r="BG42" s="49">
        <v>3.0303030303030303</v>
      </c>
      <c r="BH42" s="48">
        <v>2</v>
      </c>
      <c r="BI42" s="49">
        <v>6.0606060606060606</v>
      </c>
      <c r="BJ42" s="48">
        <v>0</v>
      </c>
      <c r="BK42" s="49">
        <v>0</v>
      </c>
      <c r="BL42" s="48">
        <v>30</v>
      </c>
      <c r="BM42" s="49">
        <v>90.9090909090909</v>
      </c>
      <c r="BN42" s="48">
        <v>33</v>
      </c>
    </row>
    <row r="43" spans="1:66" ht="15">
      <c r="A43" s="65" t="s">
        <v>257</v>
      </c>
      <c r="B43" s="65" t="s">
        <v>284</v>
      </c>
      <c r="C43" s="66" t="s">
        <v>2615</v>
      </c>
      <c r="D43" s="67">
        <v>3</v>
      </c>
      <c r="E43" s="66" t="s">
        <v>132</v>
      </c>
      <c r="F43" s="69">
        <v>32</v>
      </c>
      <c r="G43" s="66"/>
      <c r="H43" s="70"/>
      <c r="I43" s="71"/>
      <c r="J43" s="71"/>
      <c r="K43" s="34" t="s">
        <v>65</v>
      </c>
      <c r="L43" s="72">
        <v>43</v>
      </c>
      <c r="M43" s="72"/>
      <c r="N43" s="73"/>
      <c r="O43" s="79" t="s">
        <v>367</v>
      </c>
      <c r="P43" s="81">
        <v>43629.58356481481</v>
      </c>
      <c r="Q43" s="79" t="s">
        <v>378</v>
      </c>
      <c r="R43" s="79"/>
      <c r="S43" s="79"/>
      <c r="T43" s="79" t="s">
        <v>446</v>
      </c>
      <c r="U43" s="79"/>
      <c r="V43" s="82" t="s">
        <v>510</v>
      </c>
      <c r="W43" s="81">
        <v>43629.58356481481</v>
      </c>
      <c r="X43" s="85">
        <v>43629</v>
      </c>
      <c r="Y43" s="87" t="s">
        <v>615</v>
      </c>
      <c r="Z43" s="82" t="s">
        <v>745</v>
      </c>
      <c r="AA43" s="79"/>
      <c r="AB43" s="79"/>
      <c r="AC43" s="87" t="s">
        <v>875</v>
      </c>
      <c r="AD43" s="79"/>
      <c r="AE43" s="79" t="b">
        <v>0</v>
      </c>
      <c r="AF43" s="79">
        <v>0</v>
      </c>
      <c r="AG43" s="87" t="s">
        <v>981</v>
      </c>
      <c r="AH43" s="79" t="b">
        <v>0</v>
      </c>
      <c r="AI43" s="79" t="s">
        <v>982</v>
      </c>
      <c r="AJ43" s="79"/>
      <c r="AK43" s="87" t="s">
        <v>981</v>
      </c>
      <c r="AL43" s="79" t="b">
        <v>0</v>
      </c>
      <c r="AM43" s="79">
        <v>5</v>
      </c>
      <c r="AN43" s="87" t="s">
        <v>904</v>
      </c>
      <c r="AO43" s="79" t="s">
        <v>993</v>
      </c>
      <c r="AP43" s="79" t="b">
        <v>0</v>
      </c>
      <c r="AQ43" s="87" t="s">
        <v>904</v>
      </c>
      <c r="AR43" s="79" t="s">
        <v>196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3.0303030303030303</v>
      </c>
      <c r="BH43" s="48">
        <v>2</v>
      </c>
      <c r="BI43" s="49">
        <v>6.0606060606060606</v>
      </c>
      <c r="BJ43" s="48">
        <v>0</v>
      </c>
      <c r="BK43" s="49">
        <v>0</v>
      </c>
      <c r="BL43" s="48">
        <v>30</v>
      </c>
      <c r="BM43" s="49">
        <v>90.9090909090909</v>
      </c>
      <c r="BN43" s="48">
        <v>33</v>
      </c>
    </row>
    <row r="44" spans="1:66" ht="15">
      <c r="A44" s="65" t="s">
        <v>258</v>
      </c>
      <c r="B44" s="65" t="s">
        <v>258</v>
      </c>
      <c r="C44" s="66" t="s">
        <v>2615</v>
      </c>
      <c r="D44" s="67">
        <v>3</v>
      </c>
      <c r="E44" s="66" t="s">
        <v>132</v>
      </c>
      <c r="F44" s="69">
        <v>32</v>
      </c>
      <c r="G44" s="66"/>
      <c r="H44" s="70"/>
      <c r="I44" s="71"/>
      <c r="J44" s="71"/>
      <c r="K44" s="34" t="s">
        <v>65</v>
      </c>
      <c r="L44" s="72">
        <v>44</v>
      </c>
      <c r="M44" s="72"/>
      <c r="N44" s="73"/>
      <c r="O44" s="79" t="s">
        <v>196</v>
      </c>
      <c r="P44" s="81">
        <v>43628.43487268518</v>
      </c>
      <c r="Q44" s="79" t="s">
        <v>374</v>
      </c>
      <c r="R44" s="79" t="s">
        <v>403</v>
      </c>
      <c r="S44" s="79" t="s">
        <v>423</v>
      </c>
      <c r="T44" s="79" t="s">
        <v>447</v>
      </c>
      <c r="U44" s="79"/>
      <c r="V44" s="82" t="s">
        <v>511</v>
      </c>
      <c r="W44" s="81">
        <v>43628.43487268518</v>
      </c>
      <c r="X44" s="85">
        <v>43628</v>
      </c>
      <c r="Y44" s="87" t="s">
        <v>616</v>
      </c>
      <c r="Z44" s="82" t="s">
        <v>746</v>
      </c>
      <c r="AA44" s="79"/>
      <c r="AB44" s="79"/>
      <c r="AC44" s="87" t="s">
        <v>876</v>
      </c>
      <c r="AD44" s="79"/>
      <c r="AE44" s="79" t="b">
        <v>0</v>
      </c>
      <c r="AF44" s="79">
        <v>12</v>
      </c>
      <c r="AG44" s="87" t="s">
        <v>981</v>
      </c>
      <c r="AH44" s="79" t="b">
        <v>1</v>
      </c>
      <c r="AI44" s="79" t="s">
        <v>982</v>
      </c>
      <c r="AJ44" s="79"/>
      <c r="AK44" s="87" t="s">
        <v>878</v>
      </c>
      <c r="AL44" s="79" t="b">
        <v>0</v>
      </c>
      <c r="AM44" s="79">
        <v>2</v>
      </c>
      <c r="AN44" s="87" t="s">
        <v>981</v>
      </c>
      <c r="AO44" s="79" t="s">
        <v>993</v>
      </c>
      <c r="AP44" s="79" t="b">
        <v>0</v>
      </c>
      <c r="AQ44" s="87" t="s">
        <v>876</v>
      </c>
      <c r="AR44" s="79" t="s">
        <v>196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8">
        <v>0</v>
      </c>
      <c r="BG44" s="49">
        <v>0</v>
      </c>
      <c r="BH44" s="48">
        <v>0</v>
      </c>
      <c r="BI44" s="49">
        <v>0</v>
      </c>
      <c r="BJ44" s="48">
        <v>0</v>
      </c>
      <c r="BK44" s="49">
        <v>0</v>
      </c>
      <c r="BL44" s="48">
        <v>40</v>
      </c>
      <c r="BM44" s="49">
        <v>100</v>
      </c>
      <c r="BN44" s="48">
        <v>40</v>
      </c>
    </row>
    <row r="45" spans="1:66" ht="15">
      <c r="A45" s="65" t="s">
        <v>259</v>
      </c>
      <c r="B45" s="65" t="s">
        <v>258</v>
      </c>
      <c r="C45" s="66" t="s">
        <v>2615</v>
      </c>
      <c r="D45" s="67">
        <v>3</v>
      </c>
      <c r="E45" s="66" t="s">
        <v>132</v>
      </c>
      <c r="F45" s="69">
        <v>32</v>
      </c>
      <c r="G45" s="66"/>
      <c r="H45" s="70"/>
      <c r="I45" s="71"/>
      <c r="J45" s="71"/>
      <c r="K45" s="34" t="s">
        <v>65</v>
      </c>
      <c r="L45" s="72">
        <v>45</v>
      </c>
      <c r="M45" s="72"/>
      <c r="N45" s="73"/>
      <c r="O45" s="79" t="s">
        <v>367</v>
      </c>
      <c r="P45" s="81">
        <v>43629.621400462966</v>
      </c>
      <c r="Q45" s="79" t="s">
        <v>374</v>
      </c>
      <c r="R45" s="79"/>
      <c r="S45" s="79"/>
      <c r="T45" s="79" t="s">
        <v>440</v>
      </c>
      <c r="U45" s="79"/>
      <c r="V45" s="82" t="s">
        <v>512</v>
      </c>
      <c r="W45" s="81">
        <v>43629.621400462966</v>
      </c>
      <c r="X45" s="85">
        <v>43629</v>
      </c>
      <c r="Y45" s="87" t="s">
        <v>617</v>
      </c>
      <c r="Z45" s="82" t="s">
        <v>747</v>
      </c>
      <c r="AA45" s="79"/>
      <c r="AB45" s="79"/>
      <c r="AC45" s="87" t="s">
        <v>877</v>
      </c>
      <c r="AD45" s="79"/>
      <c r="AE45" s="79" t="b">
        <v>0</v>
      </c>
      <c r="AF45" s="79">
        <v>0</v>
      </c>
      <c r="AG45" s="87" t="s">
        <v>981</v>
      </c>
      <c r="AH45" s="79" t="b">
        <v>1</v>
      </c>
      <c r="AI45" s="79" t="s">
        <v>982</v>
      </c>
      <c r="AJ45" s="79"/>
      <c r="AK45" s="87" t="s">
        <v>878</v>
      </c>
      <c r="AL45" s="79" t="b">
        <v>0</v>
      </c>
      <c r="AM45" s="79">
        <v>2</v>
      </c>
      <c r="AN45" s="87" t="s">
        <v>876</v>
      </c>
      <c r="AO45" s="79" t="s">
        <v>993</v>
      </c>
      <c r="AP45" s="79" t="b">
        <v>0</v>
      </c>
      <c r="AQ45" s="87" t="s">
        <v>876</v>
      </c>
      <c r="AR45" s="79" t="s">
        <v>196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8">
        <v>0</v>
      </c>
      <c r="BG45" s="49">
        <v>0</v>
      </c>
      <c r="BH45" s="48">
        <v>0</v>
      </c>
      <c r="BI45" s="49">
        <v>0</v>
      </c>
      <c r="BJ45" s="48">
        <v>0</v>
      </c>
      <c r="BK45" s="49">
        <v>0</v>
      </c>
      <c r="BL45" s="48">
        <v>40</v>
      </c>
      <c r="BM45" s="49">
        <v>100</v>
      </c>
      <c r="BN45" s="48">
        <v>40</v>
      </c>
    </row>
    <row r="46" spans="1:66" ht="15">
      <c r="A46" s="65" t="s">
        <v>259</v>
      </c>
      <c r="B46" s="65" t="s">
        <v>259</v>
      </c>
      <c r="C46" s="66" t="s">
        <v>2615</v>
      </c>
      <c r="D46" s="67">
        <v>3</v>
      </c>
      <c r="E46" s="66" t="s">
        <v>132</v>
      </c>
      <c r="F46" s="69">
        <v>32</v>
      </c>
      <c r="G46" s="66"/>
      <c r="H46" s="70"/>
      <c r="I46" s="71"/>
      <c r="J46" s="71"/>
      <c r="K46" s="34" t="s">
        <v>65</v>
      </c>
      <c r="L46" s="72">
        <v>46</v>
      </c>
      <c r="M46" s="72"/>
      <c r="N46" s="73"/>
      <c r="O46" s="79" t="s">
        <v>196</v>
      </c>
      <c r="P46" s="81">
        <v>43627.84480324074</v>
      </c>
      <c r="Q46" s="79" t="s">
        <v>377</v>
      </c>
      <c r="R46" s="82" t="s">
        <v>404</v>
      </c>
      <c r="S46" s="79" t="s">
        <v>418</v>
      </c>
      <c r="T46" s="79" t="s">
        <v>448</v>
      </c>
      <c r="U46" s="79"/>
      <c r="V46" s="82" t="s">
        <v>512</v>
      </c>
      <c r="W46" s="81">
        <v>43627.84480324074</v>
      </c>
      <c r="X46" s="85">
        <v>43627</v>
      </c>
      <c r="Y46" s="87" t="s">
        <v>618</v>
      </c>
      <c r="Z46" s="82" t="s">
        <v>748</v>
      </c>
      <c r="AA46" s="79"/>
      <c r="AB46" s="79"/>
      <c r="AC46" s="87" t="s">
        <v>878</v>
      </c>
      <c r="AD46" s="79"/>
      <c r="AE46" s="79" t="b">
        <v>0</v>
      </c>
      <c r="AF46" s="79">
        <v>7</v>
      </c>
      <c r="AG46" s="87" t="s">
        <v>981</v>
      </c>
      <c r="AH46" s="79" t="b">
        <v>0</v>
      </c>
      <c r="AI46" s="79" t="s">
        <v>982</v>
      </c>
      <c r="AJ46" s="79"/>
      <c r="AK46" s="87" t="s">
        <v>981</v>
      </c>
      <c r="AL46" s="79" t="b">
        <v>0</v>
      </c>
      <c r="AM46" s="79">
        <v>1</v>
      </c>
      <c r="AN46" s="87" t="s">
        <v>981</v>
      </c>
      <c r="AO46" s="79" t="s">
        <v>987</v>
      </c>
      <c r="AP46" s="79" t="b">
        <v>0</v>
      </c>
      <c r="AQ46" s="87" t="s">
        <v>878</v>
      </c>
      <c r="AR46" s="79" t="s">
        <v>196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8">
        <v>1</v>
      </c>
      <c r="BG46" s="49">
        <v>2.2222222222222223</v>
      </c>
      <c r="BH46" s="48">
        <v>3</v>
      </c>
      <c r="BI46" s="49">
        <v>6.666666666666667</v>
      </c>
      <c r="BJ46" s="48">
        <v>0</v>
      </c>
      <c r="BK46" s="49">
        <v>0</v>
      </c>
      <c r="BL46" s="48">
        <v>41</v>
      </c>
      <c r="BM46" s="49">
        <v>91.11111111111111</v>
      </c>
      <c r="BN46" s="48">
        <v>45</v>
      </c>
    </row>
    <row r="47" spans="1:66" ht="15">
      <c r="A47" s="65" t="s">
        <v>260</v>
      </c>
      <c r="B47" s="65" t="s">
        <v>347</v>
      </c>
      <c r="C47" s="66" t="s">
        <v>2615</v>
      </c>
      <c r="D47" s="67">
        <v>3</v>
      </c>
      <c r="E47" s="66" t="s">
        <v>132</v>
      </c>
      <c r="F47" s="69">
        <v>32</v>
      </c>
      <c r="G47" s="66"/>
      <c r="H47" s="70"/>
      <c r="I47" s="71"/>
      <c r="J47" s="71"/>
      <c r="K47" s="34" t="s">
        <v>65</v>
      </c>
      <c r="L47" s="72">
        <v>47</v>
      </c>
      <c r="M47" s="72"/>
      <c r="N47" s="73"/>
      <c r="O47" s="79" t="s">
        <v>367</v>
      </c>
      <c r="P47" s="81">
        <v>43629.92486111111</v>
      </c>
      <c r="Q47" s="79" t="s">
        <v>379</v>
      </c>
      <c r="R47" s="79"/>
      <c r="S47" s="79"/>
      <c r="T47" s="79" t="s">
        <v>449</v>
      </c>
      <c r="U47" s="79"/>
      <c r="V47" s="82" t="s">
        <v>513</v>
      </c>
      <c r="W47" s="81">
        <v>43629.92486111111</v>
      </c>
      <c r="X47" s="85">
        <v>43629</v>
      </c>
      <c r="Y47" s="87" t="s">
        <v>619</v>
      </c>
      <c r="Z47" s="82" t="s">
        <v>749</v>
      </c>
      <c r="AA47" s="79"/>
      <c r="AB47" s="79"/>
      <c r="AC47" s="87" t="s">
        <v>879</v>
      </c>
      <c r="AD47" s="79"/>
      <c r="AE47" s="79" t="b">
        <v>0</v>
      </c>
      <c r="AF47" s="79">
        <v>0</v>
      </c>
      <c r="AG47" s="87" t="s">
        <v>981</v>
      </c>
      <c r="AH47" s="79" t="b">
        <v>0</v>
      </c>
      <c r="AI47" s="79" t="s">
        <v>982</v>
      </c>
      <c r="AJ47" s="79"/>
      <c r="AK47" s="87" t="s">
        <v>981</v>
      </c>
      <c r="AL47" s="79" t="b">
        <v>0</v>
      </c>
      <c r="AM47" s="79">
        <v>69</v>
      </c>
      <c r="AN47" s="87" t="s">
        <v>973</v>
      </c>
      <c r="AO47" s="79" t="s">
        <v>994</v>
      </c>
      <c r="AP47" s="79" t="b">
        <v>0</v>
      </c>
      <c r="AQ47" s="87" t="s">
        <v>973</v>
      </c>
      <c r="AR47" s="79" t="s">
        <v>196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5" t="s">
        <v>260</v>
      </c>
      <c r="B48" s="65" t="s">
        <v>357</v>
      </c>
      <c r="C48" s="66" t="s">
        <v>2615</v>
      </c>
      <c r="D48" s="67">
        <v>3</v>
      </c>
      <c r="E48" s="66" t="s">
        <v>132</v>
      </c>
      <c r="F48" s="69">
        <v>32</v>
      </c>
      <c r="G48" s="66"/>
      <c r="H48" s="70"/>
      <c r="I48" s="71"/>
      <c r="J48" s="71"/>
      <c r="K48" s="34" t="s">
        <v>65</v>
      </c>
      <c r="L48" s="72">
        <v>48</v>
      </c>
      <c r="M48" s="72"/>
      <c r="N48" s="73"/>
      <c r="O48" s="79" t="s">
        <v>368</v>
      </c>
      <c r="P48" s="81">
        <v>43629.92486111111</v>
      </c>
      <c r="Q48" s="79" t="s">
        <v>379</v>
      </c>
      <c r="R48" s="79"/>
      <c r="S48" s="79"/>
      <c r="T48" s="79" t="s">
        <v>449</v>
      </c>
      <c r="U48" s="79"/>
      <c r="V48" s="82" t="s">
        <v>513</v>
      </c>
      <c r="W48" s="81">
        <v>43629.92486111111</v>
      </c>
      <c r="X48" s="85">
        <v>43629</v>
      </c>
      <c r="Y48" s="87" t="s">
        <v>619</v>
      </c>
      <c r="Z48" s="82" t="s">
        <v>749</v>
      </c>
      <c r="AA48" s="79"/>
      <c r="AB48" s="79"/>
      <c r="AC48" s="87" t="s">
        <v>879</v>
      </c>
      <c r="AD48" s="79"/>
      <c r="AE48" s="79" t="b">
        <v>0</v>
      </c>
      <c r="AF48" s="79">
        <v>0</v>
      </c>
      <c r="AG48" s="87" t="s">
        <v>981</v>
      </c>
      <c r="AH48" s="79" t="b">
        <v>0</v>
      </c>
      <c r="AI48" s="79" t="s">
        <v>982</v>
      </c>
      <c r="AJ48" s="79"/>
      <c r="AK48" s="87" t="s">
        <v>981</v>
      </c>
      <c r="AL48" s="79" t="b">
        <v>0</v>
      </c>
      <c r="AM48" s="79">
        <v>69</v>
      </c>
      <c r="AN48" s="87" t="s">
        <v>973</v>
      </c>
      <c r="AO48" s="79" t="s">
        <v>994</v>
      </c>
      <c r="AP48" s="79" t="b">
        <v>0</v>
      </c>
      <c r="AQ48" s="87" t="s">
        <v>973</v>
      </c>
      <c r="AR48" s="79" t="s">
        <v>196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5" t="s">
        <v>260</v>
      </c>
      <c r="B49" s="65" t="s">
        <v>346</v>
      </c>
      <c r="C49" s="66" t="s">
        <v>2615</v>
      </c>
      <c r="D49" s="67">
        <v>3</v>
      </c>
      <c r="E49" s="66" t="s">
        <v>132</v>
      </c>
      <c r="F49" s="69">
        <v>32</v>
      </c>
      <c r="G49" s="66"/>
      <c r="H49" s="70"/>
      <c r="I49" s="71"/>
      <c r="J49" s="71"/>
      <c r="K49" s="34" t="s">
        <v>65</v>
      </c>
      <c r="L49" s="72">
        <v>49</v>
      </c>
      <c r="M49" s="72"/>
      <c r="N49" s="73"/>
      <c r="O49" s="79" t="s">
        <v>368</v>
      </c>
      <c r="P49" s="81">
        <v>43629.92486111111</v>
      </c>
      <c r="Q49" s="79" t="s">
        <v>379</v>
      </c>
      <c r="R49" s="79"/>
      <c r="S49" s="79"/>
      <c r="T49" s="79" t="s">
        <v>449</v>
      </c>
      <c r="U49" s="79"/>
      <c r="V49" s="82" t="s">
        <v>513</v>
      </c>
      <c r="W49" s="81">
        <v>43629.92486111111</v>
      </c>
      <c r="X49" s="85">
        <v>43629</v>
      </c>
      <c r="Y49" s="87" t="s">
        <v>619</v>
      </c>
      <c r="Z49" s="82" t="s">
        <v>749</v>
      </c>
      <c r="AA49" s="79"/>
      <c r="AB49" s="79"/>
      <c r="AC49" s="87" t="s">
        <v>879</v>
      </c>
      <c r="AD49" s="79"/>
      <c r="AE49" s="79" t="b">
        <v>0</v>
      </c>
      <c r="AF49" s="79">
        <v>0</v>
      </c>
      <c r="AG49" s="87" t="s">
        <v>981</v>
      </c>
      <c r="AH49" s="79" t="b">
        <v>0</v>
      </c>
      <c r="AI49" s="79" t="s">
        <v>982</v>
      </c>
      <c r="AJ49" s="79"/>
      <c r="AK49" s="87" t="s">
        <v>981</v>
      </c>
      <c r="AL49" s="79" t="b">
        <v>0</v>
      </c>
      <c r="AM49" s="79">
        <v>69</v>
      </c>
      <c r="AN49" s="87" t="s">
        <v>973</v>
      </c>
      <c r="AO49" s="79" t="s">
        <v>994</v>
      </c>
      <c r="AP49" s="79" t="b">
        <v>0</v>
      </c>
      <c r="AQ49" s="87" t="s">
        <v>973</v>
      </c>
      <c r="AR49" s="79" t="s">
        <v>196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5" t="s">
        <v>260</v>
      </c>
      <c r="B50" s="65" t="s">
        <v>358</v>
      </c>
      <c r="C50" s="66" t="s">
        <v>2615</v>
      </c>
      <c r="D50" s="67">
        <v>3</v>
      </c>
      <c r="E50" s="66" t="s">
        <v>132</v>
      </c>
      <c r="F50" s="69">
        <v>32</v>
      </c>
      <c r="G50" s="66"/>
      <c r="H50" s="70"/>
      <c r="I50" s="71"/>
      <c r="J50" s="71"/>
      <c r="K50" s="34" t="s">
        <v>65</v>
      </c>
      <c r="L50" s="72">
        <v>50</v>
      </c>
      <c r="M50" s="72"/>
      <c r="N50" s="73"/>
      <c r="O50" s="79" t="s">
        <v>368</v>
      </c>
      <c r="P50" s="81">
        <v>43629.92486111111</v>
      </c>
      <c r="Q50" s="79" t="s">
        <v>379</v>
      </c>
      <c r="R50" s="79"/>
      <c r="S50" s="79"/>
      <c r="T50" s="79" t="s">
        <v>449</v>
      </c>
      <c r="U50" s="79"/>
      <c r="V50" s="82" t="s">
        <v>513</v>
      </c>
      <c r="W50" s="81">
        <v>43629.92486111111</v>
      </c>
      <c r="X50" s="85">
        <v>43629</v>
      </c>
      <c r="Y50" s="87" t="s">
        <v>619</v>
      </c>
      <c r="Z50" s="82" t="s">
        <v>749</v>
      </c>
      <c r="AA50" s="79"/>
      <c r="AB50" s="79"/>
      <c r="AC50" s="87" t="s">
        <v>879</v>
      </c>
      <c r="AD50" s="79"/>
      <c r="AE50" s="79" t="b">
        <v>0</v>
      </c>
      <c r="AF50" s="79">
        <v>0</v>
      </c>
      <c r="AG50" s="87" t="s">
        <v>981</v>
      </c>
      <c r="AH50" s="79" t="b">
        <v>0</v>
      </c>
      <c r="AI50" s="79" t="s">
        <v>982</v>
      </c>
      <c r="AJ50" s="79"/>
      <c r="AK50" s="87" t="s">
        <v>981</v>
      </c>
      <c r="AL50" s="79" t="b">
        <v>0</v>
      </c>
      <c r="AM50" s="79">
        <v>69</v>
      </c>
      <c r="AN50" s="87" t="s">
        <v>973</v>
      </c>
      <c r="AO50" s="79" t="s">
        <v>994</v>
      </c>
      <c r="AP50" s="79" t="b">
        <v>0</v>
      </c>
      <c r="AQ50" s="87" t="s">
        <v>973</v>
      </c>
      <c r="AR50" s="79" t="s">
        <v>196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2</v>
      </c>
      <c r="BG50" s="49">
        <v>7.142857142857143</v>
      </c>
      <c r="BH50" s="48">
        <v>0</v>
      </c>
      <c r="BI50" s="49">
        <v>0</v>
      </c>
      <c r="BJ50" s="48">
        <v>0</v>
      </c>
      <c r="BK50" s="49">
        <v>0</v>
      </c>
      <c r="BL50" s="48">
        <v>26</v>
      </c>
      <c r="BM50" s="49">
        <v>92.85714285714286</v>
      </c>
      <c r="BN50" s="48">
        <v>28</v>
      </c>
    </row>
    <row r="51" spans="1:66" ht="15">
      <c r="A51" s="65" t="s">
        <v>261</v>
      </c>
      <c r="B51" s="65" t="s">
        <v>347</v>
      </c>
      <c r="C51" s="66" t="s">
        <v>2615</v>
      </c>
      <c r="D51" s="67">
        <v>3</v>
      </c>
      <c r="E51" s="66" t="s">
        <v>132</v>
      </c>
      <c r="F51" s="69">
        <v>32</v>
      </c>
      <c r="G51" s="66"/>
      <c r="H51" s="70"/>
      <c r="I51" s="71"/>
      <c r="J51" s="71"/>
      <c r="K51" s="34" t="s">
        <v>65</v>
      </c>
      <c r="L51" s="72">
        <v>51</v>
      </c>
      <c r="M51" s="72"/>
      <c r="N51" s="73"/>
      <c r="O51" s="79" t="s">
        <v>367</v>
      </c>
      <c r="P51" s="81">
        <v>43629.930243055554</v>
      </c>
      <c r="Q51" s="79" t="s">
        <v>379</v>
      </c>
      <c r="R51" s="79"/>
      <c r="S51" s="79"/>
      <c r="T51" s="79" t="s">
        <v>449</v>
      </c>
      <c r="U51" s="79"/>
      <c r="V51" s="82" t="s">
        <v>514</v>
      </c>
      <c r="W51" s="81">
        <v>43629.930243055554</v>
      </c>
      <c r="X51" s="85">
        <v>43629</v>
      </c>
      <c r="Y51" s="87" t="s">
        <v>620</v>
      </c>
      <c r="Z51" s="82" t="s">
        <v>750</v>
      </c>
      <c r="AA51" s="79"/>
      <c r="AB51" s="79"/>
      <c r="AC51" s="87" t="s">
        <v>880</v>
      </c>
      <c r="AD51" s="79"/>
      <c r="AE51" s="79" t="b">
        <v>0</v>
      </c>
      <c r="AF51" s="79">
        <v>0</v>
      </c>
      <c r="AG51" s="87" t="s">
        <v>981</v>
      </c>
      <c r="AH51" s="79" t="b">
        <v>0</v>
      </c>
      <c r="AI51" s="79" t="s">
        <v>982</v>
      </c>
      <c r="AJ51" s="79"/>
      <c r="AK51" s="87" t="s">
        <v>981</v>
      </c>
      <c r="AL51" s="79" t="b">
        <v>0</v>
      </c>
      <c r="AM51" s="79">
        <v>69</v>
      </c>
      <c r="AN51" s="87" t="s">
        <v>973</v>
      </c>
      <c r="AO51" s="79" t="s">
        <v>986</v>
      </c>
      <c r="AP51" s="79" t="b">
        <v>0</v>
      </c>
      <c r="AQ51" s="87" t="s">
        <v>973</v>
      </c>
      <c r="AR51" s="79" t="s">
        <v>196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5" t="s">
        <v>261</v>
      </c>
      <c r="B52" s="65" t="s">
        <v>357</v>
      </c>
      <c r="C52" s="66" t="s">
        <v>2615</v>
      </c>
      <c r="D52" s="67">
        <v>3</v>
      </c>
      <c r="E52" s="66" t="s">
        <v>132</v>
      </c>
      <c r="F52" s="69">
        <v>32</v>
      </c>
      <c r="G52" s="66"/>
      <c r="H52" s="70"/>
      <c r="I52" s="71"/>
      <c r="J52" s="71"/>
      <c r="K52" s="34" t="s">
        <v>65</v>
      </c>
      <c r="L52" s="72">
        <v>52</v>
      </c>
      <c r="M52" s="72"/>
      <c r="N52" s="73"/>
      <c r="O52" s="79" t="s">
        <v>368</v>
      </c>
      <c r="P52" s="81">
        <v>43629.930243055554</v>
      </c>
      <c r="Q52" s="79" t="s">
        <v>379</v>
      </c>
      <c r="R52" s="79"/>
      <c r="S52" s="79"/>
      <c r="T52" s="79" t="s">
        <v>449</v>
      </c>
      <c r="U52" s="79"/>
      <c r="V52" s="82" t="s">
        <v>514</v>
      </c>
      <c r="W52" s="81">
        <v>43629.930243055554</v>
      </c>
      <c r="X52" s="85">
        <v>43629</v>
      </c>
      <c r="Y52" s="87" t="s">
        <v>620</v>
      </c>
      <c r="Z52" s="82" t="s">
        <v>750</v>
      </c>
      <c r="AA52" s="79"/>
      <c r="AB52" s="79"/>
      <c r="AC52" s="87" t="s">
        <v>880</v>
      </c>
      <c r="AD52" s="79"/>
      <c r="AE52" s="79" t="b">
        <v>0</v>
      </c>
      <c r="AF52" s="79">
        <v>0</v>
      </c>
      <c r="AG52" s="87" t="s">
        <v>981</v>
      </c>
      <c r="AH52" s="79" t="b">
        <v>0</v>
      </c>
      <c r="AI52" s="79" t="s">
        <v>982</v>
      </c>
      <c r="AJ52" s="79"/>
      <c r="AK52" s="87" t="s">
        <v>981</v>
      </c>
      <c r="AL52" s="79" t="b">
        <v>0</v>
      </c>
      <c r="AM52" s="79">
        <v>69</v>
      </c>
      <c r="AN52" s="87" t="s">
        <v>973</v>
      </c>
      <c r="AO52" s="79" t="s">
        <v>986</v>
      </c>
      <c r="AP52" s="79" t="b">
        <v>0</v>
      </c>
      <c r="AQ52" s="87" t="s">
        <v>973</v>
      </c>
      <c r="AR52" s="79" t="s">
        <v>196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5" t="s">
        <v>261</v>
      </c>
      <c r="B53" s="65" t="s">
        <v>346</v>
      </c>
      <c r="C53" s="66" t="s">
        <v>2615</v>
      </c>
      <c r="D53" s="67">
        <v>3</v>
      </c>
      <c r="E53" s="66" t="s">
        <v>132</v>
      </c>
      <c r="F53" s="69">
        <v>32</v>
      </c>
      <c r="G53" s="66"/>
      <c r="H53" s="70"/>
      <c r="I53" s="71"/>
      <c r="J53" s="71"/>
      <c r="K53" s="34" t="s">
        <v>65</v>
      </c>
      <c r="L53" s="72">
        <v>53</v>
      </c>
      <c r="M53" s="72"/>
      <c r="N53" s="73"/>
      <c r="O53" s="79" t="s">
        <v>368</v>
      </c>
      <c r="P53" s="81">
        <v>43629.930243055554</v>
      </c>
      <c r="Q53" s="79" t="s">
        <v>379</v>
      </c>
      <c r="R53" s="79"/>
      <c r="S53" s="79"/>
      <c r="T53" s="79" t="s">
        <v>449</v>
      </c>
      <c r="U53" s="79"/>
      <c r="V53" s="82" t="s">
        <v>514</v>
      </c>
      <c r="W53" s="81">
        <v>43629.930243055554</v>
      </c>
      <c r="X53" s="85">
        <v>43629</v>
      </c>
      <c r="Y53" s="87" t="s">
        <v>620</v>
      </c>
      <c r="Z53" s="82" t="s">
        <v>750</v>
      </c>
      <c r="AA53" s="79"/>
      <c r="AB53" s="79"/>
      <c r="AC53" s="87" t="s">
        <v>880</v>
      </c>
      <c r="AD53" s="79"/>
      <c r="AE53" s="79" t="b">
        <v>0</v>
      </c>
      <c r="AF53" s="79">
        <v>0</v>
      </c>
      <c r="AG53" s="87" t="s">
        <v>981</v>
      </c>
      <c r="AH53" s="79" t="b">
        <v>0</v>
      </c>
      <c r="AI53" s="79" t="s">
        <v>982</v>
      </c>
      <c r="AJ53" s="79"/>
      <c r="AK53" s="87" t="s">
        <v>981</v>
      </c>
      <c r="AL53" s="79" t="b">
        <v>0</v>
      </c>
      <c r="AM53" s="79">
        <v>69</v>
      </c>
      <c r="AN53" s="87" t="s">
        <v>973</v>
      </c>
      <c r="AO53" s="79" t="s">
        <v>986</v>
      </c>
      <c r="AP53" s="79" t="b">
        <v>0</v>
      </c>
      <c r="AQ53" s="87" t="s">
        <v>973</v>
      </c>
      <c r="AR53" s="79" t="s">
        <v>196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5" t="s">
        <v>261</v>
      </c>
      <c r="B54" s="65" t="s">
        <v>358</v>
      </c>
      <c r="C54" s="66" t="s">
        <v>2615</v>
      </c>
      <c r="D54" s="67">
        <v>3</v>
      </c>
      <c r="E54" s="66" t="s">
        <v>132</v>
      </c>
      <c r="F54" s="69">
        <v>32</v>
      </c>
      <c r="G54" s="66"/>
      <c r="H54" s="70"/>
      <c r="I54" s="71"/>
      <c r="J54" s="71"/>
      <c r="K54" s="34" t="s">
        <v>65</v>
      </c>
      <c r="L54" s="72">
        <v>54</v>
      </c>
      <c r="M54" s="72"/>
      <c r="N54" s="73"/>
      <c r="O54" s="79" t="s">
        <v>368</v>
      </c>
      <c r="P54" s="81">
        <v>43629.930243055554</v>
      </c>
      <c r="Q54" s="79" t="s">
        <v>379</v>
      </c>
      <c r="R54" s="79"/>
      <c r="S54" s="79"/>
      <c r="T54" s="79" t="s">
        <v>449</v>
      </c>
      <c r="U54" s="79"/>
      <c r="V54" s="82" t="s">
        <v>514</v>
      </c>
      <c r="W54" s="81">
        <v>43629.930243055554</v>
      </c>
      <c r="X54" s="85">
        <v>43629</v>
      </c>
      <c r="Y54" s="87" t="s">
        <v>620</v>
      </c>
      <c r="Z54" s="82" t="s">
        <v>750</v>
      </c>
      <c r="AA54" s="79"/>
      <c r="AB54" s="79"/>
      <c r="AC54" s="87" t="s">
        <v>880</v>
      </c>
      <c r="AD54" s="79"/>
      <c r="AE54" s="79" t="b">
        <v>0</v>
      </c>
      <c r="AF54" s="79">
        <v>0</v>
      </c>
      <c r="AG54" s="87" t="s">
        <v>981</v>
      </c>
      <c r="AH54" s="79" t="b">
        <v>0</v>
      </c>
      <c r="AI54" s="79" t="s">
        <v>982</v>
      </c>
      <c r="AJ54" s="79"/>
      <c r="AK54" s="87" t="s">
        <v>981</v>
      </c>
      <c r="AL54" s="79" t="b">
        <v>0</v>
      </c>
      <c r="AM54" s="79">
        <v>69</v>
      </c>
      <c r="AN54" s="87" t="s">
        <v>973</v>
      </c>
      <c r="AO54" s="79" t="s">
        <v>986</v>
      </c>
      <c r="AP54" s="79" t="b">
        <v>0</v>
      </c>
      <c r="AQ54" s="87" t="s">
        <v>973</v>
      </c>
      <c r="AR54" s="79" t="s">
        <v>196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2</v>
      </c>
      <c r="BG54" s="49">
        <v>7.142857142857143</v>
      </c>
      <c r="BH54" s="48">
        <v>0</v>
      </c>
      <c r="BI54" s="49">
        <v>0</v>
      </c>
      <c r="BJ54" s="48">
        <v>0</v>
      </c>
      <c r="BK54" s="49">
        <v>0</v>
      </c>
      <c r="BL54" s="48">
        <v>26</v>
      </c>
      <c r="BM54" s="49">
        <v>92.85714285714286</v>
      </c>
      <c r="BN54" s="48">
        <v>28</v>
      </c>
    </row>
    <row r="55" spans="1:66" ht="15">
      <c r="A55" s="65" t="s">
        <v>262</v>
      </c>
      <c r="B55" s="65" t="s">
        <v>347</v>
      </c>
      <c r="C55" s="66" t="s">
        <v>2615</v>
      </c>
      <c r="D55" s="67">
        <v>3</v>
      </c>
      <c r="E55" s="66" t="s">
        <v>132</v>
      </c>
      <c r="F55" s="69">
        <v>32</v>
      </c>
      <c r="G55" s="66"/>
      <c r="H55" s="70"/>
      <c r="I55" s="71"/>
      <c r="J55" s="71"/>
      <c r="K55" s="34" t="s">
        <v>65</v>
      </c>
      <c r="L55" s="72">
        <v>55</v>
      </c>
      <c r="M55" s="72"/>
      <c r="N55" s="73"/>
      <c r="O55" s="79" t="s">
        <v>367</v>
      </c>
      <c r="P55" s="81">
        <v>43629.93230324074</v>
      </c>
      <c r="Q55" s="79" t="s">
        <v>379</v>
      </c>
      <c r="R55" s="79"/>
      <c r="S55" s="79"/>
      <c r="T55" s="79" t="s">
        <v>449</v>
      </c>
      <c r="U55" s="79"/>
      <c r="V55" s="82" t="s">
        <v>515</v>
      </c>
      <c r="W55" s="81">
        <v>43629.93230324074</v>
      </c>
      <c r="X55" s="85">
        <v>43629</v>
      </c>
      <c r="Y55" s="87" t="s">
        <v>621</v>
      </c>
      <c r="Z55" s="82" t="s">
        <v>751</v>
      </c>
      <c r="AA55" s="79"/>
      <c r="AB55" s="79"/>
      <c r="AC55" s="87" t="s">
        <v>881</v>
      </c>
      <c r="AD55" s="79"/>
      <c r="AE55" s="79" t="b">
        <v>0</v>
      </c>
      <c r="AF55" s="79">
        <v>0</v>
      </c>
      <c r="AG55" s="87" t="s">
        <v>981</v>
      </c>
      <c r="AH55" s="79" t="b">
        <v>0</v>
      </c>
      <c r="AI55" s="79" t="s">
        <v>982</v>
      </c>
      <c r="AJ55" s="79"/>
      <c r="AK55" s="87" t="s">
        <v>981</v>
      </c>
      <c r="AL55" s="79" t="b">
        <v>0</v>
      </c>
      <c r="AM55" s="79">
        <v>69</v>
      </c>
      <c r="AN55" s="87" t="s">
        <v>973</v>
      </c>
      <c r="AO55" s="79" t="s">
        <v>987</v>
      </c>
      <c r="AP55" s="79" t="b">
        <v>0</v>
      </c>
      <c r="AQ55" s="87" t="s">
        <v>973</v>
      </c>
      <c r="AR55" s="79" t="s">
        <v>196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5" t="s">
        <v>262</v>
      </c>
      <c r="B56" s="65" t="s">
        <v>357</v>
      </c>
      <c r="C56" s="66" t="s">
        <v>2615</v>
      </c>
      <c r="D56" s="67">
        <v>3</v>
      </c>
      <c r="E56" s="66" t="s">
        <v>132</v>
      </c>
      <c r="F56" s="69">
        <v>32</v>
      </c>
      <c r="G56" s="66"/>
      <c r="H56" s="70"/>
      <c r="I56" s="71"/>
      <c r="J56" s="71"/>
      <c r="K56" s="34" t="s">
        <v>65</v>
      </c>
      <c r="L56" s="72">
        <v>56</v>
      </c>
      <c r="M56" s="72"/>
      <c r="N56" s="73"/>
      <c r="O56" s="79" t="s">
        <v>368</v>
      </c>
      <c r="P56" s="81">
        <v>43629.93230324074</v>
      </c>
      <c r="Q56" s="79" t="s">
        <v>379</v>
      </c>
      <c r="R56" s="79"/>
      <c r="S56" s="79"/>
      <c r="T56" s="79" t="s">
        <v>449</v>
      </c>
      <c r="U56" s="79"/>
      <c r="V56" s="82" t="s">
        <v>515</v>
      </c>
      <c r="W56" s="81">
        <v>43629.93230324074</v>
      </c>
      <c r="X56" s="85">
        <v>43629</v>
      </c>
      <c r="Y56" s="87" t="s">
        <v>621</v>
      </c>
      <c r="Z56" s="82" t="s">
        <v>751</v>
      </c>
      <c r="AA56" s="79"/>
      <c r="AB56" s="79"/>
      <c r="AC56" s="87" t="s">
        <v>881</v>
      </c>
      <c r="AD56" s="79"/>
      <c r="AE56" s="79" t="b">
        <v>0</v>
      </c>
      <c r="AF56" s="79">
        <v>0</v>
      </c>
      <c r="AG56" s="87" t="s">
        <v>981</v>
      </c>
      <c r="AH56" s="79" t="b">
        <v>0</v>
      </c>
      <c r="AI56" s="79" t="s">
        <v>982</v>
      </c>
      <c r="AJ56" s="79"/>
      <c r="AK56" s="87" t="s">
        <v>981</v>
      </c>
      <c r="AL56" s="79" t="b">
        <v>0</v>
      </c>
      <c r="AM56" s="79">
        <v>69</v>
      </c>
      <c r="AN56" s="87" t="s">
        <v>973</v>
      </c>
      <c r="AO56" s="79" t="s">
        <v>987</v>
      </c>
      <c r="AP56" s="79" t="b">
        <v>0</v>
      </c>
      <c r="AQ56" s="87" t="s">
        <v>973</v>
      </c>
      <c r="AR56" s="79" t="s">
        <v>196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5" t="s">
        <v>262</v>
      </c>
      <c r="B57" s="65" t="s">
        <v>346</v>
      </c>
      <c r="C57" s="66" t="s">
        <v>2615</v>
      </c>
      <c r="D57" s="67">
        <v>3</v>
      </c>
      <c r="E57" s="66" t="s">
        <v>132</v>
      </c>
      <c r="F57" s="69">
        <v>32</v>
      </c>
      <c r="G57" s="66"/>
      <c r="H57" s="70"/>
      <c r="I57" s="71"/>
      <c r="J57" s="71"/>
      <c r="K57" s="34" t="s">
        <v>65</v>
      </c>
      <c r="L57" s="72">
        <v>57</v>
      </c>
      <c r="M57" s="72"/>
      <c r="N57" s="73"/>
      <c r="O57" s="79" t="s">
        <v>368</v>
      </c>
      <c r="P57" s="81">
        <v>43629.93230324074</v>
      </c>
      <c r="Q57" s="79" t="s">
        <v>379</v>
      </c>
      <c r="R57" s="79"/>
      <c r="S57" s="79"/>
      <c r="T57" s="79" t="s">
        <v>449</v>
      </c>
      <c r="U57" s="79"/>
      <c r="V57" s="82" t="s">
        <v>515</v>
      </c>
      <c r="W57" s="81">
        <v>43629.93230324074</v>
      </c>
      <c r="X57" s="85">
        <v>43629</v>
      </c>
      <c r="Y57" s="87" t="s">
        <v>621</v>
      </c>
      <c r="Z57" s="82" t="s">
        <v>751</v>
      </c>
      <c r="AA57" s="79"/>
      <c r="AB57" s="79"/>
      <c r="AC57" s="87" t="s">
        <v>881</v>
      </c>
      <c r="AD57" s="79"/>
      <c r="AE57" s="79" t="b">
        <v>0</v>
      </c>
      <c r="AF57" s="79">
        <v>0</v>
      </c>
      <c r="AG57" s="87" t="s">
        <v>981</v>
      </c>
      <c r="AH57" s="79" t="b">
        <v>0</v>
      </c>
      <c r="AI57" s="79" t="s">
        <v>982</v>
      </c>
      <c r="AJ57" s="79"/>
      <c r="AK57" s="87" t="s">
        <v>981</v>
      </c>
      <c r="AL57" s="79" t="b">
        <v>0</v>
      </c>
      <c r="AM57" s="79">
        <v>69</v>
      </c>
      <c r="AN57" s="87" t="s">
        <v>973</v>
      </c>
      <c r="AO57" s="79" t="s">
        <v>987</v>
      </c>
      <c r="AP57" s="79" t="b">
        <v>0</v>
      </c>
      <c r="AQ57" s="87" t="s">
        <v>973</v>
      </c>
      <c r="AR57" s="79" t="s">
        <v>196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5" t="s">
        <v>262</v>
      </c>
      <c r="B58" s="65" t="s">
        <v>358</v>
      </c>
      <c r="C58" s="66" t="s">
        <v>2615</v>
      </c>
      <c r="D58" s="67">
        <v>3</v>
      </c>
      <c r="E58" s="66" t="s">
        <v>132</v>
      </c>
      <c r="F58" s="69">
        <v>32</v>
      </c>
      <c r="G58" s="66"/>
      <c r="H58" s="70"/>
      <c r="I58" s="71"/>
      <c r="J58" s="71"/>
      <c r="K58" s="34" t="s">
        <v>65</v>
      </c>
      <c r="L58" s="72">
        <v>58</v>
      </c>
      <c r="M58" s="72"/>
      <c r="N58" s="73"/>
      <c r="O58" s="79" t="s">
        <v>368</v>
      </c>
      <c r="P58" s="81">
        <v>43629.93230324074</v>
      </c>
      <c r="Q58" s="79" t="s">
        <v>379</v>
      </c>
      <c r="R58" s="79"/>
      <c r="S58" s="79"/>
      <c r="T58" s="79" t="s">
        <v>449</v>
      </c>
      <c r="U58" s="79"/>
      <c r="V58" s="82" t="s">
        <v>515</v>
      </c>
      <c r="W58" s="81">
        <v>43629.93230324074</v>
      </c>
      <c r="X58" s="85">
        <v>43629</v>
      </c>
      <c r="Y58" s="87" t="s">
        <v>621</v>
      </c>
      <c r="Z58" s="82" t="s">
        <v>751</v>
      </c>
      <c r="AA58" s="79"/>
      <c r="AB58" s="79"/>
      <c r="AC58" s="87" t="s">
        <v>881</v>
      </c>
      <c r="AD58" s="79"/>
      <c r="AE58" s="79" t="b">
        <v>0</v>
      </c>
      <c r="AF58" s="79">
        <v>0</v>
      </c>
      <c r="AG58" s="87" t="s">
        <v>981</v>
      </c>
      <c r="AH58" s="79" t="b">
        <v>0</v>
      </c>
      <c r="AI58" s="79" t="s">
        <v>982</v>
      </c>
      <c r="AJ58" s="79"/>
      <c r="AK58" s="87" t="s">
        <v>981</v>
      </c>
      <c r="AL58" s="79" t="b">
        <v>0</v>
      </c>
      <c r="AM58" s="79">
        <v>69</v>
      </c>
      <c r="AN58" s="87" t="s">
        <v>973</v>
      </c>
      <c r="AO58" s="79" t="s">
        <v>987</v>
      </c>
      <c r="AP58" s="79" t="b">
        <v>0</v>
      </c>
      <c r="AQ58" s="87" t="s">
        <v>973</v>
      </c>
      <c r="AR58" s="79" t="s">
        <v>196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2</v>
      </c>
      <c r="BG58" s="49">
        <v>7.142857142857143</v>
      </c>
      <c r="BH58" s="48">
        <v>0</v>
      </c>
      <c r="BI58" s="49">
        <v>0</v>
      </c>
      <c r="BJ58" s="48">
        <v>0</v>
      </c>
      <c r="BK58" s="49">
        <v>0</v>
      </c>
      <c r="BL58" s="48">
        <v>26</v>
      </c>
      <c r="BM58" s="49">
        <v>92.85714285714286</v>
      </c>
      <c r="BN58" s="48">
        <v>28</v>
      </c>
    </row>
    <row r="59" spans="1:66" ht="15">
      <c r="A59" s="65" t="s">
        <v>263</v>
      </c>
      <c r="B59" s="65" t="s">
        <v>347</v>
      </c>
      <c r="C59" s="66" t="s">
        <v>2615</v>
      </c>
      <c r="D59" s="67">
        <v>3</v>
      </c>
      <c r="E59" s="66" t="s">
        <v>132</v>
      </c>
      <c r="F59" s="69">
        <v>32</v>
      </c>
      <c r="G59" s="66"/>
      <c r="H59" s="70"/>
      <c r="I59" s="71"/>
      <c r="J59" s="71"/>
      <c r="K59" s="34" t="s">
        <v>65</v>
      </c>
      <c r="L59" s="72">
        <v>59</v>
      </c>
      <c r="M59" s="72"/>
      <c r="N59" s="73"/>
      <c r="O59" s="79" t="s">
        <v>367</v>
      </c>
      <c r="P59" s="81">
        <v>43629.95329861111</v>
      </c>
      <c r="Q59" s="79" t="s">
        <v>379</v>
      </c>
      <c r="R59" s="79"/>
      <c r="S59" s="79"/>
      <c r="T59" s="79" t="s">
        <v>449</v>
      </c>
      <c r="U59" s="79"/>
      <c r="V59" s="82" t="s">
        <v>516</v>
      </c>
      <c r="W59" s="81">
        <v>43629.95329861111</v>
      </c>
      <c r="X59" s="85">
        <v>43629</v>
      </c>
      <c r="Y59" s="87" t="s">
        <v>622</v>
      </c>
      <c r="Z59" s="82" t="s">
        <v>752</v>
      </c>
      <c r="AA59" s="79"/>
      <c r="AB59" s="79"/>
      <c r="AC59" s="87" t="s">
        <v>882</v>
      </c>
      <c r="AD59" s="79"/>
      <c r="AE59" s="79" t="b">
        <v>0</v>
      </c>
      <c r="AF59" s="79">
        <v>0</v>
      </c>
      <c r="AG59" s="87" t="s">
        <v>981</v>
      </c>
      <c r="AH59" s="79" t="b">
        <v>0</v>
      </c>
      <c r="AI59" s="79" t="s">
        <v>982</v>
      </c>
      <c r="AJ59" s="79"/>
      <c r="AK59" s="87" t="s">
        <v>981</v>
      </c>
      <c r="AL59" s="79" t="b">
        <v>0</v>
      </c>
      <c r="AM59" s="79">
        <v>69</v>
      </c>
      <c r="AN59" s="87" t="s">
        <v>973</v>
      </c>
      <c r="AO59" s="79" t="s">
        <v>987</v>
      </c>
      <c r="AP59" s="79" t="b">
        <v>0</v>
      </c>
      <c r="AQ59" s="87" t="s">
        <v>973</v>
      </c>
      <c r="AR59" s="79" t="s">
        <v>196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5" t="s">
        <v>263</v>
      </c>
      <c r="B60" s="65" t="s">
        <v>357</v>
      </c>
      <c r="C60" s="66" t="s">
        <v>2615</v>
      </c>
      <c r="D60" s="67">
        <v>3</v>
      </c>
      <c r="E60" s="66" t="s">
        <v>132</v>
      </c>
      <c r="F60" s="69">
        <v>32</v>
      </c>
      <c r="G60" s="66"/>
      <c r="H60" s="70"/>
      <c r="I60" s="71"/>
      <c r="J60" s="71"/>
      <c r="K60" s="34" t="s">
        <v>65</v>
      </c>
      <c r="L60" s="72">
        <v>60</v>
      </c>
      <c r="M60" s="72"/>
      <c r="N60" s="73"/>
      <c r="O60" s="79" t="s">
        <v>368</v>
      </c>
      <c r="P60" s="81">
        <v>43629.95329861111</v>
      </c>
      <c r="Q60" s="79" t="s">
        <v>379</v>
      </c>
      <c r="R60" s="79"/>
      <c r="S60" s="79"/>
      <c r="T60" s="79" t="s">
        <v>449</v>
      </c>
      <c r="U60" s="79"/>
      <c r="V60" s="82" t="s">
        <v>516</v>
      </c>
      <c r="W60" s="81">
        <v>43629.95329861111</v>
      </c>
      <c r="X60" s="85">
        <v>43629</v>
      </c>
      <c r="Y60" s="87" t="s">
        <v>622</v>
      </c>
      <c r="Z60" s="82" t="s">
        <v>752</v>
      </c>
      <c r="AA60" s="79"/>
      <c r="AB60" s="79"/>
      <c r="AC60" s="87" t="s">
        <v>882</v>
      </c>
      <c r="AD60" s="79"/>
      <c r="AE60" s="79" t="b">
        <v>0</v>
      </c>
      <c r="AF60" s="79">
        <v>0</v>
      </c>
      <c r="AG60" s="87" t="s">
        <v>981</v>
      </c>
      <c r="AH60" s="79" t="b">
        <v>0</v>
      </c>
      <c r="AI60" s="79" t="s">
        <v>982</v>
      </c>
      <c r="AJ60" s="79"/>
      <c r="AK60" s="87" t="s">
        <v>981</v>
      </c>
      <c r="AL60" s="79" t="b">
        <v>0</v>
      </c>
      <c r="AM60" s="79">
        <v>69</v>
      </c>
      <c r="AN60" s="87" t="s">
        <v>973</v>
      </c>
      <c r="AO60" s="79" t="s">
        <v>987</v>
      </c>
      <c r="AP60" s="79" t="b">
        <v>0</v>
      </c>
      <c r="AQ60" s="87" t="s">
        <v>973</v>
      </c>
      <c r="AR60" s="79" t="s">
        <v>196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5" t="s">
        <v>263</v>
      </c>
      <c r="B61" s="65" t="s">
        <v>346</v>
      </c>
      <c r="C61" s="66" t="s">
        <v>2615</v>
      </c>
      <c r="D61" s="67">
        <v>3</v>
      </c>
      <c r="E61" s="66" t="s">
        <v>132</v>
      </c>
      <c r="F61" s="69">
        <v>32</v>
      </c>
      <c r="G61" s="66"/>
      <c r="H61" s="70"/>
      <c r="I61" s="71"/>
      <c r="J61" s="71"/>
      <c r="K61" s="34" t="s">
        <v>65</v>
      </c>
      <c r="L61" s="72">
        <v>61</v>
      </c>
      <c r="M61" s="72"/>
      <c r="N61" s="73"/>
      <c r="O61" s="79" t="s">
        <v>368</v>
      </c>
      <c r="P61" s="81">
        <v>43629.95329861111</v>
      </c>
      <c r="Q61" s="79" t="s">
        <v>379</v>
      </c>
      <c r="R61" s="79"/>
      <c r="S61" s="79"/>
      <c r="T61" s="79" t="s">
        <v>449</v>
      </c>
      <c r="U61" s="79"/>
      <c r="V61" s="82" t="s">
        <v>516</v>
      </c>
      <c r="W61" s="81">
        <v>43629.95329861111</v>
      </c>
      <c r="X61" s="85">
        <v>43629</v>
      </c>
      <c r="Y61" s="87" t="s">
        <v>622</v>
      </c>
      <c r="Z61" s="82" t="s">
        <v>752</v>
      </c>
      <c r="AA61" s="79"/>
      <c r="AB61" s="79"/>
      <c r="AC61" s="87" t="s">
        <v>882</v>
      </c>
      <c r="AD61" s="79"/>
      <c r="AE61" s="79" t="b">
        <v>0</v>
      </c>
      <c r="AF61" s="79">
        <v>0</v>
      </c>
      <c r="AG61" s="87" t="s">
        <v>981</v>
      </c>
      <c r="AH61" s="79" t="b">
        <v>0</v>
      </c>
      <c r="AI61" s="79" t="s">
        <v>982</v>
      </c>
      <c r="AJ61" s="79"/>
      <c r="AK61" s="87" t="s">
        <v>981</v>
      </c>
      <c r="AL61" s="79" t="b">
        <v>0</v>
      </c>
      <c r="AM61" s="79">
        <v>69</v>
      </c>
      <c r="AN61" s="87" t="s">
        <v>973</v>
      </c>
      <c r="AO61" s="79" t="s">
        <v>987</v>
      </c>
      <c r="AP61" s="79" t="b">
        <v>0</v>
      </c>
      <c r="AQ61" s="87" t="s">
        <v>973</v>
      </c>
      <c r="AR61" s="79" t="s">
        <v>196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5" t="s">
        <v>263</v>
      </c>
      <c r="B62" s="65" t="s">
        <v>358</v>
      </c>
      <c r="C62" s="66" t="s">
        <v>2615</v>
      </c>
      <c r="D62" s="67">
        <v>3</v>
      </c>
      <c r="E62" s="66" t="s">
        <v>132</v>
      </c>
      <c r="F62" s="69">
        <v>32</v>
      </c>
      <c r="G62" s="66"/>
      <c r="H62" s="70"/>
      <c r="I62" s="71"/>
      <c r="J62" s="71"/>
      <c r="K62" s="34" t="s">
        <v>65</v>
      </c>
      <c r="L62" s="72">
        <v>62</v>
      </c>
      <c r="M62" s="72"/>
      <c r="N62" s="73"/>
      <c r="O62" s="79" t="s">
        <v>368</v>
      </c>
      <c r="P62" s="81">
        <v>43629.95329861111</v>
      </c>
      <c r="Q62" s="79" t="s">
        <v>379</v>
      </c>
      <c r="R62" s="79"/>
      <c r="S62" s="79"/>
      <c r="T62" s="79" t="s">
        <v>449</v>
      </c>
      <c r="U62" s="79"/>
      <c r="V62" s="82" t="s">
        <v>516</v>
      </c>
      <c r="W62" s="81">
        <v>43629.95329861111</v>
      </c>
      <c r="X62" s="85">
        <v>43629</v>
      </c>
      <c r="Y62" s="87" t="s">
        <v>622</v>
      </c>
      <c r="Z62" s="82" t="s">
        <v>752</v>
      </c>
      <c r="AA62" s="79"/>
      <c r="AB62" s="79"/>
      <c r="AC62" s="87" t="s">
        <v>882</v>
      </c>
      <c r="AD62" s="79"/>
      <c r="AE62" s="79" t="b">
        <v>0</v>
      </c>
      <c r="AF62" s="79">
        <v>0</v>
      </c>
      <c r="AG62" s="87" t="s">
        <v>981</v>
      </c>
      <c r="AH62" s="79" t="b">
        <v>0</v>
      </c>
      <c r="AI62" s="79" t="s">
        <v>982</v>
      </c>
      <c r="AJ62" s="79"/>
      <c r="AK62" s="87" t="s">
        <v>981</v>
      </c>
      <c r="AL62" s="79" t="b">
        <v>0</v>
      </c>
      <c r="AM62" s="79">
        <v>69</v>
      </c>
      <c r="AN62" s="87" t="s">
        <v>973</v>
      </c>
      <c r="AO62" s="79" t="s">
        <v>987</v>
      </c>
      <c r="AP62" s="79" t="b">
        <v>0</v>
      </c>
      <c r="AQ62" s="87" t="s">
        <v>973</v>
      </c>
      <c r="AR62" s="79" t="s">
        <v>196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2</v>
      </c>
      <c r="BG62" s="49">
        <v>7.142857142857143</v>
      </c>
      <c r="BH62" s="48">
        <v>0</v>
      </c>
      <c r="BI62" s="49">
        <v>0</v>
      </c>
      <c r="BJ62" s="48">
        <v>0</v>
      </c>
      <c r="BK62" s="49">
        <v>0</v>
      </c>
      <c r="BL62" s="48">
        <v>26</v>
      </c>
      <c r="BM62" s="49">
        <v>92.85714285714286</v>
      </c>
      <c r="BN62" s="48">
        <v>28</v>
      </c>
    </row>
    <row r="63" spans="1:66" ht="15">
      <c r="A63" s="65" t="s">
        <v>264</v>
      </c>
      <c r="B63" s="65" t="s">
        <v>347</v>
      </c>
      <c r="C63" s="66" t="s">
        <v>2615</v>
      </c>
      <c r="D63" s="67">
        <v>3</v>
      </c>
      <c r="E63" s="66" t="s">
        <v>132</v>
      </c>
      <c r="F63" s="69">
        <v>32</v>
      </c>
      <c r="G63" s="66"/>
      <c r="H63" s="70"/>
      <c r="I63" s="71"/>
      <c r="J63" s="71"/>
      <c r="K63" s="34" t="s">
        <v>65</v>
      </c>
      <c r="L63" s="72">
        <v>63</v>
      </c>
      <c r="M63" s="72"/>
      <c r="N63" s="73"/>
      <c r="O63" s="79" t="s">
        <v>367</v>
      </c>
      <c r="P63" s="81">
        <v>43629.96072916667</v>
      </c>
      <c r="Q63" s="79" t="s">
        <v>379</v>
      </c>
      <c r="R63" s="79"/>
      <c r="S63" s="79"/>
      <c r="T63" s="79" t="s">
        <v>449</v>
      </c>
      <c r="U63" s="79"/>
      <c r="V63" s="82" t="s">
        <v>517</v>
      </c>
      <c r="W63" s="81">
        <v>43629.96072916667</v>
      </c>
      <c r="X63" s="85">
        <v>43629</v>
      </c>
      <c r="Y63" s="87" t="s">
        <v>623</v>
      </c>
      <c r="Z63" s="82" t="s">
        <v>753</v>
      </c>
      <c r="AA63" s="79"/>
      <c r="AB63" s="79"/>
      <c r="AC63" s="87" t="s">
        <v>883</v>
      </c>
      <c r="AD63" s="79"/>
      <c r="AE63" s="79" t="b">
        <v>0</v>
      </c>
      <c r="AF63" s="79">
        <v>0</v>
      </c>
      <c r="AG63" s="87" t="s">
        <v>981</v>
      </c>
      <c r="AH63" s="79" t="b">
        <v>0</v>
      </c>
      <c r="AI63" s="79" t="s">
        <v>982</v>
      </c>
      <c r="AJ63" s="79"/>
      <c r="AK63" s="87" t="s">
        <v>981</v>
      </c>
      <c r="AL63" s="79" t="b">
        <v>0</v>
      </c>
      <c r="AM63" s="79">
        <v>69</v>
      </c>
      <c r="AN63" s="87" t="s">
        <v>973</v>
      </c>
      <c r="AO63" s="79" t="s">
        <v>994</v>
      </c>
      <c r="AP63" s="79" t="b">
        <v>0</v>
      </c>
      <c r="AQ63" s="87" t="s">
        <v>973</v>
      </c>
      <c r="AR63" s="79" t="s">
        <v>196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5" t="s">
        <v>264</v>
      </c>
      <c r="B64" s="65" t="s">
        <v>357</v>
      </c>
      <c r="C64" s="66" t="s">
        <v>2615</v>
      </c>
      <c r="D64" s="67">
        <v>3</v>
      </c>
      <c r="E64" s="66" t="s">
        <v>132</v>
      </c>
      <c r="F64" s="69">
        <v>32</v>
      </c>
      <c r="G64" s="66"/>
      <c r="H64" s="70"/>
      <c r="I64" s="71"/>
      <c r="J64" s="71"/>
      <c r="K64" s="34" t="s">
        <v>65</v>
      </c>
      <c r="L64" s="72">
        <v>64</v>
      </c>
      <c r="M64" s="72"/>
      <c r="N64" s="73"/>
      <c r="O64" s="79" t="s">
        <v>368</v>
      </c>
      <c r="P64" s="81">
        <v>43629.96072916667</v>
      </c>
      <c r="Q64" s="79" t="s">
        <v>379</v>
      </c>
      <c r="R64" s="79"/>
      <c r="S64" s="79"/>
      <c r="T64" s="79" t="s">
        <v>449</v>
      </c>
      <c r="U64" s="79"/>
      <c r="V64" s="82" t="s">
        <v>517</v>
      </c>
      <c r="W64" s="81">
        <v>43629.96072916667</v>
      </c>
      <c r="X64" s="85">
        <v>43629</v>
      </c>
      <c r="Y64" s="87" t="s">
        <v>623</v>
      </c>
      <c r="Z64" s="82" t="s">
        <v>753</v>
      </c>
      <c r="AA64" s="79"/>
      <c r="AB64" s="79"/>
      <c r="AC64" s="87" t="s">
        <v>883</v>
      </c>
      <c r="AD64" s="79"/>
      <c r="AE64" s="79" t="b">
        <v>0</v>
      </c>
      <c r="AF64" s="79">
        <v>0</v>
      </c>
      <c r="AG64" s="87" t="s">
        <v>981</v>
      </c>
      <c r="AH64" s="79" t="b">
        <v>0</v>
      </c>
      <c r="AI64" s="79" t="s">
        <v>982</v>
      </c>
      <c r="AJ64" s="79"/>
      <c r="AK64" s="87" t="s">
        <v>981</v>
      </c>
      <c r="AL64" s="79" t="b">
        <v>0</v>
      </c>
      <c r="AM64" s="79">
        <v>69</v>
      </c>
      <c r="AN64" s="87" t="s">
        <v>973</v>
      </c>
      <c r="AO64" s="79" t="s">
        <v>994</v>
      </c>
      <c r="AP64" s="79" t="b">
        <v>0</v>
      </c>
      <c r="AQ64" s="87" t="s">
        <v>973</v>
      </c>
      <c r="AR64" s="79" t="s">
        <v>196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5" t="s">
        <v>264</v>
      </c>
      <c r="B65" s="65" t="s">
        <v>346</v>
      </c>
      <c r="C65" s="66" t="s">
        <v>2615</v>
      </c>
      <c r="D65" s="67">
        <v>3</v>
      </c>
      <c r="E65" s="66" t="s">
        <v>132</v>
      </c>
      <c r="F65" s="69">
        <v>32</v>
      </c>
      <c r="G65" s="66"/>
      <c r="H65" s="70"/>
      <c r="I65" s="71"/>
      <c r="J65" s="71"/>
      <c r="K65" s="34" t="s">
        <v>65</v>
      </c>
      <c r="L65" s="72">
        <v>65</v>
      </c>
      <c r="M65" s="72"/>
      <c r="N65" s="73"/>
      <c r="O65" s="79" t="s">
        <v>368</v>
      </c>
      <c r="P65" s="81">
        <v>43629.96072916667</v>
      </c>
      <c r="Q65" s="79" t="s">
        <v>379</v>
      </c>
      <c r="R65" s="79"/>
      <c r="S65" s="79"/>
      <c r="T65" s="79" t="s">
        <v>449</v>
      </c>
      <c r="U65" s="79"/>
      <c r="V65" s="82" t="s">
        <v>517</v>
      </c>
      <c r="W65" s="81">
        <v>43629.96072916667</v>
      </c>
      <c r="X65" s="85">
        <v>43629</v>
      </c>
      <c r="Y65" s="87" t="s">
        <v>623</v>
      </c>
      <c r="Z65" s="82" t="s">
        <v>753</v>
      </c>
      <c r="AA65" s="79"/>
      <c r="AB65" s="79"/>
      <c r="AC65" s="87" t="s">
        <v>883</v>
      </c>
      <c r="AD65" s="79"/>
      <c r="AE65" s="79" t="b">
        <v>0</v>
      </c>
      <c r="AF65" s="79">
        <v>0</v>
      </c>
      <c r="AG65" s="87" t="s">
        <v>981</v>
      </c>
      <c r="AH65" s="79" t="b">
        <v>0</v>
      </c>
      <c r="AI65" s="79" t="s">
        <v>982</v>
      </c>
      <c r="AJ65" s="79"/>
      <c r="AK65" s="87" t="s">
        <v>981</v>
      </c>
      <c r="AL65" s="79" t="b">
        <v>0</v>
      </c>
      <c r="AM65" s="79">
        <v>69</v>
      </c>
      <c r="AN65" s="87" t="s">
        <v>973</v>
      </c>
      <c r="AO65" s="79" t="s">
        <v>994</v>
      </c>
      <c r="AP65" s="79" t="b">
        <v>0</v>
      </c>
      <c r="AQ65" s="87" t="s">
        <v>973</v>
      </c>
      <c r="AR65" s="79" t="s">
        <v>196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5" t="s">
        <v>264</v>
      </c>
      <c r="B66" s="65" t="s">
        <v>358</v>
      </c>
      <c r="C66" s="66" t="s">
        <v>2615</v>
      </c>
      <c r="D66" s="67">
        <v>3</v>
      </c>
      <c r="E66" s="66" t="s">
        <v>132</v>
      </c>
      <c r="F66" s="69">
        <v>32</v>
      </c>
      <c r="G66" s="66"/>
      <c r="H66" s="70"/>
      <c r="I66" s="71"/>
      <c r="J66" s="71"/>
      <c r="K66" s="34" t="s">
        <v>65</v>
      </c>
      <c r="L66" s="72">
        <v>66</v>
      </c>
      <c r="M66" s="72"/>
      <c r="N66" s="73"/>
      <c r="O66" s="79" t="s">
        <v>368</v>
      </c>
      <c r="P66" s="81">
        <v>43629.96072916667</v>
      </c>
      <c r="Q66" s="79" t="s">
        <v>379</v>
      </c>
      <c r="R66" s="79"/>
      <c r="S66" s="79"/>
      <c r="T66" s="79" t="s">
        <v>449</v>
      </c>
      <c r="U66" s="79"/>
      <c r="V66" s="82" t="s">
        <v>517</v>
      </c>
      <c r="W66" s="81">
        <v>43629.96072916667</v>
      </c>
      <c r="X66" s="85">
        <v>43629</v>
      </c>
      <c r="Y66" s="87" t="s">
        <v>623</v>
      </c>
      <c r="Z66" s="82" t="s">
        <v>753</v>
      </c>
      <c r="AA66" s="79"/>
      <c r="AB66" s="79"/>
      <c r="AC66" s="87" t="s">
        <v>883</v>
      </c>
      <c r="AD66" s="79"/>
      <c r="AE66" s="79" t="b">
        <v>0</v>
      </c>
      <c r="AF66" s="79">
        <v>0</v>
      </c>
      <c r="AG66" s="87" t="s">
        <v>981</v>
      </c>
      <c r="AH66" s="79" t="b">
        <v>0</v>
      </c>
      <c r="AI66" s="79" t="s">
        <v>982</v>
      </c>
      <c r="AJ66" s="79"/>
      <c r="AK66" s="87" t="s">
        <v>981</v>
      </c>
      <c r="AL66" s="79" t="b">
        <v>0</v>
      </c>
      <c r="AM66" s="79">
        <v>69</v>
      </c>
      <c r="AN66" s="87" t="s">
        <v>973</v>
      </c>
      <c r="AO66" s="79" t="s">
        <v>994</v>
      </c>
      <c r="AP66" s="79" t="b">
        <v>0</v>
      </c>
      <c r="AQ66" s="87" t="s">
        <v>973</v>
      </c>
      <c r="AR66" s="79" t="s">
        <v>196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2</v>
      </c>
      <c r="BG66" s="49">
        <v>7.142857142857143</v>
      </c>
      <c r="BH66" s="48">
        <v>0</v>
      </c>
      <c r="BI66" s="49">
        <v>0</v>
      </c>
      <c r="BJ66" s="48">
        <v>0</v>
      </c>
      <c r="BK66" s="49">
        <v>0</v>
      </c>
      <c r="BL66" s="48">
        <v>26</v>
      </c>
      <c r="BM66" s="49">
        <v>92.85714285714286</v>
      </c>
      <c r="BN66" s="48">
        <v>28</v>
      </c>
    </row>
    <row r="67" spans="1:66" ht="15">
      <c r="A67" s="65" t="s">
        <v>265</v>
      </c>
      <c r="B67" s="65" t="s">
        <v>347</v>
      </c>
      <c r="C67" s="66" t="s">
        <v>2615</v>
      </c>
      <c r="D67" s="67">
        <v>3</v>
      </c>
      <c r="E67" s="66" t="s">
        <v>132</v>
      </c>
      <c r="F67" s="69">
        <v>32</v>
      </c>
      <c r="G67" s="66"/>
      <c r="H67" s="70"/>
      <c r="I67" s="71"/>
      <c r="J67" s="71"/>
      <c r="K67" s="34" t="s">
        <v>65</v>
      </c>
      <c r="L67" s="72">
        <v>67</v>
      </c>
      <c r="M67" s="72"/>
      <c r="N67" s="73"/>
      <c r="O67" s="79" t="s">
        <v>367</v>
      </c>
      <c r="P67" s="81">
        <v>43629.97119212963</v>
      </c>
      <c r="Q67" s="79" t="s">
        <v>379</v>
      </c>
      <c r="R67" s="79"/>
      <c r="S67" s="79"/>
      <c r="T67" s="79" t="s">
        <v>449</v>
      </c>
      <c r="U67" s="79"/>
      <c r="V67" s="82" t="s">
        <v>518</v>
      </c>
      <c r="W67" s="81">
        <v>43629.97119212963</v>
      </c>
      <c r="X67" s="85">
        <v>43629</v>
      </c>
      <c r="Y67" s="87" t="s">
        <v>624</v>
      </c>
      <c r="Z67" s="82" t="s">
        <v>754</v>
      </c>
      <c r="AA67" s="79"/>
      <c r="AB67" s="79"/>
      <c r="AC67" s="87" t="s">
        <v>884</v>
      </c>
      <c r="AD67" s="79"/>
      <c r="AE67" s="79" t="b">
        <v>0</v>
      </c>
      <c r="AF67" s="79">
        <v>0</v>
      </c>
      <c r="AG67" s="87" t="s">
        <v>981</v>
      </c>
      <c r="AH67" s="79" t="b">
        <v>0</v>
      </c>
      <c r="AI67" s="79" t="s">
        <v>982</v>
      </c>
      <c r="AJ67" s="79"/>
      <c r="AK67" s="87" t="s">
        <v>981</v>
      </c>
      <c r="AL67" s="79" t="b">
        <v>0</v>
      </c>
      <c r="AM67" s="79">
        <v>69</v>
      </c>
      <c r="AN67" s="87" t="s">
        <v>973</v>
      </c>
      <c r="AO67" s="79" t="s">
        <v>987</v>
      </c>
      <c r="AP67" s="79" t="b">
        <v>0</v>
      </c>
      <c r="AQ67" s="87" t="s">
        <v>973</v>
      </c>
      <c r="AR67" s="79" t="s">
        <v>196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5" t="s">
        <v>265</v>
      </c>
      <c r="B68" s="65" t="s">
        <v>357</v>
      </c>
      <c r="C68" s="66" t="s">
        <v>2615</v>
      </c>
      <c r="D68" s="67">
        <v>3</v>
      </c>
      <c r="E68" s="66" t="s">
        <v>132</v>
      </c>
      <c r="F68" s="69">
        <v>32</v>
      </c>
      <c r="G68" s="66"/>
      <c r="H68" s="70"/>
      <c r="I68" s="71"/>
      <c r="J68" s="71"/>
      <c r="K68" s="34" t="s">
        <v>65</v>
      </c>
      <c r="L68" s="72">
        <v>68</v>
      </c>
      <c r="M68" s="72"/>
      <c r="N68" s="73"/>
      <c r="O68" s="79" t="s">
        <v>368</v>
      </c>
      <c r="P68" s="81">
        <v>43629.97119212963</v>
      </c>
      <c r="Q68" s="79" t="s">
        <v>379</v>
      </c>
      <c r="R68" s="79"/>
      <c r="S68" s="79"/>
      <c r="T68" s="79" t="s">
        <v>449</v>
      </c>
      <c r="U68" s="79"/>
      <c r="V68" s="82" t="s">
        <v>518</v>
      </c>
      <c r="W68" s="81">
        <v>43629.97119212963</v>
      </c>
      <c r="X68" s="85">
        <v>43629</v>
      </c>
      <c r="Y68" s="87" t="s">
        <v>624</v>
      </c>
      <c r="Z68" s="82" t="s">
        <v>754</v>
      </c>
      <c r="AA68" s="79"/>
      <c r="AB68" s="79"/>
      <c r="AC68" s="87" t="s">
        <v>884</v>
      </c>
      <c r="AD68" s="79"/>
      <c r="AE68" s="79" t="b">
        <v>0</v>
      </c>
      <c r="AF68" s="79">
        <v>0</v>
      </c>
      <c r="AG68" s="87" t="s">
        <v>981</v>
      </c>
      <c r="AH68" s="79" t="b">
        <v>0</v>
      </c>
      <c r="AI68" s="79" t="s">
        <v>982</v>
      </c>
      <c r="AJ68" s="79"/>
      <c r="AK68" s="87" t="s">
        <v>981</v>
      </c>
      <c r="AL68" s="79" t="b">
        <v>0</v>
      </c>
      <c r="AM68" s="79">
        <v>69</v>
      </c>
      <c r="AN68" s="87" t="s">
        <v>973</v>
      </c>
      <c r="AO68" s="79" t="s">
        <v>987</v>
      </c>
      <c r="AP68" s="79" t="b">
        <v>0</v>
      </c>
      <c r="AQ68" s="87" t="s">
        <v>973</v>
      </c>
      <c r="AR68" s="79" t="s">
        <v>196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5" t="s">
        <v>265</v>
      </c>
      <c r="B69" s="65" t="s">
        <v>346</v>
      </c>
      <c r="C69" s="66" t="s">
        <v>2615</v>
      </c>
      <c r="D69" s="67">
        <v>3</v>
      </c>
      <c r="E69" s="66" t="s">
        <v>132</v>
      </c>
      <c r="F69" s="69">
        <v>32</v>
      </c>
      <c r="G69" s="66"/>
      <c r="H69" s="70"/>
      <c r="I69" s="71"/>
      <c r="J69" s="71"/>
      <c r="K69" s="34" t="s">
        <v>65</v>
      </c>
      <c r="L69" s="72">
        <v>69</v>
      </c>
      <c r="M69" s="72"/>
      <c r="N69" s="73"/>
      <c r="O69" s="79" t="s">
        <v>368</v>
      </c>
      <c r="P69" s="81">
        <v>43629.97119212963</v>
      </c>
      <c r="Q69" s="79" t="s">
        <v>379</v>
      </c>
      <c r="R69" s="79"/>
      <c r="S69" s="79"/>
      <c r="T69" s="79" t="s">
        <v>449</v>
      </c>
      <c r="U69" s="79"/>
      <c r="V69" s="82" t="s">
        <v>518</v>
      </c>
      <c r="W69" s="81">
        <v>43629.97119212963</v>
      </c>
      <c r="X69" s="85">
        <v>43629</v>
      </c>
      <c r="Y69" s="87" t="s">
        <v>624</v>
      </c>
      <c r="Z69" s="82" t="s">
        <v>754</v>
      </c>
      <c r="AA69" s="79"/>
      <c r="AB69" s="79"/>
      <c r="AC69" s="87" t="s">
        <v>884</v>
      </c>
      <c r="AD69" s="79"/>
      <c r="AE69" s="79" t="b">
        <v>0</v>
      </c>
      <c r="AF69" s="79">
        <v>0</v>
      </c>
      <c r="AG69" s="87" t="s">
        <v>981</v>
      </c>
      <c r="AH69" s="79" t="b">
        <v>0</v>
      </c>
      <c r="AI69" s="79" t="s">
        <v>982</v>
      </c>
      <c r="AJ69" s="79"/>
      <c r="AK69" s="87" t="s">
        <v>981</v>
      </c>
      <c r="AL69" s="79" t="b">
        <v>0</v>
      </c>
      <c r="AM69" s="79">
        <v>69</v>
      </c>
      <c r="AN69" s="87" t="s">
        <v>973</v>
      </c>
      <c r="AO69" s="79" t="s">
        <v>987</v>
      </c>
      <c r="AP69" s="79" t="b">
        <v>0</v>
      </c>
      <c r="AQ69" s="87" t="s">
        <v>973</v>
      </c>
      <c r="AR69" s="79" t="s">
        <v>196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5" t="s">
        <v>265</v>
      </c>
      <c r="B70" s="65" t="s">
        <v>358</v>
      </c>
      <c r="C70" s="66" t="s">
        <v>2615</v>
      </c>
      <c r="D70" s="67">
        <v>3</v>
      </c>
      <c r="E70" s="66" t="s">
        <v>132</v>
      </c>
      <c r="F70" s="69">
        <v>32</v>
      </c>
      <c r="G70" s="66"/>
      <c r="H70" s="70"/>
      <c r="I70" s="71"/>
      <c r="J70" s="71"/>
      <c r="K70" s="34" t="s">
        <v>65</v>
      </c>
      <c r="L70" s="72">
        <v>70</v>
      </c>
      <c r="M70" s="72"/>
      <c r="N70" s="73"/>
      <c r="O70" s="79" t="s">
        <v>368</v>
      </c>
      <c r="P70" s="81">
        <v>43629.97119212963</v>
      </c>
      <c r="Q70" s="79" t="s">
        <v>379</v>
      </c>
      <c r="R70" s="79"/>
      <c r="S70" s="79"/>
      <c r="T70" s="79" t="s">
        <v>449</v>
      </c>
      <c r="U70" s="79"/>
      <c r="V70" s="82" t="s">
        <v>518</v>
      </c>
      <c r="W70" s="81">
        <v>43629.97119212963</v>
      </c>
      <c r="X70" s="85">
        <v>43629</v>
      </c>
      <c r="Y70" s="87" t="s">
        <v>624</v>
      </c>
      <c r="Z70" s="82" t="s">
        <v>754</v>
      </c>
      <c r="AA70" s="79"/>
      <c r="AB70" s="79"/>
      <c r="AC70" s="87" t="s">
        <v>884</v>
      </c>
      <c r="AD70" s="79"/>
      <c r="AE70" s="79" t="b">
        <v>0</v>
      </c>
      <c r="AF70" s="79">
        <v>0</v>
      </c>
      <c r="AG70" s="87" t="s">
        <v>981</v>
      </c>
      <c r="AH70" s="79" t="b">
        <v>0</v>
      </c>
      <c r="AI70" s="79" t="s">
        <v>982</v>
      </c>
      <c r="AJ70" s="79"/>
      <c r="AK70" s="87" t="s">
        <v>981</v>
      </c>
      <c r="AL70" s="79" t="b">
        <v>0</v>
      </c>
      <c r="AM70" s="79">
        <v>69</v>
      </c>
      <c r="AN70" s="87" t="s">
        <v>973</v>
      </c>
      <c r="AO70" s="79" t="s">
        <v>987</v>
      </c>
      <c r="AP70" s="79" t="b">
        <v>0</v>
      </c>
      <c r="AQ70" s="87" t="s">
        <v>973</v>
      </c>
      <c r="AR70" s="79" t="s">
        <v>196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2</v>
      </c>
      <c r="BG70" s="49">
        <v>7.142857142857143</v>
      </c>
      <c r="BH70" s="48">
        <v>0</v>
      </c>
      <c r="BI70" s="49">
        <v>0</v>
      </c>
      <c r="BJ70" s="48">
        <v>0</v>
      </c>
      <c r="BK70" s="49">
        <v>0</v>
      </c>
      <c r="BL70" s="48">
        <v>26</v>
      </c>
      <c r="BM70" s="49">
        <v>92.85714285714286</v>
      </c>
      <c r="BN70" s="48">
        <v>28</v>
      </c>
    </row>
    <row r="71" spans="1:66" ht="15">
      <c r="A71" s="65" t="s">
        <v>266</v>
      </c>
      <c r="B71" s="65" t="s">
        <v>347</v>
      </c>
      <c r="C71" s="66" t="s">
        <v>2615</v>
      </c>
      <c r="D71" s="67">
        <v>3</v>
      </c>
      <c r="E71" s="66" t="s">
        <v>132</v>
      </c>
      <c r="F71" s="69">
        <v>32</v>
      </c>
      <c r="G71" s="66"/>
      <c r="H71" s="70"/>
      <c r="I71" s="71"/>
      <c r="J71" s="71"/>
      <c r="K71" s="34" t="s">
        <v>65</v>
      </c>
      <c r="L71" s="72">
        <v>71</v>
      </c>
      <c r="M71" s="72"/>
      <c r="N71" s="73"/>
      <c r="O71" s="79" t="s">
        <v>367</v>
      </c>
      <c r="P71" s="81">
        <v>43630.01697916666</v>
      </c>
      <c r="Q71" s="79" t="s">
        <v>379</v>
      </c>
      <c r="R71" s="79"/>
      <c r="S71" s="79"/>
      <c r="T71" s="79" t="s">
        <v>449</v>
      </c>
      <c r="U71" s="79"/>
      <c r="V71" s="82" t="s">
        <v>519</v>
      </c>
      <c r="W71" s="81">
        <v>43630.01697916666</v>
      </c>
      <c r="X71" s="85">
        <v>43630</v>
      </c>
      <c r="Y71" s="87" t="s">
        <v>625</v>
      </c>
      <c r="Z71" s="82" t="s">
        <v>755</v>
      </c>
      <c r="AA71" s="79"/>
      <c r="AB71" s="79"/>
      <c r="AC71" s="87" t="s">
        <v>885</v>
      </c>
      <c r="AD71" s="79"/>
      <c r="AE71" s="79" t="b">
        <v>0</v>
      </c>
      <c r="AF71" s="79">
        <v>0</v>
      </c>
      <c r="AG71" s="87" t="s">
        <v>981</v>
      </c>
      <c r="AH71" s="79" t="b">
        <v>0</v>
      </c>
      <c r="AI71" s="79" t="s">
        <v>982</v>
      </c>
      <c r="AJ71" s="79"/>
      <c r="AK71" s="87" t="s">
        <v>981</v>
      </c>
      <c r="AL71" s="79" t="b">
        <v>0</v>
      </c>
      <c r="AM71" s="79">
        <v>69</v>
      </c>
      <c r="AN71" s="87" t="s">
        <v>973</v>
      </c>
      <c r="AO71" s="79" t="s">
        <v>993</v>
      </c>
      <c r="AP71" s="79" t="b">
        <v>0</v>
      </c>
      <c r="AQ71" s="87" t="s">
        <v>973</v>
      </c>
      <c r="AR71" s="79" t="s">
        <v>196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5" t="s">
        <v>266</v>
      </c>
      <c r="B72" s="65" t="s">
        <v>357</v>
      </c>
      <c r="C72" s="66" t="s">
        <v>2615</v>
      </c>
      <c r="D72" s="67">
        <v>3</v>
      </c>
      <c r="E72" s="66" t="s">
        <v>132</v>
      </c>
      <c r="F72" s="69">
        <v>32</v>
      </c>
      <c r="G72" s="66"/>
      <c r="H72" s="70"/>
      <c r="I72" s="71"/>
      <c r="J72" s="71"/>
      <c r="K72" s="34" t="s">
        <v>65</v>
      </c>
      <c r="L72" s="72">
        <v>72</v>
      </c>
      <c r="M72" s="72"/>
      <c r="N72" s="73"/>
      <c r="O72" s="79" t="s">
        <v>368</v>
      </c>
      <c r="P72" s="81">
        <v>43630.01697916666</v>
      </c>
      <c r="Q72" s="79" t="s">
        <v>379</v>
      </c>
      <c r="R72" s="79"/>
      <c r="S72" s="79"/>
      <c r="T72" s="79" t="s">
        <v>449</v>
      </c>
      <c r="U72" s="79"/>
      <c r="V72" s="82" t="s">
        <v>519</v>
      </c>
      <c r="W72" s="81">
        <v>43630.01697916666</v>
      </c>
      <c r="X72" s="85">
        <v>43630</v>
      </c>
      <c r="Y72" s="87" t="s">
        <v>625</v>
      </c>
      <c r="Z72" s="82" t="s">
        <v>755</v>
      </c>
      <c r="AA72" s="79"/>
      <c r="AB72" s="79"/>
      <c r="AC72" s="87" t="s">
        <v>885</v>
      </c>
      <c r="AD72" s="79"/>
      <c r="AE72" s="79" t="b">
        <v>0</v>
      </c>
      <c r="AF72" s="79">
        <v>0</v>
      </c>
      <c r="AG72" s="87" t="s">
        <v>981</v>
      </c>
      <c r="AH72" s="79" t="b">
        <v>0</v>
      </c>
      <c r="AI72" s="79" t="s">
        <v>982</v>
      </c>
      <c r="AJ72" s="79"/>
      <c r="AK72" s="87" t="s">
        <v>981</v>
      </c>
      <c r="AL72" s="79" t="b">
        <v>0</v>
      </c>
      <c r="AM72" s="79">
        <v>69</v>
      </c>
      <c r="AN72" s="87" t="s">
        <v>973</v>
      </c>
      <c r="AO72" s="79" t="s">
        <v>993</v>
      </c>
      <c r="AP72" s="79" t="b">
        <v>0</v>
      </c>
      <c r="AQ72" s="87" t="s">
        <v>973</v>
      </c>
      <c r="AR72" s="79" t="s">
        <v>196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5" t="s">
        <v>266</v>
      </c>
      <c r="B73" s="65" t="s">
        <v>346</v>
      </c>
      <c r="C73" s="66" t="s">
        <v>2615</v>
      </c>
      <c r="D73" s="67">
        <v>3</v>
      </c>
      <c r="E73" s="66" t="s">
        <v>132</v>
      </c>
      <c r="F73" s="69">
        <v>32</v>
      </c>
      <c r="G73" s="66"/>
      <c r="H73" s="70"/>
      <c r="I73" s="71"/>
      <c r="J73" s="71"/>
      <c r="K73" s="34" t="s">
        <v>65</v>
      </c>
      <c r="L73" s="72">
        <v>73</v>
      </c>
      <c r="M73" s="72"/>
      <c r="N73" s="73"/>
      <c r="O73" s="79" t="s">
        <v>368</v>
      </c>
      <c r="P73" s="81">
        <v>43630.01697916666</v>
      </c>
      <c r="Q73" s="79" t="s">
        <v>379</v>
      </c>
      <c r="R73" s="79"/>
      <c r="S73" s="79"/>
      <c r="T73" s="79" t="s">
        <v>449</v>
      </c>
      <c r="U73" s="79"/>
      <c r="V73" s="82" t="s">
        <v>519</v>
      </c>
      <c r="W73" s="81">
        <v>43630.01697916666</v>
      </c>
      <c r="X73" s="85">
        <v>43630</v>
      </c>
      <c r="Y73" s="87" t="s">
        <v>625</v>
      </c>
      <c r="Z73" s="82" t="s">
        <v>755</v>
      </c>
      <c r="AA73" s="79"/>
      <c r="AB73" s="79"/>
      <c r="AC73" s="87" t="s">
        <v>885</v>
      </c>
      <c r="AD73" s="79"/>
      <c r="AE73" s="79" t="b">
        <v>0</v>
      </c>
      <c r="AF73" s="79">
        <v>0</v>
      </c>
      <c r="AG73" s="87" t="s">
        <v>981</v>
      </c>
      <c r="AH73" s="79" t="b">
        <v>0</v>
      </c>
      <c r="AI73" s="79" t="s">
        <v>982</v>
      </c>
      <c r="AJ73" s="79"/>
      <c r="AK73" s="87" t="s">
        <v>981</v>
      </c>
      <c r="AL73" s="79" t="b">
        <v>0</v>
      </c>
      <c r="AM73" s="79">
        <v>69</v>
      </c>
      <c r="AN73" s="87" t="s">
        <v>973</v>
      </c>
      <c r="AO73" s="79" t="s">
        <v>993</v>
      </c>
      <c r="AP73" s="79" t="b">
        <v>0</v>
      </c>
      <c r="AQ73" s="87" t="s">
        <v>973</v>
      </c>
      <c r="AR73" s="79" t="s">
        <v>196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5" t="s">
        <v>266</v>
      </c>
      <c r="B74" s="65" t="s">
        <v>358</v>
      </c>
      <c r="C74" s="66" t="s">
        <v>2615</v>
      </c>
      <c r="D74" s="67">
        <v>3</v>
      </c>
      <c r="E74" s="66" t="s">
        <v>132</v>
      </c>
      <c r="F74" s="69">
        <v>32</v>
      </c>
      <c r="G74" s="66"/>
      <c r="H74" s="70"/>
      <c r="I74" s="71"/>
      <c r="J74" s="71"/>
      <c r="K74" s="34" t="s">
        <v>65</v>
      </c>
      <c r="L74" s="72">
        <v>74</v>
      </c>
      <c r="M74" s="72"/>
      <c r="N74" s="73"/>
      <c r="O74" s="79" t="s">
        <v>368</v>
      </c>
      <c r="P74" s="81">
        <v>43630.01697916666</v>
      </c>
      <c r="Q74" s="79" t="s">
        <v>379</v>
      </c>
      <c r="R74" s="79"/>
      <c r="S74" s="79"/>
      <c r="T74" s="79" t="s">
        <v>449</v>
      </c>
      <c r="U74" s="79"/>
      <c r="V74" s="82" t="s">
        <v>519</v>
      </c>
      <c r="W74" s="81">
        <v>43630.01697916666</v>
      </c>
      <c r="X74" s="85">
        <v>43630</v>
      </c>
      <c r="Y74" s="87" t="s">
        <v>625</v>
      </c>
      <c r="Z74" s="82" t="s">
        <v>755</v>
      </c>
      <c r="AA74" s="79"/>
      <c r="AB74" s="79"/>
      <c r="AC74" s="87" t="s">
        <v>885</v>
      </c>
      <c r="AD74" s="79"/>
      <c r="AE74" s="79" t="b">
        <v>0</v>
      </c>
      <c r="AF74" s="79">
        <v>0</v>
      </c>
      <c r="AG74" s="87" t="s">
        <v>981</v>
      </c>
      <c r="AH74" s="79" t="b">
        <v>0</v>
      </c>
      <c r="AI74" s="79" t="s">
        <v>982</v>
      </c>
      <c r="AJ74" s="79"/>
      <c r="AK74" s="87" t="s">
        <v>981</v>
      </c>
      <c r="AL74" s="79" t="b">
        <v>0</v>
      </c>
      <c r="AM74" s="79">
        <v>69</v>
      </c>
      <c r="AN74" s="87" t="s">
        <v>973</v>
      </c>
      <c r="AO74" s="79" t="s">
        <v>993</v>
      </c>
      <c r="AP74" s="79" t="b">
        <v>0</v>
      </c>
      <c r="AQ74" s="87" t="s">
        <v>973</v>
      </c>
      <c r="AR74" s="79" t="s">
        <v>196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2</v>
      </c>
      <c r="BG74" s="49">
        <v>7.142857142857143</v>
      </c>
      <c r="BH74" s="48">
        <v>0</v>
      </c>
      <c r="BI74" s="49">
        <v>0</v>
      </c>
      <c r="BJ74" s="48">
        <v>0</v>
      </c>
      <c r="BK74" s="49">
        <v>0</v>
      </c>
      <c r="BL74" s="48">
        <v>26</v>
      </c>
      <c r="BM74" s="49">
        <v>92.85714285714286</v>
      </c>
      <c r="BN74" s="48">
        <v>28</v>
      </c>
    </row>
    <row r="75" spans="1:66" ht="15">
      <c r="A75" s="65" t="s">
        <v>267</v>
      </c>
      <c r="B75" s="65" t="s">
        <v>347</v>
      </c>
      <c r="C75" s="66" t="s">
        <v>2615</v>
      </c>
      <c r="D75" s="67">
        <v>3</v>
      </c>
      <c r="E75" s="66" t="s">
        <v>132</v>
      </c>
      <c r="F75" s="69">
        <v>32</v>
      </c>
      <c r="G75" s="66"/>
      <c r="H75" s="70"/>
      <c r="I75" s="71"/>
      <c r="J75" s="71"/>
      <c r="K75" s="34" t="s">
        <v>65</v>
      </c>
      <c r="L75" s="72">
        <v>75</v>
      </c>
      <c r="M75" s="72"/>
      <c r="N75" s="73"/>
      <c r="O75" s="79" t="s">
        <v>367</v>
      </c>
      <c r="P75" s="81">
        <v>43630.04900462963</v>
      </c>
      <c r="Q75" s="79" t="s">
        <v>379</v>
      </c>
      <c r="R75" s="79"/>
      <c r="S75" s="79"/>
      <c r="T75" s="79" t="s">
        <v>449</v>
      </c>
      <c r="U75" s="79"/>
      <c r="V75" s="82" t="s">
        <v>520</v>
      </c>
      <c r="W75" s="81">
        <v>43630.04900462963</v>
      </c>
      <c r="X75" s="85">
        <v>43630</v>
      </c>
      <c r="Y75" s="87" t="s">
        <v>626</v>
      </c>
      <c r="Z75" s="82" t="s">
        <v>756</v>
      </c>
      <c r="AA75" s="79"/>
      <c r="AB75" s="79"/>
      <c r="AC75" s="87" t="s">
        <v>886</v>
      </c>
      <c r="AD75" s="79"/>
      <c r="AE75" s="79" t="b">
        <v>0</v>
      </c>
      <c r="AF75" s="79">
        <v>0</v>
      </c>
      <c r="AG75" s="87" t="s">
        <v>981</v>
      </c>
      <c r="AH75" s="79" t="b">
        <v>0</v>
      </c>
      <c r="AI75" s="79" t="s">
        <v>982</v>
      </c>
      <c r="AJ75" s="79"/>
      <c r="AK75" s="87" t="s">
        <v>981</v>
      </c>
      <c r="AL75" s="79" t="b">
        <v>0</v>
      </c>
      <c r="AM75" s="79">
        <v>69</v>
      </c>
      <c r="AN75" s="87" t="s">
        <v>973</v>
      </c>
      <c r="AO75" s="79" t="s">
        <v>994</v>
      </c>
      <c r="AP75" s="79" t="b">
        <v>0</v>
      </c>
      <c r="AQ75" s="87" t="s">
        <v>973</v>
      </c>
      <c r="AR75" s="79" t="s">
        <v>196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5" t="s">
        <v>267</v>
      </c>
      <c r="B76" s="65" t="s">
        <v>357</v>
      </c>
      <c r="C76" s="66" t="s">
        <v>2615</v>
      </c>
      <c r="D76" s="67">
        <v>3</v>
      </c>
      <c r="E76" s="66" t="s">
        <v>132</v>
      </c>
      <c r="F76" s="69">
        <v>32</v>
      </c>
      <c r="G76" s="66"/>
      <c r="H76" s="70"/>
      <c r="I76" s="71"/>
      <c r="J76" s="71"/>
      <c r="K76" s="34" t="s">
        <v>65</v>
      </c>
      <c r="L76" s="72">
        <v>76</v>
      </c>
      <c r="M76" s="72"/>
      <c r="N76" s="73"/>
      <c r="O76" s="79" t="s">
        <v>368</v>
      </c>
      <c r="P76" s="81">
        <v>43630.04900462963</v>
      </c>
      <c r="Q76" s="79" t="s">
        <v>379</v>
      </c>
      <c r="R76" s="79"/>
      <c r="S76" s="79"/>
      <c r="T76" s="79" t="s">
        <v>449</v>
      </c>
      <c r="U76" s="79"/>
      <c r="V76" s="82" t="s">
        <v>520</v>
      </c>
      <c r="W76" s="81">
        <v>43630.04900462963</v>
      </c>
      <c r="X76" s="85">
        <v>43630</v>
      </c>
      <c r="Y76" s="87" t="s">
        <v>626</v>
      </c>
      <c r="Z76" s="82" t="s">
        <v>756</v>
      </c>
      <c r="AA76" s="79"/>
      <c r="AB76" s="79"/>
      <c r="AC76" s="87" t="s">
        <v>886</v>
      </c>
      <c r="AD76" s="79"/>
      <c r="AE76" s="79" t="b">
        <v>0</v>
      </c>
      <c r="AF76" s="79">
        <v>0</v>
      </c>
      <c r="AG76" s="87" t="s">
        <v>981</v>
      </c>
      <c r="AH76" s="79" t="b">
        <v>0</v>
      </c>
      <c r="AI76" s="79" t="s">
        <v>982</v>
      </c>
      <c r="AJ76" s="79"/>
      <c r="AK76" s="87" t="s">
        <v>981</v>
      </c>
      <c r="AL76" s="79" t="b">
        <v>0</v>
      </c>
      <c r="AM76" s="79">
        <v>69</v>
      </c>
      <c r="AN76" s="87" t="s">
        <v>973</v>
      </c>
      <c r="AO76" s="79" t="s">
        <v>994</v>
      </c>
      <c r="AP76" s="79" t="b">
        <v>0</v>
      </c>
      <c r="AQ76" s="87" t="s">
        <v>973</v>
      </c>
      <c r="AR76" s="79" t="s">
        <v>196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5" t="s">
        <v>267</v>
      </c>
      <c r="B77" s="65" t="s">
        <v>346</v>
      </c>
      <c r="C77" s="66" t="s">
        <v>2615</v>
      </c>
      <c r="D77" s="67">
        <v>3</v>
      </c>
      <c r="E77" s="66" t="s">
        <v>132</v>
      </c>
      <c r="F77" s="69">
        <v>32</v>
      </c>
      <c r="G77" s="66"/>
      <c r="H77" s="70"/>
      <c r="I77" s="71"/>
      <c r="J77" s="71"/>
      <c r="K77" s="34" t="s">
        <v>65</v>
      </c>
      <c r="L77" s="72">
        <v>77</v>
      </c>
      <c r="M77" s="72"/>
      <c r="N77" s="73"/>
      <c r="O77" s="79" t="s">
        <v>368</v>
      </c>
      <c r="P77" s="81">
        <v>43630.04900462963</v>
      </c>
      <c r="Q77" s="79" t="s">
        <v>379</v>
      </c>
      <c r="R77" s="79"/>
      <c r="S77" s="79"/>
      <c r="T77" s="79" t="s">
        <v>449</v>
      </c>
      <c r="U77" s="79"/>
      <c r="V77" s="82" t="s">
        <v>520</v>
      </c>
      <c r="W77" s="81">
        <v>43630.04900462963</v>
      </c>
      <c r="X77" s="85">
        <v>43630</v>
      </c>
      <c r="Y77" s="87" t="s">
        <v>626</v>
      </c>
      <c r="Z77" s="82" t="s">
        <v>756</v>
      </c>
      <c r="AA77" s="79"/>
      <c r="AB77" s="79"/>
      <c r="AC77" s="87" t="s">
        <v>886</v>
      </c>
      <c r="AD77" s="79"/>
      <c r="AE77" s="79" t="b">
        <v>0</v>
      </c>
      <c r="AF77" s="79">
        <v>0</v>
      </c>
      <c r="AG77" s="87" t="s">
        <v>981</v>
      </c>
      <c r="AH77" s="79" t="b">
        <v>0</v>
      </c>
      <c r="AI77" s="79" t="s">
        <v>982</v>
      </c>
      <c r="AJ77" s="79"/>
      <c r="AK77" s="87" t="s">
        <v>981</v>
      </c>
      <c r="AL77" s="79" t="b">
        <v>0</v>
      </c>
      <c r="AM77" s="79">
        <v>69</v>
      </c>
      <c r="AN77" s="87" t="s">
        <v>973</v>
      </c>
      <c r="AO77" s="79" t="s">
        <v>994</v>
      </c>
      <c r="AP77" s="79" t="b">
        <v>0</v>
      </c>
      <c r="AQ77" s="87" t="s">
        <v>973</v>
      </c>
      <c r="AR77" s="79" t="s">
        <v>196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5" t="s">
        <v>267</v>
      </c>
      <c r="B78" s="65" t="s">
        <v>358</v>
      </c>
      <c r="C78" s="66" t="s">
        <v>2615</v>
      </c>
      <c r="D78" s="67">
        <v>3</v>
      </c>
      <c r="E78" s="66" t="s">
        <v>132</v>
      </c>
      <c r="F78" s="69">
        <v>32</v>
      </c>
      <c r="G78" s="66"/>
      <c r="H78" s="70"/>
      <c r="I78" s="71"/>
      <c r="J78" s="71"/>
      <c r="K78" s="34" t="s">
        <v>65</v>
      </c>
      <c r="L78" s="72">
        <v>78</v>
      </c>
      <c r="M78" s="72"/>
      <c r="N78" s="73"/>
      <c r="O78" s="79" t="s">
        <v>368</v>
      </c>
      <c r="P78" s="81">
        <v>43630.04900462963</v>
      </c>
      <c r="Q78" s="79" t="s">
        <v>379</v>
      </c>
      <c r="R78" s="79"/>
      <c r="S78" s="79"/>
      <c r="T78" s="79" t="s">
        <v>449</v>
      </c>
      <c r="U78" s="79"/>
      <c r="V78" s="82" t="s">
        <v>520</v>
      </c>
      <c r="W78" s="81">
        <v>43630.04900462963</v>
      </c>
      <c r="X78" s="85">
        <v>43630</v>
      </c>
      <c r="Y78" s="87" t="s">
        <v>626</v>
      </c>
      <c r="Z78" s="82" t="s">
        <v>756</v>
      </c>
      <c r="AA78" s="79"/>
      <c r="AB78" s="79"/>
      <c r="AC78" s="87" t="s">
        <v>886</v>
      </c>
      <c r="AD78" s="79"/>
      <c r="AE78" s="79" t="b">
        <v>0</v>
      </c>
      <c r="AF78" s="79">
        <v>0</v>
      </c>
      <c r="AG78" s="87" t="s">
        <v>981</v>
      </c>
      <c r="AH78" s="79" t="b">
        <v>0</v>
      </c>
      <c r="AI78" s="79" t="s">
        <v>982</v>
      </c>
      <c r="AJ78" s="79"/>
      <c r="AK78" s="87" t="s">
        <v>981</v>
      </c>
      <c r="AL78" s="79" t="b">
        <v>0</v>
      </c>
      <c r="AM78" s="79">
        <v>69</v>
      </c>
      <c r="AN78" s="87" t="s">
        <v>973</v>
      </c>
      <c r="AO78" s="79" t="s">
        <v>994</v>
      </c>
      <c r="AP78" s="79" t="b">
        <v>0</v>
      </c>
      <c r="AQ78" s="87" t="s">
        <v>973</v>
      </c>
      <c r="AR78" s="79" t="s">
        <v>196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2</v>
      </c>
      <c r="BG78" s="49">
        <v>7.142857142857143</v>
      </c>
      <c r="BH78" s="48">
        <v>0</v>
      </c>
      <c r="BI78" s="49">
        <v>0</v>
      </c>
      <c r="BJ78" s="48">
        <v>0</v>
      </c>
      <c r="BK78" s="49">
        <v>0</v>
      </c>
      <c r="BL78" s="48">
        <v>26</v>
      </c>
      <c r="BM78" s="49">
        <v>92.85714285714286</v>
      </c>
      <c r="BN78" s="48">
        <v>28</v>
      </c>
    </row>
    <row r="79" spans="1:66" ht="15">
      <c r="A79" s="65" t="s">
        <v>268</v>
      </c>
      <c r="B79" s="65" t="s">
        <v>347</v>
      </c>
      <c r="C79" s="66" t="s">
        <v>2615</v>
      </c>
      <c r="D79" s="67">
        <v>3</v>
      </c>
      <c r="E79" s="66" t="s">
        <v>132</v>
      </c>
      <c r="F79" s="69">
        <v>32</v>
      </c>
      <c r="G79" s="66"/>
      <c r="H79" s="70"/>
      <c r="I79" s="71"/>
      <c r="J79" s="71"/>
      <c r="K79" s="34" t="s">
        <v>65</v>
      </c>
      <c r="L79" s="72">
        <v>79</v>
      </c>
      <c r="M79" s="72"/>
      <c r="N79" s="73"/>
      <c r="O79" s="79" t="s">
        <v>367</v>
      </c>
      <c r="P79" s="81">
        <v>43630.051354166666</v>
      </c>
      <c r="Q79" s="79" t="s">
        <v>379</v>
      </c>
      <c r="R79" s="79"/>
      <c r="S79" s="79"/>
      <c r="T79" s="79" t="s">
        <v>449</v>
      </c>
      <c r="U79" s="79"/>
      <c r="V79" s="82" t="s">
        <v>521</v>
      </c>
      <c r="W79" s="81">
        <v>43630.051354166666</v>
      </c>
      <c r="X79" s="85">
        <v>43630</v>
      </c>
      <c r="Y79" s="87" t="s">
        <v>627</v>
      </c>
      <c r="Z79" s="82" t="s">
        <v>757</v>
      </c>
      <c r="AA79" s="79"/>
      <c r="AB79" s="79"/>
      <c r="AC79" s="87" t="s">
        <v>887</v>
      </c>
      <c r="AD79" s="79"/>
      <c r="AE79" s="79" t="b">
        <v>0</v>
      </c>
      <c r="AF79" s="79">
        <v>0</v>
      </c>
      <c r="AG79" s="87" t="s">
        <v>981</v>
      </c>
      <c r="AH79" s="79" t="b">
        <v>0</v>
      </c>
      <c r="AI79" s="79" t="s">
        <v>982</v>
      </c>
      <c r="AJ79" s="79"/>
      <c r="AK79" s="87" t="s">
        <v>981</v>
      </c>
      <c r="AL79" s="79" t="b">
        <v>0</v>
      </c>
      <c r="AM79" s="79">
        <v>69</v>
      </c>
      <c r="AN79" s="87" t="s">
        <v>973</v>
      </c>
      <c r="AO79" s="79" t="s">
        <v>993</v>
      </c>
      <c r="AP79" s="79" t="b">
        <v>0</v>
      </c>
      <c r="AQ79" s="87" t="s">
        <v>973</v>
      </c>
      <c r="AR79" s="79" t="s">
        <v>196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5" t="s">
        <v>268</v>
      </c>
      <c r="B80" s="65" t="s">
        <v>357</v>
      </c>
      <c r="C80" s="66" t="s">
        <v>2615</v>
      </c>
      <c r="D80" s="67">
        <v>3</v>
      </c>
      <c r="E80" s="66" t="s">
        <v>132</v>
      </c>
      <c r="F80" s="69">
        <v>32</v>
      </c>
      <c r="G80" s="66"/>
      <c r="H80" s="70"/>
      <c r="I80" s="71"/>
      <c r="J80" s="71"/>
      <c r="K80" s="34" t="s">
        <v>65</v>
      </c>
      <c r="L80" s="72">
        <v>80</v>
      </c>
      <c r="M80" s="72"/>
      <c r="N80" s="73"/>
      <c r="O80" s="79" t="s">
        <v>368</v>
      </c>
      <c r="P80" s="81">
        <v>43630.051354166666</v>
      </c>
      <c r="Q80" s="79" t="s">
        <v>379</v>
      </c>
      <c r="R80" s="79"/>
      <c r="S80" s="79"/>
      <c r="T80" s="79" t="s">
        <v>449</v>
      </c>
      <c r="U80" s="79"/>
      <c r="V80" s="82" t="s">
        <v>521</v>
      </c>
      <c r="W80" s="81">
        <v>43630.051354166666</v>
      </c>
      <c r="X80" s="85">
        <v>43630</v>
      </c>
      <c r="Y80" s="87" t="s">
        <v>627</v>
      </c>
      <c r="Z80" s="82" t="s">
        <v>757</v>
      </c>
      <c r="AA80" s="79"/>
      <c r="AB80" s="79"/>
      <c r="AC80" s="87" t="s">
        <v>887</v>
      </c>
      <c r="AD80" s="79"/>
      <c r="AE80" s="79" t="b">
        <v>0</v>
      </c>
      <c r="AF80" s="79">
        <v>0</v>
      </c>
      <c r="AG80" s="87" t="s">
        <v>981</v>
      </c>
      <c r="AH80" s="79" t="b">
        <v>0</v>
      </c>
      <c r="AI80" s="79" t="s">
        <v>982</v>
      </c>
      <c r="AJ80" s="79"/>
      <c r="AK80" s="87" t="s">
        <v>981</v>
      </c>
      <c r="AL80" s="79" t="b">
        <v>0</v>
      </c>
      <c r="AM80" s="79">
        <v>69</v>
      </c>
      <c r="AN80" s="87" t="s">
        <v>973</v>
      </c>
      <c r="AO80" s="79" t="s">
        <v>993</v>
      </c>
      <c r="AP80" s="79" t="b">
        <v>0</v>
      </c>
      <c r="AQ80" s="87" t="s">
        <v>973</v>
      </c>
      <c r="AR80" s="79" t="s">
        <v>196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5" t="s">
        <v>268</v>
      </c>
      <c r="B81" s="65" t="s">
        <v>346</v>
      </c>
      <c r="C81" s="66" t="s">
        <v>2615</v>
      </c>
      <c r="D81" s="67">
        <v>3</v>
      </c>
      <c r="E81" s="66" t="s">
        <v>132</v>
      </c>
      <c r="F81" s="69">
        <v>32</v>
      </c>
      <c r="G81" s="66"/>
      <c r="H81" s="70"/>
      <c r="I81" s="71"/>
      <c r="J81" s="71"/>
      <c r="K81" s="34" t="s">
        <v>65</v>
      </c>
      <c r="L81" s="72">
        <v>81</v>
      </c>
      <c r="M81" s="72"/>
      <c r="N81" s="73"/>
      <c r="O81" s="79" t="s">
        <v>368</v>
      </c>
      <c r="P81" s="81">
        <v>43630.051354166666</v>
      </c>
      <c r="Q81" s="79" t="s">
        <v>379</v>
      </c>
      <c r="R81" s="79"/>
      <c r="S81" s="79"/>
      <c r="T81" s="79" t="s">
        <v>449</v>
      </c>
      <c r="U81" s="79"/>
      <c r="V81" s="82" t="s">
        <v>521</v>
      </c>
      <c r="W81" s="81">
        <v>43630.051354166666</v>
      </c>
      <c r="X81" s="85">
        <v>43630</v>
      </c>
      <c r="Y81" s="87" t="s">
        <v>627</v>
      </c>
      <c r="Z81" s="82" t="s">
        <v>757</v>
      </c>
      <c r="AA81" s="79"/>
      <c r="AB81" s="79"/>
      <c r="AC81" s="87" t="s">
        <v>887</v>
      </c>
      <c r="AD81" s="79"/>
      <c r="AE81" s="79" t="b">
        <v>0</v>
      </c>
      <c r="AF81" s="79">
        <v>0</v>
      </c>
      <c r="AG81" s="87" t="s">
        <v>981</v>
      </c>
      <c r="AH81" s="79" t="b">
        <v>0</v>
      </c>
      <c r="AI81" s="79" t="s">
        <v>982</v>
      </c>
      <c r="AJ81" s="79"/>
      <c r="AK81" s="87" t="s">
        <v>981</v>
      </c>
      <c r="AL81" s="79" t="b">
        <v>0</v>
      </c>
      <c r="AM81" s="79">
        <v>69</v>
      </c>
      <c r="AN81" s="87" t="s">
        <v>973</v>
      </c>
      <c r="AO81" s="79" t="s">
        <v>993</v>
      </c>
      <c r="AP81" s="79" t="b">
        <v>0</v>
      </c>
      <c r="AQ81" s="87" t="s">
        <v>973</v>
      </c>
      <c r="AR81" s="79" t="s">
        <v>196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5" t="s">
        <v>268</v>
      </c>
      <c r="B82" s="65" t="s">
        <v>358</v>
      </c>
      <c r="C82" s="66" t="s">
        <v>2615</v>
      </c>
      <c r="D82" s="67">
        <v>3</v>
      </c>
      <c r="E82" s="66" t="s">
        <v>132</v>
      </c>
      <c r="F82" s="69">
        <v>32</v>
      </c>
      <c r="G82" s="66"/>
      <c r="H82" s="70"/>
      <c r="I82" s="71"/>
      <c r="J82" s="71"/>
      <c r="K82" s="34" t="s">
        <v>65</v>
      </c>
      <c r="L82" s="72">
        <v>82</v>
      </c>
      <c r="M82" s="72"/>
      <c r="N82" s="73"/>
      <c r="O82" s="79" t="s">
        <v>368</v>
      </c>
      <c r="P82" s="81">
        <v>43630.051354166666</v>
      </c>
      <c r="Q82" s="79" t="s">
        <v>379</v>
      </c>
      <c r="R82" s="79"/>
      <c r="S82" s="79"/>
      <c r="T82" s="79" t="s">
        <v>449</v>
      </c>
      <c r="U82" s="79"/>
      <c r="V82" s="82" t="s">
        <v>521</v>
      </c>
      <c r="W82" s="81">
        <v>43630.051354166666</v>
      </c>
      <c r="X82" s="85">
        <v>43630</v>
      </c>
      <c r="Y82" s="87" t="s">
        <v>627</v>
      </c>
      <c r="Z82" s="82" t="s">
        <v>757</v>
      </c>
      <c r="AA82" s="79"/>
      <c r="AB82" s="79"/>
      <c r="AC82" s="87" t="s">
        <v>887</v>
      </c>
      <c r="AD82" s="79"/>
      <c r="AE82" s="79" t="b">
        <v>0</v>
      </c>
      <c r="AF82" s="79">
        <v>0</v>
      </c>
      <c r="AG82" s="87" t="s">
        <v>981</v>
      </c>
      <c r="AH82" s="79" t="b">
        <v>0</v>
      </c>
      <c r="AI82" s="79" t="s">
        <v>982</v>
      </c>
      <c r="AJ82" s="79"/>
      <c r="AK82" s="87" t="s">
        <v>981</v>
      </c>
      <c r="AL82" s="79" t="b">
        <v>0</v>
      </c>
      <c r="AM82" s="79">
        <v>69</v>
      </c>
      <c r="AN82" s="87" t="s">
        <v>973</v>
      </c>
      <c r="AO82" s="79" t="s">
        <v>993</v>
      </c>
      <c r="AP82" s="79" t="b">
        <v>0</v>
      </c>
      <c r="AQ82" s="87" t="s">
        <v>973</v>
      </c>
      <c r="AR82" s="79" t="s">
        <v>196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2</v>
      </c>
      <c r="BG82" s="49">
        <v>7.142857142857143</v>
      </c>
      <c r="BH82" s="48">
        <v>0</v>
      </c>
      <c r="BI82" s="49">
        <v>0</v>
      </c>
      <c r="BJ82" s="48">
        <v>0</v>
      </c>
      <c r="BK82" s="49">
        <v>0</v>
      </c>
      <c r="BL82" s="48">
        <v>26</v>
      </c>
      <c r="BM82" s="49">
        <v>92.85714285714286</v>
      </c>
      <c r="BN82" s="48">
        <v>28</v>
      </c>
    </row>
    <row r="83" spans="1:66" ht="15">
      <c r="A83" s="65" t="s">
        <v>269</v>
      </c>
      <c r="B83" s="65" t="s">
        <v>347</v>
      </c>
      <c r="C83" s="66" t="s">
        <v>2615</v>
      </c>
      <c r="D83" s="67">
        <v>3</v>
      </c>
      <c r="E83" s="66" t="s">
        <v>132</v>
      </c>
      <c r="F83" s="69">
        <v>32</v>
      </c>
      <c r="G83" s="66"/>
      <c r="H83" s="70"/>
      <c r="I83" s="71"/>
      <c r="J83" s="71"/>
      <c r="K83" s="34" t="s">
        <v>65</v>
      </c>
      <c r="L83" s="72">
        <v>83</v>
      </c>
      <c r="M83" s="72"/>
      <c r="N83" s="73"/>
      <c r="O83" s="79" t="s">
        <v>367</v>
      </c>
      <c r="P83" s="81">
        <v>43630.13815972222</v>
      </c>
      <c r="Q83" s="79" t="s">
        <v>379</v>
      </c>
      <c r="R83" s="79"/>
      <c r="S83" s="79"/>
      <c r="T83" s="79" t="s">
        <v>449</v>
      </c>
      <c r="U83" s="79"/>
      <c r="V83" s="82" t="s">
        <v>522</v>
      </c>
      <c r="W83" s="81">
        <v>43630.13815972222</v>
      </c>
      <c r="X83" s="85">
        <v>43630</v>
      </c>
      <c r="Y83" s="87" t="s">
        <v>628</v>
      </c>
      <c r="Z83" s="82" t="s">
        <v>758</v>
      </c>
      <c r="AA83" s="79"/>
      <c r="AB83" s="79"/>
      <c r="AC83" s="87" t="s">
        <v>888</v>
      </c>
      <c r="AD83" s="79"/>
      <c r="AE83" s="79" t="b">
        <v>0</v>
      </c>
      <c r="AF83" s="79">
        <v>0</v>
      </c>
      <c r="AG83" s="87" t="s">
        <v>981</v>
      </c>
      <c r="AH83" s="79" t="b">
        <v>0</v>
      </c>
      <c r="AI83" s="79" t="s">
        <v>982</v>
      </c>
      <c r="AJ83" s="79"/>
      <c r="AK83" s="87" t="s">
        <v>981</v>
      </c>
      <c r="AL83" s="79" t="b">
        <v>0</v>
      </c>
      <c r="AM83" s="79">
        <v>69</v>
      </c>
      <c r="AN83" s="87" t="s">
        <v>973</v>
      </c>
      <c r="AO83" s="79" t="s">
        <v>993</v>
      </c>
      <c r="AP83" s="79" t="b">
        <v>0</v>
      </c>
      <c r="AQ83" s="87" t="s">
        <v>973</v>
      </c>
      <c r="AR83" s="79" t="s">
        <v>196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5" t="s">
        <v>269</v>
      </c>
      <c r="B84" s="65" t="s">
        <v>357</v>
      </c>
      <c r="C84" s="66" t="s">
        <v>2615</v>
      </c>
      <c r="D84" s="67">
        <v>3</v>
      </c>
      <c r="E84" s="66" t="s">
        <v>132</v>
      </c>
      <c r="F84" s="69">
        <v>32</v>
      </c>
      <c r="G84" s="66"/>
      <c r="H84" s="70"/>
      <c r="I84" s="71"/>
      <c r="J84" s="71"/>
      <c r="K84" s="34" t="s">
        <v>65</v>
      </c>
      <c r="L84" s="72">
        <v>84</v>
      </c>
      <c r="M84" s="72"/>
      <c r="N84" s="73"/>
      <c r="O84" s="79" t="s">
        <v>368</v>
      </c>
      <c r="P84" s="81">
        <v>43630.13815972222</v>
      </c>
      <c r="Q84" s="79" t="s">
        <v>379</v>
      </c>
      <c r="R84" s="79"/>
      <c r="S84" s="79"/>
      <c r="T84" s="79" t="s">
        <v>449</v>
      </c>
      <c r="U84" s="79"/>
      <c r="V84" s="82" t="s">
        <v>522</v>
      </c>
      <c r="W84" s="81">
        <v>43630.13815972222</v>
      </c>
      <c r="X84" s="85">
        <v>43630</v>
      </c>
      <c r="Y84" s="87" t="s">
        <v>628</v>
      </c>
      <c r="Z84" s="82" t="s">
        <v>758</v>
      </c>
      <c r="AA84" s="79"/>
      <c r="AB84" s="79"/>
      <c r="AC84" s="87" t="s">
        <v>888</v>
      </c>
      <c r="AD84" s="79"/>
      <c r="AE84" s="79" t="b">
        <v>0</v>
      </c>
      <c r="AF84" s="79">
        <v>0</v>
      </c>
      <c r="AG84" s="87" t="s">
        <v>981</v>
      </c>
      <c r="AH84" s="79" t="b">
        <v>0</v>
      </c>
      <c r="AI84" s="79" t="s">
        <v>982</v>
      </c>
      <c r="AJ84" s="79"/>
      <c r="AK84" s="87" t="s">
        <v>981</v>
      </c>
      <c r="AL84" s="79" t="b">
        <v>0</v>
      </c>
      <c r="AM84" s="79">
        <v>69</v>
      </c>
      <c r="AN84" s="87" t="s">
        <v>973</v>
      </c>
      <c r="AO84" s="79" t="s">
        <v>993</v>
      </c>
      <c r="AP84" s="79" t="b">
        <v>0</v>
      </c>
      <c r="AQ84" s="87" t="s">
        <v>973</v>
      </c>
      <c r="AR84" s="79" t="s">
        <v>196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5" t="s">
        <v>269</v>
      </c>
      <c r="B85" s="65" t="s">
        <v>346</v>
      </c>
      <c r="C85" s="66" t="s">
        <v>2615</v>
      </c>
      <c r="D85" s="67">
        <v>3</v>
      </c>
      <c r="E85" s="66" t="s">
        <v>132</v>
      </c>
      <c r="F85" s="69">
        <v>32</v>
      </c>
      <c r="G85" s="66"/>
      <c r="H85" s="70"/>
      <c r="I85" s="71"/>
      <c r="J85" s="71"/>
      <c r="K85" s="34" t="s">
        <v>65</v>
      </c>
      <c r="L85" s="72">
        <v>85</v>
      </c>
      <c r="M85" s="72"/>
      <c r="N85" s="73"/>
      <c r="O85" s="79" t="s">
        <v>368</v>
      </c>
      <c r="P85" s="81">
        <v>43630.13815972222</v>
      </c>
      <c r="Q85" s="79" t="s">
        <v>379</v>
      </c>
      <c r="R85" s="79"/>
      <c r="S85" s="79"/>
      <c r="T85" s="79" t="s">
        <v>449</v>
      </c>
      <c r="U85" s="79"/>
      <c r="V85" s="82" t="s">
        <v>522</v>
      </c>
      <c r="W85" s="81">
        <v>43630.13815972222</v>
      </c>
      <c r="X85" s="85">
        <v>43630</v>
      </c>
      <c r="Y85" s="87" t="s">
        <v>628</v>
      </c>
      <c r="Z85" s="82" t="s">
        <v>758</v>
      </c>
      <c r="AA85" s="79"/>
      <c r="AB85" s="79"/>
      <c r="AC85" s="87" t="s">
        <v>888</v>
      </c>
      <c r="AD85" s="79"/>
      <c r="AE85" s="79" t="b">
        <v>0</v>
      </c>
      <c r="AF85" s="79">
        <v>0</v>
      </c>
      <c r="AG85" s="87" t="s">
        <v>981</v>
      </c>
      <c r="AH85" s="79" t="b">
        <v>0</v>
      </c>
      <c r="AI85" s="79" t="s">
        <v>982</v>
      </c>
      <c r="AJ85" s="79"/>
      <c r="AK85" s="87" t="s">
        <v>981</v>
      </c>
      <c r="AL85" s="79" t="b">
        <v>0</v>
      </c>
      <c r="AM85" s="79">
        <v>69</v>
      </c>
      <c r="AN85" s="87" t="s">
        <v>973</v>
      </c>
      <c r="AO85" s="79" t="s">
        <v>993</v>
      </c>
      <c r="AP85" s="79" t="b">
        <v>0</v>
      </c>
      <c r="AQ85" s="87" t="s">
        <v>973</v>
      </c>
      <c r="AR85" s="79" t="s">
        <v>196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5" t="s">
        <v>269</v>
      </c>
      <c r="B86" s="65" t="s">
        <v>358</v>
      </c>
      <c r="C86" s="66" t="s">
        <v>2615</v>
      </c>
      <c r="D86" s="67">
        <v>3</v>
      </c>
      <c r="E86" s="66" t="s">
        <v>132</v>
      </c>
      <c r="F86" s="69">
        <v>32</v>
      </c>
      <c r="G86" s="66"/>
      <c r="H86" s="70"/>
      <c r="I86" s="71"/>
      <c r="J86" s="71"/>
      <c r="K86" s="34" t="s">
        <v>65</v>
      </c>
      <c r="L86" s="72">
        <v>86</v>
      </c>
      <c r="M86" s="72"/>
      <c r="N86" s="73"/>
      <c r="O86" s="79" t="s">
        <v>368</v>
      </c>
      <c r="P86" s="81">
        <v>43630.13815972222</v>
      </c>
      <c r="Q86" s="79" t="s">
        <v>379</v>
      </c>
      <c r="R86" s="79"/>
      <c r="S86" s="79"/>
      <c r="T86" s="79" t="s">
        <v>449</v>
      </c>
      <c r="U86" s="79"/>
      <c r="V86" s="82" t="s">
        <v>522</v>
      </c>
      <c r="W86" s="81">
        <v>43630.13815972222</v>
      </c>
      <c r="X86" s="85">
        <v>43630</v>
      </c>
      <c r="Y86" s="87" t="s">
        <v>628</v>
      </c>
      <c r="Z86" s="82" t="s">
        <v>758</v>
      </c>
      <c r="AA86" s="79"/>
      <c r="AB86" s="79"/>
      <c r="AC86" s="87" t="s">
        <v>888</v>
      </c>
      <c r="AD86" s="79"/>
      <c r="AE86" s="79" t="b">
        <v>0</v>
      </c>
      <c r="AF86" s="79">
        <v>0</v>
      </c>
      <c r="AG86" s="87" t="s">
        <v>981</v>
      </c>
      <c r="AH86" s="79" t="b">
        <v>0</v>
      </c>
      <c r="AI86" s="79" t="s">
        <v>982</v>
      </c>
      <c r="AJ86" s="79"/>
      <c r="AK86" s="87" t="s">
        <v>981</v>
      </c>
      <c r="AL86" s="79" t="b">
        <v>0</v>
      </c>
      <c r="AM86" s="79">
        <v>69</v>
      </c>
      <c r="AN86" s="87" t="s">
        <v>973</v>
      </c>
      <c r="AO86" s="79" t="s">
        <v>993</v>
      </c>
      <c r="AP86" s="79" t="b">
        <v>0</v>
      </c>
      <c r="AQ86" s="87" t="s">
        <v>973</v>
      </c>
      <c r="AR86" s="79" t="s">
        <v>196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2</v>
      </c>
      <c r="BG86" s="49">
        <v>7.142857142857143</v>
      </c>
      <c r="BH86" s="48">
        <v>0</v>
      </c>
      <c r="BI86" s="49">
        <v>0</v>
      </c>
      <c r="BJ86" s="48">
        <v>0</v>
      </c>
      <c r="BK86" s="49">
        <v>0</v>
      </c>
      <c r="BL86" s="48">
        <v>26</v>
      </c>
      <c r="BM86" s="49">
        <v>92.85714285714286</v>
      </c>
      <c r="BN86" s="48">
        <v>28</v>
      </c>
    </row>
    <row r="87" spans="1:66" ht="15">
      <c r="A87" s="65" t="s">
        <v>270</v>
      </c>
      <c r="B87" s="65" t="s">
        <v>347</v>
      </c>
      <c r="C87" s="66" t="s">
        <v>2615</v>
      </c>
      <c r="D87" s="67">
        <v>3</v>
      </c>
      <c r="E87" s="66" t="s">
        <v>132</v>
      </c>
      <c r="F87" s="69">
        <v>32</v>
      </c>
      <c r="G87" s="66"/>
      <c r="H87" s="70"/>
      <c r="I87" s="71"/>
      <c r="J87" s="71"/>
      <c r="K87" s="34" t="s">
        <v>65</v>
      </c>
      <c r="L87" s="72">
        <v>87</v>
      </c>
      <c r="M87" s="72"/>
      <c r="N87" s="73"/>
      <c r="O87" s="79" t="s">
        <v>367</v>
      </c>
      <c r="P87" s="81">
        <v>43630.14418981481</v>
      </c>
      <c r="Q87" s="79" t="s">
        <v>379</v>
      </c>
      <c r="R87" s="79"/>
      <c r="S87" s="79"/>
      <c r="T87" s="79" t="s">
        <v>449</v>
      </c>
      <c r="U87" s="79"/>
      <c r="V87" s="82" t="s">
        <v>523</v>
      </c>
      <c r="W87" s="81">
        <v>43630.14418981481</v>
      </c>
      <c r="X87" s="85">
        <v>43630</v>
      </c>
      <c r="Y87" s="87" t="s">
        <v>629</v>
      </c>
      <c r="Z87" s="82" t="s">
        <v>759</v>
      </c>
      <c r="AA87" s="79"/>
      <c r="AB87" s="79"/>
      <c r="AC87" s="87" t="s">
        <v>889</v>
      </c>
      <c r="AD87" s="79"/>
      <c r="AE87" s="79" t="b">
        <v>0</v>
      </c>
      <c r="AF87" s="79">
        <v>0</v>
      </c>
      <c r="AG87" s="87" t="s">
        <v>981</v>
      </c>
      <c r="AH87" s="79" t="b">
        <v>0</v>
      </c>
      <c r="AI87" s="79" t="s">
        <v>982</v>
      </c>
      <c r="AJ87" s="79"/>
      <c r="AK87" s="87" t="s">
        <v>981</v>
      </c>
      <c r="AL87" s="79" t="b">
        <v>0</v>
      </c>
      <c r="AM87" s="79">
        <v>69</v>
      </c>
      <c r="AN87" s="87" t="s">
        <v>973</v>
      </c>
      <c r="AO87" s="79" t="s">
        <v>987</v>
      </c>
      <c r="AP87" s="79" t="b">
        <v>0</v>
      </c>
      <c r="AQ87" s="87" t="s">
        <v>973</v>
      </c>
      <c r="AR87" s="79" t="s">
        <v>196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5" t="s">
        <v>270</v>
      </c>
      <c r="B88" s="65" t="s">
        <v>357</v>
      </c>
      <c r="C88" s="66" t="s">
        <v>2615</v>
      </c>
      <c r="D88" s="67">
        <v>3</v>
      </c>
      <c r="E88" s="66" t="s">
        <v>132</v>
      </c>
      <c r="F88" s="69">
        <v>32</v>
      </c>
      <c r="G88" s="66"/>
      <c r="H88" s="70"/>
      <c r="I88" s="71"/>
      <c r="J88" s="71"/>
      <c r="K88" s="34" t="s">
        <v>65</v>
      </c>
      <c r="L88" s="72">
        <v>88</v>
      </c>
      <c r="M88" s="72"/>
      <c r="N88" s="73"/>
      <c r="O88" s="79" t="s">
        <v>368</v>
      </c>
      <c r="P88" s="81">
        <v>43630.14418981481</v>
      </c>
      <c r="Q88" s="79" t="s">
        <v>379</v>
      </c>
      <c r="R88" s="79"/>
      <c r="S88" s="79"/>
      <c r="T88" s="79" t="s">
        <v>449</v>
      </c>
      <c r="U88" s="79"/>
      <c r="V88" s="82" t="s">
        <v>523</v>
      </c>
      <c r="W88" s="81">
        <v>43630.14418981481</v>
      </c>
      <c r="X88" s="85">
        <v>43630</v>
      </c>
      <c r="Y88" s="87" t="s">
        <v>629</v>
      </c>
      <c r="Z88" s="82" t="s">
        <v>759</v>
      </c>
      <c r="AA88" s="79"/>
      <c r="AB88" s="79"/>
      <c r="AC88" s="87" t="s">
        <v>889</v>
      </c>
      <c r="AD88" s="79"/>
      <c r="AE88" s="79" t="b">
        <v>0</v>
      </c>
      <c r="AF88" s="79">
        <v>0</v>
      </c>
      <c r="AG88" s="87" t="s">
        <v>981</v>
      </c>
      <c r="AH88" s="79" t="b">
        <v>0</v>
      </c>
      <c r="AI88" s="79" t="s">
        <v>982</v>
      </c>
      <c r="AJ88" s="79"/>
      <c r="AK88" s="87" t="s">
        <v>981</v>
      </c>
      <c r="AL88" s="79" t="b">
        <v>0</v>
      </c>
      <c r="AM88" s="79">
        <v>69</v>
      </c>
      <c r="AN88" s="87" t="s">
        <v>973</v>
      </c>
      <c r="AO88" s="79" t="s">
        <v>987</v>
      </c>
      <c r="AP88" s="79" t="b">
        <v>0</v>
      </c>
      <c r="AQ88" s="87" t="s">
        <v>973</v>
      </c>
      <c r="AR88" s="79" t="s">
        <v>196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5" t="s">
        <v>270</v>
      </c>
      <c r="B89" s="65" t="s">
        <v>346</v>
      </c>
      <c r="C89" s="66" t="s">
        <v>2615</v>
      </c>
      <c r="D89" s="67">
        <v>3</v>
      </c>
      <c r="E89" s="66" t="s">
        <v>132</v>
      </c>
      <c r="F89" s="69">
        <v>32</v>
      </c>
      <c r="G89" s="66"/>
      <c r="H89" s="70"/>
      <c r="I89" s="71"/>
      <c r="J89" s="71"/>
      <c r="K89" s="34" t="s">
        <v>65</v>
      </c>
      <c r="L89" s="72">
        <v>89</v>
      </c>
      <c r="M89" s="72"/>
      <c r="N89" s="73"/>
      <c r="O89" s="79" t="s">
        <v>368</v>
      </c>
      <c r="P89" s="81">
        <v>43630.14418981481</v>
      </c>
      <c r="Q89" s="79" t="s">
        <v>379</v>
      </c>
      <c r="R89" s="79"/>
      <c r="S89" s="79"/>
      <c r="T89" s="79" t="s">
        <v>449</v>
      </c>
      <c r="U89" s="79"/>
      <c r="V89" s="82" t="s">
        <v>523</v>
      </c>
      <c r="W89" s="81">
        <v>43630.14418981481</v>
      </c>
      <c r="X89" s="85">
        <v>43630</v>
      </c>
      <c r="Y89" s="87" t="s">
        <v>629</v>
      </c>
      <c r="Z89" s="82" t="s">
        <v>759</v>
      </c>
      <c r="AA89" s="79"/>
      <c r="AB89" s="79"/>
      <c r="AC89" s="87" t="s">
        <v>889</v>
      </c>
      <c r="AD89" s="79"/>
      <c r="AE89" s="79" t="b">
        <v>0</v>
      </c>
      <c r="AF89" s="79">
        <v>0</v>
      </c>
      <c r="AG89" s="87" t="s">
        <v>981</v>
      </c>
      <c r="AH89" s="79" t="b">
        <v>0</v>
      </c>
      <c r="AI89" s="79" t="s">
        <v>982</v>
      </c>
      <c r="AJ89" s="79"/>
      <c r="AK89" s="87" t="s">
        <v>981</v>
      </c>
      <c r="AL89" s="79" t="b">
        <v>0</v>
      </c>
      <c r="AM89" s="79">
        <v>69</v>
      </c>
      <c r="AN89" s="87" t="s">
        <v>973</v>
      </c>
      <c r="AO89" s="79" t="s">
        <v>987</v>
      </c>
      <c r="AP89" s="79" t="b">
        <v>0</v>
      </c>
      <c r="AQ89" s="87" t="s">
        <v>973</v>
      </c>
      <c r="AR89" s="79" t="s">
        <v>196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5" t="s">
        <v>270</v>
      </c>
      <c r="B90" s="65" t="s">
        <v>358</v>
      </c>
      <c r="C90" s="66" t="s">
        <v>2615</v>
      </c>
      <c r="D90" s="67">
        <v>3</v>
      </c>
      <c r="E90" s="66" t="s">
        <v>132</v>
      </c>
      <c r="F90" s="69">
        <v>32</v>
      </c>
      <c r="G90" s="66"/>
      <c r="H90" s="70"/>
      <c r="I90" s="71"/>
      <c r="J90" s="71"/>
      <c r="K90" s="34" t="s">
        <v>65</v>
      </c>
      <c r="L90" s="72">
        <v>90</v>
      </c>
      <c r="M90" s="72"/>
      <c r="N90" s="73"/>
      <c r="O90" s="79" t="s">
        <v>368</v>
      </c>
      <c r="P90" s="81">
        <v>43630.14418981481</v>
      </c>
      <c r="Q90" s="79" t="s">
        <v>379</v>
      </c>
      <c r="R90" s="79"/>
      <c r="S90" s="79"/>
      <c r="T90" s="79" t="s">
        <v>449</v>
      </c>
      <c r="U90" s="79"/>
      <c r="V90" s="82" t="s">
        <v>523</v>
      </c>
      <c r="W90" s="81">
        <v>43630.14418981481</v>
      </c>
      <c r="X90" s="85">
        <v>43630</v>
      </c>
      <c r="Y90" s="87" t="s">
        <v>629</v>
      </c>
      <c r="Z90" s="82" t="s">
        <v>759</v>
      </c>
      <c r="AA90" s="79"/>
      <c r="AB90" s="79"/>
      <c r="AC90" s="87" t="s">
        <v>889</v>
      </c>
      <c r="AD90" s="79"/>
      <c r="AE90" s="79" t="b">
        <v>0</v>
      </c>
      <c r="AF90" s="79">
        <v>0</v>
      </c>
      <c r="AG90" s="87" t="s">
        <v>981</v>
      </c>
      <c r="AH90" s="79" t="b">
        <v>0</v>
      </c>
      <c r="AI90" s="79" t="s">
        <v>982</v>
      </c>
      <c r="AJ90" s="79"/>
      <c r="AK90" s="87" t="s">
        <v>981</v>
      </c>
      <c r="AL90" s="79" t="b">
        <v>0</v>
      </c>
      <c r="AM90" s="79">
        <v>69</v>
      </c>
      <c r="AN90" s="87" t="s">
        <v>973</v>
      </c>
      <c r="AO90" s="79" t="s">
        <v>987</v>
      </c>
      <c r="AP90" s="79" t="b">
        <v>0</v>
      </c>
      <c r="AQ90" s="87" t="s">
        <v>973</v>
      </c>
      <c r="AR90" s="79" t="s">
        <v>196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2</v>
      </c>
      <c r="BG90" s="49">
        <v>7.142857142857143</v>
      </c>
      <c r="BH90" s="48">
        <v>0</v>
      </c>
      <c r="BI90" s="49">
        <v>0</v>
      </c>
      <c r="BJ90" s="48">
        <v>0</v>
      </c>
      <c r="BK90" s="49">
        <v>0</v>
      </c>
      <c r="BL90" s="48">
        <v>26</v>
      </c>
      <c r="BM90" s="49">
        <v>92.85714285714286</v>
      </c>
      <c r="BN90" s="48">
        <v>28</v>
      </c>
    </row>
    <row r="91" spans="1:66" ht="15">
      <c r="A91" s="65" t="s">
        <v>271</v>
      </c>
      <c r="B91" s="65" t="s">
        <v>347</v>
      </c>
      <c r="C91" s="66" t="s">
        <v>2615</v>
      </c>
      <c r="D91" s="67">
        <v>3</v>
      </c>
      <c r="E91" s="66" t="s">
        <v>132</v>
      </c>
      <c r="F91" s="69">
        <v>32</v>
      </c>
      <c r="G91" s="66"/>
      <c r="H91" s="70"/>
      <c r="I91" s="71"/>
      <c r="J91" s="71"/>
      <c r="K91" s="34" t="s">
        <v>65</v>
      </c>
      <c r="L91" s="72">
        <v>91</v>
      </c>
      <c r="M91" s="72"/>
      <c r="N91" s="73"/>
      <c r="O91" s="79" t="s">
        <v>367</v>
      </c>
      <c r="P91" s="81">
        <v>43630.18670138889</v>
      </c>
      <c r="Q91" s="79" t="s">
        <v>379</v>
      </c>
      <c r="R91" s="79"/>
      <c r="S91" s="79"/>
      <c r="T91" s="79" t="s">
        <v>449</v>
      </c>
      <c r="U91" s="79"/>
      <c r="V91" s="82" t="s">
        <v>524</v>
      </c>
      <c r="W91" s="81">
        <v>43630.18670138889</v>
      </c>
      <c r="X91" s="85">
        <v>43630</v>
      </c>
      <c r="Y91" s="87" t="s">
        <v>630</v>
      </c>
      <c r="Z91" s="82" t="s">
        <v>760</v>
      </c>
      <c r="AA91" s="79"/>
      <c r="AB91" s="79"/>
      <c r="AC91" s="87" t="s">
        <v>890</v>
      </c>
      <c r="AD91" s="79"/>
      <c r="AE91" s="79" t="b">
        <v>0</v>
      </c>
      <c r="AF91" s="79">
        <v>0</v>
      </c>
      <c r="AG91" s="87" t="s">
        <v>981</v>
      </c>
      <c r="AH91" s="79" t="b">
        <v>0</v>
      </c>
      <c r="AI91" s="79" t="s">
        <v>982</v>
      </c>
      <c r="AJ91" s="79"/>
      <c r="AK91" s="87" t="s">
        <v>981</v>
      </c>
      <c r="AL91" s="79" t="b">
        <v>0</v>
      </c>
      <c r="AM91" s="79">
        <v>69</v>
      </c>
      <c r="AN91" s="87" t="s">
        <v>973</v>
      </c>
      <c r="AO91" s="79" t="s">
        <v>994</v>
      </c>
      <c r="AP91" s="79" t="b">
        <v>0</v>
      </c>
      <c r="AQ91" s="87" t="s">
        <v>973</v>
      </c>
      <c r="AR91" s="79" t="s">
        <v>196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5" t="s">
        <v>271</v>
      </c>
      <c r="B92" s="65" t="s">
        <v>357</v>
      </c>
      <c r="C92" s="66" t="s">
        <v>2615</v>
      </c>
      <c r="D92" s="67">
        <v>3</v>
      </c>
      <c r="E92" s="66" t="s">
        <v>132</v>
      </c>
      <c r="F92" s="69">
        <v>32</v>
      </c>
      <c r="G92" s="66"/>
      <c r="H92" s="70"/>
      <c r="I92" s="71"/>
      <c r="J92" s="71"/>
      <c r="K92" s="34" t="s">
        <v>65</v>
      </c>
      <c r="L92" s="72">
        <v>92</v>
      </c>
      <c r="M92" s="72"/>
      <c r="N92" s="73"/>
      <c r="O92" s="79" t="s">
        <v>368</v>
      </c>
      <c r="P92" s="81">
        <v>43630.18670138889</v>
      </c>
      <c r="Q92" s="79" t="s">
        <v>379</v>
      </c>
      <c r="R92" s="79"/>
      <c r="S92" s="79"/>
      <c r="T92" s="79" t="s">
        <v>449</v>
      </c>
      <c r="U92" s="79"/>
      <c r="V92" s="82" t="s">
        <v>524</v>
      </c>
      <c r="W92" s="81">
        <v>43630.18670138889</v>
      </c>
      <c r="X92" s="85">
        <v>43630</v>
      </c>
      <c r="Y92" s="87" t="s">
        <v>630</v>
      </c>
      <c r="Z92" s="82" t="s">
        <v>760</v>
      </c>
      <c r="AA92" s="79"/>
      <c r="AB92" s="79"/>
      <c r="AC92" s="87" t="s">
        <v>890</v>
      </c>
      <c r="AD92" s="79"/>
      <c r="AE92" s="79" t="b">
        <v>0</v>
      </c>
      <c r="AF92" s="79">
        <v>0</v>
      </c>
      <c r="AG92" s="87" t="s">
        <v>981</v>
      </c>
      <c r="AH92" s="79" t="b">
        <v>0</v>
      </c>
      <c r="AI92" s="79" t="s">
        <v>982</v>
      </c>
      <c r="AJ92" s="79"/>
      <c r="AK92" s="87" t="s">
        <v>981</v>
      </c>
      <c r="AL92" s="79" t="b">
        <v>0</v>
      </c>
      <c r="AM92" s="79">
        <v>69</v>
      </c>
      <c r="AN92" s="87" t="s">
        <v>973</v>
      </c>
      <c r="AO92" s="79" t="s">
        <v>994</v>
      </c>
      <c r="AP92" s="79" t="b">
        <v>0</v>
      </c>
      <c r="AQ92" s="87" t="s">
        <v>973</v>
      </c>
      <c r="AR92" s="79" t="s">
        <v>196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5" t="s">
        <v>271</v>
      </c>
      <c r="B93" s="65" t="s">
        <v>346</v>
      </c>
      <c r="C93" s="66" t="s">
        <v>2615</v>
      </c>
      <c r="D93" s="67">
        <v>3</v>
      </c>
      <c r="E93" s="66" t="s">
        <v>132</v>
      </c>
      <c r="F93" s="69">
        <v>32</v>
      </c>
      <c r="G93" s="66"/>
      <c r="H93" s="70"/>
      <c r="I93" s="71"/>
      <c r="J93" s="71"/>
      <c r="K93" s="34" t="s">
        <v>65</v>
      </c>
      <c r="L93" s="72">
        <v>93</v>
      </c>
      <c r="M93" s="72"/>
      <c r="N93" s="73"/>
      <c r="O93" s="79" t="s">
        <v>368</v>
      </c>
      <c r="P93" s="81">
        <v>43630.18670138889</v>
      </c>
      <c r="Q93" s="79" t="s">
        <v>379</v>
      </c>
      <c r="R93" s="79"/>
      <c r="S93" s="79"/>
      <c r="T93" s="79" t="s">
        <v>449</v>
      </c>
      <c r="U93" s="79"/>
      <c r="V93" s="82" t="s">
        <v>524</v>
      </c>
      <c r="W93" s="81">
        <v>43630.18670138889</v>
      </c>
      <c r="X93" s="85">
        <v>43630</v>
      </c>
      <c r="Y93" s="87" t="s">
        <v>630</v>
      </c>
      <c r="Z93" s="82" t="s">
        <v>760</v>
      </c>
      <c r="AA93" s="79"/>
      <c r="AB93" s="79"/>
      <c r="AC93" s="87" t="s">
        <v>890</v>
      </c>
      <c r="AD93" s="79"/>
      <c r="AE93" s="79" t="b">
        <v>0</v>
      </c>
      <c r="AF93" s="79">
        <v>0</v>
      </c>
      <c r="AG93" s="87" t="s">
        <v>981</v>
      </c>
      <c r="AH93" s="79" t="b">
        <v>0</v>
      </c>
      <c r="AI93" s="79" t="s">
        <v>982</v>
      </c>
      <c r="AJ93" s="79"/>
      <c r="AK93" s="87" t="s">
        <v>981</v>
      </c>
      <c r="AL93" s="79" t="b">
        <v>0</v>
      </c>
      <c r="AM93" s="79">
        <v>69</v>
      </c>
      <c r="AN93" s="87" t="s">
        <v>973</v>
      </c>
      <c r="AO93" s="79" t="s">
        <v>994</v>
      </c>
      <c r="AP93" s="79" t="b">
        <v>0</v>
      </c>
      <c r="AQ93" s="87" t="s">
        <v>973</v>
      </c>
      <c r="AR93" s="79" t="s">
        <v>196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5" t="s">
        <v>271</v>
      </c>
      <c r="B94" s="65" t="s">
        <v>358</v>
      </c>
      <c r="C94" s="66" t="s">
        <v>2615</v>
      </c>
      <c r="D94" s="67">
        <v>3</v>
      </c>
      <c r="E94" s="66" t="s">
        <v>132</v>
      </c>
      <c r="F94" s="69">
        <v>32</v>
      </c>
      <c r="G94" s="66"/>
      <c r="H94" s="70"/>
      <c r="I94" s="71"/>
      <c r="J94" s="71"/>
      <c r="K94" s="34" t="s">
        <v>65</v>
      </c>
      <c r="L94" s="72">
        <v>94</v>
      </c>
      <c r="M94" s="72"/>
      <c r="N94" s="73"/>
      <c r="O94" s="79" t="s">
        <v>368</v>
      </c>
      <c r="P94" s="81">
        <v>43630.18670138889</v>
      </c>
      <c r="Q94" s="79" t="s">
        <v>379</v>
      </c>
      <c r="R94" s="79"/>
      <c r="S94" s="79"/>
      <c r="T94" s="79" t="s">
        <v>449</v>
      </c>
      <c r="U94" s="79"/>
      <c r="V94" s="82" t="s">
        <v>524</v>
      </c>
      <c r="W94" s="81">
        <v>43630.18670138889</v>
      </c>
      <c r="X94" s="85">
        <v>43630</v>
      </c>
      <c r="Y94" s="87" t="s">
        <v>630</v>
      </c>
      <c r="Z94" s="82" t="s">
        <v>760</v>
      </c>
      <c r="AA94" s="79"/>
      <c r="AB94" s="79"/>
      <c r="AC94" s="87" t="s">
        <v>890</v>
      </c>
      <c r="AD94" s="79"/>
      <c r="AE94" s="79" t="b">
        <v>0</v>
      </c>
      <c r="AF94" s="79">
        <v>0</v>
      </c>
      <c r="AG94" s="87" t="s">
        <v>981</v>
      </c>
      <c r="AH94" s="79" t="b">
        <v>0</v>
      </c>
      <c r="AI94" s="79" t="s">
        <v>982</v>
      </c>
      <c r="AJ94" s="79"/>
      <c r="AK94" s="87" t="s">
        <v>981</v>
      </c>
      <c r="AL94" s="79" t="b">
        <v>0</v>
      </c>
      <c r="AM94" s="79">
        <v>69</v>
      </c>
      <c r="AN94" s="87" t="s">
        <v>973</v>
      </c>
      <c r="AO94" s="79" t="s">
        <v>994</v>
      </c>
      <c r="AP94" s="79" t="b">
        <v>0</v>
      </c>
      <c r="AQ94" s="87" t="s">
        <v>973</v>
      </c>
      <c r="AR94" s="79" t="s">
        <v>196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2</v>
      </c>
      <c r="BG94" s="49">
        <v>7.142857142857143</v>
      </c>
      <c r="BH94" s="48">
        <v>0</v>
      </c>
      <c r="BI94" s="49">
        <v>0</v>
      </c>
      <c r="BJ94" s="48">
        <v>0</v>
      </c>
      <c r="BK94" s="49">
        <v>0</v>
      </c>
      <c r="BL94" s="48">
        <v>26</v>
      </c>
      <c r="BM94" s="49">
        <v>92.85714285714286</v>
      </c>
      <c r="BN94" s="48">
        <v>28</v>
      </c>
    </row>
    <row r="95" spans="1:66" ht="15">
      <c r="A95" s="65" t="s">
        <v>272</v>
      </c>
      <c r="B95" s="65" t="s">
        <v>347</v>
      </c>
      <c r="C95" s="66" t="s">
        <v>2615</v>
      </c>
      <c r="D95" s="67">
        <v>3</v>
      </c>
      <c r="E95" s="66" t="s">
        <v>132</v>
      </c>
      <c r="F95" s="69">
        <v>32</v>
      </c>
      <c r="G95" s="66"/>
      <c r="H95" s="70"/>
      <c r="I95" s="71"/>
      <c r="J95" s="71"/>
      <c r="K95" s="34" t="s">
        <v>65</v>
      </c>
      <c r="L95" s="72">
        <v>95</v>
      </c>
      <c r="M95" s="72"/>
      <c r="N95" s="73"/>
      <c r="O95" s="79" t="s">
        <v>367</v>
      </c>
      <c r="P95" s="81">
        <v>43630.19327546296</v>
      </c>
      <c r="Q95" s="79" t="s">
        <v>379</v>
      </c>
      <c r="R95" s="79"/>
      <c r="S95" s="79"/>
      <c r="T95" s="79" t="s">
        <v>449</v>
      </c>
      <c r="U95" s="79"/>
      <c r="V95" s="82" t="s">
        <v>525</v>
      </c>
      <c r="W95" s="81">
        <v>43630.19327546296</v>
      </c>
      <c r="X95" s="85">
        <v>43630</v>
      </c>
      <c r="Y95" s="87" t="s">
        <v>631</v>
      </c>
      <c r="Z95" s="82" t="s">
        <v>761</v>
      </c>
      <c r="AA95" s="79"/>
      <c r="AB95" s="79"/>
      <c r="AC95" s="87" t="s">
        <v>891</v>
      </c>
      <c r="AD95" s="79"/>
      <c r="AE95" s="79" t="b">
        <v>0</v>
      </c>
      <c r="AF95" s="79">
        <v>0</v>
      </c>
      <c r="AG95" s="87" t="s">
        <v>981</v>
      </c>
      <c r="AH95" s="79" t="b">
        <v>0</v>
      </c>
      <c r="AI95" s="79" t="s">
        <v>982</v>
      </c>
      <c r="AJ95" s="79"/>
      <c r="AK95" s="87" t="s">
        <v>981</v>
      </c>
      <c r="AL95" s="79" t="b">
        <v>0</v>
      </c>
      <c r="AM95" s="79">
        <v>69</v>
      </c>
      <c r="AN95" s="87" t="s">
        <v>973</v>
      </c>
      <c r="AO95" s="79" t="s">
        <v>994</v>
      </c>
      <c r="AP95" s="79" t="b">
        <v>0</v>
      </c>
      <c r="AQ95" s="87" t="s">
        <v>973</v>
      </c>
      <c r="AR95" s="79" t="s">
        <v>196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5" t="s">
        <v>272</v>
      </c>
      <c r="B96" s="65" t="s">
        <v>357</v>
      </c>
      <c r="C96" s="66" t="s">
        <v>2615</v>
      </c>
      <c r="D96" s="67">
        <v>3</v>
      </c>
      <c r="E96" s="66" t="s">
        <v>132</v>
      </c>
      <c r="F96" s="69">
        <v>32</v>
      </c>
      <c r="G96" s="66"/>
      <c r="H96" s="70"/>
      <c r="I96" s="71"/>
      <c r="J96" s="71"/>
      <c r="K96" s="34" t="s">
        <v>65</v>
      </c>
      <c r="L96" s="72">
        <v>96</v>
      </c>
      <c r="M96" s="72"/>
      <c r="N96" s="73"/>
      <c r="O96" s="79" t="s">
        <v>368</v>
      </c>
      <c r="P96" s="81">
        <v>43630.19327546296</v>
      </c>
      <c r="Q96" s="79" t="s">
        <v>379</v>
      </c>
      <c r="R96" s="79"/>
      <c r="S96" s="79"/>
      <c r="T96" s="79" t="s">
        <v>449</v>
      </c>
      <c r="U96" s="79"/>
      <c r="V96" s="82" t="s">
        <v>525</v>
      </c>
      <c r="W96" s="81">
        <v>43630.19327546296</v>
      </c>
      <c r="X96" s="85">
        <v>43630</v>
      </c>
      <c r="Y96" s="87" t="s">
        <v>631</v>
      </c>
      <c r="Z96" s="82" t="s">
        <v>761</v>
      </c>
      <c r="AA96" s="79"/>
      <c r="AB96" s="79"/>
      <c r="AC96" s="87" t="s">
        <v>891</v>
      </c>
      <c r="AD96" s="79"/>
      <c r="AE96" s="79" t="b">
        <v>0</v>
      </c>
      <c r="AF96" s="79">
        <v>0</v>
      </c>
      <c r="AG96" s="87" t="s">
        <v>981</v>
      </c>
      <c r="AH96" s="79" t="b">
        <v>0</v>
      </c>
      <c r="AI96" s="79" t="s">
        <v>982</v>
      </c>
      <c r="AJ96" s="79"/>
      <c r="AK96" s="87" t="s">
        <v>981</v>
      </c>
      <c r="AL96" s="79" t="b">
        <v>0</v>
      </c>
      <c r="AM96" s="79">
        <v>69</v>
      </c>
      <c r="AN96" s="87" t="s">
        <v>973</v>
      </c>
      <c r="AO96" s="79" t="s">
        <v>994</v>
      </c>
      <c r="AP96" s="79" t="b">
        <v>0</v>
      </c>
      <c r="AQ96" s="87" t="s">
        <v>973</v>
      </c>
      <c r="AR96" s="79" t="s">
        <v>196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5" t="s">
        <v>272</v>
      </c>
      <c r="B97" s="65" t="s">
        <v>346</v>
      </c>
      <c r="C97" s="66" t="s">
        <v>2615</v>
      </c>
      <c r="D97" s="67">
        <v>3</v>
      </c>
      <c r="E97" s="66" t="s">
        <v>132</v>
      </c>
      <c r="F97" s="69">
        <v>32</v>
      </c>
      <c r="G97" s="66"/>
      <c r="H97" s="70"/>
      <c r="I97" s="71"/>
      <c r="J97" s="71"/>
      <c r="K97" s="34" t="s">
        <v>65</v>
      </c>
      <c r="L97" s="72">
        <v>97</v>
      </c>
      <c r="M97" s="72"/>
      <c r="N97" s="73"/>
      <c r="O97" s="79" t="s">
        <v>368</v>
      </c>
      <c r="P97" s="81">
        <v>43630.19327546296</v>
      </c>
      <c r="Q97" s="79" t="s">
        <v>379</v>
      </c>
      <c r="R97" s="79"/>
      <c r="S97" s="79"/>
      <c r="T97" s="79" t="s">
        <v>449</v>
      </c>
      <c r="U97" s="79"/>
      <c r="V97" s="82" t="s">
        <v>525</v>
      </c>
      <c r="W97" s="81">
        <v>43630.19327546296</v>
      </c>
      <c r="X97" s="85">
        <v>43630</v>
      </c>
      <c r="Y97" s="87" t="s">
        <v>631</v>
      </c>
      <c r="Z97" s="82" t="s">
        <v>761</v>
      </c>
      <c r="AA97" s="79"/>
      <c r="AB97" s="79"/>
      <c r="AC97" s="87" t="s">
        <v>891</v>
      </c>
      <c r="AD97" s="79"/>
      <c r="AE97" s="79" t="b">
        <v>0</v>
      </c>
      <c r="AF97" s="79">
        <v>0</v>
      </c>
      <c r="AG97" s="87" t="s">
        <v>981</v>
      </c>
      <c r="AH97" s="79" t="b">
        <v>0</v>
      </c>
      <c r="AI97" s="79" t="s">
        <v>982</v>
      </c>
      <c r="AJ97" s="79"/>
      <c r="AK97" s="87" t="s">
        <v>981</v>
      </c>
      <c r="AL97" s="79" t="b">
        <v>0</v>
      </c>
      <c r="AM97" s="79">
        <v>69</v>
      </c>
      <c r="AN97" s="87" t="s">
        <v>973</v>
      </c>
      <c r="AO97" s="79" t="s">
        <v>994</v>
      </c>
      <c r="AP97" s="79" t="b">
        <v>0</v>
      </c>
      <c r="AQ97" s="87" t="s">
        <v>973</v>
      </c>
      <c r="AR97" s="79" t="s">
        <v>196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5" t="s">
        <v>272</v>
      </c>
      <c r="B98" s="65" t="s">
        <v>358</v>
      </c>
      <c r="C98" s="66" t="s">
        <v>2615</v>
      </c>
      <c r="D98" s="67">
        <v>3</v>
      </c>
      <c r="E98" s="66" t="s">
        <v>132</v>
      </c>
      <c r="F98" s="69">
        <v>32</v>
      </c>
      <c r="G98" s="66"/>
      <c r="H98" s="70"/>
      <c r="I98" s="71"/>
      <c r="J98" s="71"/>
      <c r="K98" s="34" t="s">
        <v>65</v>
      </c>
      <c r="L98" s="72">
        <v>98</v>
      </c>
      <c r="M98" s="72"/>
      <c r="N98" s="73"/>
      <c r="O98" s="79" t="s">
        <v>368</v>
      </c>
      <c r="P98" s="81">
        <v>43630.19327546296</v>
      </c>
      <c r="Q98" s="79" t="s">
        <v>379</v>
      </c>
      <c r="R98" s="79"/>
      <c r="S98" s="79"/>
      <c r="T98" s="79" t="s">
        <v>449</v>
      </c>
      <c r="U98" s="79"/>
      <c r="V98" s="82" t="s">
        <v>525</v>
      </c>
      <c r="W98" s="81">
        <v>43630.19327546296</v>
      </c>
      <c r="X98" s="85">
        <v>43630</v>
      </c>
      <c r="Y98" s="87" t="s">
        <v>631</v>
      </c>
      <c r="Z98" s="82" t="s">
        <v>761</v>
      </c>
      <c r="AA98" s="79"/>
      <c r="AB98" s="79"/>
      <c r="AC98" s="87" t="s">
        <v>891</v>
      </c>
      <c r="AD98" s="79"/>
      <c r="AE98" s="79" t="b">
        <v>0</v>
      </c>
      <c r="AF98" s="79">
        <v>0</v>
      </c>
      <c r="AG98" s="87" t="s">
        <v>981</v>
      </c>
      <c r="AH98" s="79" t="b">
        <v>0</v>
      </c>
      <c r="AI98" s="79" t="s">
        <v>982</v>
      </c>
      <c r="AJ98" s="79"/>
      <c r="AK98" s="87" t="s">
        <v>981</v>
      </c>
      <c r="AL98" s="79" t="b">
        <v>0</v>
      </c>
      <c r="AM98" s="79">
        <v>69</v>
      </c>
      <c r="AN98" s="87" t="s">
        <v>973</v>
      </c>
      <c r="AO98" s="79" t="s">
        <v>994</v>
      </c>
      <c r="AP98" s="79" t="b">
        <v>0</v>
      </c>
      <c r="AQ98" s="87" t="s">
        <v>973</v>
      </c>
      <c r="AR98" s="79" t="s">
        <v>196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2</v>
      </c>
      <c r="BG98" s="49">
        <v>7.142857142857143</v>
      </c>
      <c r="BH98" s="48">
        <v>0</v>
      </c>
      <c r="BI98" s="49">
        <v>0</v>
      </c>
      <c r="BJ98" s="48">
        <v>0</v>
      </c>
      <c r="BK98" s="49">
        <v>0</v>
      </c>
      <c r="BL98" s="48">
        <v>26</v>
      </c>
      <c r="BM98" s="49">
        <v>92.85714285714286</v>
      </c>
      <c r="BN98" s="48">
        <v>28</v>
      </c>
    </row>
    <row r="99" spans="1:66" ht="15">
      <c r="A99" s="65" t="s">
        <v>273</v>
      </c>
      <c r="B99" s="65" t="s">
        <v>355</v>
      </c>
      <c r="C99" s="66" t="s">
        <v>2615</v>
      </c>
      <c r="D99" s="67">
        <v>3</v>
      </c>
      <c r="E99" s="66" t="s">
        <v>132</v>
      </c>
      <c r="F99" s="69">
        <v>32</v>
      </c>
      <c r="G99" s="66"/>
      <c r="H99" s="70"/>
      <c r="I99" s="71"/>
      <c r="J99" s="71"/>
      <c r="K99" s="34" t="s">
        <v>65</v>
      </c>
      <c r="L99" s="72">
        <v>99</v>
      </c>
      <c r="M99" s="72"/>
      <c r="N99" s="73"/>
      <c r="O99" s="79" t="s">
        <v>368</v>
      </c>
      <c r="P99" s="81">
        <v>43627.51646990741</v>
      </c>
      <c r="Q99" s="79" t="s">
        <v>373</v>
      </c>
      <c r="R99" s="82" t="s">
        <v>405</v>
      </c>
      <c r="S99" s="79" t="s">
        <v>421</v>
      </c>
      <c r="T99" s="79" t="s">
        <v>450</v>
      </c>
      <c r="U99" s="82" t="s">
        <v>475</v>
      </c>
      <c r="V99" s="82" t="s">
        <v>475</v>
      </c>
      <c r="W99" s="81">
        <v>43627.51646990741</v>
      </c>
      <c r="X99" s="85">
        <v>43627</v>
      </c>
      <c r="Y99" s="87" t="s">
        <v>632</v>
      </c>
      <c r="Z99" s="82" t="s">
        <v>762</v>
      </c>
      <c r="AA99" s="79"/>
      <c r="AB99" s="79"/>
      <c r="AC99" s="87" t="s">
        <v>892</v>
      </c>
      <c r="AD99" s="79"/>
      <c r="AE99" s="79" t="b">
        <v>0</v>
      </c>
      <c r="AF99" s="79">
        <v>1</v>
      </c>
      <c r="AG99" s="87" t="s">
        <v>981</v>
      </c>
      <c r="AH99" s="79" t="b">
        <v>1</v>
      </c>
      <c r="AI99" s="79" t="s">
        <v>982</v>
      </c>
      <c r="AJ99" s="79"/>
      <c r="AK99" s="87" t="s">
        <v>984</v>
      </c>
      <c r="AL99" s="79" t="b">
        <v>0</v>
      </c>
      <c r="AM99" s="79">
        <v>2</v>
      </c>
      <c r="AN99" s="87" t="s">
        <v>981</v>
      </c>
      <c r="AO99" s="79" t="s">
        <v>996</v>
      </c>
      <c r="AP99" s="79" t="b">
        <v>0</v>
      </c>
      <c r="AQ99" s="87" t="s">
        <v>892</v>
      </c>
      <c r="AR99" s="79" t="s">
        <v>196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8">
        <v>2</v>
      </c>
      <c r="BG99" s="49">
        <v>5.714285714285714</v>
      </c>
      <c r="BH99" s="48">
        <v>1</v>
      </c>
      <c r="BI99" s="49">
        <v>2.857142857142857</v>
      </c>
      <c r="BJ99" s="48">
        <v>0</v>
      </c>
      <c r="BK99" s="49">
        <v>0</v>
      </c>
      <c r="BL99" s="48">
        <v>32</v>
      </c>
      <c r="BM99" s="49">
        <v>91.42857142857143</v>
      </c>
      <c r="BN99" s="48">
        <v>35</v>
      </c>
    </row>
    <row r="100" spans="1:66" ht="15">
      <c r="A100" s="65" t="s">
        <v>274</v>
      </c>
      <c r="B100" s="65" t="s">
        <v>273</v>
      </c>
      <c r="C100" s="66" t="s">
        <v>2615</v>
      </c>
      <c r="D100" s="67">
        <v>3</v>
      </c>
      <c r="E100" s="66" t="s">
        <v>132</v>
      </c>
      <c r="F100" s="69">
        <v>32</v>
      </c>
      <c r="G100" s="66"/>
      <c r="H100" s="70"/>
      <c r="I100" s="71"/>
      <c r="J100" s="71"/>
      <c r="K100" s="34" t="s">
        <v>65</v>
      </c>
      <c r="L100" s="72">
        <v>100</v>
      </c>
      <c r="M100" s="72"/>
      <c r="N100" s="73"/>
      <c r="O100" s="79" t="s">
        <v>367</v>
      </c>
      <c r="P100" s="81">
        <v>43627.51671296296</v>
      </c>
      <c r="Q100" s="79" t="s">
        <v>373</v>
      </c>
      <c r="R100" s="79"/>
      <c r="S100" s="79"/>
      <c r="T100" s="79" t="s">
        <v>438</v>
      </c>
      <c r="U100" s="79"/>
      <c r="V100" s="82" t="s">
        <v>526</v>
      </c>
      <c r="W100" s="81">
        <v>43627.51671296296</v>
      </c>
      <c r="X100" s="85">
        <v>43627</v>
      </c>
      <c r="Y100" s="87" t="s">
        <v>633</v>
      </c>
      <c r="Z100" s="82" t="s">
        <v>763</v>
      </c>
      <c r="AA100" s="79"/>
      <c r="AB100" s="79"/>
      <c r="AC100" s="87" t="s">
        <v>893</v>
      </c>
      <c r="AD100" s="79"/>
      <c r="AE100" s="79" t="b">
        <v>0</v>
      </c>
      <c r="AF100" s="79">
        <v>0</v>
      </c>
      <c r="AG100" s="87" t="s">
        <v>981</v>
      </c>
      <c r="AH100" s="79" t="b">
        <v>1</v>
      </c>
      <c r="AI100" s="79" t="s">
        <v>982</v>
      </c>
      <c r="AJ100" s="79"/>
      <c r="AK100" s="87" t="s">
        <v>984</v>
      </c>
      <c r="AL100" s="79" t="b">
        <v>0</v>
      </c>
      <c r="AM100" s="79">
        <v>2</v>
      </c>
      <c r="AN100" s="87" t="s">
        <v>892</v>
      </c>
      <c r="AO100" s="79" t="s">
        <v>997</v>
      </c>
      <c r="AP100" s="79" t="b">
        <v>0</v>
      </c>
      <c r="AQ100" s="87" t="s">
        <v>892</v>
      </c>
      <c r="AR100" s="79" t="s">
        <v>196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8"/>
      <c r="BG100" s="49"/>
      <c r="BH100" s="48"/>
      <c r="BI100" s="49"/>
      <c r="BJ100" s="48"/>
      <c r="BK100" s="49"/>
      <c r="BL100" s="48"/>
      <c r="BM100" s="49"/>
      <c r="BN100" s="48"/>
    </row>
    <row r="101" spans="1:66" ht="15">
      <c r="A101" s="65" t="s">
        <v>274</v>
      </c>
      <c r="B101" s="65" t="s">
        <v>355</v>
      </c>
      <c r="C101" s="66" t="s">
        <v>2615</v>
      </c>
      <c r="D101" s="67">
        <v>3</v>
      </c>
      <c r="E101" s="66" t="s">
        <v>132</v>
      </c>
      <c r="F101" s="69">
        <v>32</v>
      </c>
      <c r="G101" s="66"/>
      <c r="H101" s="70"/>
      <c r="I101" s="71"/>
      <c r="J101" s="71"/>
      <c r="K101" s="34" t="s">
        <v>65</v>
      </c>
      <c r="L101" s="72">
        <v>101</v>
      </c>
      <c r="M101" s="72"/>
      <c r="N101" s="73"/>
      <c r="O101" s="79" t="s">
        <v>368</v>
      </c>
      <c r="P101" s="81">
        <v>43627.51671296296</v>
      </c>
      <c r="Q101" s="79" t="s">
        <v>373</v>
      </c>
      <c r="R101" s="79"/>
      <c r="S101" s="79"/>
      <c r="T101" s="79" t="s">
        <v>438</v>
      </c>
      <c r="U101" s="79"/>
      <c r="V101" s="82" t="s">
        <v>526</v>
      </c>
      <c r="W101" s="81">
        <v>43627.51671296296</v>
      </c>
      <c r="X101" s="85">
        <v>43627</v>
      </c>
      <c r="Y101" s="87" t="s">
        <v>633</v>
      </c>
      <c r="Z101" s="82" t="s">
        <v>763</v>
      </c>
      <c r="AA101" s="79"/>
      <c r="AB101" s="79"/>
      <c r="AC101" s="87" t="s">
        <v>893</v>
      </c>
      <c r="AD101" s="79"/>
      <c r="AE101" s="79" t="b">
        <v>0</v>
      </c>
      <c r="AF101" s="79">
        <v>0</v>
      </c>
      <c r="AG101" s="87" t="s">
        <v>981</v>
      </c>
      <c r="AH101" s="79" t="b">
        <v>1</v>
      </c>
      <c r="AI101" s="79" t="s">
        <v>982</v>
      </c>
      <c r="AJ101" s="79"/>
      <c r="AK101" s="87" t="s">
        <v>984</v>
      </c>
      <c r="AL101" s="79" t="b">
        <v>0</v>
      </c>
      <c r="AM101" s="79">
        <v>2</v>
      </c>
      <c r="AN101" s="87" t="s">
        <v>892</v>
      </c>
      <c r="AO101" s="79" t="s">
        <v>997</v>
      </c>
      <c r="AP101" s="79" t="b">
        <v>0</v>
      </c>
      <c r="AQ101" s="87" t="s">
        <v>892</v>
      </c>
      <c r="AR101" s="79" t="s">
        <v>196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8">
        <v>2</v>
      </c>
      <c r="BG101" s="49">
        <v>5.714285714285714</v>
      </c>
      <c r="BH101" s="48">
        <v>1</v>
      </c>
      <c r="BI101" s="49">
        <v>2.857142857142857</v>
      </c>
      <c r="BJ101" s="48">
        <v>0</v>
      </c>
      <c r="BK101" s="49">
        <v>0</v>
      </c>
      <c r="BL101" s="48">
        <v>32</v>
      </c>
      <c r="BM101" s="49">
        <v>91.42857142857143</v>
      </c>
      <c r="BN101" s="48">
        <v>35</v>
      </c>
    </row>
    <row r="102" spans="1:66" ht="15">
      <c r="A102" s="65" t="s">
        <v>274</v>
      </c>
      <c r="B102" s="65" t="s">
        <v>347</v>
      </c>
      <c r="C102" s="66" t="s">
        <v>2615</v>
      </c>
      <c r="D102" s="67">
        <v>3</v>
      </c>
      <c r="E102" s="66" t="s">
        <v>132</v>
      </c>
      <c r="F102" s="69">
        <v>32</v>
      </c>
      <c r="G102" s="66"/>
      <c r="H102" s="70"/>
      <c r="I102" s="71"/>
      <c r="J102" s="71"/>
      <c r="K102" s="34" t="s">
        <v>65</v>
      </c>
      <c r="L102" s="72">
        <v>102</v>
      </c>
      <c r="M102" s="72"/>
      <c r="N102" s="73"/>
      <c r="O102" s="79" t="s">
        <v>367</v>
      </c>
      <c r="P102" s="81">
        <v>43630.19386574074</v>
      </c>
      <c r="Q102" s="79" t="s">
        <v>379</v>
      </c>
      <c r="R102" s="79"/>
      <c r="S102" s="79"/>
      <c r="T102" s="79" t="s">
        <v>449</v>
      </c>
      <c r="U102" s="79"/>
      <c r="V102" s="82" t="s">
        <v>526</v>
      </c>
      <c r="W102" s="81">
        <v>43630.19386574074</v>
      </c>
      <c r="X102" s="85">
        <v>43630</v>
      </c>
      <c r="Y102" s="87" t="s">
        <v>634</v>
      </c>
      <c r="Z102" s="82" t="s">
        <v>764</v>
      </c>
      <c r="AA102" s="79"/>
      <c r="AB102" s="79"/>
      <c r="AC102" s="87" t="s">
        <v>894</v>
      </c>
      <c r="AD102" s="79"/>
      <c r="AE102" s="79" t="b">
        <v>0</v>
      </c>
      <c r="AF102" s="79">
        <v>0</v>
      </c>
      <c r="AG102" s="87" t="s">
        <v>981</v>
      </c>
      <c r="AH102" s="79" t="b">
        <v>0</v>
      </c>
      <c r="AI102" s="79" t="s">
        <v>982</v>
      </c>
      <c r="AJ102" s="79"/>
      <c r="AK102" s="87" t="s">
        <v>981</v>
      </c>
      <c r="AL102" s="79" t="b">
        <v>0</v>
      </c>
      <c r="AM102" s="79">
        <v>69</v>
      </c>
      <c r="AN102" s="87" t="s">
        <v>973</v>
      </c>
      <c r="AO102" s="79" t="s">
        <v>997</v>
      </c>
      <c r="AP102" s="79" t="b">
        <v>0</v>
      </c>
      <c r="AQ102" s="87" t="s">
        <v>973</v>
      </c>
      <c r="AR102" s="79" t="s">
        <v>196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1</v>
      </c>
      <c r="BF102" s="48"/>
      <c r="BG102" s="49"/>
      <c r="BH102" s="48"/>
      <c r="BI102" s="49"/>
      <c r="BJ102" s="48"/>
      <c r="BK102" s="49"/>
      <c r="BL102" s="48"/>
      <c r="BM102" s="49"/>
      <c r="BN102" s="48"/>
    </row>
    <row r="103" spans="1:66" ht="15">
      <c r="A103" s="65" t="s">
        <v>274</v>
      </c>
      <c r="B103" s="65" t="s">
        <v>357</v>
      </c>
      <c r="C103" s="66" t="s">
        <v>2615</v>
      </c>
      <c r="D103" s="67">
        <v>3</v>
      </c>
      <c r="E103" s="66" t="s">
        <v>132</v>
      </c>
      <c r="F103" s="69">
        <v>32</v>
      </c>
      <c r="G103" s="66"/>
      <c r="H103" s="70"/>
      <c r="I103" s="71"/>
      <c r="J103" s="71"/>
      <c r="K103" s="34" t="s">
        <v>65</v>
      </c>
      <c r="L103" s="72">
        <v>103</v>
      </c>
      <c r="M103" s="72"/>
      <c r="N103" s="73"/>
      <c r="O103" s="79" t="s">
        <v>368</v>
      </c>
      <c r="P103" s="81">
        <v>43630.19386574074</v>
      </c>
      <c r="Q103" s="79" t="s">
        <v>379</v>
      </c>
      <c r="R103" s="79"/>
      <c r="S103" s="79"/>
      <c r="T103" s="79" t="s">
        <v>449</v>
      </c>
      <c r="U103" s="79"/>
      <c r="V103" s="82" t="s">
        <v>526</v>
      </c>
      <c r="W103" s="81">
        <v>43630.19386574074</v>
      </c>
      <c r="X103" s="85">
        <v>43630</v>
      </c>
      <c r="Y103" s="87" t="s">
        <v>634</v>
      </c>
      <c r="Z103" s="82" t="s">
        <v>764</v>
      </c>
      <c r="AA103" s="79"/>
      <c r="AB103" s="79"/>
      <c r="AC103" s="87" t="s">
        <v>894</v>
      </c>
      <c r="AD103" s="79"/>
      <c r="AE103" s="79" t="b">
        <v>0</v>
      </c>
      <c r="AF103" s="79">
        <v>0</v>
      </c>
      <c r="AG103" s="87" t="s">
        <v>981</v>
      </c>
      <c r="AH103" s="79" t="b">
        <v>0</v>
      </c>
      <c r="AI103" s="79" t="s">
        <v>982</v>
      </c>
      <c r="AJ103" s="79"/>
      <c r="AK103" s="87" t="s">
        <v>981</v>
      </c>
      <c r="AL103" s="79" t="b">
        <v>0</v>
      </c>
      <c r="AM103" s="79">
        <v>69</v>
      </c>
      <c r="AN103" s="87" t="s">
        <v>973</v>
      </c>
      <c r="AO103" s="79" t="s">
        <v>997</v>
      </c>
      <c r="AP103" s="79" t="b">
        <v>0</v>
      </c>
      <c r="AQ103" s="87" t="s">
        <v>973</v>
      </c>
      <c r="AR103" s="79" t="s">
        <v>196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1</v>
      </c>
      <c r="BF103" s="48"/>
      <c r="BG103" s="49"/>
      <c r="BH103" s="48"/>
      <c r="BI103" s="49"/>
      <c r="BJ103" s="48"/>
      <c r="BK103" s="49"/>
      <c r="BL103" s="48"/>
      <c r="BM103" s="49"/>
      <c r="BN103" s="48"/>
    </row>
    <row r="104" spans="1:66" ht="15">
      <c r="A104" s="65" t="s">
        <v>274</v>
      </c>
      <c r="B104" s="65" t="s">
        <v>346</v>
      </c>
      <c r="C104" s="66" t="s">
        <v>2615</v>
      </c>
      <c r="D104" s="67">
        <v>3</v>
      </c>
      <c r="E104" s="66" t="s">
        <v>132</v>
      </c>
      <c r="F104" s="69">
        <v>32</v>
      </c>
      <c r="G104" s="66"/>
      <c r="H104" s="70"/>
      <c r="I104" s="71"/>
      <c r="J104" s="71"/>
      <c r="K104" s="34" t="s">
        <v>65</v>
      </c>
      <c r="L104" s="72">
        <v>104</v>
      </c>
      <c r="M104" s="72"/>
      <c r="N104" s="73"/>
      <c r="O104" s="79" t="s">
        <v>368</v>
      </c>
      <c r="P104" s="81">
        <v>43630.19386574074</v>
      </c>
      <c r="Q104" s="79" t="s">
        <v>379</v>
      </c>
      <c r="R104" s="79"/>
      <c r="S104" s="79"/>
      <c r="T104" s="79" t="s">
        <v>449</v>
      </c>
      <c r="U104" s="79"/>
      <c r="V104" s="82" t="s">
        <v>526</v>
      </c>
      <c r="W104" s="81">
        <v>43630.19386574074</v>
      </c>
      <c r="X104" s="85">
        <v>43630</v>
      </c>
      <c r="Y104" s="87" t="s">
        <v>634</v>
      </c>
      <c r="Z104" s="82" t="s">
        <v>764</v>
      </c>
      <c r="AA104" s="79"/>
      <c r="AB104" s="79"/>
      <c r="AC104" s="87" t="s">
        <v>894</v>
      </c>
      <c r="AD104" s="79"/>
      <c r="AE104" s="79" t="b">
        <v>0</v>
      </c>
      <c r="AF104" s="79">
        <v>0</v>
      </c>
      <c r="AG104" s="87" t="s">
        <v>981</v>
      </c>
      <c r="AH104" s="79" t="b">
        <v>0</v>
      </c>
      <c r="AI104" s="79" t="s">
        <v>982</v>
      </c>
      <c r="AJ104" s="79"/>
      <c r="AK104" s="87" t="s">
        <v>981</v>
      </c>
      <c r="AL104" s="79" t="b">
        <v>0</v>
      </c>
      <c r="AM104" s="79">
        <v>69</v>
      </c>
      <c r="AN104" s="87" t="s">
        <v>973</v>
      </c>
      <c r="AO104" s="79" t="s">
        <v>997</v>
      </c>
      <c r="AP104" s="79" t="b">
        <v>0</v>
      </c>
      <c r="AQ104" s="87" t="s">
        <v>973</v>
      </c>
      <c r="AR104" s="79" t="s">
        <v>196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1</v>
      </c>
      <c r="BF104" s="48"/>
      <c r="BG104" s="49"/>
      <c r="BH104" s="48"/>
      <c r="BI104" s="49"/>
      <c r="BJ104" s="48"/>
      <c r="BK104" s="49"/>
      <c r="BL104" s="48"/>
      <c r="BM104" s="49"/>
      <c r="BN104" s="48"/>
    </row>
    <row r="105" spans="1:66" ht="15">
      <c r="A105" s="65" t="s">
        <v>274</v>
      </c>
      <c r="B105" s="65" t="s">
        <v>358</v>
      </c>
      <c r="C105" s="66" t="s">
        <v>2615</v>
      </c>
      <c r="D105" s="67">
        <v>3</v>
      </c>
      <c r="E105" s="66" t="s">
        <v>132</v>
      </c>
      <c r="F105" s="69">
        <v>32</v>
      </c>
      <c r="G105" s="66"/>
      <c r="H105" s="70"/>
      <c r="I105" s="71"/>
      <c r="J105" s="71"/>
      <c r="K105" s="34" t="s">
        <v>65</v>
      </c>
      <c r="L105" s="72">
        <v>105</v>
      </c>
      <c r="M105" s="72"/>
      <c r="N105" s="73"/>
      <c r="O105" s="79" t="s">
        <v>368</v>
      </c>
      <c r="P105" s="81">
        <v>43630.19386574074</v>
      </c>
      <c r="Q105" s="79" t="s">
        <v>379</v>
      </c>
      <c r="R105" s="79"/>
      <c r="S105" s="79"/>
      <c r="T105" s="79" t="s">
        <v>449</v>
      </c>
      <c r="U105" s="79"/>
      <c r="V105" s="82" t="s">
        <v>526</v>
      </c>
      <c r="W105" s="81">
        <v>43630.19386574074</v>
      </c>
      <c r="X105" s="85">
        <v>43630</v>
      </c>
      <c r="Y105" s="87" t="s">
        <v>634</v>
      </c>
      <c r="Z105" s="82" t="s">
        <v>764</v>
      </c>
      <c r="AA105" s="79"/>
      <c r="AB105" s="79"/>
      <c r="AC105" s="87" t="s">
        <v>894</v>
      </c>
      <c r="AD105" s="79"/>
      <c r="AE105" s="79" t="b">
        <v>0</v>
      </c>
      <c r="AF105" s="79">
        <v>0</v>
      </c>
      <c r="AG105" s="87" t="s">
        <v>981</v>
      </c>
      <c r="AH105" s="79" t="b">
        <v>0</v>
      </c>
      <c r="AI105" s="79" t="s">
        <v>982</v>
      </c>
      <c r="AJ105" s="79"/>
      <c r="AK105" s="87" t="s">
        <v>981</v>
      </c>
      <c r="AL105" s="79" t="b">
        <v>0</v>
      </c>
      <c r="AM105" s="79">
        <v>69</v>
      </c>
      <c r="AN105" s="87" t="s">
        <v>973</v>
      </c>
      <c r="AO105" s="79" t="s">
        <v>997</v>
      </c>
      <c r="AP105" s="79" t="b">
        <v>0</v>
      </c>
      <c r="AQ105" s="87" t="s">
        <v>973</v>
      </c>
      <c r="AR105" s="79" t="s">
        <v>196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1</v>
      </c>
      <c r="BF105" s="48">
        <v>2</v>
      </c>
      <c r="BG105" s="49">
        <v>7.142857142857143</v>
      </c>
      <c r="BH105" s="48">
        <v>0</v>
      </c>
      <c r="BI105" s="49">
        <v>0</v>
      </c>
      <c r="BJ105" s="48">
        <v>0</v>
      </c>
      <c r="BK105" s="49">
        <v>0</v>
      </c>
      <c r="BL105" s="48">
        <v>26</v>
      </c>
      <c r="BM105" s="49">
        <v>92.85714285714286</v>
      </c>
      <c r="BN105" s="48">
        <v>28</v>
      </c>
    </row>
    <row r="106" spans="1:66" ht="15">
      <c r="A106" s="65" t="s">
        <v>275</v>
      </c>
      <c r="B106" s="65" t="s">
        <v>347</v>
      </c>
      <c r="C106" s="66" t="s">
        <v>2615</v>
      </c>
      <c r="D106" s="67">
        <v>3</v>
      </c>
      <c r="E106" s="66" t="s">
        <v>132</v>
      </c>
      <c r="F106" s="69">
        <v>32</v>
      </c>
      <c r="G106" s="66"/>
      <c r="H106" s="70"/>
      <c r="I106" s="71"/>
      <c r="J106" s="71"/>
      <c r="K106" s="34" t="s">
        <v>65</v>
      </c>
      <c r="L106" s="72">
        <v>106</v>
      </c>
      <c r="M106" s="72"/>
      <c r="N106" s="73"/>
      <c r="O106" s="79" t="s">
        <v>367</v>
      </c>
      <c r="P106" s="81">
        <v>43630.19429398148</v>
      </c>
      <c r="Q106" s="79" t="s">
        <v>379</v>
      </c>
      <c r="R106" s="79"/>
      <c r="S106" s="79"/>
      <c r="T106" s="79" t="s">
        <v>449</v>
      </c>
      <c r="U106" s="79"/>
      <c r="V106" s="82" t="s">
        <v>527</v>
      </c>
      <c r="W106" s="81">
        <v>43630.19429398148</v>
      </c>
      <c r="X106" s="85">
        <v>43630</v>
      </c>
      <c r="Y106" s="87" t="s">
        <v>635</v>
      </c>
      <c r="Z106" s="82" t="s">
        <v>765</v>
      </c>
      <c r="AA106" s="79"/>
      <c r="AB106" s="79"/>
      <c r="AC106" s="87" t="s">
        <v>895</v>
      </c>
      <c r="AD106" s="79"/>
      <c r="AE106" s="79" t="b">
        <v>0</v>
      </c>
      <c r="AF106" s="79">
        <v>0</v>
      </c>
      <c r="AG106" s="87" t="s">
        <v>981</v>
      </c>
      <c r="AH106" s="79" t="b">
        <v>0</v>
      </c>
      <c r="AI106" s="79" t="s">
        <v>982</v>
      </c>
      <c r="AJ106" s="79"/>
      <c r="AK106" s="87" t="s">
        <v>981</v>
      </c>
      <c r="AL106" s="79" t="b">
        <v>0</v>
      </c>
      <c r="AM106" s="79">
        <v>69</v>
      </c>
      <c r="AN106" s="87" t="s">
        <v>973</v>
      </c>
      <c r="AO106" s="79" t="s">
        <v>993</v>
      </c>
      <c r="AP106" s="79" t="b">
        <v>0</v>
      </c>
      <c r="AQ106" s="87" t="s">
        <v>973</v>
      </c>
      <c r="AR106" s="79" t="s">
        <v>196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5" t="s">
        <v>275</v>
      </c>
      <c r="B107" s="65" t="s">
        <v>357</v>
      </c>
      <c r="C107" s="66" t="s">
        <v>2615</v>
      </c>
      <c r="D107" s="67">
        <v>3</v>
      </c>
      <c r="E107" s="66" t="s">
        <v>132</v>
      </c>
      <c r="F107" s="69">
        <v>32</v>
      </c>
      <c r="G107" s="66"/>
      <c r="H107" s="70"/>
      <c r="I107" s="71"/>
      <c r="J107" s="71"/>
      <c r="K107" s="34" t="s">
        <v>65</v>
      </c>
      <c r="L107" s="72">
        <v>107</v>
      </c>
      <c r="M107" s="72"/>
      <c r="N107" s="73"/>
      <c r="O107" s="79" t="s">
        <v>368</v>
      </c>
      <c r="P107" s="81">
        <v>43630.19429398148</v>
      </c>
      <c r="Q107" s="79" t="s">
        <v>379</v>
      </c>
      <c r="R107" s="79"/>
      <c r="S107" s="79"/>
      <c r="T107" s="79" t="s">
        <v>449</v>
      </c>
      <c r="U107" s="79"/>
      <c r="V107" s="82" t="s">
        <v>527</v>
      </c>
      <c r="W107" s="81">
        <v>43630.19429398148</v>
      </c>
      <c r="X107" s="85">
        <v>43630</v>
      </c>
      <c r="Y107" s="87" t="s">
        <v>635</v>
      </c>
      <c r="Z107" s="82" t="s">
        <v>765</v>
      </c>
      <c r="AA107" s="79"/>
      <c r="AB107" s="79"/>
      <c r="AC107" s="87" t="s">
        <v>895</v>
      </c>
      <c r="AD107" s="79"/>
      <c r="AE107" s="79" t="b">
        <v>0</v>
      </c>
      <c r="AF107" s="79">
        <v>0</v>
      </c>
      <c r="AG107" s="87" t="s">
        <v>981</v>
      </c>
      <c r="AH107" s="79" t="b">
        <v>0</v>
      </c>
      <c r="AI107" s="79" t="s">
        <v>982</v>
      </c>
      <c r="AJ107" s="79"/>
      <c r="AK107" s="87" t="s">
        <v>981</v>
      </c>
      <c r="AL107" s="79" t="b">
        <v>0</v>
      </c>
      <c r="AM107" s="79">
        <v>69</v>
      </c>
      <c r="AN107" s="87" t="s">
        <v>973</v>
      </c>
      <c r="AO107" s="79" t="s">
        <v>993</v>
      </c>
      <c r="AP107" s="79" t="b">
        <v>0</v>
      </c>
      <c r="AQ107" s="87" t="s">
        <v>973</v>
      </c>
      <c r="AR107" s="79" t="s">
        <v>196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5" t="s">
        <v>275</v>
      </c>
      <c r="B108" s="65" t="s">
        <v>346</v>
      </c>
      <c r="C108" s="66" t="s">
        <v>2615</v>
      </c>
      <c r="D108" s="67">
        <v>3</v>
      </c>
      <c r="E108" s="66" t="s">
        <v>132</v>
      </c>
      <c r="F108" s="69">
        <v>32</v>
      </c>
      <c r="G108" s="66"/>
      <c r="H108" s="70"/>
      <c r="I108" s="71"/>
      <c r="J108" s="71"/>
      <c r="K108" s="34" t="s">
        <v>65</v>
      </c>
      <c r="L108" s="72">
        <v>108</v>
      </c>
      <c r="M108" s="72"/>
      <c r="N108" s="73"/>
      <c r="O108" s="79" t="s">
        <v>368</v>
      </c>
      <c r="P108" s="81">
        <v>43630.19429398148</v>
      </c>
      <c r="Q108" s="79" t="s">
        <v>379</v>
      </c>
      <c r="R108" s="79"/>
      <c r="S108" s="79"/>
      <c r="T108" s="79" t="s">
        <v>449</v>
      </c>
      <c r="U108" s="79"/>
      <c r="V108" s="82" t="s">
        <v>527</v>
      </c>
      <c r="W108" s="81">
        <v>43630.19429398148</v>
      </c>
      <c r="X108" s="85">
        <v>43630</v>
      </c>
      <c r="Y108" s="87" t="s">
        <v>635</v>
      </c>
      <c r="Z108" s="82" t="s">
        <v>765</v>
      </c>
      <c r="AA108" s="79"/>
      <c r="AB108" s="79"/>
      <c r="AC108" s="87" t="s">
        <v>895</v>
      </c>
      <c r="AD108" s="79"/>
      <c r="AE108" s="79" t="b">
        <v>0</v>
      </c>
      <c r="AF108" s="79">
        <v>0</v>
      </c>
      <c r="AG108" s="87" t="s">
        <v>981</v>
      </c>
      <c r="AH108" s="79" t="b">
        <v>0</v>
      </c>
      <c r="AI108" s="79" t="s">
        <v>982</v>
      </c>
      <c r="AJ108" s="79"/>
      <c r="AK108" s="87" t="s">
        <v>981</v>
      </c>
      <c r="AL108" s="79" t="b">
        <v>0</v>
      </c>
      <c r="AM108" s="79">
        <v>69</v>
      </c>
      <c r="AN108" s="87" t="s">
        <v>973</v>
      </c>
      <c r="AO108" s="79" t="s">
        <v>993</v>
      </c>
      <c r="AP108" s="79" t="b">
        <v>0</v>
      </c>
      <c r="AQ108" s="87" t="s">
        <v>973</v>
      </c>
      <c r="AR108" s="79" t="s">
        <v>196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5" t="s">
        <v>275</v>
      </c>
      <c r="B109" s="65" t="s">
        <v>358</v>
      </c>
      <c r="C109" s="66" t="s">
        <v>2615</v>
      </c>
      <c r="D109" s="67">
        <v>3</v>
      </c>
      <c r="E109" s="66" t="s">
        <v>132</v>
      </c>
      <c r="F109" s="69">
        <v>32</v>
      </c>
      <c r="G109" s="66"/>
      <c r="H109" s="70"/>
      <c r="I109" s="71"/>
      <c r="J109" s="71"/>
      <c r="K109" s="34" t="s">
        <v>65</v>
      </c>
      <c r="L109" s="72">
        <v>109</v>
      </c>
      <c r="M109" s="72"/>
      <c r="N109" s="73"/>
      <c r="O109" s="79" t="s">
        <v>368</v>
      </c>
      <c r="P109" s="81">
        <v>43630.19429398148</v>
      </c>
      <c r="Q109" s="79" t="s">
        <v>379</v>
      </c>
      <c r="R109" s="79"/>
      <c r="S109" s="79"/>
      <c r="T109" s="79" t="s">
        <v>449</v>
      </c>
      <c r="U109" s="79"/>
      <c r="V109" s="82" t="s">
        <v>527</v>
      </c>
      <c r="W109" s="81">
        <v>43630.19429398148</v>
      </c>
      <c r="X109" s="85">
        <v>43630</v>
      </c>
      <c r="Y109" s="87" t="s">
        <v>635</v>
      </c>
      <c r="Z109" s="82" t="s">
        <v>765</v>
      </c>
      <c r="AA109" s="79"/>
      <c r="AB109" s="79"/>
      <c r="AC109" s="87" t="s">
        <v>895</v>
      </c>
      <c r="AD109" s="79"/>
      <c r="AE109" s="79" t="b">
        <v>0</v>
      </c>
      <c r="AF109" s="79">
        <v>0</v>
      </c>
      <c r="AG109" s="87" t="s">
        <v>981</v>
      </c>
      <c r="AH109" s="79" t="b">
        <v>0</v>
      </c>
      <c r="AI109" s="79" t="s">
        <v>982</v>
      </c>
      <c r="AJ109" s="79"/>
      <c r="AK109" s="87" t="s">
        <v>981</v>
      </c>
      <c r="AL109" s="79" t="b">
        <v>0</v>
      </c>
      <c r="AM109" s="79">
        <v>69</v>
      </c>
      <c r="AN109" s="87" t="s">
        <v>973</v>
      </c>
      <c r="AO109" s="79" t="s">
        <v>993</v>
      </c>
      <c r="AP109" s="79" t="b">
        <v>0</v>
      </c>
      <c r="AQ109" s="87" t="s">
        <v>973</v>
      </c>
      <c r="AR109" s="79" t="s">
        <v>196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2</v>
      </c>
      <c r="BG109" s="49">
        <v>7.142857142857143</v>
      </c>
      <c r="BH109" s="48">
        <v>0</v>
      </c>
      <c r="BI109" s="49">
        <v>0</v>
      </c>
      <c r="BJ109" s="48">
        <v>0</v>
      </c>
      <c r="BK109" s="49">
        <v>0</v>
      </c>
      <c r="BL109" s="48">
        <v>26</v>
      </c>
      <c r="BM109" s="49">
        <v>92.85714285714286</v>
      </c>
      <c r="BN109" s="48">
        <v>28</v>
      </c>
    </row>
    <row r="110" spans="1:66" ht="15">
      <c r="A110" s="65" t="s">
        <v>276</v>
      </c>
      <c r="B110" s="65" t="s">
        <v>347</v>
      </c>
      <c r="C110" s="66" t="s">
        <v>2615</v>
      </c>
      <c r="D110" s="67">
        <v>3</v>
      </c>
      <c r="E110" s="66" t="s">
        <v>132</v>
      </c>
      <c r="F110" s="69">
        <v>32</v>
      </c>
      <c r="G110" s="66"/>
      <c r="H110" s="70"/>
      <c r="I110" s="71"/>
      <c r="J110" s="71"/>
      <c r="K110" s="34" t="s">
        <v>65</v>
      </c>
      <c r="L110" s="72">
        <v>110</v>
      </c>
      <c r="M110" s="72"/>
      <c r="N110" s="73"/>
      <c r="O110" s="79" t="s">
        <v>367</v>
      </c>
      <c r="P110" s="81">
        <v>43630.227685185186</v>
      </c>
      <c r="Q110" s="79" t="s">
        <v>379</v>
      </c>
      <c r="R110" s="79"/>
      <c r="S110" s="79"/>
      <c r="T110" s="79" t="s">
        <v>449</v>
      </c>
      <c r="U110" s="79"/>
      <c r="V110" s="82" t="s">
        <v>528</v>
      </c>
      <c r="W110" s="81">
        <v>43630.227685185186</v>
      </c>
      <c r="X110" s="85">
        <v>43630</v>
      </c>
      <c r="Y110" s="87" t="s">
        <v>636</v>
      </c>
      <c r="Z110" s="82" t="s">
        <v>766</v>
      </c>
      <c r="AA110" s="79"/>
      <c r="AB110" s="79"/>
      <c r="AC110" s="87" t="s">
        <v>896</v>
      </c>
      <c r="AD110" s="79"/>
      <c r="AE110" s="79" t="b">
        <v>0</v>
      </c>
      <c r="AF110" s="79">
        <v>0</v>
      </c>
      <c r="AG110" s="87" t="s">
        <v>981</v>
      </c>
      <c r="AH110" s="79" t="b">
        <v>0</v>
      </c>
      <c r="AI110" s="79" t="s">
        <v>982</v>
      </c>
      <c r="AJ110" s="79"/>
      <c r="AK110" s="87" t="s">
        <v>981</v>
      </c>
      <c r="AL110" s="79" t="b">
        <v>0</v>
      </c>
      <c r="AM110" s="79">
        <v>69</v>
      </c>
      <c r="AN110" s="87" t="s">
        <v>973</v>
      </c>
      <c r="AO110" s="79" t="s">
        <v>993</v>
      </c>
      <c r="AP110" s="79" t="b">
        <v>0</v>
      </c>
      <c r="AQ110" s="87" t="s">
        <v>973</v>
      </c>
      <c r="AR110" s="79" t="s">
        <v>196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5" t="s">
        <v>276</v>
      </c>
      <c r="B111" s="65" t="s">
        <v>357</v>
      </c>
      <c r="C111" s="66" t="s">
        <v>2615</v>
      </c>
      <c r="D111" s="67">
        <v>3</v>
      </c>
      <c r="E111" s="66" t="s">
        <v>132</v>
      </c>
      <c r="F111" s="69">
        <v>32</v>
      </c>
      <c r="G111" s="66"/>
      <c r="H111" s="70"/>
      <c r="I111" s="71"/>
      <c r="J111" s="71"/>
      <c r="K111" s="34" t="s">
        <v>65</v>
      </c>
      <c r="L111" s="72">
        <v>111</v>
      </c>
      <c r="M111" s="72"/>
      <c r="N111" s="73"/>
      <c r="O111" s="79" t="s">
        <v>368</v>
      </c>
      <c r="P111" s="81">
        <v>43630.227685185186</v>
      </c>
      <c r="Q111" s="79" t="s">
        <v>379</v>
      </c>
      <c r="R111" s="79"/>
      <c r="S111" s="79"/>
      <c r="T111" s="79" t="s">
        <v>449</v>
      </c>
      <c r="U111" s="79"/>
      <c r="V111" s="82" t="s">
        <v>528</v>
      </c>
      <c r="W111" s="81">
        <v>43630.227685185186</v>
      </c>
      <c r="X111" s="85">
        <v>43630</v>
      </c>
      <c r="Y111" s="87" t="s">
        <v>636</v>
      </c>
      <c r="Z111" s="82" t="s">
        <v>766</v>
      </c>
      <c r="AA111" s="79"/>
      <c r="AB111" s="79"/>
      <c r="AC111" s="87" t="s">
        <v>896</v>
      </c>
      <c r="AD111" s="79"/>
      <c r="AE111" s="79" t="b">
        <v>0</v>
      </c>
      <c r="AF111" s="79">
        <v>0</v>
      </c>
      <c r="AG111" s="87" t="s">
        <v>981</v>
      </c>
      <c r="AH111" s="79" t="b">
        <v>0</v>
      </c>
      <c r="AI111" s="79" t="s">
        <v>982</v>
      </c>
      <c r="AJ111" s="79"/>
      <c r="AK111" s="87" t="s">
        <v>981</v>
      </c>
      <c r="AL111" s="79" t="b">
        <v>0</v>
      </c>
      <c r="AM111" s="79">
        <v>69</v>
      </c>
      <c r="AN111" s="87" t="s">
        <v>973</v>
      </c>
      <c r="AO111" s="79" t="s">
        <v>993</v>
      </c>
      <c r="AP111" s="79" t="b">
        <v>0</v>
      </c>
      <c r="AQ111" s="87" t="s">
        <v>973</v>
      </c>
      <c r="AR111" s="79" t="s">
        <v>196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5" t="s">
        <v>276</v>
      </c>
      <c r="B112" s="65" t="s">
        <v>346</v>
      </c>
      <c r="C112" s="66" t="s">
        <v>2615</v>
      </c>
      <c r="D112" s="67">
        <v>3</v>
      </c>
      <c r="E112" s="66" t="s">
        <v>132</v>
      </c>
      <c r="F112" s="69">
        <v>32</v>
      </c>
      <c r="G112" s="66"/>
      <c r="H112" s="70"/>
      <c r="I112" s="71"/>
      <c r="J112" s="71"/>
      <c r="K112" s="34" t="s">
        <v>65</v>
      </c>
      <c r="L112" s="72">
        <v>112</v>
      </c>
      <c r="M112" s="72"/>
      <c r="N112" s="73"/>
      <c r="O112" s="79" t="s">
        <v>368</v>
      </c>
      <c r="P112" s="81">
        <v>43630.227685185186</v>
      </c>
      <c r="Q112" s="79" t="s">
        <v>379</v>
      </c>
      <c r="R112" s="79"/>
      <c r="S112" s="79"/>
      <c r="T112" s="79" t="s">
        <v>449</v>
      </c>
      <c r="U112" s="79"/>
      <c r="V112" s="82" t="s">
        <v>528</v>
      </c>
      <c r="W112" s="81">
        <v>43630.227685185186</v>
      </c>
      <c r="X112" s="85">
        <v>43630</v>
      </c>
      <c r="Y112" s="87" t="s">
        <v>636</v>
      </c>
      <c r="Z112" s="82" t="s">
        <v>766</v>
      </c>
      <c r="AA112" s="79"/>
      <c r="AB112" s="79"/>
      <c r="AC112" s="87" t="s">
        <v>896</v>
      </c>
      <c r="AD112" s="79"/>
      <c r="AE112" s="79" t="b">
        <v>0</v>
      </c>
      <c r="AF112" s="79">
        <v>0</v>
      </c>
      <c r="AG112" s="87" t="s">
        <v>981</v>
      </c>
      <c r="AH112" s="79" t="b">
        <v>0</v>
      </c>
      <c r="AI112" s="79" t="s">
        <v>982</v>
      </c>
      <c r="AJ112" s="79"/>
      <c r="AK112" s="87" t="s">
        <v>981</v>
      </c>
      <c r="AL112" s="79" t="b">
        <v>0</v>
      </c>
      <c r="AM112" s="79">
        <v>69</v>
      </c>
      <c r="AN112" s="87" t="s">
        <v>973</v>
      </c>
      <c r="AO112" s="79" t="s">
        <v>993</v>
      </c>
      <c r="AP112" s="79" t="b">
        <v>0</v>
      </c>
      <c r="AQ112" s="87" t="s">
        <v>973</v>
      </c>
      <c r="AR112" s="79" t="s">
        <v>196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5" t="s">
        <v>276</v>
      </c>
      <c r="B113" s="65" t="s">
        <v>358</v>
      </c>
      <c r="C113" s="66" t="s">
        <v>2615</v>
      </c>
      <c r="D113" s="67">
        <v>3</v>
      </c>
      <c r="E113" s="66" t="s">
        <v>132</v>
      </c>
      <c r="F113" s="69">
        <v>32</v>
      </c>
      <c r="G113" s="66"/>
      <c r="H113" s="70"/>
      <c r="I113" s="71"/>
      <c r="J113" s="71"/>
      <c r="K113" s="34" t="s">
        <v>65</v>
      </c>
      <c r="L113" s="72">
        <v>113</v>
      </c>
      <c r="M113" s="72"/>
      <c r="N113" s="73"/>
      <c r="O113" s="79" t="s">
        <v>368</v>
      </c>
      <c r="P113" s="81">
        <v>43630.227685185186</v>
      </c>
      <c r="Q113" s="79" t="s">
        <v>379</v>
      </c>
      <c r="R113" s="79"/>
      <c r="S113" s="79"/>
      <c r="T113" s="79" t="s">
        <v>449</v>
      </c>
      <c r="U113" s="79"/>
      <c r="V113" s="82" t="s">
        <v>528</v>
      </c>
      <c r="W113" s="81">
        <v>43630.227685185186</v>
      </c>
      <c r="X113" s="85">
        <v>43630</v>
      </c>
      <c r="Y113" s="87" t="s">
        <v>636</v>
      </c>
      <c r="Z113" s="82" t="s">
        <v>766</v>
      </c>
      <c r="AA113" s="79"/>
      <c r="AB113" s="79"/>
      <c r="AC113" s="87" t="s">
        <v>896</v>
      </c>
      <c r="AD113" s="79"/>
      <c r="AE113" s="79" t="b">
        <v>0</v>
      </c>
      <c r="AF113" s="79">
        <v>0</v>
      </c>
      <c r="AG113" s="87" t="s">
        <v>981</v>
      </c>
      <c r="AH113" s="79" t="b">
        <v>0</v>
      </c>
      <c r="AI113" s="79" t="s">
        <v>982</v>
      </c>
      <c r="AJ113" s="79"/>
      <c r="AK113" s="87" t="s">
        <v>981</v>
      </c>
      <c r="AL113" s="79" t="b">
        <v>0</v>
      </c>
      <c r="AM113" s="79">
        <v>69</v>
      </c>
      <c r="AN113" s="87" t="s">
        <v>973</v>
      </c>
      <c r="AO113" s="79" t="s">
        <v>993</v>
      </c>
      <c r="AP113" s="79" t="b">
        <v>0</v>
      </c>
      <c r="AQ113" s="87" t="s">
        <v>973</v>
      </c>
      <c r="AR113" s="79" t="s">
        <v>196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2</v>
      </c>
      <c r="BG113" s="49">
        <v>7.142857142857143</v>
      </c>
      <c r="BH113" s="48">
        <v>0</v>
      </c>
      <c r="BI113" s="49">
        <v>0</v>
      </c>
      <c r="BJ113" s="48">
        <v>0</v>
      </c>
      <c r="BK113" s="49">
        <v>0</v>
      </c>
      <c r="BL113" s="48">
        <v>26</v>
      </c>
      <c r="BM113" s="49">
        <v>92.85714285714286</v>
      </c>
      <c r="BN113" s="48">
        <v>28</v>
      </c>
    </row>
    <row r="114" spans="1:66" ht="15">
      <c r="A114" s="65" t="s">
        <v>277</v>
      </c>
      <c r="B114" s="65" t="s">
        <v>347</v>
      </c>
      <c r="C114" s="66" t="s">
        <v>2615</v>
      </c>
      <c r="D114" s="67">
        <v>3</v>
      </c>
      <c r="E114" s="66" t="s">
        <v>132</v>
      </c>
      <c r="F114" s="69">
        <v>32</v>
      </c>
      <c r="G114" s="66"/>
      <c r="H114" s="70"/>
      <c r="I114" s="71"/>
      <c r="J114" s="71"/>
      <c r="K114" s="34" t="s">
        <v>65</v>
      </c>
      <c r="L114" s="72">
        <v>114</v>
      </c>
      <c r="M114" s="72"/>
      <c r="N114" s="73"/>
      <c r="O114" s="79" t="s">
        <v>367</v>
      </c>
      <c r="P114" s="81">
        <v>43630.27354166667</v>
      </c>
      <c r="Q114" s="79" t="s">
        <v>379</v>
      </c>
      <c r="R114" s="79"/>
      <c r="S114" s="79"/>
      <c r="T114" s="79" t="s">
        <v>449</v>
      </c>
      <c r="U114" s="79"/>
      <c r="V114" s="82" t="s">
        <v>529</v>
      </c>
      <c r="W114" s="81">
        <v>43630.27354166667</v>
      </c>
      <c r="X114" s="85">
        <v>43630</v>
      </c>
      <c r="Y114" s="87" t="s">
        <v>637</v>
      </c>
      <c r="Z114" s="82" t="s">
        <v>767</v>
      </c>
      <c r="AA114" s="79"/>
      <c r="AB114" s="79"/>
      <c r="AC114" s="87" t="s">
        <v>897</v>
      </c>
      <c r="AD114" s="79"/>
      <c r="AE114" s="79" t="b">
        <v>0</v>
      </c>
      <c r="AF114" s="79">
        <v>0</v>
      </c>
      <c r="AG114" s="87" t="s">
        <v>981</v>
      </c>
      <c r="AH114" s="79" t="b">
        <v>0</v>
      </c>
      <c r="AI114" s="79" t="s">
        <v>982</v>
      </c>
      <c r="AJ114" s="79"/>
      <c r="AK114" s="87" t="s">
        <v>981</v>
      </c>
      <c r="AL114" s="79" t="b">
        <v>0</v>
      </c>
      <c r="AM114" s="79">
        <v>69</v>
      </c>
      <c r="AN114" s="87" t="s">
        <v>973</v>
      </c>
      <c r="AO114" s="79" t="s">
        <v>994</v>
      </c>
      <c r="AP114" s="79" t="b">
        <v>0</v>
      </c>
      <c r="AQ114" s="87" t="s">
        <v>973</v>
      </c>
      <c r="AR114" s="79" t="s">
        <v>196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5" t="s">
        <v>277</v>
      </c>
      <c r="B115" s="65" t="s">
        <v>357</v>
      </c>
      <c r="C115" s="66" t="s">
        <v>2615</v>
      </c>
      <c r="D115" s="67">
        <v>3</v>
      </c>
      <c r="E115" s="66" t="s">
        <v>132</v>
      </c>
      <c r="F115" s="69">
        <v>32</v>
      </c>
      <c r="G115" s="66"/>
      <c r="H115" s="70"/>
      <c r="I115" s="71"/>
      <c r="J115" s="71"/>
      <c r="K115" s="34" t="s">
        <v>65</v>
      </c>
      <c r="L115" s="72">
        <v>115</v>
      </c>
      <c r="M115" s="72"/>
      <c r="N115" s="73"/>
      <c r="O115" s="79" t="s">
        <v>368</v>
      </c>
      <c r="P115" s="81">
        <v>43630.27354166667</v>
      </c>
      <c r="Q115" s="79" t="s">
        <v>379</v>
      </c>
      <c r="R115" s="79"/>
      <c r="S115" s="79"/>
      <c r="T115" s="79" t="s">
        <v>449</v>
      </c>
      <c r="U115" s="79"/>
      <c r="V115" s="82" t="s">
        <v>529</v>
      </c>
      <c r="W115" s="81">
        <v>43630.27354166667</v>
      </c>
      <c r="X115" s="85">
        <v>43630</v>
      </c>
      <c r="Y115" s="87" t="s">
        <v>637</v>
      </c>
      <c r="Z115" s="82" t="s">
        <v>767</v>
      </c>
      <c r="AA115" s="79"/>
      <c r="AB115" s="79"/>
      <c r="AC115" s="87" t="s">
        <v>897</v>
      </c>
      <c r="AD115" s="79"/>
      <c r="AE115" s="79" t="b">
        <v>0</v>
      </c>
      <c r="AF115" s="79">
        <v>0</v>
      </c>
      <c r="AG115" s="87" t="s">
        <v>981</v>
      </c>
      <c r="AH115" s="79" t="b">
        <v>0</v>
      </c>
      <c r="AI115" s="79" t="s">
        <v>982</v>
      </c>
      <c r="AJ115" s="79"/>
      <c r="AK115" s="87" t="s">
        <v>981</v>
      </c>
      <c r="AL115" s="79" t="b">
        <v>0</v>
      </c>
      <c r="AM115" s="79">
        <v>69</v>
      </c>
      <c r="AN115" s="87" t="s">
        <v>973</v>
      </c>
      <c r="AO115" s="79" t="s">
        <v>994</v>
      </c>
      <c r="AP115" s="79" t="b">
        <v>0</v>
      </c>
      <c r="AQ115" s="87" t="s">
        <v>973</v>
      </c>
      <c r="AR115" s="79" t="s">
        <v>196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5" t="s">
        <v>277</v>
      </c>
      <c r="B116" s="65" t="s">
        <v>346</v>
      </c>
      <c r="C116" s="66" t="s">
        <v>2615</v>
      </c>
      <c r="D116" s="67">
        <v>3</v>
      </c>
      <c r="E116" s="66" t="s">
        <v>132</v>
      </c>
      <c r="F116" s="69">
        <v>32</v>
      </c>
      <c r="G116" s="66"/>
      <c r="H116" s="70"/>
      <c r="I116" s="71"/>
      <c r="J116" s="71"/>
      <c r="K116" s="34" t="s">
        <v>65</v>
      </c>
      <c r="L116" s="72">
        <v>116</v>
      </c>
      <c r="M116" s="72"/>
      <c r="N116" s="73"/>
      <c r="O116" s="79" t="s">
        <v>368</v>
      </c>
      <c r="P116" s="81">
        <v>43630.27354166667</v>
      </c>
      <c r="Q116" s="79" t="s">
        <v>379</v>
      </c>
      <c r="R116" s="79"/>
      <c r="S116" s="79"/>
      <c r="T116" s="79" t="s">
        <v>449</v>
      </c>
      <c r="U116" s="79"/>
      <c r="V116" s="82" t="s">
        <v>529</v>
      </c>
      <c r="W116" s="81">
        <v>43630.27354166667</v>
      </c>
      <c r="X116" s="85">
        <v>43630</v>
      </c>
      <c r="Y116" s="87" t="s">
        <v>637</v>
      </c>
      <c r="Z116" s="82" t="s">
        <v>767</v>
      </c>
      <c r="AA116" s="79"/>
      <c r="AB116" s="79"/>
      <c r="AC116" s="87" t="s">
        <v>897</v>
      </c>
      <c r="AD116" s="79"/>
      <c r="AE116" s="79" t="b">
        <v>0</v>
      </c>
      <c r="AF116" s="79">
        <v>0</v>
      </c>
      <c r="AG116" s="87" t="s">
        <v>981</v>
      </c>
      <c r="AH116" s="79" t="b">
        <v>0</v>
      </c>
      <c r="AI116" s="79" t="s">
        <v>982</v>
      </c>
      <c r="AJ116" s="79"/>
      <c r="AK116" s="87" t="s">
        <v>981</v>
      </c>
      <c r="AL116" s="79" t="b">
        <v>0</v>
      </c>
      <c r="AM116" s="79">
        <v>69</v>
      </c>
      <c r="AN116" s="87" t="s">
        <v>973</v>
      </c>
      <c r="AO116" s="79" t="s">
        <v>994</v>
      </c>
      <c r="AP116" s="79" t="b">
        <v>0</v>
      </c>
      <c r="AQ116" s="87" t="s">
        <v>973</v>
      </c>
      <c r="AR116" s="79" t="s">
        <v>196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5" t="s">
        <v>277</v>
      </c>
      <c r="B117" s="65" t="s">
        <v>358</v>
      </c>
      <c r="C117" s="66" t="s">
        <v>2615</v>
      </c>
      <c r="D117" s="67">
        <v>3</v>
      </c>
      <c r="E117" s="66" t="s">
        <v>132</v>
      </c>
      <c r="F117" s="69">
        <v>32</v>
      </c>
      <c r="G117" s="66"/>
      <c r="H117" s="70"/>
      <c r="I117" s="71"/>
      <c r="J117" s="71"/>
      <c r="K117" s="34" t="s">
        <v>65</v>
      </c>
      <c r="L117" s="72">
        <v>117</v>
      </c>
      <c r="M117" s="72"/>
      <c r="N117" s="73"/>
      <c r="O117" s="79" t="s">
        <v>368</v>
      </c>
      <c r="P117" s="81">
        <v>43630.27354166667</v>
      </c>
      <c r="Q117" s="79" t="s">
        <v>379</v>
      </c>
      <c r="R117" s="79"/>
      <c r="S117" s="79"/>
      <c r="T117" s="79" t="s">
        <v>449</v>
      </c>
      <c r="U117" s="79"/>
      <c r="V117" s="82" t="s">
        <v>529</v>
      </c>
      <c r="W117" s="81">
        <v>43630.27354166667</v>
      </c>
      <c r="X117" s="85">
        <v>43630</v>
      </c>
      <c r="Y117" s="87" t="s">
        <v>637</v>
      </c>
      <c r="Z117" s="82" t="s">
        <v>767</v>
      </c>
      <c r="AA117" s="79"/>
      <c r="AB117" s="79"/>
      <c r="AC117" s="87" t="s">
        <v>897</v>
      </c>
      <c r="AD117" s="79"/>
      <c r="AE117" s="79" t="b">
        <v>0</v>
      </c>
      <c r="AF117" s="79">
        <v>0</v>
      </c>
      <c r="AG117" s="87" t="s">
        <v>981</v>
      </c>
      <c r="AH117" s="79" t="b">
        <v>0</v>
      </c>
      <c r="AI117" s="79" t="s">
        <v>982</v>
      </c>
      <c r="AJ117" s="79"/>
      <c r="AK117" s="87" t="s">
        <v>981</v>
      </c>
      <c r="AL117" s="79" t="b">
        <v>0</v>
      </c>
      <c r="AM117" s="79">
        <v>69</v>
      </c>
      <c r="AN117" s="87" t="s">
        <v>973</v>
      </c>
      <c r="AO117" s="79" t="s">
        <v>994</v>
      </c>
      <c r="AP117" s="79" t="b">
        <v>0</v>
      </c>
      <c r="AQ117" s="87" t="s">
        <v>973</v>
      </c>
      <c r="AR117" s="79" t="s">
        <v>196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2</v>
      </c>
      <c r="BG117" s="49">
        <v>7.142857142857143</v>
      </c>
      <c r="BH117" s="48">
        <v>0</v>
      </c>
      <c r="BI117" s="49">
        <v>0</v>
      </c>
      <c r="BJ117" s="48">
        <v>0</v>
      </c>
      <c r="BK117" s="49">
        <v>0</v>
      </c>
      <c r="BL117" s="48">
        <v>26</v>
      </c>
      <c r="BM117" s="49">
        <v>92.85714285714286</v>
      </c>
      <c r="BN117" s="48">
        <v>28</v>
      </c>
    </row>
    <row r="118" spans="1:66" ht="15">
      <c r="A118" s="65" t="s">
        <v>278</v>
      </c>
      <c r="B118" s="65" t="s">
        <v>347</v>
      </c>
      <c r="C118" s="66" t="s">
        <v>2615</v>
      </c>
      <c r="D118" s="67">
        <v>3</v>
      </c>
      <c r="E118" s="66" t="s">
        <v>132</v>
      </c>
      <c r="F118" s="69">
        <v>32</v>
      </c>
      <c r="G118" s="66"/>
      <c r="H118" s="70"/>
      <c r="I118" s="71"/>
      <c r="J118" s="71"/>
      <c r="K118" s="34" t="s">
        <v>65</v>
      </c>
      <c r="L118" s="72">
        <v>118</v>
      </c>
      <c r="M118" s="72"/>
      <c r="N118" s="73"/>
      <c r="O118" s="79" t="s">
        <v>367</v>
      </c>
      <c r="P118" s="81">
        <v>43630.283055555556</v>
      </c>
      <c r="Q118" s="79" t="s">
        <v>379</v>
      </c>
      <c r="R118" s="79"/>
      <c r="S118" s="79"/>
      <c r="T118" s="79" t="s">
        <v>449</v>
      </c>
      <c r="U118" s="79"/>
      <c r="V118" s="82" t="s">
        <v>530</v>
      </c>
      <c r="W118" s="81">
        <v>43630.283055555556</v>
      </c>
      <c r="X118" s="85">
        <v>43630</v>
      </c>
      <c r="Y118" s="87" t="s">
        <v>638</v>
      </c>
      <c r="Z118" s="82" t="s">
        <v>768</v>
      </c>
      <c r="AA118" s="79"/>
      <c r="AB118" s="79"/>
      <c r="AC118" s="87" t="s">
        <v>898</v>
      </c>
      <c r="AD118" s="79"/>
      <c r="AE118" s="79" t="b">
        <v>0</v>
      </c>
      <c r="AF118" s="79">
        <v>0</v>
      </c>
      <c r="AG118" s="87" t="s">
        <v>981</v>
      </c>
      <c r="AH118" s="79" t="b">
        <v>0</v>
      </c>
      <c r="AI118" s="79" t="s">
        <v>982</v>
      </c>
      <c r="AJ118" s="79"/>
      <c r="AK118" s="87" t="s">
        <v>981</v>
      </c>
      <c r="AL118" s="79" t="b">
        <v>0</v>
      </c>
      <c r="AM118" s="79">
        <v>69</v>
      </c>
      <c r="AN118" s="87" t="s">
        <v>973</v>
      </c>
      <c r="AO118" s="79" t="s">
        <v>996</v>
      </c>
      <c r="AP118" s="79" t="b">
        <v>0</v>
      </c>
      <c r="AQ118" s="87" t="s">
        <v>973</v>
      </c>
      <c r="AR118" s="79" t="s">
        <v>196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5" t="s">
        <v>278</v>
      </c>
      <c r="B119" s="65" t="s">
        <v>357</v>
      </c>
      <c r="C119" s="66" t="s">
        <v>2615</v>
      </c>
      <c r="D119" s="67">
        <v>3</v>
      </c>
      <c r="E119" s="66" t="s">
        <v>132</v>
      </c>
      <c r="F119" s="69">
        <v>32</v>
      </c>
      <c r="G119" s="66"/>
      <c r="H119" s="70"/>
      <c r="I119" s="71"/>
      <c r="J119" s="71"/>
      <c r="K119" s="34" t="s">
        <v>65</v>
      </c>
      <c r="L119" s="72">
        <v>119</v>
      </c>
      <c r="M119" s="72"/>
      <c r="N119" s="73"/>
      <c r="O119" s="79" t="s">
        <v>368</v>
      </c>
      <c r="P119" s="81">
        <v>43630.283055555556</v>
      </c>
      <c r="Q119" s="79" t="s">
        <v>379</v>
      </c>
      <c r="R119" s="79"/>
      <c r="S119" s="79"/>
      <c r="T119" s="79" t="s">
        <v>449</v>
      </c>
      <c r="U119" s="79"/>
      <c r="V119" s="82" t="s">
        <v>530</v>
      </c>
      <c r="W119" s="81">
        <v>43630.283055555556</v>
      </c>
      <c r="X119" s="85">
        <v>43630</v>
      </c>
      <c r="Y119" s="87" t="s">
        <v>638</v>
      </c>
      <c r="Z119" s="82" t="s">
        <v>768</v>
      </c>
      <c r="AA119" s="79"/>
      <c r="AB119" s="79"/>
      <c r="AC119" s="87" t="s">
        <v>898</v>
      </c>
      <c r="AD119" s="79"/>
      <c r="AE119" s="79" t="b">
        <v>0</v>
      </c>
      <c r="AF119" s="79">
        <v>0</v>
      </c>
      <c r="AG119" s="87" t="s">
        <v>981</v>
      </c>
      <c r="AH119" s="79" t="b">
        <v>0</v>
      </c>
      <c r="AI119" s="79" t="s">
        <v>982</v>
      </c>
      <c r="AJ119" s="79"/>
      <c r="AK119" s="87" t="s">
        <v>981</v>
      </c>
      <c r="AL119" s="79" t="b">
        <v>0</v>
      </c>
      <c r="AM119" s="79">
        <v>69</v>
      </c>
      <c r="AN119" s="87" t="s">
        <v>973</v>
      </c>
      <c r="AO119" s="79" t="s">
        <v>996</v>
      </c>
      <c r="AP119" s="79" t="b">
        <v>0</v>
      </c>
      <c r="AQ119" s="87" t="s">
        <v>973</v>
      </c>
      <c r="AR119" s="79" t="s">
        <v>196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5" t="s">
        <v>278</v>
      </c>
      <c r="B120" s="65" t="s">
        <v>346</v>
      </c>
      <c r="C120" s="66" t="s">
        <v>2615</v>
      </c>
      <c r="D120" s="67">
        <v>3</v>
      </c>
      <c r="E120" s="66" t="s">
        <v>132</v>
      </c>
      <c r="F120" s="69">
        <v>32</v>
      </c>
      <c r="G120" s="66"/>
      <c r="H120" s="70"/>
      <c r="I120" s="71"/>
      <c r="J120" s="71"/>
      <c r="K120" s="34" t="s">
        <v>65</v>
      </c>
      <c r="L120" s="72">
        <v>120</v>
      </c>
      <c r="M120" s="72"/>
      <c r="N120" s="73"/>
      <c r="O120" s="79" t="s">
        <v>368</v>
      </c>
      <c r="P120" s="81">
        <v>43630.283055555556</v>
      </c>
      <c r="Q120" s="79" t="s">
        <v>379</v>
      </c>
      <c r="R120" s="79"/>
      <c r="S120" s="79"/>
      <c r="T120" s="79" t="s">
        <v>449</v>
      </c>
      <c r="U120" s="79"/>
      <c r="V120" s="82" t="s">
        <v>530</v>
      </c>
      <c r="W120" s="81">
        <v>43630.283055555556</v>
      </c>
      <c r="X120" s="85">
        <v>43630</v>
      </c>
      <c r="Y120" s="87" t="s">
        <v>638</v>
      </c>
      <c r="Z120" s="82" t="s">
        <v>768</v>
      </c>
      <c r="AA120" s="79"/>
      <c r="AB120" s="79"/>
      <c r="AC120" s="87" t="s">
        <v>898</v>
      </c>
      <c r="AD120" s="79"/>
      <c r="AE120" s="79" t="b">
        <v>0</v>
      </c>
      <c r="AF120" s="79">
        <v>0</v>
      </c>
      <c r="AG120" s="87" t="s">
        <v>981</v>
      </c>
      <c r="AH120" s="79" t="b">
        <v>0</v>
      </c>
      <c r="AI120" s="79" t="s">
        <v>982</v>
      </c>
      <c r="AJ120" s="79"/>
      <c r="AK120" s="87" t="s">
        <v>981</v>
      </c>
      <c r="AL120" s="79" t="b">
        <v>0</v>
      </c>
      <c r="AM120" s="79">
        <v>69</v>
      </c>
      <c r="AN120" s="87" t="s">
        <v>973</v>
      </c>
      <c r="AO120" s="79" t="s">
        <v>996</v>
      </c>
      <c r="AP120" s="79" t="b">
        <v>0</v>
      </c>
      <c r="AQ120" s="87" t="s">
        <v>973</v>
      </c>
      <c r="AR120" s="79" t="s">
        <v>196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5" t="s">
        <v>278</v>
      </c>
      <c r="B121" s="65" t="s">
        <v>358</v>
      </c>
      <c r="C121" s="66" t="s">
        <v>2615</v>
      </c>
      <c r="D121" s="67">
        <v>3</v>
      </c>
      <c r="E121" s="66" t="s">
        <v>132</v>
      </c>
      <c r="F121" s="69">
        <v>32</v>
      </c>
      <c r="G121" s="66"/>
      <c r="H121" s="70"/>
      <c r="I121" s="71"/>
      <c r="J121" s="71"/>
      <c r="K121" s="34" t="s">
        <v>65</v>
      </c>
      <c r="L121" s="72">
        <v>121</v>
      </c>
      <c r="M121" s="72"/>
      <c r="N121" s="73"/>
      <c r="O121" s="79" t="s">
        <v>368</v>
      </c>
      <c r="P121" s="81">
        <v>43630.283055555556</v>
      </c>
      <c r="Q121" s="79" t="s">
        <v>379</v>
      </c>
      <c r="R121" s="79"/>
      <c r="S121" s="79"/>
      <c r="T121" s="79" t="s">
        <v>449</v>
      </c>
      <c r="U121" s="79"/>
      <c r="V121" s="82" t="s">
        <v>530</v>
      </c>
      <c r="W121" s="81">
        <v>43630.283055555556</v>
      </c>
      <c r="X121" s="85">
        <v>43630</v>
      </c>
      <c r="Y121" s="87" t="s">
        <v>638</v>
      </c>
      <c r="Z121" s="82" t="s">
        <v>768</v>
      </c>
      <c r="AA121" s="79"/>
      <c r="AB121" s="79"/>
      <c r="AC121" s="87" t="s">
        <v>898</v>
      </c>
      <c r="AD121" s="79"/>
      <c r="AE121" s="79" t="b">
        <v>0</v>
      </c>
      <c r="AF121" s="79">
        <v>0</v>
      </c>
      <c r="AG121" s="87" t="s">
        <v>981</v>
      </c>
      <c r="AH121" s="79" t="b">
        <v>0</v>
      </c>
      <c r="AI121" s="79" t="s">
        <v>982</v>
      </c>
      <c r="AJ121" s="79"/>
      <c r="AK121" s="87" t="s">
        <v>981</v>
      </c>
      <c r="AL121" s="79" t="b">
        <v>0</v>
      </c>
      <c r="AM121" s="79">
        <v>69</v>
      </c>
      <c r="AN121" s="87" t="s">
        <v>973</v>
      </c>
      <c r="AO121" s="79" t="s">
        <v>996</v>
      </c>
      <c r="AP121" s="79" t="b">
        <v>0</v>
      </c>
      <c r="AQ121" s="87" t="s">
        <v>973</v>
      </c>
      <c r="AR121" s="79" t="s">
        <v>196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2</v>
      </c>
      <c r="BG121" s="49">
        <v>7.142857142857143</v>
      </c>
      <c r="BH121" s="48">
        <v>0</v>
      </c>
      <c r="BI121" s="49">
        <v>0</v>
      </c>
      <c r="BJ121" s="48">
        <v>0</v>
      </c>
      <c r="BK121" s="49">
        <v>0</v>
      </c>
      <c r="BL121" s="48">
        <v>26</v>
      </c>
      <c r="BM121" s="49">
        <v>92.85714285714286</v>
      </c>
      <c r="BN121" s="48">
        <v>28</v>
      </c>
    </row>
    <row r="122" spans="1:66" ht="15">
      <c r="A122" s="65" t="s">
        <v>279</v>
      </c>
      <c r="B122" s="65" t="s">
        <v>347</v>
      </c>
      <c r="C122" s="66" t="s">
        <v>2615</v>
      </c>
      <c r="D122" s="67">
        <v>3</v>
      </c>
      <c r="E122" s="66" t="s">
        <v>132</v>
      </c>
      <c r="F122" s="69">
        <v>32</v>
      </c>
      <c r="G122" s="66"/>
      <c r="H122" s="70"/>
      <c r="I122" s="71"/>
      <c r="J122" s="71"/>
      <c r="K122" s="34" t="s">
        <v>65</v>
      </c>
      <c r="L122" s="72">
        <v>122</v>
      </c>
      <c r="M122" s="72"/>
      <c r="N122" s="73"/>
      <c r="O122" s="79" t="s">
        <v>367</v>
      </c>
      <c r="P122" s="81">
        <v>43630.28480324074</v>
      </c>
      <c r="Q122" s="79" t="s">
        <v>379</v>
      </c>
      <c r="R122" s="79"/>
      <c r="S122" s="79"/>
      <c r="T122" s="79" t="s">
        <v>449</v>
      </c>
      <c r="U122" s="79"/>
      <c r="V122" s="82" t="s">
        <v>531</v>
      </c>
      <c r="W122" s="81">
        <v>43630.28480324074</v>
      </c>
      <c r="X122" s="85">
        <v>43630</v>
      </c>
      <c r="Y122" s="87" t="s">
        <v>639</v>
      </c>
      <c r="Z122" s="82" t="s">
        <v>769</v>
      </c>
      <c r="AA122" s="79"/>
      <c r="AB122" s="79"/>
      <c r="AC122" s="87" t="s">
        <v>899</v>
      </c>
      <c r="AD122" s="79"/>
      <c r="AE122" s="79" t="b">
        <v>0</v>
      </c>
      <c r="AF122" s="79">
        <v>0</v>
      </c>
      <c r="AG122" s="87" t="s">
        <v>981</v>
      </c>
      <c r="AH122" s="79" t="b">
        <v>0</v>
      </c>
      <c r="AI122" s="79" t="s">
        <v>982</v>
      </c>
      <c r="AJ122" s="79"/>
      <c r="AK122" s="87" t="s">
        <v>981</v>
      </c>
      <c r="AL122" s="79" t="b">
        <v>0</v>
      </c>
      <c r="AM122" s="79">
        <v>69</v>
      </c>
      <c r="AN122" s="87" t="s">
        <v>973</v>
      </c>
      <c r="AO122" s="79" t="s">
        <v>994</v>
      </c>
      <c r="AP122" s="79" t="b">
        <v>0</v>
      </c>
      <c r="AQ122" s="87" t="s">
        <v>973</v>
      </c>
      <c r="AR122" s="79" t="s">
        <v>196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5" t="s">
        <v>279</v>
      </c>
      <c r="B123" s="65" t="s">
        <v>357</v>
      </c>
      <c r="C123" s="66" t="s">
        <v>2615</v>
      </c>
      <c r="D123" s="67">
        <v>3</v>
      </c>
      <c r="E123" s="66" t="s">
        <v>132</v>
      </c>
      <c r="F123" s="69">
        <v>32</v>
      </c>
      <c r="G123" s="66"/>
      <c r="H123" s="70"/>
      <c r="I123" s="71"/>
      <c r="J123" s="71"/>
      <c r="K123" s="34" t="s">
        <v>65</v>
      </c>
      <c r="L123" s="72">
        <v>123</v>
      </c>
      <c r="M123" s="72"/>
      <c r="N123" s="73"/>
      <c r="O123" s="79" t="s">
        <v>368</v>
      </c>
      <c r="P123" s="81">
        <v>43630.28480324074</v>
      </c>
      <c r="Q123" s="79" t="s">
        <v>379</v>
      </c>
      <c r="R123" s="79"/>
      <c r="S123" s="79"/>
      <c r="T123" s="79" t="s">
        <v>449</v>
      </c>
      <c r="U123" s="79"/>
      <c r="V123" s="82" t="s">
        <v>531</v>
      </c>
      <c r="W123" s="81">
        <v>43630.28480324074</v>
      </c>
      <c r="X123" s="85">
        <v>43630</v>
      </c>
      <c r="Y123" s="87" t="s">
        <v>639</v>
      </c>
      <c r="Z123" s="82" t="s">
        <v>769</v>
      </c>
      <c r="AA123" s="79"/>
      <c r="AB123" s="79"/>
      <c r="AC123" s="87" t="s">
        <v>899</v>
      </c>
      <c r="AD123" s="79"/>
      <c r="AE123" s="79" t="b">
        <v>0</v>
      </c>
      <c r="AF123" s="79">
        <v>0</v>
      </c>
      <c r="AG123" s="87" t="s">
        <v>981</v>
      </c>
      <c r="AH123" s="79" t="b">
        <v>0</v>
      </c>
      <c r="AI123" s="79" t="s">
        <v>982</v>
      </c>
      <c r="AJ123" s="79"/>
      <c r="AK123" s="87" t="s">
        <v>981</v>
      </c>
      <c r="AL123" s="79" t="b">
        <v>0</v>
      </c>
      <c r="AM123" s="79">
        <v>69</v>
      </c>
      <c r="AN123" s="87" t="s">
        <v>973</v>
      </c>
      <c r="AO123" s="79" t="s">
        <v>994</v>
      </c>
      <c r="AP123" s="79" t="b">
        <v>0</v>
      </c>
      <c r="AQ123" s="87" t="s">
        <v>973</v>
      </c>
      <c r="AR123" s="79" t="s">
        <v>196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5" t="s">
        <v>279</v>
      </c>
      <c r="B124" s="65" t="s">
        <v>346</v>
      </c>
      <c r="C124" s="66" t="s">
        <v>2615</v>
      </c>
      <c r="D124" s="67">
        <v>3</v>
      </c>
      <c r="E124" s="66" t="s">
        <v>132</v>
      </c>
      <c r="F124" s="69">
        <v>32</v>
      </c>
      <c r="G124" s="66"/>
      <c r="H124" s="70"/>
      <c r="I124" s="71"/>
      <c r="J124" s="71"/>
      <c r="K124" s="34" t="s">
        <v>65</v>
      </c>
      <c r="L124" s="72">
        <v>124</v>
      </c>
      <c r="M124" s="72"/>
      <c r="N124" s="73"/>
      <c r="O124" s="79" t="s">
        <v>368</v>
      </c>
      <c r="P124" s="81">
        <v>43630.28480324074</v>
      </c>
      <c r="Q124" s="79" t="s">
        <v>379</v>
      </c>
      <c r="R124" s="79"/>
      <c r="S124" s="79"/>
      <c r="T124" s="79" t="s">
        <v>449</v>
      </c>
      <c r="U124" s="79"/>
      <c r="V124" s="82" t="s">
        <v>531</v>
      </c>
      <c r="W124" s="81">
        <v>43630.28480324074</v>
      </c>
      <c r="X124" s="85">
        <v>43630</v>
      </c>
      <c r="Y124" s="87" t="s">
        <v>639</v>
      </c>
      <c r="Z124" s="82" t="s">
        <v>769</v>
      </c>
      <c r="AA124" s="79"/>
      <c r="AB124" s="79"/>
      <c r="AC124" s="87" t="s">
        <v>899</v>
      </c>
      <c r="AD124" s="79"/>
      <c r="AE124" s="79" t="b">
        <v>0</v>
      </c>
      <c r="AF124" s="79">
        <v>0</v>
      </c>
      <c r="AG124" s="87" t="s">
        <v>981</v>
      </c>
      <c r="AH124" s="79" t="b">
        <v>0</v>
      </c>
      <c r="AI124" s="79" t="s">
        <v>982</v>
      </c>
      <c r="AJ124" s="79"/>
      <c r="AK124" s="87" t="s">
        <v>981</v>
      </c>
      <c r="AL124" s="79" t="b">
        <v>0</v>
      </c>
      <c r="AM124" s="79">
        <v>69</v>
      </c>
      <c r="AN124" s="87" t="s">
        <v>973</v>
      </c>
      <c r="AO124" s="79" t="s">
        <v>994</v>
      </c>
      <c r="AP124" s="79" t="b">
        <v>0</v>
      </c>
      <c r="AQ124" s="87" t="s">
        <v>973</v>
      </c>
      <c r="AR124" s="79" t="s">
        <v>196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5" t="s">
        <v>279</v>
      </c>
      <c r="B125" s="65" t="s">
        <v>358</v>
      </c>
      <c r="C125" s="66" t="s">
        <v>2615</v>
      </c>
      <c r="D125" s="67">
        <v>3</v>
      </c>
      <c r="E125" s="66" t="s">
        <v>132</v>
      </c>
      <c r="F125" s="69">
        <v>32</v>
      </c>
      <c r="G125" s="66"/>
      <c r="H125" s="70"/>
      <c r="I125" s="71"/>
      <c r="J125" s="71"/>
      <c r="K125" s="34" t="s">
        <v>65</v>
      </c>
      <c r="L125" s="72">
        <v>125</v>
      </c>
      <c r="M125" s="72"/>
      <c r="N125" s="73"/>
      <c r="O125" s="79" t="s">
        <v>368</v>
      </c>
      <c r="P125" s="81">
        <v>43630.28480324074</v>
      </c>
      <c r="Q125" s="79" t="s">
        <v>379</v>
      </c>
      <c r="R125" s="79"/>
      <c r="S125" s="79"/>
      <c r="T125" s="79" t="s">
        <v>449</v>
      </c>
      <c r="U125" s="79"/>
      <c r="V125" s="82" t="s">
        <v>531</v>
      </c>
      <c r="W125" s="81">
        <v>43630.28480324074</v>
      </c>
      <c r="X125" s="85">
        <v>43630</v>
      </c>
      <c r="Y125" s="87" t="s">
        <v>639</v>
      </c>
      <c r="Z125" s="82" t="s">
        <v>769</v>
      </c>
      <c r="AA125" s="79"/>
      <c r="AB125" s="79"/>
      <c r="AC125" s="87" t="s">
        <v>899</v>
      </c>
      <c r="AD125" s="79"/>
      <c r="AE125" s="79" t="b">
        <v>0</v>
      </c>
      <c r="AF125" s="79">
        <v>0</v>
      </c>
      <c r="AG125" s="87" t="s">
        <v>981</v>
      </c>
      <c r="AH125" s="79" t="b">
        <v>0</v>
      </c>
      <c r="AI125" s="79" t="s">
        <v>982</v>
      </c>
      <c r="AJ125" s="79"/>
      <c r="AK125" s="87" t="s">
        <v>981</v>
      </c>
      <c r="AL125" s="79" t="b">
        <v>0</v>
      </c>
      <c r="AM125" s="79">
        <v>69</v>
      </c>
      <c r="AN125" s="87" t="s">
        <v>973</v>
      </c>
      <c r="AO125" s="79" t="s">
        <v>994</v>
      </c>
      <c r="AP125" s="79" t="b">
        <v>0</v>
      </c>
      <c r="AQ125" s="87" t="s">
        <v>973</v>
      </c>
      <c r="AR125" s="79" t="s">
        <v>196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2</v>
      </c>
      <c r="BG125" s="49">
        <v>7.142857142857143</v>
      </c>
      <c r="BH125" s="48">
        <v>0</v>
      </c>
      <c r="BI125" s="49">
        <v>0</v>
      </c>
      <c r="BJ125" s="48">
        <v>0</v>
      </c>
      <c r="BK125" s="49">
        <v>0</v>
      </c>
      <c r="BL125" s="48">
        <v>26</v>
      </c>
      <c r="BM125" s="49">
        <v>92.85714285714286</v>
      </c>
      <c r="BN125" s="48">
        <v>28</v>
      </c>
    </row>
    <row r="126" spans="1:66" ht="15">
      <c r="A126" s="65" t="s">
        <v>280</v>
      </c>
      <c r="B126" s="65" t="s">
        <v>347</v>
      </c>
      <c r="C126" s="66" t="s">
        <v>2615</v>
      </c>
      <c r="D126" s="67">
        <v>3</v>
      </c>
      <c r="E126" s="66" t="s">
        <v>132</v>
      </c>
      <c r="F126" s="69">
        <v>32</v>
      </c>
      <c r="G126" s="66"/>
      <c r="H126" s="70"/>
      <c r="I126" s="71"/>
      <c r="J126" s="71"/>
      <c r="K126" s="34" t="s">
        <v>65</v>
      </c>
      <c r="L126" s="72">
        <v>126</v>
      </c>
      <c r="M126" s="72"/>
      <c r="N126" s="73"/>
      <c r="O126" s="79" t="s">
        <v>367</v>
      </c>
      <c r="P126" s="81">
        <v>43630.372928240744</v>
      </c>
      <c r="Q126" s="79" t="s">
        <v>379</v>
      </c>
      <c r="R126" s="79"/>
      <c r="S126" s="79"/>
      <c r="T126" s="79" t="s">
        <v>449</v>
      </c>
      <c r="U126" s="79"/>
      <c r="V126" s="82" t="s">
        <v>532</v>
      </c>
      <c r="W126" s="81">
        <v>43630.372928240744</v>
      </c>
      <c r="X126" s="85">
        <v>43630</v>
      </c>
      <c r="Y126" s="87" t="s">
        <v>640</v>
      </c>
      <c r="Z126" s="82" t="s">
        <v>770</v>
      </c>
      <c r="AA126" s="79"/>
      <c r="AB126" s="79"/>
      <c r="AC126" s="87" t="s">
        <v>900</v>
      </c>
      <c r="AD126" s="79"/>
      <c r="AE126" s="79" t="b">
        <v>0</v>
      </c>
      <c r="AF126" s="79">
        <v>0</v>
      </c>
      <c r="AG126" s="87" t="s">
        <v>981</v>
      </c>
      <c r="AH126" s="79" t="b">
        <v>0</v>
      </c>
      <c r="AI126" s="79" t="s">
        <v>982</v>
      </c>
      <c r="AJ126" s="79"/>
      <c r="AK126" s="87" t="s">
        <v>981</v>
      </c>
      <c r="AL126" s="79" t="b">
        <v>0</v>
      </c>
      <c r="AM126" s="79">
        <v>69</v>
      </c>
      <c r="AN126" s="87" t="s">
        <v>973</v>
      </c>
      <c r="AO126" s="79" t="s">
        <v>993</v>
      </c>
      <c r="AP126" s="79" t="b">
        <v>0</v>
      </c>
      <c r="AQ126" s="87" t="s">
        <v>973</v>
      </c>
      <c r="AR126" s="79" t="s">
        <v>196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5" t="s">
        <v>280</v>
      </c>
      <c r="B127" s="65" t="s">
        <v>357</v>
      </c>
      <c r="C127" s="66" t="s">
        <v>2615</v>
      </c>
      <c r="D127" s="67">
        <v>3</v>
      </c>
      <c r="E127" s="66" t="s">
        <v>132</v>
      </c>
      <c r="F127" s="69">
        <v>32</v>
      </c>
      <c r="G127" s="66"/>
      <c r="H127" s="70"/>
      <c r="I127" s="71"/>
      <c r="J127" s="71"/>
      <c r="K127" s="34" t="s">
        <v>65</v>
      </c>
      <c r="L127" s="72">
        <v>127</v>
      </c>
      <c r="M127" s="72"/>
      <c r="N127" s="73"/>
      <c r="O127" s="79" t="s">
        <v>368</v>
      </c>
      <c r="P127" s="81">
        <v>43630.372928240744</v>
      </c>
      <c r="Q127" s="79" t="s">
        <v>379</v>
      </c>
      <c r="R127" s="79"/>
      <c r="S127" s="79"/>
      <c r="T127" s="79" t="s">
        <v>449</v>
      </c>
      <c r="U127" s="79"/>
      <c r="V127" s="82" t="s">
        <v>532</v>
      </c>
      <c r="W127" s="81">
        <v>43630.372928240744</v>
      </c>
      <c r="X127" s="85">
        <v>43630</v>
      </c>
      <c r="Y127" s="87" t="s">
        <v>640</v>
      </c>
      <c r="Z127" s="82" t="s">
        <v>770</v>
      </c>
      <c r="AA127" s="79"/>
      <c r="AB127" s="79"/>
      <c r="AC127" s="87" t="s">
        <v>900</v>
      </c>
      <c r="AD127" s="79"/>
      <c r="AE127" s="79" t="b">
        <v>0</v>
      </c>
      <c r="AF127" s="79">
        <v>0</v>
      </c>
      <c r="AG127" s="87" t="s">
        <v>981</v>
      </c>
      <c r="AH127" s="79" t="b">
        <v>0</v>
      </c>
      <c r="AI127" s="79" t="s">
        <v>982</v>
      </c>
      <c r="AJ127" s="79"/>
      <c r="AK127" s="87" t="s">
        <v>981</v>
      </c>
      <c r="AL127" s="79" t="b">
        <v>0</v>
      </c>
      <c r="AM127" s="79">
        <v>69</v>
      </c>
      <c r="AN127" s="87" t="s">
        <v>973</v>
      </c>
      <c r="AO127" s="79" t="s">
        <v>993</v>
      </c>
      <c r="AP127" s="79" t="b">
        <v>0</v>
      </c>
      <c r="AQ127" s="87" t="s">
        <v>973</v>
      </c>
      <c r="AR127" s="79" t="s">
        <v>196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5" t="s">
        <v>280</v>
      </c>
      <c r="B128" s="65" t="s">
        <v>346</v>
      </c>
      <c r="C128" s="66" t="s">
        <v>2615</v>
      </c>
      <c r="D128" s="67">
        <v>3</v>
      </c>
      <c r="E128" s="66" t="s">
        <v>132</v>
      </c>
      <c r="F128" s="69">
        <v>32</v>
      </c>
      <c r="G128" s="66"/>
      <c r="H128" s="70"/>
      <c r="I128" s="71"/>
      <c r="J128" s="71"/>
      <c r="K128" s="34" t="s">
        <v>65</v>
      </c>
      <c r="L128" s="72">
        <v>128</v>
      </c>
      <c r="M128" s="72"/>
      <c r="N128" s="73"/>
      <c r="O128" s="79" t="s">
        <v>368</v>
      </c>
      <c r="P128" s="81">
        <v>43630.372928240744</v>
      </c>
      <c r="Q128" s="79" t="s">
        <v>379</v>
      </c>
      <c r="R128" s="79"/>
      <c r="S128" s="79"/>
      <c r="T128" s="79" t="s">
        <v>449</v>
      </c>
      <c r="U128" s="79"/>
      <c r="V128" s="82" t="s">
        <v>532</v>
      </c>
      <c r="W128" s="81">
        <v>43630.372928240744</v>
      </c>
      <c r="X128" s="85">
        <v>43630</v>
      </c>
      <c r="Y128" s="87" t="s">
        <v>640</v>
      </c>
      <c r="Z128" s="82" t="s">
        <v>770</v>
      </c>
      <c r="AA128" s="79"/>
      <c r="AB128" s="79"/>
      <c r="AC128" s="87" t="s">
        <v>900</v>
      </c>
      <c r="AD128" s="79"/>
      <c r="AE128" s="79" t="b">
        <v>0</v>
      </c>
      <c r="AF128" s="79">
        <v>0</v>
      </c>
      <c r="AG128" s="87" t="s">
        <v>981</v>
      </c>
      <c r="AH128" s="79" t="b">
        <v>0</v>
      </c>
      <c r="AI128" s="79" t="s">
        <v>982</v>
      </c>
      <c r="AJ128" s="79"/>
      <c r="AK128" s="87" t="s">
        <v>981</v>
      </c>
      <c r="AL128" s="79" t="b">
        <v>0</v>
      </c>
      <c r="AM128" s="79">
        <v>69</v>
      </c>
      <c r="AN128" s="87" t="s">
        <v>973</v>
      </c>
      <c r="AO128" s="79" t="s">
        <v>993</v>
      </c>
      <c r="AP128" s="79" t="b">
        <v>0</v>
      </c>
      <c r="AQ128" s="87" t="s">
        <v>973</v>
      </c>
      <c r="AR128" s="79" t="s">
        <v>196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5" t="s">
        <v>280</v>
      </c>
      <c r="B129" s="65" t="s">
        <v>358</v>
      </c>
      <c r="C129" s="66" t="s">
        <v>2615</v>
      </c>
      <c r="D129" s="67">
        <v>3</v>
      </c>
      <c r="E129" s="66" t="s">
        <v>132</v>
      </c>
      <c r="F129" s="69">
        <v>32</v>
      </c>
      <c r="G129" s="66"/>
      <c r="H129" s="70"/>
      <c r="I129" s="71"/>
      <c r="J129" s="71"/>
      <c r="K129" s="34" t="s">
        <v>65</v>
      </c>
      <c r="L129" s="72">
        <v>129</v>
      </c>
      <c r="M129" s="72"/>
      <c r="N129" s="73"/>
      <c r="O129" s="79" t="s">
        <v>368</v>
      </c>
      <c r="P129" s="81">
        <v>43630.372928240744</v>
      </c>
      <c r="Q129" s="79" t="s">
        <v>379</v>
      </c>
      <c r="R129" s="79"/>
      <c r="S129" s="79"/>
      <c r="T129" s="79" t="s">
        <v>449</v>
      </c>
      <c r="U129" s="79"/>
      <c r="V129" s="82" t="s">
        <v>532</v>
      </c>
      <c r="W129" s="81">
        <v>43630.372928240744</v>
      </c>
      <c r="X129" s="85">
        <v>43630</v>
      </c>
      <c r="Y129" s="87" t="s">
        <v>640</v>
      </c>
      <c r="Z129" s="82" t="s">
        <v>770</v>
      </c>
      <c r="AA129" s="79"/>
      <c r="AB129" s="79"/>
      <c r="AC129" s="87" t="s">
        <v>900</v>
      </c>
      <c r="AD129" s="79"/>
      <c r="AE129" s="79" t="b">
        <v>0</v>
      </c>
      <c r="AF129" s="79">
        <v>0</v>
      </c>
      <c r="AG129" s="87" t="s">
        <v>981</v>
      </c>
      <c r="AH129" s="79" t="b">
        <v>0</v>
      </c>
      <c r="AI129" s="79" t="s">
        <v>982</v>
      </c>
      <c r="AJ129" s="79"/>
      <c r="AK129" s="87" t="s">
        <v>981</v>
      </c>
      <c r="AL129" s="79" t="b">
        <v>0</v>
      </c>
      <c r="AM129" s="79">
        <v>69</v>
      </c>
      <c r="AN129" s="87" t="s">
        <v>973</v>
      </c>
      <c r="AO129" s="79" t="s">
        <v>993</v>
      </c>
      <c r="AP129" s="79" t="b">
        <v>0</v>
      </c>
      <c r="AQ129" s="87" t="s">
        <v>973</v>
      </c>
      <c r="AR129" s="79" t="s">
        <v>196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2</v>
      </c>
      <c r="BG129" s="49">
        <v>7.142857142857143</v>
      </c>
      <c r="BH129" s="48">
        <v>0</v>
      </c>
      <c r="BI129" s="49">
        <v>0</v>
      </c>
      <c r="BJ129" s="48">
        <v>0</v>
      </c>
      <c r="BK129" s="49">
        <v>0</v>
      </c>
      <c r="BL129" s="48">
        <v>26</v>
      </c>
      <c r="BM129" s="49">
        <v>92.85714285714286</v>
      </c>
      <c r="BN129" s="48">
        <v>28</v>
      </c>
    </row>
    <row r="130" spans="1:66" ht="15">
      <c r="A130" s="65" t="s">
        <v>281</v>
      </c>
      <c r="B130" s="65" t="s">
        <v>347</v>
      </c>
      <c r="C130" s="66" t="s">
        <v>2615</v>
      </c>
      <c r="D130" s="67">
        <v>3</v>
      </c>
      <c r="E130" s="66" t="s">
        <v>132</v>
      </c>
      <c r="F130" s="69">
        <v>32</v>
      </c>
      <c r="G130" s="66"/>
      <c r="H130" s="70"/>
      <c r="I130" s="71"/>
      <c r="J130" s="71"/>
      <c r="K130" s="34" t="s">
        <v>65</v>
      </c>
      <c r="L130" s="72">
        <v>130</v>
      </c>
      <c r="M130" s="72"/>
      <c r="N130" s="73"/>
      <c r="O130" s="79" t="s">
        <v>367</v>
      </c>
      <c r="P130" s="81">
        <v>43630.37513888889</v>
      </c>
      <c r="Q130" s="79" t="s">
        <v>379</v>
      </c>
      <c r="R130" s="79"/>
      <c r="S130" s="79"/>
      <c r="T130" s="79" t="s">
        <v>449</v>
      </c>
      <c r="U130" s="79"/>
      <c r="V130" s="82" t="s">
        <v>533</v>
      </c>
      <c r="W130" s="81">
        <v>43630.37513888889</v>
      </c>
      <c r="X130" s="85">
        <v>43630</v>
      </c>
      <c r="Y130" s="87" t="s">
        <v>641</v>
      </c>
      <c r="Z130" s="82" t="s">
        <v>771</v>
      </c>
      <c r="AA130" s="79"/>
      <c r="AB130" s="79"/>
      <c r="AC130" s="87" t="s">
        <v>901</v>
      </c>
      <c r="AD130" s="79"/>
      <c r="AE130" s="79" t="b">
        <v>0</v>
      </c>
      <c r="AF130" s="79">
        <v>0</v>
      </c>
      <c r="AG130" s="87" t="s">
        <v>981</v>
      </c>
      <c r="AH130" s="79" t="b">
        <v>0</v>
      </c>
      <c r="AI130" s="79" t="s">
        <v>982</v>
      </c>
      <c r="AJ130" s="79"/>
      <c r="AK130" s="87" t="s">
        <v>981</v>
      </c>
      <c r="AL130" s="79" t="b">
        <v>0</v>
      </c>
      <c r="AM130" s="79">
        <v>69</v>
      </c>
      <c r="AN130" s="87" t="s">
        <v>973</v>
      </c>
      <c r="AO130" s="79" t="s">
        <v>987</v>
      </c>
      <c r="AP130" s="79" t="b">
        <v>0</v>
      </c>
      <c r="AQ130" s="87" t="s">
        <v>973</v>
      </c>
      <c r="AR130" s="79" t="s">
        <v>196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5" t="s">
        <v>281</v>
      </c>
      <c r="B131" s="65" t="s">
        <v>357</v>
      </c>
      <c r="C131" s="66" t="s">
        <v>2615</v>
      </c>
      <c r="D131" s="67">
        <v>3</v>
      </c>
      <c r="E131" s="66" t="s">
        <v>132</v>
      </c>
      <c r="F131" s="69">
        <v>32</v>
      </c>
      <c r="G131" s="66"/>
      <c r="H131" s="70"/>
      <c r="I131" s="71"/>
      <c r="J131" s="71"/>
      <c r="K131" s="34" t="s">
        <v>65</v>
      </c>
      <c r="L131" s="72">
        <v>131</v>
      </c>
      <c r="M131" s="72"/>
      <c r="N131" s="73"/>
      <c r="O131" s="79" t="s">
        <v>368</v>
      </c>
      <c r="P131" s="81">
        <v>43630.37513888889</v>
      </c>
      <c r="Q131" s="79" t="s">
        <v>379</v>
      </c>
      <c r="R131" s="79"/>
      <c r="S131" s="79"/>
      <c r="T131" s="79" t="s">
        <v>449</v>
      </c>
      <c r="U131" s="79"/>
      <c r="V131" s="82" t="s">
        <v>533</v>
      </c>
      <c r="W131" s="81">
        <v>43630.37513888889</v>
      </c>
      <c r="X131" s="85">
        <v>43630</v>
      </c>
      <c r="Y131" s="87" t="s">
        <v>641</v>
      </c>
      <c r="Z131" s="82" t="s">
        <v>771</v>
      </c>
      <c r="AA131" s="79"/>
      <c r="AB131" s="79"/>
      <c r="AC131" s="87" t="s">
        <v>901</v>
      </c>
      <c r="AD131" s="79"/>
      <c r="AE131" s="79" t="b">
        <v>0</v>
      </c>
      <c r="AF131" s="79">
        <v>0</v>
      </c>
      <c r="AG131" s="87" t="s">
        <v>981</v>
      </c>
      <c r="AH131" s="79" t="b">
        <v>0</v>
      </c>
      <c r="AI131" s="79" t="s">
        <v>982</v>
      </c>
      <c r="AJ131" s="79"/>
      <c r="AK131" s="87" t="s">
        <v>981</v>
      </c>
      <c r="AL131" s="79" t="b">
        <v>0</v>
      </c>
      <c r="AM131" s="79">
        <v>69</v>
      </c>
      <c r="AN131" s="87" t="s">
        <v>973</v>
      </c>
      <c r="AO131" s="79" t="s">
        <v>987</v>
      </c>
      <c r="AP131" s="79" t="b">
        <v>0</v>
      </c>
      <c r="AQ131" s="87" t="s">
        <v>973</v>
      </c>
      <c r="AR131" s="79" t="s">
        <v>196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5" t="s">
        <v>281</v>
      </c>
      <c r="B132" s="65" t="s">
        <v>346</v>
      </c>
      <c r="C132" s="66" t="s">
        <v>2615</v>
      </c>
      <c r="D132" s="67">
        <v>3</v>
      </c>
      <c r="E132" s="66" t="s">
        <v>132</v>
      </c>
      <c r="F132" s="69">
        <v>32</v>
      </c>
      <c r="G132" s="66"/>
      <c r="H132" s="70"/>
      <c r="I132" s="71"/>
      <c r="J132" s="71"/>
      <c r="K132" s="34" t="s">
        <v>65</v>
      </c>
      <c r="L132" s="72">
        <v>132</v>
      </c>
      <c r="M132" s="72"/>
      <c r="N132" s="73"/>
      <c r="O132" s="79" t="s">
        <v>368</v>
      </c>
      <c r="P132" s="81">
        <v>43630.37513888889</v>
      </c>
      <c r="Q132" s="79" t="s">
        <v>379</v>
      </c>
      <c r="R132" s="79"/>
      <c r="S132" s="79"/>
      <c r="T132" s="79" t="s">
        <v>449</v>
      </c>
      <c r="U132" s="79"/>
      <c r="V132" s="82" t="s">
        <v>533</v>
      </c>
      <c r="W132" s="81">
        <v>43630.37513888889</v>
      </c>
      <c r="X132" s="85">
        <v>43630</v>
      </c>
      <c r="Y132" s="87" t="s">
        <v>641</v>
      </c>
      <c r="Z132" s="82" t="s">
        <v>771</v>
      </c>
      <c r="AA132" s="79"/>
      <c r="AB132" s="79"/>
      <c r="AC132" s="87" t="s">
        <v>901</v>
      </c>
      <c r="AD132" s="79"/>
      <c r="AE132" s="79" t="b">
        <v>0</v>
      </c>
      <c r="AF132" s="79">
        <v>0</v>
      </c>
      <c r="AG132" s="87" t="s">
        <v>981</v>
      </c>
      <c r="AH132" s="79" t="b">
        <v>0</v>
      </c>
      <c r="AI132" s="79" t="s">
        <v>982</v>
      </c>
      <c r="AJ132" s="79"/>
      <c r="AK132" s="87" t="s">
        <v>981</v>
      </c>
      <c r="AL132" s="79" t="b">
        <v>0</v>
      </c>
      <c r="AM132" s="79">
        <v>69</v>
      </c>
      <c r="AN132" s="87" t="s">
        <v>973</v>
      </c>
      <c r="AO132" s="79" t="s">
        <v>987</v>
      </c>
      <c r="AP132" s="79" t="b">
        <v>0</v>
      </c>
      <c r="AQ132" s="87" t="s">
        <v>973</v>
      </c>
      <c r="AR132" s="79" t="s">
        <v>196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5" t="s">
        <v>281</v>
      </c>
      <c r="B133" s="65" t="s">
        <v>358</v>
      </c>
      <c r="C133" s="66" t="s">
        <v>2615</v>
      </c>
      <c r="D133" s="67">
        <v>3</v>
      </c>
      <c r="E133" s="66" t="s">
        <v>132</v>
      </c>
      <c r="F133" s="69">
        <v>32</v>
      </c>
      <c r="G133" s="66"/>
      <c r="H133" s="70"/>
      <c r="I133" s="71"/>
      <c r="J133" s="71"/>
      <c r="K133" s="34" t="s">
        <v>65</v>
      </c>
      <c r="L133" s="72">
        <v>133</v>
      </c>
      <c r="M133" s="72"/>
      <c r="N133" s="73"/>
      <c r="O133" s="79" t="s">
        <v>368</v>
      </c>
      <c r="P133" s="81">
        <v>43630.37513888889</v>
      </c>
      <c r="Q133" s="79" t="s">
        <v>379</v>
      </c>
      <c r="R133" s="79"/>
      <c r="S133" s="79"/>
      <c r="T133" s="79" t="s">
        <v>449</v>
      </c>
      <c r="U133" s="79"/>
      <c r="V133" s="82" t="s">
        <v>533</v>
      </c>
      <c r="W133" s="81">
        <v>43630.37513888889</v>
      </c>
      <c r="X133" s="85">
        <v>43630</v>
      </c>
      <c r="Y133" s="87" t="s">
        <v>641</v>
      </c>
      <c r="Z133" s="82" t="s">
        <v>771</v>
      </c>
      <c r="AA133" s="79"/>
      <c r="AB133" s="79"/>
      <c r="AC133" s="87" t="s">
        <v>901</v>
      </c>
      <c r="AD133" s="79"/>
      <c r="AE133" s="79" t="b">
        <v>0</v>
      </c>
      <c r="AF133" s="79">
        <v>0</v>
      </c>
      <c r="AG133" s="87" t="s">
        <v>981</v>
      </c>
      <c r="AH133" s="79" t="b">
        <v>0</v>
      </c>
      <c r="AI133" s="79" t="s">
        <v>982</v>
      </c>
      <c r="AJ133" s="79"/>
      <c r="AK133" s="87" t="s">
        <v>981</v>
      </c>
      <c r="AL133" s="79" t="b">
        <v>0</v>
      </c>
      <c r="AM133" s="79">
        <v>69</v>
      </c>
      <c r="AN133" s="87" t="s">
        <v>973</v>
      </c>
      <c r="AO133" s="79" t="s">
        <v>987</v>
      </c>
      <c r="AP133" s="79" t="b">
        <v>0</v>
      </c>
      <c r="AQ133" s="87" t="s">
        <v>973</v>
      </c>
      <c r="AR133" s="79" t="s">
        <v>196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2</v>
      </c>
      <c r="BG133" s="49">
        <v>7.142857142857143</v>
      </c>
      <c r="BH133" s="48">
        <v>0</v>
      </c>
      <c r="BI133" s="49">
        <v>0</v>
      </c>
      <c r="BJ133" s="48">
        <v>0</v>
      </c>
      <c r="BK133" s="49">
        <v>0</v>
      </c>
      <c r="BL133" s="48">
        <v>26</v>
      </c>
      <c r="BM133" s="49">
        <v>92.85714285714286</v>
      </c>
      <c r="BN133" s="48">
        <v>28</v>
      </c>
    </row>
    <row r="134" spans="1:66" ht="15">
      <c r="A134" s="65" t="s">
        <v>282</v>
      </c>
      <c r="B134" s="65" t="s">
        <v>284</v>
      </c>
      <c r="C134" s="66" t="s">
        <v>2615</v>
      </c>
      <c r="D134" s="67">
        <v>3</v>
      </c>
      <c r="E134" s="66" t="s">
        <v>132</v>
      </c>
      <c r="F134" s="69">
        <v>32</v>
      </c>
      <c r="G134" s="66"/>
      <c r="H134" s="70"/>
      <c r="I134" s="71"/>
      <c r="J134" s="71"/>
      <c r="K134" s="34" t="s">
        <v>65</v>
      </c>
      <c r="L134" s="72">
        <v>134</v>
      </c>
      <c r="M134" s="72"/>
      <c r="N134" s="73"/>
      <c r="O134" s="79" t="s">
        <v>367</v>
      </c>
      <c r="P134" s="81">
        <v>43630.42083333333</v>
      </c>
      <c r="Q134" s="79" t="s">
        <v>378</v>
      </c>
      <c r="R134" s="79"/>
      <c r="S134" s="79"/>
      <c r="T134" s="79" t="s">
        <v>446</v>
      </c>
      <c r="U134" s="79"/>
      <c r="V134" s="82" t="s">
        <v>534</v>
      </c>
      <c r="W134" s="81">
        <v>43630.42083333333</v>
      </c>
      <c r="X134" s="85">
        <v>43630</v>
      </c>
      <c r="Y134" s="87" t="s">
        <v>642</v>
      </c>
      <c r="Z134" s="82" t="s">
        <v>772</v>
      </c>
      <c r="AA134" s="79"/>
      <c r="AB134" s="79"/>
      <c r="AC134" s="87" t="s">
        <v>902</v>
      </c>
      <c r="AD134" s="79"/>
      <c r="AE134" s="79" t="b">
        <v>0</v>
      </c>
      <c r="AF134" s="79">
        <v>0</v>
      </c>
      <c r="AG134" s="87" t="s">
        <v>981</v>
      </c>
      <c r="AH134" s="79" t="b">
        <v>0</v>
      </c>
      <c r="AI134" s="79" t="s">
        <v>982</v>
      </c>
      <c r="AJ134" s="79"/>
      <c r="AK134" s="87" t="s">
        <v>981</v>
      </c>
      <c r="AL134" s="79" t="b">
        <v>0</v>
      </c>
      <c r="AM134" s="79">
        <v>5</v>
      </c>
      <c r="AN134" s="87" t="s">
        <v>904</v>
      </c>
      <c r="AO134" s="79" t="s">
        <v>991</v>
      </c>
      <c r="AP134" s="79" t="b">
        <v>0</v>
      </c>
      <c r="AQ134" s="87" t="s">
        <v>904</v>
      </c>
      <c r="AR134" s="79" t="s">
        <v>196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v>1</v>
      </c>
      <c r="BG134" s="49">
        <v>3.0303030303030303</v>
      </c>
      <c r="BH134" s="48">
        <v>2</v>
      </c>
      <c r="BI134" s="49">
        <v>6.0606060606060606</v>
      </c>
      <c r="BJ134" s="48">
        <v>0</v>
      </c>
      <c r="BK134" s="49">
        <v>0</v>
      </c>
      <c r="BL134" s="48">
        <v>30</v>
      </c>
      <c r="BM134" s="49">
        <v>90.9090909090909</v>
      </c>
      <c r="BN134" s="48">
        <v>33</v>
      </c>
    </row>
    <row r="135" spans="1:66" ht="15">
      <c r="A135" s="65" t="s">
        <v>283</v>
      </c>
      <c r="B135" s="65" t="s">
        <v>347</v>
      </c>
      <c r="C135" s="66" t="s">
        <v>2615</v>
      </c>
      <c r="D135" s="67">
        <v>3</v>
      </c>
      <c r="E135" s="66" t="s">
        <v>132</v>
      </c>
      <c r="F135" s="69">
        <v>32</v>
      </c>
      <c r="G135" s="66"/>
      <c r="H135" s="70"/>
      <c r="I135" s="71"/>
      <c r="J135" s="71"/>
      <c r="K135" s="34" t="s">
        <v>65</v>
      </c>
      <c r="L135" s="72">
        <v>135</v>
      </c>
      <c r="M135" s="72"/>
      <c r="N135" s="73"/>
      <c r="O135" s="79" t="s">
        <v>367</v>
      </c>
      <c r="P135" s="81">
        <v>43630.4246412037</v>
      </c>
      <c r="Q135" s="79" t="s">
        <v>379</v>
      </c>
      <c r="R135" s="79"/>
      <c r="S135" s="79"/>
      <c r="T135" s="79" t="s">
        <v>449</v>
      </c>
      <c r="U135" s="79"/>
      <c r="V135" s="82" t="s">
        <v>535</v>
      </c>
      <c r="W135" s="81">
        <v>43630.4246412037</v>
      </c>
      <c r="X135" s="85">
        <v>43630</v>
      </c>
      <c r="Y135" s="87" t="s">
        <v>643</v>
      </c>
      <c r="Z135" s="82" t="s">
        <v>773</v>
      </c>
      <c r="AA135" s="79"/>
      <c r="AB135" s="79"/>
      <c r="AC135" s="87" t="s">
        <v>903</v>
      </c>
      <c r="AD135" s="79"/>
      <c r="AE135" s="79" t="b">
        <v>0</v>
      </c>
      <c r="AF135" s="79">
        <v>0</v>
      </c>
      <c r="AG135" s="87" t="s">
        <v>981</v>
      </c>
      <c r="AH135" s="79" t="b">
        <v>0</v>
      </c>
      <c r="AI135" s="79" t="s">
        <v>982</v>
      </c>
      <c r="AJ135" s="79"/>
      <c r="AK135" s="87" t="s">
        <v>981</v>
      </c>
      <c r="AL135" s="79" t="b">
        <v>0</v>
      </c>
      <c r="AM135" s="79">
        <v>69</v>
      </c>
      <c r="AN135" s="87" t="s">
        <v>973</v>
      </c>
      <c r="AO135" s="79" t="s">
        <v>994</v>
      </c>
      <c r="AP135" s="79" t="b">
        <v>0</v>
      </c>
      <c r="AQ135" s="87" t="s">
        <v>973</v>
      </c>
      <c r="AR135" s="79" t="s">
        <v>196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5" t="s">
        <v>283</v>
      </c>
      <c r="B136" s="65" t="s">
        <v>357</v>
      </c>
      <c r="C136" s="66" t="s">
        <v>2615</v>
      </c>
      <c r="D136" s="67">
        <v>3</v>
      </c>
      <c r="E136" s="66" t="s">
        <v>132</v>
      </c>
      <c r="F136" s="69">
        <v>32</v>
      </c>
      <c r="G136" s="66"/>
      <c r="H136" s="70"/>
      <c r="I136" s="71"/>
      <c r="J136" s="71"/>
      <c r="K136" s="34" t="s">
        <v>65</v>
      </c>
      <c r="L136" s="72">
        <v>136</v>
      </c>
      <c r="M136" s="72"/>
      <c r="N136" s="73"/>
      <c r="O136" s="79" t="s">
        <v>368</v>
      </c>
      <c r="P136" s="81">
        <v>43630.4246412037</v>
      </c>
      <c r="Q136" s="79" t="s">
        <v>379</v>
      </c>
      <c r="R136" s="79"/>
      <c r="S136" s="79"/>
      <c r="T136" s="79" t="s">
        <v>449</v>
      </c>
      <c r="U136" s="79"/>
      <c r="V136" s="82" t="s">
        <v>535</v>
      </c>
      <c r="W136" s="81">
        <v>43630.4246412037</v>
      </c>
      <c r="X136" s="85">
        <v>43630</v>
      </c>
      <c r="Y136" s="87" t="s">
        <v>643</v>
      </c>
      <c r="Z136" s="82" t="s">
        <v>773</v>
      </c>
      <c r="AA136" s="79"/>
      <c r="AB136" s="79"/>
      <c r="AC136" s="87" t="s">
        <v>903</v>
      </c>
      <c r="AD136" s="79"/>
      <c r="AE136" s="79" t="b">
        <v>0</v>
      </c>
      <c r="AF136" s="79">
        <v>0</v>
      </c>
      <c r="AG136" s="87" t="s">
        <v>981</v>
      </c>
      <c r="AH136" s="79" t="b">
        <v>0</v>
      </c>
      <c r="AI136" s="79" t="s">
        <v>982</v>
      </c>
      <c r="AJ136" s="79"/>
      <c r="AK136" s="87" t="s">
        <v>981</v>
      </c>
      <c r="AL136" s="79" t="b">
        <v>0</v>
      </c>
      <c r="AM136" s="79">
        <v>69</v>
      </c>
      <c r="AN136" s="87" t="s">
        <v>973</v>
      </c>
      <c r="AO136" s="79" t="s">
        <v>994</v>
      </c>
      <c r="AP136" s="79" t="b">
        <v>0</v>
      </c>
      <c r="AQ136" s="87" t="s">
        <v>973</v>
      </c>
      <c r="AR136" s="79" t="s">
        <v>196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5" t="s">
        <v>283</v>
      </c>
      <c r="B137" s="65" t="s">
        <v>346</v>
      </c>
      <c r="C137" s="66" t="s">
        <v>2615</v>
      </c>
      <c r="D137" s="67">
        <v>3</v>
      </c>
      <c r="E137" s="66" t="s">
        <v>132</v>
      </c>
      <c r="F137" s="69">
        <v>32</v>
      </c>
      <c r="G137" s="66"/>
      <c r="H137" s="70"/>
      <c r="I137" s="71"/>
      <c r="J137" s="71"/>
      <c r="K137" s="34" t="s">
        <v>65</v>
      </c>
      <c r="L137" s="72">
        <v>137</v>
      </c>
      <c r="M137" s="72"/>
      <c r="N137" s="73"/>
      <c r="O137" s="79" t="s">
        <v>368</v>
      </c>
      <c r="P137" s="81">
        <v>43630.4246412037</v>
      </c>
      <c r="Q137" s="79" t="s">
        <v>379</v>
      </c>
      <c r="R137" s="79"/>
      <c r="S137" s="79"/>
      <c r="T137" s="79" t="s">
        <v>449</v>
      </c>
      <c r="U137" s="79"/>
      <c r="V137" s="82" t="s">
        <v>535</v>
      </c>
      <c r="W137" s="81">
        <v>43630.4246412037</v>
      </c>
      <c r="X137" s="85">
        <v>43630</v>
      </c>
      <c r="Y137" s="87" t="s">
        <v>643</v>
      </c>
      <c r="Z137" s="82" t="s">
        <v>773</v>
      </c>
      <c r="AA137" s="79"/>
      <c r="AB137" s="79"/>
      <c r="AC137" s="87" t="s">
        <v>903</v>
      </c>
      <c r="AD137" s="79"/>
      <c r="AE137" s="79" t="b">
        <v>0</v>
      </c>
      <c r="AF137" s="79">
        <v>0</v>
      </c>
      <c r="AG137" s="87" t="s">
        <v>981</v>
      </c>
      <c r="AH137" s="79" t="b">
        <v>0</v>
      </c>
      <c r="AI137" s="79" t="s">
        <v>982</v>
      </c>
      <c r="AJ137" s="79"/>
      <c r="AK137" s="87" t="s">
        <v>981</v>
      </c>
      <c r="AL137" s="79" t="b">
        <v>0</v>
      </c>
      <c r="AM137" s="79">
        <v>69</v>
      </c>
      <c r="AN137" s="87" t="s">
        <v>973</v>
      </c>
      <c r="AO137" s="79" t="s">
        <v>994</v>
      </c>
      <c r="AP137" s="79" t="b">
        <v>0</v>
      </c>
      <c r="AQ137" s="87" t="s">
        <v>973</v>
      </c>
      <c r="AR137" s="79" t="s">
        <v>196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5" t="s">
        <v>283</v>
      </c>
      <c r="B138" s="65" t="s">
        <v>358</v>
      </c>
      <c r="C138" s="66" t="s">
        <v>2615</v>
      </c>
      <c r="D138" s="67">
        <v>3</v>
      </c>
      <c r="E138" s="66" t="s">
        <v>132</v>
      </c>
      <c r="F138" s="69">
        <v>32</v>
      </c>
      <c r="G138" s="66"/>
      <c r="H138" s="70"/>
      <c r="I138" s="71"/>
      <c r="J138" s="71"/>
      <c r="K138" s="34" t="s">
        <v>65</v>
      </c>
      <c r="L138" s="72">
        <v>138</v>
      </c>
      <c r="M138" s="72"/>
      <c r="N138" s="73"/>
      <c r="O138" s="79" t="s">
        <v>368</v>
      </c>
      <c r="P138" s="81">
        <v>43630.4246412037</v>
      </c>
      <c r="Q138" s="79" t="s">
        <v>379</v>
      </c>
      <c r="R138" s="79"/>
      <c r="S138" s="79"/>
      <c r="T138" s="79" t="s">
        <v>449</v>
      </c>
      <c r="U138" s="79"/>
      <c r="V138" s="82" t="s">
        <v>535</v>
      </c>
      <c r="W138" s="81">
        <v>43630.4246412037</v>
      </c>
      <c r="X138" s="85">
        <v>43630</v>
      </c>
      <c r="Y138" s="87" t="s">
        <v>643</v>
      </c>
      <c r="Z138" s="82" t="s">
        <v>773</v>
      </c>
      <c r="AA138" s="79"/>
      <c r="AB138" s="79"/>
      <c r="AC138" s="87" t="s">
        <v>903</v>
      </c>
      <c r="AD138" s="79"/>
      <c r="AE138" s="79" t="b">
        <v>0</v>
      </c>
      <c r="AF138" s="79">
        <v>0</v>
      </c>
      <c r="AG138" s="87" t="s">
        <v>981</v>
      </c>
      <c r="AH138" s="79" t="b">
        <v>0</v>
      </c>
      <c r="AI138" s="79" t="s">
        <v>982</v>
      </c>
      <c r="AJ138" s="79"/>
      <c r="AK138" s="87" t="s">
        <v>981</v>
      </c>
      <c r="AL138" s="79" t="b">
        <v>0</v>
      </c>
      <c r="AM138" s="79">
        <v>69</v>
      </c>
      <c r="AN138" s="87" t="s">
        <v>973</v>
      </c>
      <c r="AO138" s="79" t="s">
        <v>994</v>
      </c>
      <c r="AP138" s="79" t="b">
        <v>0</v>
      </c>
      <c r="AQ138" s="87" t="s">
        <v>973</v>
      </c>
      <c r="AR138" s="79" t="s">
        <v>196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2</v>
      </c>
      <c r="BG138" s="49">
        <v>7.142857142857143</v>
      </c>
      <c r="BH138" s="48">
        <v>0</v>
      </c>
      <c r="BI138" s="49">
        <v>0</v>
      </c>
      <c r="BJ138" s="48">
        <v>0</v>
      </c>
      <c r="BK138" s="49">
        <v>0</v>
      </c>
      <c r="BL138" s="48">
        <v>26</v>
      </c>
      <c r="BM138" s="49">
        <v>92.85714285714286</v>
      </c>
      <c r="BN138" s="48">
        <v>28</v>
      </c>
    </row>
    <row r="139" spans="1:66" ht="15">
      <c r="A139" s="65" t="s">
        <v>284</v>
      </c>
      <c r="B139" s="65" t="s">
        <v>284</v>
      </c>
      <c r="C139" s="66" t="s">
        <v>2615</v>
      </c>
      <c r="D139" s="67">
        <v>3</v>
      </c>
      <c r="E139" s="66" t="s">
        <v>132</v>
      </c>
      <c r="F139" s="69">
        <v>32</v>
      </c>
      <c r="G139" s="66"/>
      <c r="H139" s="70"/>
      <c r="I139" s="71"/>
      <c r="J139" s="71"/>
      <c r="K139" s="34" t="s">
        <v>65</v>
      </c>
      <c r="L139" s="72">
        <v>139</v>
      </c>
      <c r="M139" s="72"/>
      <c r="N139" s="73"/>
      <c r="O139" s="79" t="s">
        <v>196</v>
      </c>
      <c r="P139" s="81">
        <v>43629.56390046296</v>
      </c>
      <c r="Q139" s="79" t="s">
        <v>378</v>
      </c>
      <c r="R139" s="82" t="s">
        <v>406</v>
      </c>
      <c r="S139" s="79" t="s">
        <v>424</v>
      </c>
      <c r="T139" s="79" t="s">
        <v>451</v>
      </c>
      <c r="U139" s="82" t="s">
        <v>476</v>
      </c>
      <c r="V139" s="82" t="s">
        <v>476</v>
      </c>
      <c r="W139" s="81">
        <v>43629.56390046296</v>
      </c>
      <c r="X139" s="85">
        <v>43629</v>
      </c>
      <c r="Y139" s="87" t="s">
        <v>644</v>
      </c>
      <c r="Z139" s="82" t="s">
        <v>774</v>
      </c>
      <c r="AA139" s="79"/>
      <c r="AB139" s="79"/>
      <c r="AC139" s="87" t="s">
        <v>904</v>
      </c>
      <c r="AD139" s="79"/>
      <c r="AE139" s="79" t="b">
        <v>0</v>
      </c>
      <c r="AF139" s="79">
        <v>32</v>
      </c>
      <c r="AG139" s="87" t="s">
        <v>981</v>
      </c>
      <c r="AH139" s="79" t="b">
        <v>0</v>
      </c>
      <c r="AI139" s="79" t="s">
        <v>982</v>
      </c>
      <c r="AJ139" s="79"/>
      <c r="AK139" s="87" t="s">
        <v>981</v>
      </c>
      <c r="AL139" s="79" t="b">
        <v>0</v>
      </c>
      <c r="AM139" s="79">
        <v>5</v>
      </c>
      <c r="AN139" s="87" t="s">
        <v>981</v>
      </c>
      <c r="AO139" s="79" t="s">
        <v>991</v>
      </c>
      <c r="AP139" s="79" t="b">
        <v>0</v>
      </c>
      <c r="AQ139" s="87" t="s">
        <v>904</v>
      </c>
      <c r="AR139" s="79" t="s">
        <v>196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v>1</v>
      </c>
      <c r="BG139" s="49">
        <v>3.0303030303030303</v>
      </c>
      <c r="BH139" s="48">
        <v>2</v>
      </c>
      <c r="BI139" s="49">
        <v>6.0606060606060606</v>
      </c>
      <c r="BJ139" s="48">
        <v>0</v>
      </c>
      <c r="BK139" s="49">
        <v>0</v>
      </c>
      <c r="BL139" s="48">
        <v>30</v>
      </c>
      <c r="BM139" s="49">
        <v>90.9090909090909</v>
      </c>
      <c r="BN139" s="48">
        <v>33</v>
      </c>
    </row>
    <row r="140" spans="1:66" ht="15">
      <c r="A140" s="65" t="s">
        <v>285</v>
      </c>
      <c r="B140" s="65" t="s">
        <v>284</v>
      </c>
      <c r="C140" s="66" t="s">
        <v>2615</v>
      </c>
      <c r="D140" s="67">
        <v>3</v>
      </c>
      <c r="E140" s="66" t="s">
        <v>132</v>
      </c>
      <c r="F140" s="69">
        <v>32</v>
      </c>
      <c r="G140" s="66"/>
      <c r="H140" s="70"/>
      <c r="I140" s="71"/>
      <c r="J140" s="71"/>
      <c r="K140" s="34" t="s">
        <v>65</v>
      </c>
      <c r="L140" s="72">
        <v>140</v>
      </c>
      <c r="M140" s="72"/>
      <c r="N140" s="73"/>
      <c r="O140" s="79" t="s">
        <v>367</v>
      </c>
      <c r="P140" s="81">
        <v>43630.44671296296</v>
      </c>
      <c r="Q140" s="79" t="s">
        <v>378</v>
      </c>
      <c r="R140" s="79"/>
      <c r="S140" s="79"/>
      <c r="T140" s="79" t="s">
        <v>446</v>
      </c>
      <c r="U140" s="79"/>
      <c r="V140" s="82" t="s">
        <v>536</v>
      </c>
      <c r="W140" s="81">
        <v>43630.44671296296</v>
      </c>
      <c r="X140" s="85">
        <v>43630</v>
      </c>
      <c r="Y140" s="87" t="s">
        <v>645</v>
      </c>
      <c r="Z140" s="82" t="s">
        <v>775</v>
      </c>
      <c r="AA140" s="79"/>
      <c r="AB140" s="79"/>
      <c r="AC140" s="87" t="s">
        <v>905</v>
      </c>
      <c r="AD140" s="79"/>
      <c r="AE140" s="79" t="b">
        <v>0</v>
      </c>
      <c r="AF140" s="79">
        <v>0</v>
      </c>
      <c r="AG140" s="87" t="s">
        <v>981</v>
      </c>
      <c r="AH140" s="79" t="b">
        <v>0</v>
      </c>
      <c r="AI140" s="79" t="s">
        <v>982</v>
      </c>
      <c r="AJ140" s="79"/>
      <c r="AK140" s="87" t="s">
        <v>981</v>
      </c>
      <c r="AL140" s="79" t="b">
        <v>0</v>
      </c>
      <c r="AM140" s="79">
        <v>5</v>
      </c>
      <c r="AN140" s="87" t="s">
        <v>904</v>
      </c>
      <c r="AO140" s="79" t="s">
        <v>987</v>
      </c>
      <c r="AP140" s="79" t="b">
        <v>0</v>
      </c>
      <c r="AQ140" s="87" t="s">
        <v>904</v>
      </c>
      <c r="AR140" s="79" t="s">
        <v>196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v>1</v>
      </c>
      <c r="BG140" s="49">
        <v>3.0303030303030303</v>
      </c>
      <c r="BH140" s="48">
        <v>2</v>
      </c>
      <c r="BI140" s="49">
        <v>6.0606060606060606</v>
      </c>
      <c r="BJ140" s="48">
        <v>0</v>
      </c>
      <c r="BK140" s="49">
        <v>0</v>
      </c>
      <c r="BL140" s="48">
        <v>30</v>
      </c>
      <c r="BM140" s="49">
        <v>90.9090909090909</v>
      </c>
      <c r="BN140" s="48">
        <v>33</v>
      </c>
    </row>
    <row r="141" spans="1:66" ht="15">
      <c r="A141" s="65" t="s">
        <v>286</v>
      </c>
      <c r="B141" s="65" t="s">
        <v>347</v>
      </c>
      <c r="C141" s="66" t="s">
        <v>2615</v>
      </c>
      <c r="D141" s="67">
        <v>3</v>
      </c>
      <c r="E141" s="66" t="s">
        <v>132</v>
      </c>
      <c r="F141" s="69">
        <v>32</v>
      </c>
      <c r="G141" s="66"/>
      <c r="H141" s="70"/>
      <c r="I141" s="71"/>
      <c r="J141" s="71"/>
      <c r="K141" s="34" t="s">
        <v>65</v>
      </c>
      <c r="L141" s="72">
        <v>141</v>
      </c>
      <c r="M141" s="72"/>
      <c r="N141" s="73"/>
      <c r="O141" s="79" t="s">
        <v>367</v>
      </c>
      <c r="P141" s="81">
        <v>43630.45957175926</v>
      </c>
      <c r="Q141" s="79" t="s">
        <v>379</v>
      </c>
      <c r="R141" s="79"/>
      <c r="S141" s="79"/>
      <c r="T141" s="79" t="s">
        <v>449</v>
      </c>
      <c r="U141" s="79"/>
      <c r="V141" s="82" t="s">
        <v>537</v>
      </c>
      <c r="W141" s="81">
        <v>43630.45957175926</v>
      </c>
      <c r="X141" s="85">
        <v>43630</v>
      </c>
      <c r="Y141" s="87" t="s">
        <v>646</v>
      </c>
      <c r="Z141" s="82" t="s">
        <v>776</v>
      </c>
      <c r="AA141" s="79"/>
      <c r="AB141" s="79"/>
      <c r="AC141" s="87" t="s">
        <v>906</v>
      </c>
      <c r="AD141" s="79"/>
      <c r="AE141" s="79" t="b">
        <v>0</v>
      </c>
      <c r="AF141" s="79">
        <v>0</v>
      </c>
      <c r="AG141" s="87" t="s">
        <v>981</v>
      </c>
      <c r="AH141" s="79" t="b">
        <v>0</v>
      </c>
      <c r="AI141" s="79" t="s">
        <v>982</v>
      </c>
      <c r="AJ141" s="79"/>
      <c r="AK141" s="87" t="s">
        <v>981</v>
      </c>
      <c r="AL141" s="79" t="b">
        <v>0</v>
      </c>
      <c r="AM141" s="79">
        <v>69</v>
      </c>
      <c r="AN141" s="87" t="s">
        <v>973</v>
      </c>
      <c r="AO141" s="79" t="s">
        <v>996</v>
      </c>
      <c r="AP141" s="79" t="b">
        <v>0</v>
      </c>
      <c r="AQ141" s="87" t="s">
        <v>973</v>
      </c>
      <c r="AR141" s="79" t="s">
        <v>196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5" t="s">
        <v>286</v>
      </c>
      <c r="B142" s="65" t="s">
        <v>357</v>
      </c>
      <c r="C142" s="66" t="s">
        <v>2615</v>
      </c>
      <c r="D142" s="67">
        <v>3</v>
      </c>
      <c r="E142" s="66" t="s">
        <v>132</v>
      </c>
      <c r="F142" s="69">
        <v>32</v>
      </c>
      <c r="G142" s="66"/>
      <c r="H142" s="70"/>
      <c r="I142" s="71"/>
      <c r="J142" s="71"/>
      <c r="K142" s="34" t="s">
        <v>65</v>
      </c>
      <c r="L142" s="72">
        <v>142</v>
      </c>
      <c r="M142" s="72"/>
      <c r="N142" s="73"/>
      <c r="O142" s="79" t="s">
        <v>368</v>
      </c>
      <c r="P142" s="81">
        <v>43630.45957175926</v>
      </c>
      <c r="Q142" s="79" t="s">
        <v>379</v>
      </c>
      <c r="R142" s="79"/>
      <c r="S142" s="79"/>
      <c r="T142" s="79" t="s">
        <v>449</v>
      </c>
      <c r="U142" s="79"/>
      <c r="V142" s="82" t="s">
        <v>537</v>
      </c>
      <c r="W142" s="81">
        <v>43630.45957175926</v>
      </c>
      <c r="X142" s="85">
        <v>43630</v>
      </c>
      <c r="Y142" s="87" t="s">
        <v>646</v>
      </c>
      <c r="Z142" s="82" t="s">
        <v>776</v>
      </c>
      <c r="AA142" s="79"/>
      <c r="AB142" s="79"/>
      <c r="AC142" s="87" t="s">
        <v>906</v>
      </c>
      <c r="AD142" s="79"/>
      <c r="AE142" s="79" t="b">
        <v>0</v>
      </c>
      <c r="AF142" s="79">
        <v>0</v>
      </c>
      <c r="AG142" s="87" t="s">
        <v>981</v>
      </c>
      <c r="AH142" s="79" t="b">
        <v>0</v>
      </c>
      <c r="AI142" s="79" t="s">
        <v>982</v>
      </c>
      <c r="AJ142" s="79"/>
      <c r="AK142" s="87" t="s">
        <v>981</v>
      </c>
      <c r="AL142" s="79" t="b">
        <v>0</v>
      </c>
      <c r="AM142" s="79">
        <v>69</v>
      </c>
      <c r="AN142" s="87" t="s">
        <v>973</v>
      </c>
      <c r="AO142" s="79" t="s">
        <v>996</v>
      </c>
      <c r="AP142" s="79" t="b">
        <v>0</v>
      </c>
      <c r="AQ142" s="87" t="s">
        <v>973</v>
      </c>
      <c r="AR142" s="79" t="s">
        <v>196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5" t="s">
        <v>286</v>
      </c>
      <c r="B143" s="65" t="s">
        <v>346</v>
      </c>
      <c r="C143" s="66" t="s">
        <v>2615</v>
      </c>
      <c r="D143" s="67">
        <v>3</v>
      </c>
      <c r="E143" s="66" t="s">
        <v>132</v>
      </c>
      <c r="F143" s="69">
        <v>32</v>
      </c>
      <c r="G143" s="66"/>
      <c r="H143" s="70"/>
      <c r="I143" s="71"/>
      <c r="J143" s="71"/>
      <c r="K143" s="34" t="s">
        <v>65</v>
      </c>
      <c r="L143" s="72">
        <v>143</v>
      </c>
      <c r="M143" s="72"/>
      <c r="N143" s="73"/>
      <c r="O143" s="79" t="s">
        <v>368</v>
      </c>
      <c r="P143" s="81">
        <v>43630.45957175926</v>
      </c>
      <c r="Q143" s="79" t="s">
        <v>379</v>
      </c>
      <c r="R143" s="79"/>
      <c r="S143" s="79"/>
      <c r="T143" s="79" t="s">
        <v>449</v>
      </c>
      <c r="U143" s="79"/>
      <c r="V143" s="82" t="s">
        <v>537</v>
      </c>
      <c r="W143" s="81">
        <v>43630.45957175926</v>
      </c>
      <c r="X143" s="85">
        <v>43630</v>
      </c>
      <c r="Y143" s="87" t="s">
        <v>646</v>
      </c>
      <c r="Z143" s="82" t="s">
        <v>776</v>
      </c>
      <c r="AA143" s="79"/>
      <c r="AB143" s="79"/>
      <c r="AC143" s="87" t="s">
        <v>906</v>
      </c>
      <c r="AD143" s="79"/>
      <c r="AE143" s="79" t="b">
        <v>0</v>
      </c>
      <c r="AF143" s="79">
        <v>0</v>
      </c>
      <c r="AG143" s="87" t="s">
        <v>981</v>
      </c>
      <c r="AH143" s="79" t="b">
        <v>0</v>
      </c>
      <c r="AI143" s="79" t="s">
        <v>982</v>
      </c>
      <c r="AJ143" s="79"/>
      <c r="AK143" s="87" t="s">
        <v>981</v>
      </c>
      <c r="AL143" s="79" t="b">
        <v>0</v>
      </c>
      <c r="AM143" s="79">
        <v>69</v>
      </c>
      <c r="AN143" s="87" t="s">
        <v>973</v>
      </c>
      <c r="AO143" s="79" t="s">
        <v>996</v>
      </c>
      <c r="AP143" s="79" t="b">
        <v>0</v>
      </c>
      <c r="AQ143" s="87" t="s">
        <v>973</v>
      </c>
      <c r="AR143" s="79" t="s">
        <v>196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5" t="s">
        <v>286</v>
      </c>
      <c r="B144" s="65" t="s">
        <v>358</v>
      </c>
      <c r="C144" s="66" t="s">
        <v>2615</v>
      </c>
      <c r="D144" s="67">
        <v>3</v>
      </c>
      <c r="E144" s="66" t="s">
        <v>132</v>
      </c>
      <c r="F144" s="69">
        <v>32</v>
      </c>
      <c r="G144" s="66"/>
      <c r="H144" s="70"/>
      <c r="I144" s="71"/>
      <c r="J144" s="71"/>
      <c r="K144" s="34" t="s">
        <v>65</v>
      </c>
      <c r="L144" s="72">
        <v>144</v>
      </c>
      <c r="M144" s="72"/>
      <c r="N144" s="73"/>
      <c r="O144" s="79" t="s">
        <v>368</v>
      </c>
      <c r="P144" s="81">
        <v>43630.45957175926</v>
      </c>
      <c r="Q144" s="79" t="s">
        <v>379</v>
      </c>
      <c r="R144" s="79"/>
      <c r="S144" s="79"/>
      <c r="T144" s="79" t="s">
        <v>449</v>
      </c>
      <c r="U144" s="79"/>
      <c r="V144" s="82" t="s">
        <v>537</v>
      </c>
      <c r="W144" s="81">
        <v>43630.45957175926</v>
      </c>
      <c r="X144" s="85">
        <v>43630</v>
      </c>
      <c r="Y144" s="87" t="s">
        <v>646</v>
      </c>
      <c r="Z144" s="82" t="s">
        <v>776</v>
      </c>
      <c r="AA144" s="79"/>
      <c r="AB144" s="79"/>
      <c r="AC144" s="87" t="s">
        <v>906</v>
      </c>
      <c r="AD144" s="79"/>
      <c r="AE144" s="79" t="b">
        <v>0</v>
      </c>
      <c r="AF144" s="79">
        <v>0</v>
      </c>
      <c r="AG144" s="87" t="s">
        <v>981</v>
      </c>
      <c r="AH144" s="79" t="b">
        <v>0</v>
      </c>
      <c r="AI144" s="79" t="s">
        <v>982</v>
      </c>
      <c r="AJ144" s="79"/>
      <c r="AK144" s="87" t="s">
        <v>981</v>
      </c>
      <c r="AL144" s="79" t="b">
        <v>0</v>
      </c>
      <c r="AM144" s="79">
        <v>69</v>
      </c>
      <c r="AN144" s="87" t="s">
        <v>973</v>
      </c>
      <c r="AO144" s="79" t="s">
        <v>996</v>
      </c>
      <c r="AP144" s="79" t="b">
        <v>0</v>
      </c>
      <c r="AQ144" s="87" t="s">
        <v>973</v>
      </c>
      <c r="AR144" s="79" t="s">
        <v>196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2</v>
      </c>
      <c r="BG144" s="49">
        <v>7.142857142857143</v>
      </c>
      <c r="BH144" s="48">
        <v>0</v>
      </c>
      <c r="BI144" s="49">
        <v>0</v>
      </c>
      <c r="BJ144" s="48">
        <v>0</v>
      </c>
      <c r="BK144" s="49">
        <v>0</v>
      </c>
      <c r="BL144" s="48">
        <v>26</v>
      </c>
      <c r="BM144" s="49">
        <v>92.85714285714286</v>
      </c>
      <c r="BN144" s="48">
        <v>28</v>
      </c>
    </row>
    <row r="145" spans="1:66" ht="15">
      <c r="A145" s="65" t="s">
        <v>287</v>
      </c>
      <c r="B145" s="65" t="s">
        <v>347</v>
      </c>
      <c r="C145" s="66" t="s">
        <v>2615</v>
      </c>
      <c r="D145" s="67">
        <v>3</v>
      </c>
      <c r="E145" s="66" t="s">
        <v>132</v>
      </c>
      <c r="F145" s="69">
        <v>32</v>
      </c>
      <c r="G145" s="66"/>
      <c r="H145" s="70"/>
      <c r="I145" s="71"/>
      <c r="J145" s="71"/>
      <c r="K145" s="34" t="s">
        <v>65</v>
      </c>
      <c r="L145" s="72">
        <v>145</v>
      </c>
      <c r="M145" s="72"/>
      <c r="N145" s="73"/>
      <c r="O145" s="79" t="s">
        <v>367</v>
      </c>
      <c r="P145" s="81">
        <v>43630.46097222222</v>
      </c>
      <c r="Q145" s="79" t="s">
        <v>379</v>
      </c>
      <c r="R145" s="79"/>
      <c r="S145" s="79"/>
      <c r="T145" s="79" t="s">
        <v>449</v>
      </c>
      <c r="U145" s="79"/>
      <c r="V145" s="82" t="s">
        <v>538</v>
      </c>
      <c r="W145" s="81">
        <v>43630.46097222222</v>
      </c>
      <c r="X145" s="85">
        <v>43630</v>
      </c>
      <c r="Y145" s="87" t="s">
        <v>647</v>
      </c>
      <c r="Z145" s="82" t="s">
        <v>777</v>
      </c>
      <c r="AA145" s="79"/>
      <c r="AB145" s="79"/>
      <c r="AC145" s="87" t="s">
        <v>907</v>
      </c>
      <c r="AD145" s="79"/>
      <c r="AE145" s="79" t="b">
        <v>0</v>
      </c>
      <c r="AF145" s="79">
        <v>0</v>
      </c>
      <c r="AG145" s="87" t="s">
        <v>981</v>
      </c>
      <c r="AH145" s="79" t="b">
        <v>0</v>
      </c>
      <c r="AI145" s="79" t="s">
        <v>982</v>
      </c>
      <c r="AJ145" s="79"/>
      <c r="AK145" s="87" t="s">
        <v>981</v>
      </c>
      <c r="AL145" s="79" t="b">
        <v>0</v>
      </c>
      <c r="AM145" s="79">
        <v>69</v>
      </c>
      <c r="AN145" s="87" t="s">
        <v>973</v>
      </c>
      <c r="AO145" s="79" t="s">
        <v>994</v>
      </c>
      <c r="AP145" s="79" t="b">
        <v>0</v>
      </c>
      <c r="AQ145" s="87" t="s">
        <v>973</v>
      </c>
      <c r="AR145" s="79" t="s">
        <v>196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5" t="s">
        <v>287</v>
      </c>
      <c r="B146" s="65" t="s">
        <v>357</v>
      </c>
      <c r="C146" s="66" t="s">
        <v>2615</v>
      </c>
      <c r="D146" s="67">
        <v>3</v>
      </c>
      <c r="E146" s="66" t="s">
        <v>132</v>
      </c>
      <c r="F146" s="69">
        <v>32</v>
      </c>
      <c r="G146" s="66"/>
      <c r="H146" s="70"/>
      <c r="I146" s="71"/>
      <c r="J146" s="71"/>
      <c r="K146" s="34" t="s">
        <v>65</v>
      </c>
      <c r="L146" s="72">
        <v>146</v>
      </c>
      <c r="M146" s="72"/>
      <c r="N146" s="73"/>
      <c r="O146" s="79" t="s">
        <v>368</v>
      </c>
      <c r="P146" s="81">
        <v>43630.46097222222</v>
      </c>
      <c r="Q146" s="79" t="s">
        <v>379</v>
      </c>
      <c r="R146" s="79"/>
      <c r="S146" s="79"/>
      <c r="T146" s="79" t="s">
        <v>449</v>
      </c>
      <c r="U146" s="79"/>
      <c r="V146" s="82" t="s">
        <v>538</v>
      </c>
      <c r="W146" s="81">
        <v>43630.46097222222</v>
      </c>
      <c r="X146" s="85">
        <v>43630</v>
      </c>
      <c r="Y146" s="87" t="s">
        <v>647</v>
      </c>
      <c r="Z146" s="82" t="s">
        <v>777</v>
      </c>
      <c r="AA146" s="79"/>
      <c r="AB146" s="79"/>
      <c r="AC146" s="87" t="s">
        <v>907</v>
      </c>
      <c r="AD146" s="79"/>
      <c r="AE146" s="79" t="b">
        <v>0</v>
      </c>
      <c r="AF146" s="79">
        <v>0</v>
      </c>
      <c r="AG146" s="87" t="s">
        <v>981</v>
      </c>
      <c r="AH146" s="79" t="b">
        <v>0</v>
      </c>
      <c r="AI146" s="79" t="s">
        <v>982</v>
      </c>
      <c r="AJ146" s="79"/>
      <c r="AK146" s="87" t="s">
        <v>981</v>
      </c>
      <c r="AL146" s="79" t="b">
        <v>0</v>
      </c>
      <c r="AM146" s="79">
        <v>69</v>
      </c>
      <c r="AN146" s="87" t="s">
        <v>973</v>
      </c>
      <c r="AO146" s="79" t="s">
        <v>994</v>
      </c>
      <c r="AP146" s="79" t="b">
        <v>0</v>
      </c>
      <c r="AQ146" s="87" t="s">
        <v>973</v>
      </c>
      <c r="AR146" s="79" t="s">
        <v>196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5" t="s">
        <v>287</v>
      </c>
      <c r="B147" s="65" t="s">
        <v>346</v>
      </c>
      <c r="C147" s="66" t="s">
        <v>2615</v>
      </c>
      <c r="D147" s="67">
        <v>3</v>
      </c>
      <c r="E147" s="66" t="s">
        <v>132</v>
      </c>
      <c r="F147" s="69">
        <v>32</v>
      </c>
      <c r="G147" s="66"/>
      <c r="H147" s="70"/>
      <c r="I147" s="71"/>
      <c r="J147" s="71"/>
      <c r="K147" s="34" t="s">
        <v>65</v>
      </c>
      <c r="L147" s="72">
        <v>147</v>
      </c>
      <c r="M147" s="72"/>
      <c r="N147" s="73"/>
      <c r="O147" s="79" t="s">
        <v>368</v>
      </c>
      <c r="P147" s="81">
        <v>43630.46097222222</v>
      </c>
      <c r="Q147" s="79" t="s">
        <v>379</v>
      </c>
      <c r="R147" s="79"/>
      <c r="S147" s="79"/>
      <c r="T147" s="79" t="s">
        <v>449</v>
      </c>
      <c r="U147" s="79"/>
      <c r="V147" s="82" t="s">
        <v>538</v>
      </c>
      <c r="W147" s="81">
        <v>43630.46097222222</v>
      </c>
      <c r="X147" s="85">
        <v>43630</v>
      </c>
      <c r="Y147" s="87" t="s">
        <v>647</v>
      </c>
      <c r="Z147" s="82" t="s">
        <v>777</v>
      </c>
      <c r="AA147" s="79"/>
      <c r="AB147" s="79"/>
      <c r="AC147" s="87" t="s">
        <v>907</v>
      </c>
      <c r="AD147" s="79"/>
      <c r="AE147" s="79" t="b">
        <v>0</v>
      </c>
      <c r="AF147" s="79">
        <v>0</v>
      </c>
      <c r="AG147" s="87" t="s">
        <v>981</v>
      </c>
      <c r="AH147" s="79" t="b">
        <v>0</v>
      </c>
      <c r="AI147" s="79" t="s">
        <v>982</v>
      </c>
      <c r="AJ147" s="79"/>
      <c r="AK147" s="87" t="s">
        <v>981</v>
      </c>
      <c r="AL147" s="79" t="b">
        <v>0</v>
      </c>
      <c r="AM147" s="79">
        <v>69</v>
      </c>
      <c r="AN147" s="87" t="s">
        <v>973</v>
      </c>
      <c r="AO147" s="79" t="s">
        <v>994</v>
      </c>
      <c r="AP147" s="79" t="b">
        <v>0</v>
      </c>
      <c r="AQ147" s="87" t="s">
        <v>973</v>
      </c>
      <c r="AR147" s="79" t="s">
        <v>196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5" t="s">
        <v>287</v>
      </c>
      <c r="B148" s="65" t="s">
        <v>358</v>
      </c>
      <c r="C148" s="66" t="s">
        <v>2615</v>
      </c>
      <c r="D148" s="67">
        <v>3</v>
      </c>
      <c r="E148" s="66" t="s">
        <v>132</v>
      </c>
      <c r="F148" s="69">
        <v>32</v>
      </c>
      <c r="G148" s="66"/>
      <c r="H148" s="70"/>
      <c r="I148" s="71"/>
      <c r="J148" s="71"/>
      <c r="K148" s="34" t="s">
        <v>65</v>
      </c>
      <c r="L148" s="72">
        <v>148</v>
      </c>
      <c r="M148" s="72"/>
      <c r="N148" s="73"/>
      <c r="O148" s="79" t="s">
        <v>368</v>
      </c>
      <c r="P148" s="81">
        <v>43630.46097222222</v>
      </c>
      <c r="Q148" s="79" t="s">
        <v>379</v>
      </c>
      <c r="R148" s="79"/>
      <c r="S148" s="79"/>
      <c r="T148" s="79" t="s">
        <v>449</v>
      </c>
      <c r="U148" s="79"/>
      <c r="V148" s="82" t="s">
        <v>538</v>
      </c>
      <c r="W148" s="81">
        <v>43630.46097222222</v>
      </c>
      <c r="X148" s="85">
        <v>43630</v>
      </c>
      <c r="Y148" s="87" t="s">
        <v>647</v>
      </c>
      <c r="Z148" s="82" t="s">
        <v>777</v>
      </c>
      <c r="AA148" s="79"/>
      <c r="AB148" s="79"/>
      <c r="AC148" s="87" t="s">
        <v>907</v>
      </c>
      <c r="AD148" s="79"/>
      <c r="AE148" s="79" t="b">
        <v>0</v>
      </c>
      <c r="AF148" s="79">
        <v>0</v>
      </c>
      <c r="AG148" s="87" t="s">
        <v>981</v>
      </c>
      <c r="AH148" s="79" t="b">
        <v>0</v>
      </c>
      <c r="AI148" s="79" t="s">
        <v>982</v>
      </c>
      <c r="AJ148" s="79"/>
      <c r="AK148" s="87" t="s">
        <v>981</v>
      </c>
      <c r="AL148" s="79" t="b">
        <v>0</v>
      </c>
      <c r="AM148" s="79">
        <v>69</v>
      </c>
      <c r="AN148" s="87" t="s">
        <v>973</v>
      </c>
      <c r="AO148" s="79" t="s">
        <v>994</v>
      </c>
      <c r="AP148" s="79" t="b">
        <v>0</v>
      </c>
      <c r="AQ148" s="87" t="s">
        <v>973</v>
      </c>
      <c r="AR148" s="79" t="s">
        <v>196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2</v>
      </c>
      <c r="BG148" s="49">
        <v>7.142857142857143</v>
      </c>
      <c r="BH148" s="48">
        <v>0</v>
      </c>
      <c r="BI148" s="49">
        <v>0</v>
      </c>
      <c r="BJ148" s="48">
        <v>0</v>
      </c>
      <c r="BK148" s="49">
        <v>0</v>
      </c>
      <c r="BL148" s="48">
        <v>26</v>
      </c>
      <c r="BM148" s="49">
        <v>92.85714285714286</v>
      </c>
      <c r="BN148" s="48">
        <v>28</v>
      </c>
    </row>
    <row r="149" spans="1:66" ht="15">
      <c r="A149" s="65" t="s">
        <v>288</v>
      </c>
      <c r="B149" s="65" t="s">
        <v>347</v>
      </c>
      <c r="C149" s="66" t="s">
        <v>2615</v>
      </c>
      <c r="D149" s="67">
        <v>3</v>
      </c>
      <c r="E149" s="66" t="s">
        <v>132</v>
      </c>
      <c r="F149" s="69">
        <v>32</v>
      </c>
      <c r="G149" s="66"/>
      <c r="H149" s="70"/>
      <c r="I149" s="71"/>
      <c r="J149" s="71"/>
      <c r="K149" s="34" t="s">
        <v>65</v>
      </c>
      <c r="L149" s="72">
        <v>149</v>
      </c>
      <c r="M149" s="72"/>
      <c r="N149" s="73"/>
      <c r="O149" s="79" t="s">
        <v>367</v>
      </c>
      <c r="P149" s="81">
        <v>43630.50699074074</v>
      </c>
      <c r="Q149" s="79" t="s">
        <v>379</v>
      </c>
      <c r="R149" s="79"/>
      <c r="S149" s="79"/>
      <c r="T149" s="79" t="s">
        <v>449</v>
      </c>
      <c r="U149" s="79"/>
      <c r="V149" s="82" t="s">
        <v>539</v>
      </c>
      <c r="W149" s="81">
        <v>43630.50699074074</v>
      </c>
      <c r="X149" s="85">
        <v>43630</v>
      </c>
      <c r="Y149" s="87" t="s">
        <v>648</v>
      </c>
      <c r="Z149" s="82" t="s">
        <v>778</v>
      </c>
      <c r="AA149" s="79"/>
      <c r="AB149" s="79"/>
      <c r="AC149" s="87" t="s">
        <v>908</v>
      </c>
      <c r="AD149" s="79"/>
      <c r="AE149" s="79" t="b">
        <v>0</v>
      </c>
      <c r="AF149" s="79">
        <v>0</v>
      </c>
      <c r="AG149" s="87" t="s">
        <v>981</v>
      </c>
      <c r="AH149" s="79" t="b">
        <v>0</v>
      </c>
      <c r="AI149" s="79" t="s">
        <v>982</v>
      </c>
      <c r="AJ149" s="79"/>
      <c r="AK149" s="87" t="s">
        <v>981</v>
      </c>
      <c r="AL149" s="79" t="b">
        <v>0</v>
      </c>
      <c r="AM149" s="79">
        <v>69</v>
      </c>
      <c r="AN149" s="87" t="s">
        <v>973</v>
      </c>
      <c r="AO149" s="79" t="s">
        <v>993</v>
      </c>
      <c r="AP149" s="79" t="b">
        <v>0</v>
      </c>
      <c r="AQ149" s="87" t="s">
        <v>973</v>
      </c>
      <c r="AR149" s="79" t="s">
        <v>196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5" t="s">
        <v>288</v>
      </c>
      <c r="B150" s="65" t="s">
        <v>357</v>
      </c>
      <c r="C150" s="66" t="s">
        <v>2615</v>
      </c>
      <c r="D150" s="67">
        <v>3</v>
      </c>
      <c r="E150" s="66" t="s">
        <v>132</v>
      </c>
      <c r="F150" s="69">
        <v>32</v>
      </c>
      <c r="G150" s="66"/>
      <c r="H150" s="70"/>
      <c r="I150" s="71"/>
      <c r="J150" s="71"/>
      <c r="K150" s="34" t="s">
        <v>65</v>
      </c>
      <c r="L150" s="72">
        <v>150</v>
      </c>
      <c r="M150" s="72"/>
      <c r="N150" s="73"/>
      <c r="O150" s="79" t="s">
        <v>368</v>
      </c>
      <c r="P150" s="81">
        <v>43630.50699074074</v>
      </c>
      <c r="Q150" s="79" t="s">
        <v>379</v>
      </c>
      <c r="R150" s="79"/>
      <c r="S150" s="79"/>
      <c r="T150" s="79" t="s">
        <v>449</v>
      </c>
      <c r="U150" s="79"/>
      <c r="V150" s="82" t="s">
        <v>539</v>
      </c>
      <c r="W150" s="81">
        <v>43630.50699074074</v>
      </c>
      <c r="X150" s="85">
        <v>43630</v>
      </c>
      <c r="Y150" s="87" t="s">
        <v>648</v>
      </c>
      <c r="Z150" s="82" t="s">
        <v>778</v>
      </c>
      <c r="AA150" s="79"/>
      <c r="AB150" s="79"/>
      <c r="AC150" s="87" t="s">
        <v>908</v>
      </c>
      <c r="AD150" s="79"/>
      <c r="AE150" s="79" t="b">
        <v>0</v>
      </c>
      <c r="AF150" s="79">
        <v>0</v>
      </c>
      <c r="AG150" s="87" t="s">
        <v>981</v>
      </c>
      <c r="AH150" s="79" t="b">
        <v>0</v>
      </c>
      <c r="AI150" s="79" t="s">
        <v>982</v>
      </c>
      <c r="AJ150" s="79"/>
      <c r="AK150" s="87" t="s">
        <v>981</v>
      </c>
      <c r="AL150" s="79" t="b">
        <v>0</v>
      </c>
      <c r="AM150" s="79">
        <v>69</v>
      </c>
      <c r="AN150" s="87" t="s">
        <v>973</v>
      </c>
      <c r="AO150" s="79" t="s">
        <v>993</v>
      </c>
      <c r="AP150" s="79" t="b">
        <v>0</v>
      </c>
      <c r="AQ150" s="87" t="s">
        <v>973</v>
      </c>
      <c r="AR150" s="79" t="s">
        <v>196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5" t="s">
        <v>288</v>
      </c>
      <c r="B151" s="65" t="s">
        <v>346</v>
      </c>
      <c r="C151" s="66" t="s">
        <v>2615</v>
      </c>
      <c r="D151" s="67">
        <v>3</v>
      </c>
      <c r="E151" s="66" t="s">
        <v>132</v>
      </c>
      <c r="F151" s="69">
        <v>32</v>
      </c>
      <c r="G151" s="66"/>
      <c r="H151" s="70"/>
      <c r="I151" s="71"/>
      <c r="J151" s="71"/>
      <c r="K151" s="34" t="s">
        <v>65</v>
      </c>
      <c r="L151" s="72">
        <v>151</v>
      </c>
      <c r="M151" s="72"/>
      <c r="N151" s="73"/>
      <c r="O151" s="79" t="s">
        <v>368</v>
      </c>
      <c r="P151" s="81">
        <v>43630.50699074074</v>
      </c>
      <c r="Q151" s="79" t="s">
        <v>379</v>
      </c>
      <c r="R151" s="79"/>
      <c r="S151" s="79"/>
      <c r="T151" s="79" t="s">
        <v>449</v>
      </c>
      <c r="U151" s="79"/>
      <c r="V151" s="82" t="s">
        <v>539</v>
      </c>
      <c r="W151" s="81">
        <v>43630.50699074074</v>
      </c>
      <c r="X151" s="85">
        <v>43630</v>
      </c>
      <c r="Y151" s="87" t="s">
        <v>648</v>
      </c>
      <c r="Z151" s="82" t="s">
        <v>778</v>
      </c>
      <c r="AA151" s="79"/>
      <c r="AB151" s="79"/>
      <c r="AC151" s="87" t="s">
        <v>908</v>
      </c>
      <c r="AD151" s="79"/>
      <c r="AE151" s="79" t="b">
        <v>0</v>
      </c>
      <c r="AF151" s="79">
        <v>0</v>
      </c>
      <c r="AG151" s="87" t="s">
        <v>981</v>
      </c>
      <c r="AH151" s="79" t="b">
        <v>0</v>
      </c>
      <c r="AI151" s="79" t="s">
        <v>982</v>
      </c>
      <c r="AJ151" s="79"/>
      <c r="AK151" s="87" t="s">
        <v>981</v>
      </c>
      <c r="AL151" s="79" t="b">
        <v>0</v>
      </c>
      <c r="AM151" s="79">
        <v>69</v>
      </c>
      <c r="AN151" s="87" t="s">
        <v>973</v>
      </c>
      <c r="AO151" s="79" t="s">
        <v>993</v>
      </c>
      <c r="AP151" s="79" t="b">
        <v>0</v>
      </c>
      <c r="AQ151" s="87" t="s">
        <v>973</v>
      </c>
      <c r="AR151" s="79" t="s">
        <v>196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5" t="s">
        <v>288</v>
      </c>
      <c r="B152" s="65" t="s">
        <v>358</v>
      </c>
      <c r="C152" s="66" t="s">
        <v>2615</v>
      </c>
      <c r="D152" s="67">
        <v>3</v>
      </c>
      <c r="E152" s="66" t="s">
        <v>132</v>
      </c>
      <c r="F152" s="69">
        <v>32</v>
      </c>
      <c r="G152" s="66"/>
      <c r="H152" s="70"/>
      <c r="I152" s="71"/>
      <c r="J152" s="71"/>
      <c r="K152" s="34" t="s">
        <v>65</v>
      </c>
      <c r="L152" s="72">
        <v>152</v>
      </c>
      <c r="M152" s="72"/>
      <c r="N152" s="73"/>
      <c r="O152" s="79" t="s">
        <v>368</v>
      </c>
      <c r="P152" s="81">
        <v>43630.50699074074</v>
      </c>
      <c r="Q152" s="79" t="s">
        <v>379</v>
      </c>
      <c r="R152" s="79"/>
      <c r="S152" s="79"/>
      <c r="T152" s="79" t="s">
        <v>449</v>
      </c>
      <c r="U152" s="79"/>
      <c r="V152" s="82" t="s">
        <v>539</v>
      </c>
      <c r="W152" s="81">
        <v>43630.50699074074</v>
      </c>
      <c r="X152" s="85">
        <v>43630</v>
      </c>
      <c r="Y152" s="87" t="s">
        <v>648</v>
      </c>
      <c r="Z152" s="82" t="s">
        <v>778</v>
      </c>
      <c r="AA152" s="79"/>
      <c r="AB152" s="79"/>
      <c r="AC152" s="87" t="s">
        <v>908</v>
      </c>
      <c r="AD152" s="79"/>
      <c r="AE152" s="79" t="b">
        <v>0</v>
      </c>
      <c r="AF152" s="79">
        <v>0</v>
      </c>
      <c r="AG152" s="87" t="s">
        <v>981</v>
      </c>
      <c r="AH152" s="79" t="b">
        <v>0</v>
      </c>
      <c r="AI152" s="79" t="s">
        <v>982</v>
      </c>
      <c r="AJ152" s="79"/>
      <c r="AK152" s="87" t="s">
        <v>981</v>
      </c>
      <c r="AL152" s="79" t="b">
        <v>0</v>
      </c>
      <c r="AM152" s="79">
        <v>69</v>
      </c>
      <c r="AN152" s="87" t="s">
        <v>973</v>
      </c>
      <c r="AO152" s="79" t="s">
        <v>993</v>
      </c>
      <c r="AP152" s="79" t="b">
        <v>0</v>
      </c>
      <c r="AQ152" s="87" t="s">
        <v>973</v>
      </c>
      <c r="AR152" s="79" t="s">
        <v>196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2</v>
      </c>
      <c r="BG152" s="49">
        <v>7.142857142857143</v>
      </c>
      <c r="BH152" s="48">
        <v>0</v>
      </c>
      <c r="BI152" s="49">
        <v>0</v>
      </c>
      <c r="BJ152" s="48">
        <v>0</v>
      </c>
      <c r="BK152" s="49">
        <v>0</v>
      </c>
      <c r="BL152" s="48">
        <v>26</v>
      </c>
      <c r="BM152" s="49">
        <v>92.85714285714286</v>
      </c>
      <c r="BN152" s="48">
        <v>28</v>
      </c>
    </row>
    <row r="153" spans="1:66" ht="15">
      <c r="A153" s="65" t="s">
        <v>289</v>
      </c>
      <c r="B153" s="65" t="s">
        <v>347</v>
      </c>
      <c r="C153" s="66" t="s">
        <v>2615</v>
      </c>
      <c r="D153" s="67">
        <v>3</v>
      </c>
      <c r="E153" s="66" t="s">
        <v>132</v>
      </c>
      <c r="F153" s="69">
        <v>32</v>
      </c>
      <c r="G153" s="66"/>
      <c r="H153" s="70"/>
      <c r="I153" s="71"/>
      <c r="J153" s="71"/>
      <c r="K153" s="34" t="s">
        <v>65</v>
      </c>
      <c r="L153" s="72">
        <v>153</v>
      </c>
      <c r="M153" s="72"/>
      <c r="N153" s="73"/>
      <c r="O153" s="79" t="s">
        <v>367</v>
      </c>
      <c r="P153" s="81">
        <v>43630.58195601852</v>
      </c>
      <c r="Q153" s="79" t="s">
        <v>379</v>
      </c>
      <c r="R153" s="79"/>
      <c r="S153" s="79"/>
      <c r="T153" s="79" t="s">
        <v>449</v>
      </c>
      <c r="U153" s="79"/>
      <c r="V153" s="82" t="s">
        <v>540</v>
      </c>
      <c r="W153" s="81">
        <v>43630.58195601852</v>
      </c>
      <c r="X153" s="85">
        <v>43630</v>
      </c>
      <c r="Y153" s="87" t="s">
        <v>649</v>
      </c>
      <c r="Z153" s="82" t="s">
        <v>779</v>
      </c>
      <c r="AA153" s="79"/>
      <c r="AB153" s="79"/>
      <c r="AC153" s="87" t="s">
        <v>909</v>
      </c>
      <c r="AD153" s="79"/>
      <c r="AE153" s="79" t="b">
        <v>0</v>
      </c>
      <c r="AF153" s="79">
        <v>0</v>
      </c>
      <c r="AG153" s="87" t="s">
        <v>981</v>
      </c>
      <c r="AH153" s="79" t="b">
        <v>0</v>
      </c>
      <c r="AI153" s="79" t="s">
        <v>982</v>
      </c>
      <c r="AJ153" s="79"/>
      <c r="AK153" s="87" t="s">
        <v>981</v>
      </c>
      <c r="AL153" s="79" t="b">
        <v>0</v>
      </c>
      <c r="AM153" s="79">
        <v>69</v>
      </c>
      <c r="AN153" s="87" t="s">
        <v>973</v>
      </c>
      <c r="AO153" s="79" t="s">
        <v>998</v>
      </c>
      <c r="AP153" s="79" t="b">
        <v>0</v>
      </c>
      <c r="AQ153" s="87" t="s">
        <v>973</v>
      </c>
      <c r="AR153" s="79" t="s">
        <v>196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5" t="s">
        <v>289</v>
      </c>
      <c r="B154" s="65" t="s">
        <v>357</v>
      </c>
      <c r="C154" s="66" t="s">
        <v>2615</v>
      </c>
      <c r="D154" s="67">
        <v>3</v>
      </c>
      <c r="E154" s="66" t="s">
        <v>132</v>
      </c>
      <c r="F154" s="69">
        <v>32</v>
      </c>
      <c r="G154" s="66"/>
      <c r="H154" s="70"/>
      <c r="I154" s="71"/>
      <c r="J154" s="71"/>
      <c r="K154" s="34" t="s">
        <v>65</v>
      </c>
      <c r="L154" s="72">
        <v>154</v>
      </c>
      <c r="M154" s="72"/>
      <c r="N154" s="73"/>
      <c r="O154" s="79" t="s">
        <v>368</v>
      </c>
      <c r="P154" s="81">
        <v>43630.58195601852</v>
      </c>
      <c r="Q154" s="79" t="s">
        <v>379</v>
      </c>
      <c r="R154" s="79"/>
      <c r="S154" s="79"/>
      <c r="T154" s="79" t="s">
        <v>449</v>
      </c>
      <c r="U154" s="79"/>
      <c r="V154" s="82" t="s">
        <v>540</v>
      </c>
      <c r="W154" s="81">
        <v>43630.58195601852</v>
      </c>
      <c r="X154" s="85">
        <v>43630</v>
      </c>
      <c r="Y154" s="87" t="s">
        <v>649</v>
      </c>
      <c r="Z154" s="82" t="s">
        <v>779</v>
      </c>
      <c r="AA154" s="79"/>
      <c r="AB154" s="79"/>
      <c r="AC154" s="87" t="s">
        <v>909</v>
      </c>
      <c r="AD154" s="79"/>
      <c r="AE154" s="79" t="b">
        <v>0</v>
      </c>
      <c r="AF154" s="79">
        <v>0</v>
      </c>
      <c r="AG154" s="87" t="s">
        <v>981</v>
      </c>
      <c r="AH154" s="79" t="b">
        <v>0</v>
      </c>
      <c r="AI154" s="79" t="s">
        <v>982</v>
      </c>
      <c r="AJ154" s="79"/>
      <c r="AK154" s="87" t="s">
        <v>981</v>
      </c>
      <c r="AL154" s="79" t="b">
        <v>0</v>
      </c>
      <c r="AM154" s="79">
        <v>69</v>
      </c>
      <c r="AN154" s="87" t="s">
        <v>973</v>
      </c>
      <c r="AO154" s="79" t="s">
        <v>998</v>
      </c>
      <c r="AP154" s="79" t="b">
        <v>0</v>
      </c>
      <c r="AQ154" s="87" t="s">
        <v>973</v>
      </c>
      <c r="AR154" s="79" t="s">
        <v>196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5" t="s">
        <v>289</v>
      </c>
      <c r="B155" s="65" t="s">
        <v>346</v>
      </c>
      <c r="C155" s="66" t="s">
        <v>2615</v>
      </c>
      <c r="D155" s="67">
        <v>3</v>
      </c>
      <c r="E155" s="66" t="s">
        <v>132</v>
      </c>
      <c r="F155" s="69">
        <v>32</v>
      </c>
      <c r="G155" s="66"/>
      <c r="H155" s="70"/>
      <c r="I155" s="71"/>
      <c r="J155" s="71"/>
      <c r="K155" s="34" t="s">
        <v>65</v>
      </c>
      <c r="L155" s="72">
        <v>155</v>
      </c>
      <c r="M155" s="72"/>
      <c r="N155" s="73"/>
      <c r="O155" s="79" t="s">
        <v>368</v>
      </c>
      <c r="P155" s="81">
        <v>43630.58195601852</v>
      </c>
      <c r="Q155" s="79" t="s">
        <v>379</v>
      </c>
      <c r="R155" s="79"/>
      <c r="S155" s="79"/>
      <c r="T155" s="79" t="s">
        <v>449</v>
      </c>
      <c r="U155" s="79"/>
      <c r="V155" s="82" t="s">
        <v>540</v>
      </c>
      <c r="W155" s="81">
        <v>43630.58195601852</v>
      </c>
      <c r="X155" s="85">
        <v>43630</v>
      </c>
      <c r="Y155" s="87" t="s">
        <v>649</v>
      </c>
      <c r="Z155" s="82" t="s">
        <v>779</v>
      </c>
      <c r="AA155" s="79"/>
      <c r="AB155" s="79"/>
      <c r="AC155" s="87" t="s">
        <v>909</v>
      </c>
      <c r="AD155" s="79"/>
      <c r="AE155" s="79" t="b">
        <v>0</v>
      </c>
      <c r="AF155" s="79">
        <v>0</v>
      </c>
      <c r="AG155" s="87" t="s">
        <v>981</v>
      </c>
      <c r="AH155" s="79" t="b">
        <v>0</v>
      </c>
      <c r="AI155" s="79" t="s">
        <v>982</v>
      </c>
      <c r="AJ155" s="79"/>
      <c r="AK155" s="87" t="s">
        <v>981</v>
      </c>
      <c r="AL155" s="79" t="b">
        <v>0</v>
      </c>
      <c r="AM155" s="79">
        <v>69</v>
      </c>
      <c r="AN155" s="87" t="s">
        <v>973</v>
      </c>
      <c r="AO155" s="79" t="s">
        <v>998</v>
      </c>
      <c r="AP155" s="79" t="b">
        <v>0</v>
      </c>
      <c r="AQ155" s="87" t="s">
        <v>973</v>
      </c>
      <c r="AR155" s="79" t="s">
        <v>196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5" t="s">
        <v>289</v>
      </c>
      <c r="B156" s="65" t="s">
        <v>358</v>
      </c>
      <c r="C156" s="66" t="s">
        <v>2615</v>
      </c>
      <c r="D156" s="67">
        <v>3</v>
      </c>
      <c r="E156" s="66" t="s">
        <v>132</v>
      </c>
      <c r="F156" s="69">
        <v>32</v>
      </c>
      <c r="G156" s="66"/>
      <c r="H156" s="70"/>
      <c r="I156" s="71"/>
      <c r="J156" s="71"/>
      <c r="K156" s="34" t="s">
        <v>65</v>
      </c>
      <c r="L156" s="72">
        <v>156</v>
      </c>
      <c r="M156" s="72"/>
      <c r="N156" s="73"/>
      <c r="O156" s="79" t="s">
        <v>368</v>
      </c>
      <c r="P156" s="81">
        <v>43630.58195601852</v>
      </c>
      <c r="Q156" s="79" t="s">
        <v>379</v>
      </c>
      <c r="R156" s="79"/>
      <c r="S156" s="79"/>
      <c r="T156" s="79" t="s">
        <v>449</v>
      </c>
      <c r="U156" s="79"/>
      <c r="V156" s="82" t="s">
        <v>540</v>
      </c>
      <c r="W156" s="81">
        <v>43630.58195601852</v>
      </c>
      <c r="X156" s="85">
        <v>43630</v>
      </c>
      <c r="Y156" s="87" t="s">
        <v>649</v>
      </c>
      <c r="Z156" s="82" t="s">
        <v>779</v>
      </c>
      <c r="AA156" s="79"/>
      <c r="AB156" s="79"/>
      <c r="AC156" s="87" t="s">
        <v>909</v>
      </c>
      <c r="AD156" s="79"/>
      <c r="AE156" s="79" t="b">
        <v>0</v>
      </c>
      <c r="AF156" s="79">
        <v>0</v>
      </c>
      <c r="AG156" s="87" t="s">
        <v>981</v>
      </c>
      <c r="AH156" s="79" t="b">
        <v>0</v>
      </c>
      <c r="AI156" s="79" t="s">
        <v>982</v>
      </c>
      <c r="AJ156" s="79"/>
      <c r="AK156" s="87" t="s">
        <v>981</v>
      </c>
      <c r="AL156" s="79" t="b">
        <v>0</v>
      </c>
      <c r="AM156" s="79">
        <v>69</v>
      </c>
      <c r="AN156" s="87" t="s">
        <v>973</v>
      </c>
      <c r="AO156" s="79" t="s">
        <v>998</v>
      </c>
      <c r="AP156" s="79" t="b">
        <v>0</v>
      </c>
      <c r="AQ156" s="87" t="s">
        <v>973</v>
      </c>
      <c r="AR156" s="79" t="s">
        <v>196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2</v>
      </c>
      <c r="BG156" s="49">
        <v>7.142857142857143</v>
      </c>
      <c r="BH156" s="48">
        <v>0</v>
      </c>
      <c r="BI156" s="49">
        <v>0</v>
      </c>
      <c r="BJ156" s="48">
        <v>0</v>
      </c>
      <c r="BK156" s="49">
        <v>0</v>
      </c>
      <c r="BL156" s="48">
        <v>26</v>
      </c>
      <c r="BM156" s="49">
        <v>92.85714285714286</v>
      </c>
      <c r="BN156" s="48">
        <v>28</v>
      </c>
    </row>
    <row r="157" spans="1:66" ht="15">
      <c r="A157" s="65" t="s">
        <v>290</v>
      </c>
      <c r="B157" s="65" t="s">
        <v>347</v>
      </c>
      <c r="C157" s="66" t="s">
        <v>2615</v>
      </c>
      <c r="D157" s="67">
        <v>3</v>
      </c>
      <c r="E157" s="66" t="s">
        <v>132</v>
      </c>
      <c r="F157" s="69">
        <v>32</v>
      </c>
      <c r="G157" s="66"/>
      <c r="H157" s="70"/>
      <c r="I157" s="71"/>
      <c r="J157" s="71"/>
      <c r="K157" s="34" t="s">
        <v>65</v>
      </c>
      <c r="L157" s="72">
        <v>157</v>
      </c>
      <c r="M157" s="72"/>
      <c r="N157" s="73"/>
      <c r="O157" s="79" t="s">
        <v>367</v>
      </c>
      <c r="P157" s="81">
        <v>43630.689351851855</v>
      </c>
      <c r="Q157" s="79" t="s">
        <v>379</v>
      </c>
      <c r="R157" s="79"/>
      <c r="S157" s="79"/>
      <c r="T157" s="79" t="s">
        <v>449</v>
      </c>
      <c r="U157" s="79"/>
      <c r="V157" s="82" t="s">
        <v>541</v>
      </c>
      <c r="W157" s="81">
        <v>43630.689351851855</v>
      </c>
      <c r="X157" s="85">
        <v>43630</v>
      </c>
      <c r="Y157" s="87" t="s">
        <v>650</v>
      </c>
      <c r="Z157" s="82" t="s">
        <v>780</v>
      </c>
      <c r="AA157" s="79"/>
      <c r="AB157" s="79"/>
      <c r="AC157" s="87" t="s">
        <v>910</v>
      </c>
      <c r="AD157" s="79"/>
      <c r="AE157" s="79" t="b">
        <v>0</v>
      </c>
      <c r="AF157" s="79">
        <v>0</v>
      </c>
      <c r="AG157" s="87" t="s">
        <v>981</v>
      </c>
      <c r="AH157" s="79" t="b">
        <v>0</v>
      </c>
      <c r="AI157" s="79" t="s">
        <v>982</v>
      </c>
      <c r="AJ157" s="79"/>
      <c r="AK157" s="87" t="s">
        <v>981</v>
      </c>
      <c r="AL157" s="79" t="b">
        <v>0</v>
      </c>
      <c r="AM157" s="79">
        <v>69</v>
      </c>
      <c r="AN157" s="87" t="s">
        <v>973</v>
      </c>
      <c r="AO157" s="79" t="s">
        <v>994</v>
      </c>
      <c r="AP157" s="79" t="b">
        <v>0</v>
      </c>
      <c r="AQ157" s="87" t="s">
        <v>973</v>
      </c>
      <c r="AR157" s="79" t="s">
        <v>196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5" t="s">
        <v>290</v>
      </c>
      <c r="B158" s="65" t="s">
        <v>357</v>
      </c>
      <c r="C158" s="66" t="s">
        <v>2615</v>
      </c>
      <c r="D158" s="67">
        <v>3</v>
      </c>
      <c r="E158" s="66" t="s">
        <v>132</v>
      </c>
      <c r="F158" s="69">
        <v>32</v>
      </c>
      <c r="G158" s="66"/>
      <c r="H158" s="70"/>
      <c r="I158" s="71"/>
      <c r="J158" s="71"/>
      <c r="K158" s="34" t="s">
        <v>65</v>
      </c>
      <c r="L158" s="72">
        <v>158</v>
      </c>
      <c r="M158" s="72"/>
      <c r="N158" s="73"/>
      <c r="O158" s="79" t="s">
        <v>368</v>
      </c>
      <c r="P158" s="81">
        <v>43630.689351851855</v>
      </c>
      <c r="Q158" s="79" t="s">
        <v>379</v>
      </c>
      <c r="R158" s="79"/>
      <c r="S158" s="79"/>
      <c r="T158" s="79" t="s">
        <v>449</v>
      </c>
      <c r="U158" s="79"/>
      <c r="V158" s="82" t="s">
        <v>541</v>
      </c>
      <c r="W158" s="81">
        <v>43630.689351851855</v>
      </c>
      <c r="X158" s="85">
        <v>43630</v>
      </c>
      <c r="Y158" s="87" t="s">
        <v>650</v>
      </c>
      <c r="Z158" s="82" t="s">
        <v>780</v>
      </c>
      <c r="AA158" s="79"/>
      <c r="AB158" s="79"/>
      <c r="AC158" s="87" t="s">
        <v>910</v>
      </c>
      <c r="AD158" s="79"/>
      <c r="AE158" s="79" t="b">
        <v>0</v>
      </c>
      <c r="AF158" s="79">
        <v>0</v>
      </c>
      <c r="AG158" s="87" t="s">
        <v>981</v>
      </c>
      <c r="AH158" s="79" t="b">
        <v>0</v>
      </c>
      <c r="AI158" s="79" t="s">
        <v>982</v>
      </c>
      <c r="AJ158" s="79"/>
      <c r="AK158" s="87" t="s">
        <v>981</v>
      </c>
      <c r="AL158" s="79" t="b">
        <v>0</v>
      </c>
      <c r="AM158" s="79">
        <v>69</v>
      </c>
      <c r="AN158" s="87" t="s">
        <v>973</v>
      </c>
      <c r="AO158" s="79" t="s">
        <v>994</v>
      </c>
      <c r="AP158" s="79" t="b">
        <v>0</v>
      </c>
      <c r="AQ158" s="87" t="s">
        <v>973</v>
      </c>
      <c r="AR158" s="79" t="s">
        <v>196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5" t="s">
        <v>290</v>
      </c>
      <c r="B159" s="65" t="s">
        <v>346</v>
      </c>
      <c r="C159" s="66" t="s">
        <v>2615</v>
      </c>
      <c r="D159" s="67">
        <v>3</v>
      </c>
      <c r="E159" s="66" t="s">
        <v>132</v>
      </c>
      <c r="F159" s="69">
        <v>32</v>
      </c>
      <c r="G159" s="66"/>
      <c r="H159" s="70"/>
      <c r="I159" s="71"/>
      <c r="J159" s="71"/>
      <c r="K159" s="34" t="s">
        <v>65</v>
      </c>
      <c r="L159" s="72">
        <v>159</v>
      </c>
      <c r="M159" s="72"/>
      <c r="N159" s="73"/>
      <c r="O159" s="79" t="s">
        <v>368</v>
      </c>
      <c r="P159" s="81">
        <v>43630.689351851855</v>
      </c>
      <c r="Q159" s="79" t="s">
        <v>379</v>
      </c>
      <c r="R159" s="79"/>
      <c r="S159" s="79"/>
      <c r="T159" s="79" t="s">
        <v>449</v>
      </c>
      <c r="U159" s="79"/>
      <c r="V159" s="82" t="s">
        <v>541</v>
      </c>
      <c r="W159" s="81">
        <v>43630.689351851855</v>
      </c>
      <c r="X159" s="85">
        <v>43630</v>
      </c>
      <c r="Y159" s="87" t="s">
        <v>650</v>
      </c>
      <c r="Z159" s="82" t="s">
        <v>780</v>
      </c>
      <c r="AA159" s="79"/>
      <c r="AB159" s="79"/>
      <c r="AC159" s="87" t="s">
        <v>910</v>
      </c>
      <c r="AD159" s="79"/>
      <c r="AE159" s="79" t="b">
        <v>0</v>
      </c>
      <c r="AF159" s="79">
        <v>0</v>
      </c>
      <c r="AG159" s="87" t="s">
        <v>981</v>
      </c>
      <c r="AH159" s="79" t="b">
        <v>0</v>
      </c>
      <c r="AI159" s="79" t="s">
        <v>982</v>
      </c>
      <c r="AJ159" s="79"/>
      <c r="AK159" s="87" t="s">
        <v>981</v>
      </c>
      <c r="AL159" s="79" t="b">
        <v>0</v>
      </c>
      <c r="AM159" s="79">
        <v>69</v>
      </c>
      <c r="AN159" s="87" t="s">
        <v>973</v>
      </c>
      <c r="AO159" s="79" t="s">
        <v>994</v>
      </c>
      <c r="AP159" s="79" t="b">
        <v>0</v>
      </c>
      <c r="AQ159" s="87" t="s">
        <v>973</v>
      </c>
      <c r="AR159" s="79" t="s">
        <v>196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5" t="s">
        <v>290</v>
      </c>
      <c r="B160" s="65" t="s">
        <v>358</v>
      </c>
      <c r="C160" s="66" t="s">
        <v>2615</v>
      </c>
      <c r="D160" s="67">
        <v>3</v>
      </c>
      <c r="E160" s="66" t="s">
        <v>132</v>
      </c>
      <c r="F160" s="69">
        <v>32</v>
      </c>
      <c r="G160" s="66"/>
      <c r="H160" s="70"/>
      <c r="I160" s="71"/>
      <c r="J160" s="71"/>
      <c r="K160" s="34" t="s">
        <v>65</v>
      </c>
      <c r="L160" s="72">
        <v>160</v>
      </c>
      <c r="M160" s="72"/>
      <c r="N160" s="73"/>
      <c r="O160" s="79" t="s">
        <v>368</v>
      </c>
      <c r="P160" s="81">
        <v>43630.689351851855</v>
      </c>
      <c r="Q160" s="79" t="s">
        <v>379</v>
      </c>
      <c r="R160" s="79"/>
      <c r="S160" s="79"/>
      <c r="T160" s="79" t="s">
        <v>449</v>
      </c>
      <c r="U160" s="79"/>
      <c r="V160" s="82" t="s">
        <v>541</v>
      </c>
      <c r="W160" s="81">
        <v>43630.689351851855</v>
      </c>
      <c r="X160" s="85">
        <v>43630</v>
      </c>
      <c r="Y160" s="87" t="s">
        <v>650</v>
      </c>
      <c r="Z160" s="82" t="s">
        <v>780</v>
      </c>
      <c r="AA160" s="79"/>
      <c r="AB160" s="79"/>
      <c r="AC160" s="87" t="s">
        <v>910</v>
      </c>
      <c r="AD160" s="79"/>
      <c r="AE160" s="79" t="b">
        <v>0</v>
      </c>
      <c r="AF160" s="79">
        <v>0</v>
      </c>
      <c r="AG160" s="87" t="s">
        <v>981</v>
      </c>
      <c r="AH160" s="79" t="b">
        <v>0</v>
      </c>
      <c r="AI160" s="79" t="s">
        <v>982</v>
      </c>
      <c r="AJ160" s="79"/>
      <c r="AK160" s="87" t="s">
        <v>981</v>
      </c>
      <c r="AL160" s="79" t="b">
        <v>0</v>
      </c>
      <c r="AM160" s="79">
        <v>69</v>
      </c>
      <c r="AN160" s="87" t="s">
        <v>973</v>
      </c>
      <c r="AO160" s="79" t="s">
        <v>994</v>
      </c>
      <c r="AP160" s="79" t="b">
        <v>0</v>
      </c>
      <c r="AQ160" s="87" t="s">
        <v>973</v>
      </c>
      <c r="AR160" s="79" t="s">
        <v>196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2</v>
      </c>
      <c r="BG160" s="49">
        <v>7.142857142857143</v>
      </c>
      <c r="BH160" s="48">
        <v>0</v>
      </c>
      <c r="BI160" s="49">
        <v>0</v>
      </c>
      <c r="BJ160" s="48">
        <v>0</v>
      </c>
      <c r="BK160" s="49">
        <v>0</v>
      </c>
      <c r="BL160" s="48">
        <v>26</v>
      </c>
      <c r="BM160" s="49">
        <v>92.85714285714286</v>
      </c>
      <c r="BN160" s="48">
        <v>28</v>
      </c>
    </row>
    <row r="161" spans="1:66" ht="15">
      <c r="A161" s="65" t="s">
        <v>291</v>
      </c>
      <c r="B161" s="65" t="s">
        <v>347</v>
      </c>
      <c r="C161" s="66" t="s">
        <v>2615</v>
      </c>
      <c r="D161" s="67">
        <v>3</v>
      </c>
      <c r="E161" s="66" t="s">
        <v>132</v>
      </c>
      <c r="F161" s="69">
        <v>32</v>
      </c>
      <c r="G161" s="66"/>
      <c r="H161" s="70"/>
      <c r="I161" s="71"/>
      <c r="J161" s="71"/>
      <c r="K161" s="34" t="s">
        <v>65</v>
      </c>
      <c r="L161" s="72">
        <v>161</v>
      </c>
      <c r="M161" s="72"/>
      <c r="N161" s="73"/>
      <c r="O161" s="79" t="s">
        <v>367</v>
      </c>
      <c r="P161" s="81">
        <v>43630.83731481482</v>
      </c>
      <c r="Q161" s="79" t="s">
        <v>379</v>
      </c>
      <c r="R161" s="79"/>
      <c r="S161" s="79"/>
      <c r="T161" s="79" t="s">
        <v>449</v>
      </c>
      <c r="U161" s="79"/>
      <c r="V161" s="82" t="s">
        <v>542</v>
      </c>
      <c r="W161" s="81">
        <v>43630.83731481482</v>
      </c>
      <c r="X161" s="85">
        <v>43630</v>
      </c>
      <c r="Y161" s="87" t="s">
        <v>651</v>
      </c>
      <c r="Z161" s="82" t="s">
        <v>781</v>
      </c>
      <c r="AA161" s="79"/>
      <c r="AB161" s="79"/>
      <c r="AC161" s="87" t="s">
        <v>911</v>
      </c>
      <c r="AD161" s="79"/>
      <c r="AE161" s="79" t="b">
        <v>0</v>
      </c>
      <c r="AF161" s="79">
        <v>0</v>
      </c>
      <c r="AG161" s="87" t="s">
        <v>981</v>
      </c>
      <c r="AH161" s="79" t="b">
        <v>0</v>
      </c>
      <c r="AI161" s="79" t="s">
        <v>982</v>
      </c>
      <c r="AJ161" s="79"/>
      <c r="AK161" s="87" t="s">
        <v>981</v>
      </c>
      <c r="AL161" s="79" t="b">
        <v>0</v>
      </c>
      <c r="AM161" s="79">
        <v>69</v>
      </c>
      <c r="AN161" s="87" t="s">
        <v>973</v>
      </c>
      <c r="AO161" s="79" t="s">
        <v>993</v>
      </c>
      <c r="AP161" s="79" t="b">
        <v>0</v>
      </c>
      <c r="AQ161" s="87" t="s">
        <v>973</v>
      </c>
      <c r="AR161" s="79" t="s">
        <v>196</v>
      </c>
      <c r="AS161" s="79">
        <v>0</v>
      </c>
      <c r="AT161" s="79">
        <v>0</v>
      </c>
      <c r="AU161" s="79"/>
      <c r="AV161" s="79"/>
      <c r="AW161" s="79"/>
      <c r="AX161" s="79"/>
      <c r="AY161" s="79"/>
      <c r="AZ161" s="79"/>
      <c r="BA161" s="79"/>
      <c r="BB161" s="79"/>
      <c r="BC161">
        <v>1</v>
      </c>
      <c r="BD161" s="78" t="str">
        <f>REPLACE(INDEX(GroupVertices[Group],MATCH(Edges[[#This Row],[Vertex 1]],GroupVertices[Vertex],0)),1,1,"")</f>
        <v>14</v>
      </c>
      <c r="BE161" s="78" t="str">
        <f>REPLACE(INDEX(GroupVertices[Group],MATCH(Edges[[#This Row],[Vertex 2]],GroupVertices[Vertex],0)),1,1,"")</f>
        <v>1</v>
      </c>
      <c r="BF161" s="48"/>
      <c r="BG161" s="49"/>
      <c r="BH161" s="48"/>
      <c r="BI161" s="49"/>
      <c r="BJ161" s="48"/>
      <c r="BK161" s="49"/>
      <c r="BL161" s="48"/>
      <c r="BM161" s="49"/>
      <c r="BN161" s="48"/>
    </row>
    <row r="162" spans="1:66" ht="15">
      <c r="A162" s="65" t="s">
        <v>291</v>
      </c>
      <c r="B162" s="65" t="s">
        <v>357</v>
      </c>
      <c r="C162" s="66" t="s">
        <v>2615</v>
      </c>
      <c r="D162" s="67">
        <v>3</v>
      </c>
      <c r="E162" s="66" t="s">
        <v>132</v>
      </c>
      <c r="F162" s="69">
        <v>32</v>
      </c>
      <c r="G162" s="66"/>
      <c r="H162" s="70"/>
      <c r="I162" s="71"/>
      <c r="J162" s="71"/>
      <c r="K162" s="34" t="s">
        <v>65</v>
      </c>
      <c r="L162" s="72">
        <v>162</v>
      </c>
      <c r="M162" s="72"/>
      <c r="N162" s="73"/>
      <c r="O162" s="79" t="s">
        <v>368</v>
      </c>
      <c r="P162" s="81">
        <v>43630.83731481482</v>
      </c>
      <c r="Q162" s="79" t="s">
        <v>379</v>
      </c>
      <c r="R162" s="79"/>
      <c r="S162" s="79"/>
      <c r="T162" s="79" t="s">
        <v>449</v>
      </c>
      <c r="U162" s="79"/>
      <c r="V162" s="82" t="s">
        <v>542</v>
      </c>
      <c r="W162" s="81">
        <v>43630.83731481482</v>
      </c>
      <c r="X162" s="85">
        <v>43630</v>
      </c>
      <c r="Y162" s="87" t="s">
        <v>651</v>
      </c>
      <c r="Z162" s="82" t="s">
        <v>781</v>
      </c>
      <c r="AA162" s="79"/>
      <c r="AB162" s="79"/>
      <c r="AC162" s="87" t="s">
        <v>911</v>
      </c>
      <c r="AD162" s="79"/>
      <c r="AE162" s="79" t="b">
        <v>0</v>
      </c>
      <c r="AF162" s="79">
        <v>0</v>
      </c>
      <c r="AG162" s="87" t="s">
        <v>981</v>
      </c>
      <c r="AH162" s="79" t="b">
        <v>0</v>
      </c>
      <c r="AI162" s="79" t="s">
        <v>982</v>
      </c>
      <c r="AJ162" s="79"/>
      <c r="AK162" s="87" t="s">
        <v>981</v>
      </c>
      <c r="AL162" s="79" t="b">
        <v>0</v>
      </c>
      <c r="AM162" s="79">
        <v>69</v>
      </c>
      <c r="AN162" s="87" t="s">
        <v>973</v>
      </c>
      <c r="AO162" s="79" t="s">
        <v>993</v>
      </c>
      <c r="AP162" s="79" t="b">
        <v>0</v>
      </c>
      <c r="AQ162" s="87" t="s">
        <v>973</v>
      </c>
      <c r="AR162" s="79" t="s">
        <v>196</v>
      </c>
      <c r="AS162" s="79">
        <v>0</v>
      </c>
      <c r="AT162" s="79">
        <v>0</v>
      </c>
      <c r="AU162" s="79"/>
      <c r="AV162" s="79"/>
      <c r="AW162" s="79"/>
      <c r="AX162" s="79"/>
      <c r="AY162" s="79"/>
      <c r="AZ162" s="79"/>
      <c r="BA162" s="79"/>
      <c r="BB162" s="79"/>
      <c r="BC162">
        <v>1</v>
      </c>
      <c r="BD162" s="78" t="str">
        <f>REPLACE(INDEX(GroupVertices[Group],MATCH(Edges[[#This Row],[Vertex 1]],GroupVertices[Vertex],0)),1,1,"")</f>
        <v>14</v>
      </c>
      <c r="BE162" s="78" t="str">
        <f>REPLACE(INDEX(GroupVertices[Group],MATCH(Edges[[#This Row],[Vertex 2]],GroupVertices[Vertex],0)),1,1,"")</f>
        <v>1</v>
      </c>
      <c r="BF162" s="48"/>
      <c r="BG162" s="49"/>
      <c r="BH162" s="48"/>
      <c r="BI162" s="49"/>
      <c r="BJ162" s="48"/>
      <c r="BK162" s="49"/>
      <c r="BL162" s="48"/>
      <c r="BM162" s="49"/>
      <c r="BN162" s="48"/>
    </row>
    <row r="163" spans="1:66" ht="15">
      <c r="A163" s="65" t="s">
        <v>291</v>
      </c>
      <c r="B163" s="65" t="s">
        <v>346</v>
      </c>
      <c r="C163" s="66" t="s">
        <v>2615</v>
      </c>
      <c r="D163" s="67">
        <v>3</v>
      </c>
      <c r="E163" s="66" t="s">
        <v>132</v>
      </c>
      <c r="F163" s="69">
        <v>32</v>
      </c>
      <c r="G163" s="66"/>
      <c r="H163" s="70"/>
      <c r="I163" s="71"/>
      <c r="J163" s="71"/>
      <c r="K163" s="34" t="s">
        <v>65</v>
      </c>
      <c r="L163" s="72">
        <v>163</v>
      </c>
      <c r="M163" s="72"/>
      <c r="N163" s="73"/>
      <c r="O163" s="79" t="s">
        <v>368</v>
      </c>
      <c r="P163" s="81">
        <v>43630.83731481482</v>
      </c>
      <c r="Q163" s="79" t="s">
        <v>379</v>
      </c>
      <c r="R163" s="79"/>
      <c r="S163" s="79"/>
      <c r="T163" s="79" t="s">
        <v>449</v>
      </c>
      <c r="U163" s="79"/>
      <c r="V163" s="82" t="s">
        <v>542</v>
      </c>
      <c r="W163" s="81">
        <v>43630.83731481482</v>
      </c>
      <c r="X163" s="85">
        <v>43630</v>
      </c>
      <c r="Y163" s="87" t="s">
        <v>651</v>
      </c>
      <c r="Z163" s="82" t="s">
        <v>781</v>
      </c>
      <c r="AA163" s="79"/>
      <c r="AB163" s="79"/>
      <c r="AC163" s="87" t="s">
        <v>911</v>
      </c>
      <c r="AD163" s="79"/>
      <c r="AE163" s="79" t="b">
        <v>0</v>
      </c>
      <c r="AF163" s="79">
        <v>0</v>
      </c>
      <c r="AG163" s="87" t="s">
        <v>981</v>
      </c>
      <c r="AH163" s="79" t="b">
        <v>0</v>
      </c>
      <c r="AI163" s="79" t="s">
        <v>982</v>
      </c>
      <c r="AJ163" s="79"/>
      <c r="AK163" s="87" t="s">
        <v>981</v>
      </c>
      <c r="AL163" s="79" t="b">
        <v>0</v>
      </c>
      <c r="AM163" s="79">
        <v>69</v>
      </c>
      <c r="AN163" s="87" t="s">
        <v>973</v>
      </c>
      <c r="AO163" s="79" t="s">
        <v>993</v>
      </c>
      <c r="AP163" s="79" t="b">
        <v>0</v>
      </c>
      <c r="AQ163" s="87" t="s">
        <v>973</v>
      </c>
      <c r="AR163" s="79" t="s">
        <v>196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v>
      </c>
      <c r="BF163" s="48"/>
      <c r="BG163" s="49"/>
      <c r="BH163" s="48"/>
      <c r="BI163" s="49"/>
      <c r="BJ163" s="48"/>
      <c r="BK163" s="49"/>
      <c r="BL163" s="48"/>
      <c r="BM163" s="49"/>
      <c r="BN163" s="48"/>
    </row>
    <row r="164" spans="1:66" ht="15">
      <c r="A164" s="65" t="s">
        <v>291</v>
      </c>
      <c r="B164" s="65" t="s">
        <v>358</v>
      </c>
      <c r="C164" s="66" t="s">
        <v>2615</v>
      </c>
      <c r="D164" s="67">
        <v>3</v>
      </c>
      <c r="E164" s="66" t="s">
        <v>132</v>
      </c>
      <c r="F164" s="69">
        <v>32</v>
      </c>
      <c r="G164" s="66"/>
      <c r="H164" s="70"/>
      <c r="I164" s="71"/>
      <c r="J164" s="71"/>
      <c r="K164" s="34" t="s">
        <v>65</v>
      </c>
      <c r="L164" s="72">
        <v>164</v>
      </c>
      <c r="M164" s="72"/>
      <c r="N164" s="73"/>
      <c r="O164" s="79" t="s">
        <v>368</v>
      </c>
      <c r="P164" s="81">
        <v>43630.83731481482</v>
      </c>
      <c r="Q164" s="79" t="s">
        <v>379</v>
      </c>
      <c r="R164" s="79"/>
      <c r="S164" s="79"/>
      <c r="T164" s="79" t="s">
        <v>449</v>
      </c>
      <c r="U164" s="79"/>
      <c r="V164" s="82" t="s">
        <v>542</v>
      </c>
      <c r="W164" s="81">
        <v>43630.83731481482</v>
      </c>
      <c r="X164" s="85">
        <v>43630</v>
      </c>
      <c r="Y164" s="87" t="s">
        <v>651</v>
      </c>
      <c r="Z164" s="82" t="s">
        <v>781</v>
      </c>
      <c r="AA164" s="79"/>
      <c r="AB164" s="79"/>
      <c r="AC164" s="87" t="s">
        <v>911</v>
      </c>
      <c r="AD164" s="79"/>
      <c r="AE164" s="79" t="b">
        <v>0</v>
      </c>
      <c r="AF164" s="79">
        <v>0</v>
      </c>
      <c r="AG164" s="87" t="s">
        <v>981</v>
      </c>
      <c r="AH164" s="79" t="b">
        <v>0</v>
      </c>
      <c r="AI164" s="79" t="s">
        <v>982</v>
      </c>
      <c r="AJ164" s="79"/>
      <c r="AK164" s="87" t="s">
        <v>981</v>
      </c>
      <c r="AL164" s="79" t="b">
        <v>0</v>
      </c>
      <c r="AM164" s="79">
        <v>69</v>
      </c>
      <c r="AN164" s="87" t="s">
        <v>973</v>
      </c>
      <c r="AO164" s="79" t="s">
        <v>993</v>
      </c>
      <c r="AP164" s="79" t="b">
        <v>0</v>
      </c>
      <c r="AQ164" s="87" t="s">
        <v>973</v>
      </c>
      <c r="AR164" s="79" t="s">
        <v>196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v>
      </c>
      <c r="BF164" s="48">
        <v>2</v>
      </c>
      <c r="BG164" s="49">
        <v>7.142857142857143</v>
      </c>
      <c r="BH164" s="48">
        <v>0</v>
      </c>
      <c r="BI164" s="49">
        <v>0</v>
      </c>
      <c r="BJ164" s="48">
        <v>0</v>
      </c>
      <c r="BK164" s="49">
        <v>0</v>
      </c>
      <c r="BL164" s="48">
        <v>26</v>
      </c>
      <c r="BM164" s="49">
        <v>92.85714285714286</v>
      </c>
      <c r="BN164" s="48">
        <v>28</v>
      </c>
    </row>
    <row r="165" spans="1:66" ht="15">
      <c r="A165" s="65" t="s">
        <v>291</v>
      </c>
      <c r="B165" s="65" t="s">
        <v>299</v>
      </c>
      <c r="C165" s="66" t="s">
        <v>2615</v>
      </c>
      <c r="D165" s="67">
        <v>3</v>
      </c>
      <c r="E165" s="66" t="s">
        <v>132</v>
      </c>
      <c r="F165" s="69">
        <v>32</v>
      </c>
      <c r="G165" s="66"/>
      <c r="H165" s="70"/>
      <c r="I165" s="71"/>
      <c r="J165" s="71"/>
      <c r="K165" s="34" t="s">
        <v>65</v>
      </c>
      <c r="L165" s="72">
        <v>165</v>
      </c>
      <c r="M165" s="72"/>
      <c r="N165" s="73"/>
      <c r="O165" s="79" t="s">
        <v>367</v>
      </c>
      <c r="P165" s="81">
        <v>43630.839224537034</v>
      </c>
      <c r="Q165" s="79" t="s">
        <v>380</v>
      </c>
      <c r="R165" s="79"/>
      <c r="S165" s="79"/>
      <c r="T165" s="79" t="s">
        <v>452</v>
      </c>
      <c r="U165" s="79"/>
      <c r="V165" s="82" t="s">
        <v>542</v>
      </c>
      <c r="W165" s="81">
        <v>43630.839224537034</v>
      </c>
      <c r="X165" s="85">
        <v>43630</v>
      </c>
      <c r="Y165" s="87" t="s">
        <v>652</v>
      </c>
      <c r="Z165" s="82" t="s">
        <v>782</v>
      </c>
      <c r="AA165" s="79"/>
      <c r="AB165" s="79"/>
      <c r="AC165" s="87" t="s">
        <v>912</v>
      </c>
      <c r="AD165" s="79"/>
      <c r="AE165" s="79" t="b">
        <v>0</v>
      </c>
      <c r="AF165" s="79">
        <v>0</v>
      </c>
      <c r="AG165" s="87" t="s">
        <v>981</v>
      </c>
      <c r="AH165" s="79" t="b">
        <v>0</v>
      </c>
      <c r="AI165" s="79" t="s">
        <v>982</v>
      </c>
      <c r="AJ165" s="79"/>
      <c r="AK165" s="87" t="s">
        <v>981</v>
      </c>
      <c r="AL165" s="79" t="b">
        <v>0</v>
      </c>
      <c r="AM165" s="79">
        <v>4</v>
      </c>
      <c r="AN165" s="87" t="s">
        <v>920</v>
      </c>
      <c r="AO165" s="79" t="s">
        <v>993</v>
      </c>
      <c r="AP165" s="79" t="b">
        <v>0</v>
      </c>
      <c r="AQ165" s="87" t="s">
        <v>920</v>
      </c>
      <c r="AR165" s="79" t="s">
        <v>196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8">
        <v>3</v>
      </c>
      <c r="BG165" s="49">
        <v>8.823529411764707</v>
      </c>
      <c r="BH165" s="48">
        <v>0</v>
      </c>
      <c r="BI165" s="49">
        <v>0</v>
      </c>
      <c r="BJ165" s="48">
        <v>0</v>
      </c>
      <c r="BK165" s="49">
        <v>0</v>
      </c>
      <c r="BL165" s="48">
        <v>31</v>
      </c>
      <c r="BM165" s="49">
        <v>91.17647058823529</v>
      </c>
      <c r="BN165" s="48">
        <v>34</v>
      </c>
    </row>
    <row r="166" spans="1:66" ht="15">
      <c r="A166" s="65" t="s">
        <v>292</v>
      </c>
      <c r="B166" s="65" t="s">
        <v>292</v>
      </c>
      <c r="C166" s="66" t="s">
        <v>2615</v>
      </c>
      <c r="D166" s="67">
        <v>3</v>
      </c>
      <c r="E166" s="66" t="s">
        <v>132</v>
      </c>
      <c r="F166" s="69">
        <v>32</v>
      </c>
      <c r="G166" s="66"/>
      <c r="H166" s="70"/>
      <c r="I166" s="71"/>
      <c r="J166" s="71"/>
      <c r="K166" s="34" t="s">
        <v>65</v>
      </c>
      <c r="L166" s="72">
        <v>166</v>
      </c>
      <c r="M166" s="72"/>
      <c r="N166" s="73"/>
      <c r="O166" s="79" t="s">
        <v>196</v>
      </c>
      <c r="P166" s="81">
        <v>43631.61806712963</v>
      </c>
      <c r="Q166" s="79" t="s">
        <v>381</v>
      </c>
      <c r="R166" s="82" t="s">
        <v>407</v>
      </c>
      <c r="S166" s="79" t="s">
        <v>425</v>
      </c>
      <c r="T166" s="79" t="s">
        <v>453</v>
      </c>
      <c r="U166" s="82" t="s">
        <v>477</v>
      </c>
      <c r="V166" s="82" t="s">
        <v>477</v>
      </c>
      <c r="W166" s="81">
        <v>43631.61806712963</v>
      </c>
      <c r="X166" s="85">
        <v>43631</v>
      </c>
      <c r="Y166" s="87" t="s">
        <v>653</v>
      </c>
      <c r="Z166" s="82" t="s">
        <v>783</v>
      </c>
      <c r="AA166" s="79"/>
      <c r="AB166" s="79"/>
      <c r="AC166" s="87" t="s">
        <v>913</v>
      </c>
      <c r="AD166" s="79"/>
      <c r="AE166" s="79" t="b">
        <v>0</v>
      </c>
      <c r="AF166" s="79">
        <v>0</v>
      </c>
      <c r="AG166" s="87" t="s">
        <v>981</v>
      </c>
      <c r="AH166" s="79" t="b">
        <v>0</v>
      </c>
      <c r="AI166" s="79" t="s">
        <v>982</v>
      </c>
      <c r="AJ166" s="79"/>
      <c r="AK166" s="87" t="s">
        <v>981</v>
      </c>
      <c r="AL166" s="79" t="b">
        <v>0</v>
      </c>
      <c r="AM166" s="79">
        <v>0</v>
      </c>
      <c r="AN166" s="87" t="s">
        <v>981</v>
      </c>
      <c r="AO166" s="79" t="s">
        <v>991</v>
      </c>
      <c r="AP166" s="79" t="b">
        <v>0</v>
      </c>
      <c r="AQ166" s="87" t="s">
        <v>913</v>
      </c>
      <c r="AR166" s="79" t="s">
        <v>196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14</v>
      </c>
      <c r="BM166" s="49">
        <v>100</v>
      </c>
      <c r="BN166" s="48">
        <v>14</v>
      </c>
    </row>
    <row r="167" spans="1:66" ht="15">
      <c r="A167" s="65" t="s">
        <v>293</v>
      </c>
      <c r="B167" s="65" t="s">
        <v>326</v>
      </c>
      <c r="C167" s="66" t="s">
        <v>2615</v>
      </c>
      <c r="D167" s="67">
        <v>3</v>
      </c>
      <c r="E167" s="66" t="s">
        <v>132</v>
      </c>
      <c r="F167" s="69">
        <v>32</v>
      </c>
      <c r="G167" s="66"/>
      <c r="H167" s="70"/>
      <c r="I167" s="71"/>
      <c r="J167" s="71"/>
      <c r="K167" s="34" t="s">
        <v>65</v>
      </c>
      <c r="L167" s="72">
        <v>167</v>
      </c>
      <c r="M167" s="72"/>
      <c r="N167" s="73"/>
      <c r="O167" s="79" t="s">
        <v>367</v>
      </c>
      <c r="P167" s="81">
        <v>43632.01144675926</v>
      </c>
      <c r="Q167" s="79" t="s">
        <v>382</v>
      </c>
      <c r="R167" s="82" t="s">
        <v>408</v>
      </c>
      <c r="S167" s="79" t="s">
        <v>426</v>
      </c>
      <c r="T167" s="79" t="s">
        <v>454</v>
      </c>
      <c r="U167" s="79"/>
      <c r="V167" s="82" t="s">
        <v>543</v>
      </c>
      <c r="W167" s="81">
        <v>43632.01144675926</v>
      </c>
      <c r="X167" s="85">
        <v>43632</v>
      </c>
      <c r="Y167" s="87" t="s">
        <v>654</v>
      </c>
      <c r="Z167" s="82" t="s">
        <v>784</v>
      </c>
      <c r="AA167" s="79"/>
      <c r="AB167" s="79"/>
      <c r="AC167" s="87" t="s">
        <v>914</v>
      </c>
      <c r="AD167" s="79"/>
      <c r="AE167" s="79" t="b">
        <v>0</v>
      </c>
      <c r="AF167" s="79">
        <v>0</v>
      </c>
      <c r="AG167" s="87" t="s">
        <v>981</v>
      </c>
      <c r="AH167" s="79" t="b">
        <v>0</v>
      </c>
      <c r="AI167" s="79" t="s">
        <v>982</v>
      </c>
      <c r="AJ167" s="79"/>
      <c r="AK167" s="87" t="s">
        <v>981</v>
      </c>
      <c r="AL167" s="79" t="b">
        <v>0</v>
      </c>
      <c r="AM167" s="79">
        <v>4</v>
      </c>
      <c r="AN167" s="87" t="s">
        <v>950</v>
      </c>
      <c r="AO167" s="79" t="s">
        <v>999</v>
      </c>
      <c r="AP167" s="79" t="b">
        <v>0</v>
      </c>
      <c r="AQ167" s="87" t="s">
        <v>950</v>
      </c>
      <c r="AR167" s="79" t="s">
        <v>196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8">
        <v>1</v>
      </c>
      <c r="BG167" s="49">
        <v>3.5714285714285716</v>
      </c>
      <c r="BH167" s="48">
        <v>1</v>
      </c>
      <c r="BI167" s="49">
        <v>3.5714285714285716</v>
      </c>
      <c r="BJ167" s="48">
        <v>0</v>
      </c>
      <c r="BK167" s="49">
        <v>0</v>
      </c>
      <c r="BL167" s="48">
        <v>26</v>
      </c>
      <c r="BM167" s="49">
        <v>92.85714285714286</v>
      </c>
      <c r="BN167" s="48">
        <v>28</v>
      </c>
    </row>
    <row r="168" spans="1:66" ht="15">
      <c r="A168" s="65" t="s">
        <v>294</v>
      </c>
      <c r="B168" s="65" t="s">
        <v>326</v>
      </c>
      <c r="C168" s="66" t="s">
        <v>2615</v>
      </c>
      <c r="D168" s="67">
        <v>3</v>
      </c>
      <c r="E168" s="66" t="s">
        <v>132</v>
      </c>
      <c r="F168" s="69">
        <v>32</v>
      </c>
      <c r="G168" s="66"/>
      <c r="H168" s="70"/>
      <c r="I168" s="71"/>
      <c r="J168" s="71"/>
      <c r="K168" s="34" t="s">
        <v>65</v>
      </c>
      <c r="L168" s="72">
        <v>168</v>
      </c>
      <c r="M168" s="72"/>
      <c r="N168" s="73"/>
      <c r="O168" s="79" t="s">
        <v>367</v>
      </c>
      <c r="P168" s="81">
        <v>43632.01155092593</v>
      </c>
      <c r="Q168" s="79" t="s">
        <v>382</v>
      </c>
      <c r="R168" s="82" t="s">
        <v>408</v>
      </c>
      <c r="S168" s="79" t="s">
        <v>426</v>
      </c>
      <c r="T168" s="79" t="s">
        <v>454</v>
      </c>
      <c r="U168" s="79"/>
      <c r="V168" s="82" t="s">
        <v>544</v>
      </c>
      <c r="W168" s="81">
        <v>43632.01155092593</v>
      </c>
      <c r="X168" s="85">
        <v>43632</v>
      </c>
      <c r="Y168" s="87" t="s">
        <v>655</v>
      </c>
      <c r="Z168" s="82" t="s">
        <v>785</v>
      </c>
      <c r="AA168" s="79"/>
      <c r="AB168" s="79"/>
      <c r="AC168" s="87" t="s">
        <v>915</v>
      </c>
      <c r="AD168" s="79"/>
      <c r="AE168" s="79" t="b">
        <v>0</v>
      </c>
      <c r="AF168" s="79">
        <v>0</v>
      </c>
      <c r="AG168" s="87" t="s">
        <v>981</v>
      </c>
      <c r="AH168" s="79" t="b">
        <v>0</v>
      </c>
      <c r="AI168" s="79" t="s">
        <v>982</v>
      </c>
      <c r="AJ168" s="79"/>
      <c r="AK168" s="87" t="s">
        <v>981</v>
      </c>
      <c r="AL168" s="79" t="b">
        <v>0</v>
      </c>
      <c r="AM168" s="79">
        <v>4</v>
      </c>
      <c r="AN168" s="87" t="s">
        <v>950</v>
      </c>
      <c r="AO168" s="79" t="s">
        <v>1000</v>
      </c>
      <c r="AP168" s="79" t="b">
        <v>0</v>
      </c>
      <c r="AQ168" s="87" t="s">
        <v>950</v>
      </c>
      <c r="AR168" s="79" t="s">
        <v>196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8">
        <v>1</v>
      </c>
      <c r="BG168" s="49">
        <v>3.5714285714285716</v>
      </c>
      <c r="BH168" s="48">
        <v>1</v>
      </c>
      <c r="BI168" s="49">
        <v>3.5714285714285716</v>
      </c>
      <c r="BJ168" s="48">
        <v>0</v>
      </c>
      <c r="BK168" s="49">
        <v>0</v>
      </c>
      <c r="BL168" s="48">
        <v>26</v>
      </c>
      <c r="BM168" s="49">
        <v>92.85714285714286</v>
      </c>
      <c r="BN168" s="48">
        <v>28</v>
      </c>
    </row>
    <row r="169" spans="1:66" ht="15">
      <c r="A169" s="65" t="s">
        <v>295</v>
      </c>
      <c r="B169" s="65" t="s">
        <v>326</v>
      </c>
      <c r="C169" s="66" t="s">
        <v>2615</v>
      </c>
      <c r="D169" s="67">
        <v>3</v>
      </c>
      <c r="E169" s="66" t="s">
        <v>132</v>
      </c>
      <c r="F169" s="69">
        <v>32</v>
      </c>
      <c r="G169" s="66"/>
      <c r="H169" s="70"/>
      <c r="I169" s="71"/>
      <c r="J169" s="71"/>
      <c r="K169" s="34" t="s">
        <v>65</v>
      </c>
      <c r="L169" s="72">
        <v>169</v>
      </c>
      <c r="M169" s="72"/>
      <c r="N169" s="73"/>
      <c r="O169" s="79" t="s">
        <v>367</v>
      </c>
      <c r="P169" s="81">
        <v>43632.011875</v>
      </c>
      <c r="Q169" s="79" t="s">
        <v>382</v>
      </c>
      <c r="R169" s="82" t="s">
        <v>408</v>
      </c>
      <c r="S169" s="79" t="s">
        <v>426</v>
      </c>
      <c r="T169" s="79" t="s">
        <v>454</v>
      </c>
      <c r="U169" s="79"/>
      <c r="V169" s="82" t="s">
        <v>545</v>
      </c>
      <c r="W169" s="81">
        <v>43632.011875</v>
      </c>
      <c r="X169" s="85">
        <v>43632</v>
      </c>
      <c r="Y169" s="87" t="s">
        <v>656</v>
      </c>
      <c r="Z169" s="82" t="s">
        <v>786</v>
      </c>
      <c r="AA169" s="79"/>
      <c r="AB169" s="79"/>
      <c r="AC169" s="87" t="s">
        <v>916</v>
      </c>
      <c r="AD169" s="79"/>
      <c r="AE169" s="79" t="b">
        <v>0</v>
      </c>
      <c r="AF169" s="79">
        <v>0</v>
      </c>
      <c r="AG169" s="87" t="s">
        <v>981</v>
      </c>
      <c r="AH169" s="79" t="b">
        <v>0</v>
      </c>
      <c r="AI169" s="79" t="s">
        <v>982</v>
      </c>
      <c r="AJ169" s="79"/>
      <c r="AK169" s="87" t="s">
        <v>981</v>
      </c>
      <c r="AL169" s="79" t="b">
        <v>0</v>
      </c>
      <c r="AM169" s="79">
        <v>4</v>
      </c>
      <c r="AN169" s="87" t="s">
        <v>950</v>
      </c>
      <c r="AO169" s="79" t="s">
        <v>1001</v>
      </c>
      <c r="AP169" s="79" t="b">
        <v>0</v>
      </c>
      <c r="AQ169" s="87" t="s">
        <v>950</v>
      </c>
      <c r="AR169" s="79" t="s">
        <v>196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8">
        <v>1</v>
      </c>
      <c r="BG169" s="49">
        <v>3.5714285714285716</v>
      </c>
      <c r="BH169" s="48">
        <v>1</v>
      </c>
      <c r="BI169" s="49">
        <v>3.5714285714285716</v>
      </c>
      <c r="BJ169" s="48">
        <v>0</v>
      </c>
      <c r="BK169" s="49">
        <v>0</v>
      </c>
      <c r="BL169" s="48">
        <v>26</v>
      </c>
      <c r="BM169" s="49">
        <v>92.85714285714286</v>
      </c>
      <c r="BN169" s="48">
        <v>28</v>
      </c>
    </row>
    <row r="170" spans="1:66" ht="15">
      <c r="A170" s="65" t="s">
        <v>296</v>
      </c>
      <c r="B170" s="65" t="s">
        <v>296</v>
      </c>
      <c r="C170" s="66" t="s">
        <v>2615</v>
      </c>
      <c r="D170" s="67">
        <v>3</v>
      </c>
      <c r="E170" s="66" t="s">
        <v>132</v>
      </c>
      <c r="F170" s="69">
        <v>32</v>
      </c>
      <c r="G170" s="66"/>
      <c r="H170" s="70"/>
      <c r="I170" s="71"/>
      <c r="J170" s="71"/>
      <c r="K170" s="34" t="s">
        <v>65</v>
      </c>
      <c r="L170" s="72">
        <v>170</v>
      </c>
      <c r="M170" s="72"/>
      <c r="N170" s="73"/>
      <c r="O170" s="79" t="s">
        <v>196</v>
      </c>
      <c r="P170" s="81">
        <v>43632.11173611111</v>
      </c>
      <c r="Q170" s="79" t="s">
        <v>383</v>
      </c>
      <c r="R170" s="82" t="s">
        <v>409</v>
      </c>
      <c r="S170" s="79" t="s">
        <v>427</v>
      </c>
      <c r="T170" s="79" t="s">
        <v>455</v>
      </c>
      <c r="U170" s="79"/>
      <c r="V170" s="82" t="s">
        <v>546</v>
      </c>
      <c r="W170" s="81">
        <v>43632.11173611111</v>
      </c>
      <c r="X170" s="85">
        <v>43632</v>
      </c>
      <c r="Y170" s="87" t="s">
        <v>657</v>
      </c>
      <c r="Z170" s="82" t="s">
        <v>787</v>
      </c>
      <c r="AA170" s="79"/>
      <c r="AB170" s="79"/>
      <c r="AC170" s="87" t="s">
        <v>917</v>
      </c>
      <c r="AD170" s="79"/>
      <c r="AE170" s="79" t="b">
        <v>0</v>
      </c>
      <c r="AF170" s="79">
        <v>1</v>
      </c>
      <c r="AG170" s="87" t="s">
        <v>981</v>
      </c>
      <c r="AH170" s="79" t="b">
        <v>0</v>
      </c>
      <c r="AI170" s="79" t="s">
        <v>983</v>
      </c>
      <c r="AJ170" s="79"/>
      <c r="AK170" s="87" t="s">
        <v>981</v>
      </c>
      <c r="AL170" s="79" t="b">
        <v>0</v>
      </c>
      <c r="AM170" s="79">
        <v>0</v>
      </c>
      <c r="AN170" s="87" t="s">
        <v>981</v>
      </c>
      <c r="AO170" s="79" t="s">
        <v>993</v>
      </c>
      <c r="AP170" s="79" t="b">
        <v>0</v>
      </c>
      <c r="AQ170" s="87" t="s">
        <v>917</v>
      </c>
      <c r="AR170" s="79" t="s">
        <v>196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9</v>
      </c>
      <c r="BM170" s="49">
        <v>100</v>
      </c>
      <c r="BN170" s="48">
        <v>9</v>
      </c>
    </row>
    <row r="171" spans="1:66" ht="15">
      <c r="A171" s="65" t="s">
        <v>297</v>
      </c>
      <c r="B171" s="65" t="s">
        <v>359</v>
      </c>
      <c r="C171" s="66" t="s">
        <v>2615</v>
      </c>
      <c r="D171" s="67">
        <v>3</v>
      </c>
      <c r="E171" s="66" t="s">
        <v>132</v>
      </c>
      <c r="F171" s="69">
        <v>32</v>
      </c>
      <c r="G171" s="66"/>
      <c r="H171" s="70"/>
      <c r="I171" s="71"/>
      <c r="J171" s="71"/>
      <c r="K171" s="34" t="s">
        <v>65</v>
      </c>
      <c r="L171" s="72">
        <v>171</v>
      </c>
      <c r="M171" s="72"/>
      <c r="N171" s="73"/>
      <c r="O171" s="79" t="s">
        <v>368</v>
      </c>
      <c r="P171" s="81">
        <v>43528.343981481485</v>
      </c>
      <c r="Q171" s="79" t="s">
        <v>384</v>
      </c>
      <c r="R171" s="79"/>
      <c r="S171" s="79"/>
      <c r="T171" s="79" t="s">
        <v>456</v>
      </c>
      <c r="U171" s="82" t="s">
        <v>478</v>
      </c>
      <c r="V171" s="82" t="s">
        <v>478</v>
      </c>
      <c r="W171" s="81">
        <v>43528.343981481485</v>
      </c>
      <c r="X171" s="85">
        <v>43528</v>
      </c>
      <c r="Y171" s="87" t="s">
        <v>658</v>
      </c>
      <c r="Z171" s="82" t="s">
        <v>788</v>
      </c>
      <c r="AA171" s="79"/>
      <c r="AB171" s="79"/>
      <c r="AC171" s="87" t="s">
        <v>918</v>
      </c>
      <c r="AD171" s="79"/>
      <c r="AE171" s="79" t="b">
        <v>0</v>
      </c>
      <c r="AF171" s="79">
        <v>40</v>
      </c>
      <c r="AG171" s="87" t="s">
        <v>981</v>
      </c>
      <c r="AH171" s="79" t="b">
        <v>0</v>
      </c>
      <c r="AI171" s="79" t="s">
        <v>982</v>
      </c>
      <c r="AJ171" s="79"/>
      <c r="AK171" s="87" t="s">
        <v>981</v>
      </c>
      <c r="AL171" s="79" t="b">
        <v>0</v>
      </c>
      <c r="AM171" s="79">
        <v>20</v>
      </c>
      <c r="AN171" s="87" t="s">
        <v>981</v>
      </c>
      <c r="AO171" s="79" t="s">
        <v>994</v>
      </c>
      <c r="AP171" s="79" t="b">
        <v>0</v>
      </c>
      <c r="AQ171" s="87" t="s">
        <v>918</v>
      </c>
      <c r="AR171" s="79" t="s">
        <v>367</v>
      </c>
      <c r="AS171" s="79">
        <v>0</v>
      </c>
      <c r="AT171" s="79">
        <v>0</v>
      </c>
      <c r="AU171" s="79"/>
      <c r="AV171" s="79"/>
      <c r="AW171" s="79"/>
      <c r="AX171" s="79"/>
      <c r="AY171" s="79"/>
      <c r="AZ171" s="79"/>
      <c r="BA171" s="79"/>
      <c r="BB171" s="79"/>
      <c r="BC171">
        <v>1</v>
      </c>
      <c r="BD171" s="78" t="str">
        <f>REPLACE(INDEX(GroupVertices[Group],MATCH(Edges[[#This Row],[Vertex 1]],GroupVertices[Vertex],0)),1,1,"")</f>
        <v>15</v>
      </c>
      <c r="BE171" s="78" t="str">
        <f>REPLACE(INDEX(GroupVertices[Group],MATCH(Edges[[#This Row],[Vertex 2]],GroupVertices[Vertex],0)),1,1,"")</f>
        <v>15</v>
      </c>
      <c r="BF171" s="48">
        <v>1</v>
      </c>
      <c r="BG171" s="49">
        <v>2.1739130434782608</v>
      </c>
      <c r="BH171" s="48">
        <v>0</v>
      </c>
      <c r="BI171" s="49">
        <v>0</v>
      </c>
      <c r="BJ171" s="48">
        <v>0</v>
      </c>
      <c r="BK171" s="49">
        <v>0</v>
      </c>
      <c r="BL171" s="48">
        <v>45</v>
      </c>
      <c r="BM171" s="49">
        <v>97.82608695652173</v>
      </c>
      <c r="BN171" s="48">
        <v>46</v>
      </c>
    </row>
    <row r="172" spans="1:66" ht="15">
      <c r="A172" s="65" t="s">
        <v>298</v>
      </c>
      <c r="B172" s="65" t="s">
        <v>297</v>
      </c>
      <c r="C172" s="66" t="s">
        <v>2615</v>
      </c>
      <c r="D172" s="67">
        <v>3</v>
      </c>
      <c r="E172" s="66" t="s">
        <v>132</v>
      </c>
      <c r="F172" s="69">
        <v>32</v>
      </c>
      <c r="G172" s="66"/>
      <c r="H172" s="70"/>
      <c r="I172" s="71"/>
      <c r="J172" s="71"/>
      <c r="K172" s="34" t="s">
        <v>65</v>
      </c>
      <c r="L172" s="72">
        <v>172</v>
      </c>
      <c r="M172" s="72"/>
      <c r="N172" s="73"/>
      <c r="O172" s="79" t="s">
        <v>367</v>
      </c>
      <c r="P172" s="81">
        <v>43632.35407407407</v>
      </c>
      <c r="Q172" s="79" t="s">
        <v>384</v>
      </c>
      <c r="R172" s="79"/>
      <c r="S172" s="79"/>
      <c r="T172" s="79" t="s">
        <v>457</v>
      </c>
      <c r="U172" s="79"/>
      <c r="V172" s="82" t="s">
        <v>547</v>
      </c>
      <c r="W172" s="81">
        <v>43632.35407407407</v>
      </c>
      <c r="X172" s="85">
        <v>43632</v>
      </c>
      <c r="Y172" s="87" t="s">
        <v>659</v>
      </c>
      <c r="Z172" s="82" t="s">
        <v>789</v>
      </c>
      <c r="AA172" s="79"/>
      <c r="AB172" s="79"/>
      <c r="AC172" s="87" t="s">
        <v>919</v>
      </c>
      <c r="AD172" s="79"/>
      <c r="AE172" s="79" t="b">
        <v>0</v>
      </c>
      <c r="AF172" s="79">
        <v>0</v>
      </c>
      <c r="AG172" s="87" t="s">
        <v>981</v>
      </c>
      <c r="AH172" s="79" t="b">
        <v>0</v>
      </c>
      <c r="AI172" s="79" t="s">
        <v>982</v>
      </c>
      <c r="AJ172" s="79"/>
      <c r="AK172" s="87" t="s">
        <v>981</v>
      </c>
      <c r="AL172" s="79" t="b">
        <v>0</v>
      </c>
      <c r="AM172" s="79">
        <v>20</v>
      </c>
      <c r="AN172" s="87" t="s">
        <v>918</v>
      </c>
      <c r="AO172" s="79" t="s">
        <v>994</v>
      </c>
      <c r="AP172" s="79" t="b">
        <v>0</v>
      </c>
      <c r="AQ172" s="87" t="s">
        <v>918</v>
      </c>
      <c r="AR172" s="79" t="s">
        <v>196</v>
      </c>
      <c r="AS172" s="79">
        <v>0</v>
      </c>
      <c r="AT172" s="79">
        <v>0</v>
      </c>
      <c r="AU172" s="79"/>
      <c r="AV172" s="79"/>
      <c r="AW172" s="79"/>
      <c r="AX172" s="79"/>
      <c r="AY172" s="79"/>
      <c r="AZ172" s="79"/>
      <c r="BA172" s="79"/>
      <c r="BB172" s="79"/>
      <c r="BC172">
        <v>1</v>
      </c>
      <c r="BD172" s="78" t="str">
        <f>REPLACE(INDEX(GroupVertices[Group],MATCH(Edges[[#This Row],[Vertex 1]],GroupVertices[Vertex],0)),1,1,"")</f>
        <v>15</v>
      </c>
      <c r="BE172" s="78" t="str">
        <f>REPLACE(INDEX(GroupVertices[Group],MATCH(Edges[[#This Row],[Vertex 2]],GroupVertices[Vertex],0)),1,1,"")</f>
        <v>15</v>
      </c>
      <c r="BF172" s="48"/>
      <c r="BG172" s="49"/>
      <c r="BH172" s="48"/>
      <c r="BI172" s="49"/>
      <c r="BJ172" s="48"/>
      <c r="BK172" s="49"/>
      <c r="BL172" s="48"/>
      <c r="BM172" s="49"/>
      <c r="BN172" s="48"/>
    </row>
    <row r="173" spans="1:66" ht="15">
      <c r="A173" s="65" t="s">
        <v>298</v>
      </c>
      <c r="B173" s="65" t="s">
        <v>359</v>
      </c>
      <c r="C173" s="66" t="s">
        <v>2615</v>
      </c>
      <c r="D173" s="67">
        <v>3</v>
      </c>
      <c r="E173" s="66" t="s">
        <v>132</v>
      </c>
      <c r="F173" s="69">
        <v>32</v>
      </c>
      <c r="G173" s="66"/>
      <c r="H173" s="70"/>
      <c r="I173" s="71"/>
      <c r="J173" s="71"/>
      <c r="K173" s="34" t="s">
        <v>65</v>
      </c>
      <c r="L173" s="72">
        <v>173</v>
      </c>
      <c r="M173" s="72"/>
      <c r="N173" s="73"/>
      <c r="O173" s="79" t="s">
        <v>368</v>
      </c>
      <c r="P173" s="81">
        <v>43632.35407407407</v>
      </c>
      <c r="Q173" s="79" t="s">
        <v>384</v>
      </c>
      <c r="R173" s="79"/>
      <c r="S173" s="79"/>
      <c r="T173" s="79" t="s">
        <v>457</v>
      </c>
      <c r="U173" s="79"/>
      <c r="V173" s="82" t="s">
        <v>547</v>
      </c>
      <c r="W173" s="81">
        <v>43632.35407407407</v>
      </c>
      <c r="X173" s="85">
        <v>43632</v>
      </c>
      <c r="Y173" s="87" t="s">
        <v>659</v>
      </c>
      <c r="Z173" s="82" t="s">
        <v>789</v>
      </c>
      <c r="AA173" s="79"/>
      <c r="AB173" s="79"/>
      <c r="AC173" s="87" t="s">
        <v>919</v>
      </c>
      <c r="AD173" s="79"/>
      <c r="AE173" s="79" t="b">
        <v>0</v>
      </c>
      <c r="AF173" s="79">
        <v>0</v>
      </c>
      <c r="AG173" s="87" t="s">
        <v>981</v>
      </c>
      <c r="AH173" s="79" t="b">
        <v>0</v>
      </c>
      <c r="AI173" s="79" t="s">
        <v>982</v>
      </c>
      <c r="AJ173" s="79"/>
      <c r="AK173" s="87" t="s">
        <v>981</v>
      </c>
      <c r="AL173" s="79" t="b">
        <v>0</v>
      </c>
      <c r="AM173" s="79">
        <v>20</v>
      </c>
      <c r="AN173" s="87" t="s">
        <v>918</v>
      </c>
      <c r="AO173" s="79" t="s">
        <v>994</v>
      </c>
      <c r="AP173" s="79" t="b">
        <v>0</v>
      </c>
      <c r="AQ173" s="87" t="s">
        <v>918</v>
      </c>
      <c r="AR173" s="79" t="s">
        <v>196</v>
      </c>
      <c r="AS173" s="79">
        <v>0</v>
      </c>
      <c r="AT173" s="79">
        <v>0</v>
      </c>
      <c r="AU173" s="79"/>
      <c r="AV173" s="79"/>
      <c r="AW173" s="79"/>
      <c r="AX173" s="79"/>
      <c r="AY173" s="79"/>
      <c r="AZ173" s="79"/>
      <c r="BA173" s="79"/>
      <c r="BB173" s="79"/>
      <c r="BC173">
        <v>1</v>
      </c>
      <c r="BD173" s="78" t="str">
        <f>REPLACE(INDEX(GroupVertices[Group],MATCH(Edges[[#This Row],[Vertex 1]],GroupVertices[Vertex],0)),1,1,"")</f>
        <v>15</v>
      </c>
      <c r="BE173" s="78" t="str">
        <f>REPLACE(INDEX(GroupVertices[Group],MATCH(Edges[[#This Row],[Vertex 2]],GroupVertices[Vertex],0)),1,1,"")</f>
        <v>15</v>
      </c>
      <c r="BF173" s="48">
        <v>1</v>
      </c>
      <c r="BG173" s="49">
        <v>2.1739130434782608</v>
      </c>
      <c r="BH173" s="48">
        <v>0</v>
      </c>
      <c r="BI173" s="49">
        <v>0</v>
      </c>
      <c r="BJ173" s="48">
        <v>0</v>
      </c>
      <c r="BK173" s="49">
        <v>0</v>
      </c>
      <c r="BL173" s="48">
        <v>45</v>
      </c>
      <c r="BM173" s="49">
        <v>97.82608695652173</v>
      </c>
      <c r="BN173" s="48">
        <v>46</v>
      </c>
    </row>
    <row r="174" spans="1:66" ht="15">
      <c r="A174" s="65" t="s">
        <v>299</v>
      </c>
      <c r="B174" s="65" t="s">
        <v>299</v>
      </c>
      <c r="C174" s="66" t="s">
        <v>2615</v>
      </c>
      <c r="D174" s="67">
        <v>3</v>
      </c>
      <c r="E174" s="66" t="s">
        <v>132</v>
      </c>
      <c r="F174" s="69">
        <v>32</v>
      </c>
      <c r="G174" s="66"/>
      <c r="H174" s="70"/>
      <c r="I174" s="71"/>
      <c r="J174" s="71"/>
      <c r="K174" s="34" t="s">
        <v>65</v>
      </c>
      <c r="L174" s="72">
        <v>174</v>
      </c>
      <c r="M174" s="72"/>
      <c r="N174" s="73"/>
      <c r="O174" s="79" t="s">
        <v>196</v>
      </c>
      <c r="P174" s="81">
        <v>43630.8325</v>
      </c>
      <c r="Q174" s="79" t="s">
        <v>380</v>
      </c>
      <c r="R174" s="79"/>
      <c r="S174" s="79"/>
      <c r="T174" s="79" t="s">
        <v>458</v>
      </c>
      <c r="U174" s="82" t="s">
        <v>479</v>
      </c>
      <c r="V174" s="82" t="s">
        <v>479</v>
      </c>
      <c r="W174" s="81">
        <v>43630.8325</v>
      </c>
      <c r="X174" s="85">
        <v>43630</v>
      </c>
      <c r="Y174" s="87" t="s">
        <v>660</v>
      </c>
      <c r="Z174" s="82" t="s">
        <v>790</v>
      </c>
      <c r="AA174" s="79"/>
      <c r="AB174" s="79"/>
      <c r="AC174" s="87" t="s">
        <v>920</v>
      </c>
      <c r="AD174" s="79"/>
      <c r="AE174" s="79" t="b">
        <v>0</v>
      </c>
      <c r="AF174" s="79">
        <v>3</v>
      </c>
      <c r="AG174" s="87" t="s">
        <v>981</v>
      </c>
      <c r="AH174" s="79" t="b">
        <v>0</v>
      </c>
      <c r="AI174" s="79" t="s">
        <v>982</v>
      </c>
      <c r="AJ174" s="79"/>
      <c r="AK174" s="87" t="s">
        <v>981</v>
      </c>
      <c r="AL174" s="79" t="b">
        <v>0</v>
      </c>
      <c r="AM174" s="79">
        <v>4</v>
      </c>
      <c r="AN174" s="87" t="s">
        <v>981</v>
      </c>
      <c r="AO174" s="79" t="s">
        <v>993</v>
      </c>
      <c r="AP174" s="79" t="b">
        <v>0</v>
      </c>
      <c r="AQ174" s="87" t="s">
        <v>920</v>
      </c>
      <c r="AR174" s="79" t="s">
        <v>196</v>
      </c>
      <c r="AS174" s="79">
        <v>0</v>
      </c>
      <c r="AT174" s="79">
        <v>0</v>
      </c>
      <c r="AU174" s="79"/>
      <c r="AV174" s="79"/>
      <c r="AW174" s="79"/>
      <c r="AX174" s="79"/>
      <c r="AY174" s="79"/>
      <c r="AZ174" s="79"/>
      <c r="BA174" s="79"/>
      <c r="BB174" s="79"/>
      <c r="BC174">
        <v>1</v>
      </c>
      <c r="BD174" s="78" t="str">
        <f>REPLACE(INDEX(GroupVertices[Group],MATCH(Edges[[#This Row],[Vertex 1]],GroupVertices[Vertex],0)),1,1,"")</f>
        <v>14</v>
      </c>
      <c r="BE174" s="78" t="str">
        <f>REPLACE(INDEX(GroupVertices[Group],MATCH(Edges[[#This Row],[Vertex 2]],GroupVertices[Vertex],0)),1,1,"")</f>
        <v>14</v>
      </c>
      <c r="BF174" s="48">
        <v>3</v>
      </c>
      <c r="BG174" s="49">
        <v>8.823529411764707</v>
      </c>
      <c r="BH174" s="48">
        <v>0</v>
      </c>
      <c r="BI174" s="49">
        <v>0</v>
      </c>
      <c r="BJ174" s="48">
        <v>0</v>
      </c>
      <c r="BK174" s="49">
        <v>0</v>
      </c>
      <c r="BL174" s="48">
        <v>31</v>
      </c>
      <c r="BM174" s="49">
        <v>91.17647058823529</v>
      </c>
      <c r="BN174" s="48">
        <v>34</v>
      </c>
    </row>
    <row r="175" spans="1:66" ht="15">
      <c r="A175" s="65" t="s">
        <v>300</v>
      </c>
      <c r="B175" s="65" t="s">
        <v>299</v>
      </c>
      <c r="C175" s="66" t="s">
        <v>2615</v>
      </c>
      <c r="D175" s="67">
        <v>3</v>
      </c>
      <c r="E175" s="66" t="s">
        <v>132</v>
      </c>
      <c r="F175" s="69">
        <v>32</v>
      </c>
      <c r="G175" s="66"/>
      <c r="H175" s="70"/>
      <c r="I175" s="71"/>
      <c r="J175" s="71"/>
      <c r="K175" s="34" t="s">
        <v>65</v>
      </c>
      <c r="L175" s="72">
        <v>175</v>
      </c>
      <c r="M175" s="72"/>
      <c r="N175" s="73"/>
      <c r="O175" s="79" t="s">
        <v>367</v>
      </c>
      <c r="P175" s="81">
        <v>43632.69872685185</v>
      </c>
      <c r="Q175" s="79" t="s">
        <v>380</v>
      </c>
      <c r="R175" s="79"/>
      <c r="S175" s="79"/>
      <c r="T175" s="79" t="s">
        <v>452</v>
      </c>
      <c r="U175" s="79"/>
      <c r="V175" s="82" t="s">
        <v>548</v>
      </c>
      <c r="W175" s="81">
        <v>43632.69872685185</v>
      </c>
      <c r="X175" s="85">
        <v>43632</v>
      </c>
      <c r="Y175" s="87" t="s">
        <v>661</v>
      </c>
      <c r="Z175" s="82" t="s">
        <v>791</v>
      </c>
      <c r="AA175" s="79"/>
      <c r="AB175" s="79"/>
      <c r="AC175" s="87" t="s">
        <v>921</v>
      </c>
      <c r="AD175" s="79"/>
      <c r="AE175" s="79" t="b">
        <v>0</v>
      </c>
      <c r="AF175" s="79">
        <v>0</v>
      </c>
      <c r="AG175" s="87" t="s">
        <v>981</v>
      </c>
      <c r="AH175" s="79" t="b">
        <v>0</v>
      </c>
      <c r="AI175" s="79" t="s">
        <v>982</v>
      </c>
      <c r="AJ175" s="79"/>
      <c r="AK175" s="87" t="s">
        <v>981</v>
      </c>
      <c r="AL175" s="79" t="b">
        <v>0</v>
      </c>
      <c r="AM175" s="79">
        <v>4</v>
      </c>
      <c r="AN175" s="87" t="s">
        <v>920</v>
      </c>
      <c r="AO175" s="79" t="s">
        <v>993</v>
      </c>
      <c r="AP175" s="79" t="b">
        <v>0</v>
      </c>
      <c r="AQ175" s="87" t="s">
        <v>920</v>
      </c>
      <c r="AR175" s="79" t="s">
        <v>196</v>
      </c>
      <c r="AS175" s="79">
        <v>0</v>
      </c>
      <c r="AT175" s="79">
        <v>0</v>
      </c>
      <c r="AU175" s="79"/>
      <c r="AV175" s="79"/>
      <c r="AW175" s="79"/>
      <c r="AX175" s="79"/>
      <c r="AY175" s="79"/>
      <c r="AZ175" s="79"/>
      <c r="BA175" s="79"/>
      <c r="BB175" s="79"/>
      <c r="BC175">
        <v>1</v>
      </c>
      <c r="BD175" s="78" t="str">
        <f>REPLACE(INDEX(GroupVertices[Group],MATCH(Edges[[#This Row],[Vertex 1]],GroupVertices[Vertex],0)),1,1,"")</f>
        <v>14</v>
      </c>
      <c r="BE175" s="78" t="str">
        <f>REPLACE(INDEX(GroupVertices[Group],MATCH(Edges[[#This Row],[Vertex 2]],GroupVertices[Vertex],0)),1,1,"")</f>
        <v>14</v>
      </c>
      <c r="BF175" s="48">
        <v>3</v>
      </c>
      <c r="BG175" s="49">
        <v>8.823529411764707</v>
      </c>
      <c r="BH175" s="48">
        <v>0</v>
      </c>
      <c r="BI175" s="49">
        <v>0</v>
      </c>
      <c r="BJ175" s="48">
        <v>0</v>
      </c>
      <c r="BK175" s="49">
        <v>0</v>
      </c>
      <c r="BL175" s="48">
        <v>31</v>
      </c>
      <c r="BM175" s="49">
        <v>91.17647058823529</v>
      </c>
      <c r="BN175" s="48">
        <v>34</v>
      </c>
    </row>
    <row r="176" spans="1:66" ht="15">
      <c r="A176" s="65" t="s">
        <v>301</v>
      </c>
      <c r="B176" s="65" t="s">
        <v>301</v>
      </c>
      <c r="C176" s="66" t="s">
        <v>2615</v>
      </c>
      <c r="D176" s="67">
        <v>3</v>
      </c>
      <c r="E176" s="66" t="s">
        <v>132</v>
      </c>
      <c r="F176" s="69">
        <v>32</v>
      </c>
      <c r="G176" s="66"/>
      <c r="H176" s="70"/>
      <c r="I176" s="71"/>
      <c r="J176" s="71"/>
      <c r="K176" s="34" t="s">
        <v>65</v>
      </c>
      <c r="L176" s="72">
        <v>176</v>
      </c>
      <c r="M176" s="72"/>
      <c r="N176" s="73"/>
      <c r="O176" s="79" t="s">
        <v>196</v>
      </c>
      <c r="P176" s="81">
        <v>43632.70167824074</v>
      </c>
      <c r="Q176" s="79" t="s">
        <v>385</v>
      </c>
      <c r="R176" s="79"/>
      <c r="S176" s="79"/>
      <c r="T176" s="79" t="s">
        <v>459</v>
      </c>
      <c r="U176" s="82" t="s">
        <v>480</v>
      </c>
      <c r="V176" s="82" t="s">
        <v>480</v>
      </c>
      <c r="W176" s="81">
        <v>43632.70167824074</v>
      </c>
      <c r="X176" s="85">
        <v>43632</v>
      </c>
      <c r="Y176" s="87" t="s">
        <v>662</v>
      </c>
      <c r="Z176" s="82" t="s">
        <v>792</v>
      </c>
      <c r="AA176" s="79"/>
      <c r="AB176" s="79"/>
      <c r="AC176" s="87" t="s">
        <v>922</v>
      </c>
      <c r="AD176" s="79"/>
      <c r="AE176" s="79" t="b">
        <v>0</v>
      </c>
      <c r="AF176" s="79">
        <v>1</v>
      </c>
      <c r="AG176" s="87" t="s">
        <v>981</v>
      </c>
      <c r="AH176" s="79" t="b">
        <v>0</v>
      </c>
      <c r="AI176" s="79" t="s">
        <v>982</v>
      </c>
      <c r="AJ176" s="79"/>
      <c r="AK176" s="87" t="s">
        <v>981</v>
      </c>
      <c r="AL176" s="79" t="b">
        <v>0</v>
      </c>
      <c r="AM176" s="79">
        <v>0</v>
      </c>
      <c r="AN176" s="87" t="s">
        <v>981</v>
      </c>
      <c r="AO176" s="79" t="s">
        <v>993</v>
      </c>
      <c r="AP176" s="79" t="b">
        <v>0</v>
      </c>
      <c r="AQ176" s="87" t="s">
        <v>922</v>
      </c>
      <c r="AR176" s="79" t="s">
        <v>196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v>0</v>
      </c>
      <c r="BG176" s="49">
        <v>0</v>
      </c>
      <c r="BH176" s="48">
        <v>0</v>
      </c>
      <c r="BI176" s="49">
        <v>0</v>
      </c>
      <c r="BJ176" s="48">
        <v>0</v>
      </c>
      <c r="BK176" s="49">
        <v>0</v>
      </c>
      <c r="BL176" s="48">
        <v>19</v>
      </c>
      <c r="BM176" s="49">
        <v>100</v>
      </c>
      <c r="BN176" s="48">
        <v>19</v>
      </c>
    </row>
    <row r="177" spans="1:66" ht="15">
      <c r="A177" s="65" t="s">
        <v>302</v>
      </c>
      <c r="B177" s="65" t="s">
        <v>347</v>
      </c>
      <c r="C177" s="66" t="s">
        <v>2615</v>
      </c>
      <c r="D177" s="67">
        <v>3</v>
      </c>
      <c r="E177" s="66" t="s">
        <v>132</v>
      </c>
      <c r="F177" s="69">
        <v>32</v>
      </c>
      <c r="G177" s="66"/>
      <c r="H177" s="70"/>
      <c r="I177" s="71"/>
      <c r="J177" s="71"/>
      <c r="K177" s="34" t="s">
        <v>65</v>
      </c>
      <c r="L177" s="72">
        <v>177</v>
      </c>
      <c r="M177" s="72"/>
      <c r="N177" s="73"/>
      <c r="O177" s="79" t="s">
        <v>367</v>
      </c>
      <c r="P177" s="81">
        <v>43632.9175</v>
      </c>
      <c r="Q177" s="79" t="s">
        <v>386</v>
      </c>
      <c r="R177" s="79"/>
      <c r="S177" s="79"/>
      <c r="T177" s="79" t="s">
        <v>449</v>
      </c>
      <c r="U177" s="79"/>
      <c r="V177" s="82" t="s">
        <v>549</v>
      </c>
      <c r="W177" s="81">
        <v>43632.9175</v>
      </c>
      <c r="X177" s="85">
        <v>43632</v>
      </c>
      <c r="Y177" s="87" t="s">
        <v>663</v>
      </c>
      <c r="Z177" s="82" t="s">
        <v>793</v>
      </c>
      <c r="AA177" s="79"/>
      <c r="AB177" s="79"/>
      <c r="AC177" s="87" t="s">
        <v>923</v>
      </c>
      <c r="AD177" s="79"/>
      <c r="AE177" s="79" t="b">
        <v>0</v>
      </c>
      <c r="AF177" s="79">
        <v>0</v>
      </c>
      <c r="AG177" s="87" t="s">
        <v>981</v>
      </c>
      <c r="AH177" s="79" t="b">
        <v>0</v>
      </c>
      <c r="AI177" s="79" t="s">
        <v>982</v>
      </c>
      <c r="AJ177" s="79"/>
      <c r="AK177" s="87" t="s">
        <v>981</v>
      </c>
      <c r="AL177" s="79" t="b">
        <v>0</v>
      </c>
      <c r="AM177" s="79">
        <v>62</v>
      </c>
      <c r="AN177" s="87" t="s">
        <v>974</v>
      </c>
      <c r="AO177" s="79" t="s">
        <v>986</v>
      </c>
      <c r="AP177" s="79" t="b">
        <v>0</v>
      </c>
      <c r="AQ177" s="87" t="s">
        <v>974</v>
      </c>
      <c r="AR177" s="79" t="s">
        <v>196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5" t="s">
        <v>302</v>
      </c>
      <c r="B178" s="65" t="s">
        <v>357</v>
      </c>
      <c r="C178" s="66" t="s">
        <v>2615</v>
      </c>
      <c r="D178" s="67">
        <v>3</v>
      </c>
      <c r="E178" s="66" t="s">
        <v>132</v>
      </c>
      <c r="F178" s="69">
        <v>32</v>
      </c>
      <c r="G178" s="66"/>
      <c r="H178" s="70"/>
      <c r="I178" s="71"/>
      <c r="J178" s="71"/>
      <c r="K178" s="34" t="s">
        <v>65</v>
      </c>
      <c r="L178" s="72">
        <v>178</v>
      </c>
      <c r="M178" s="72"/>
      <c r="N178" s="73"/>
      <c r="O178" s="79" t="s">
        <v>368</v>
      </c>
      <c r="P178" s="81">
        <v>43632.9175</v>
      </c>
      <c r="Q178" s="79" t="s">
        <v>386</v>
      </c>
      <c r="R178" s="79"/>
      <c r="S178" s="79"/>
      <c r="T178" s="79" t="s">
        <v>449</v>
      </c>
      <c r="U178" s="79"/>
      <c r="V178" s="82" t="s">
        <v>549</v>
      </c>
      <c r="W178" s="81">
        <v>43632.9175</v>
      </c>
      <c r="X178" s="85">
        <v>43632</v>
      </c>
      <c r="Y178" s="87" t="s">
        <v>663</v>
      </c>
      <c r="Z178" s="82" t="s">
        <v>793</v>
      </c>
      <c r="AA178" s="79"/>
      <c r="AB178" s="79"/>
      <c r="AC178" s="87" t="s">
        <v>923</v>
      </c>
      <c r="AD178" s="79"/>
      <c r="AE178" s="79" t="b">
        <v>0</v>
      </c>
      <c r="AF178" s="79">
        <v>0</v>
      </c>
      <c r="AG178" s="87" t="s">
        <v>981</v>
      </c>
      <c r="AH178" s="79" t="b">
        <v>0</v>
      </c>
      <c r="AI178" s="79" t="s">
        <v>982</v>
      </c>
      <c r="AJ178" s="79"/>
      <c r="AK178" s="87" t="s">
        <v>981</v>
      </c>
      <c r="AL178" s="79" t="b">
        <v>0</v>
      </c>
      <c r="AM178" s="79">
        <v>62</v>
      </c>
      <c r="AN178" s="87" t="s">
        <v>974</v>
      </c>
      <c r="AO178" s="79" t="s">
        <v>986</v>
      </c>
      <c r="AP178" s="79" t="b">
        <v>0</v>
      </c>
      <c r="AQ178" s="87" t="s">
        <v>974</v>
      </c>
      <c r="AR178" s="79" t="s">
        <v>196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5" t="s">
        <v>302</v>
      </c>
      <c r="B179" s="65" t="s">
        <v>346</v>
      </c>
      <c r="C179" s="66" t="s">
        <v>2615</v>
      </c>
      <c r="D179" s="67">
        <v>3</v>
      </c>
      <c r="E179" s="66" t="s">
        <v>132</v>
      </c>
      <c r="F179" s="69">
        <v>32</v>
      </c>
      <c r="G179" s="66"/>
      <c r="H179" s="70"/>
      <c r="I179" s="71"/>
      <c r="J179" s="71"/>
      <c r="K179" s="34" t="s">
        <v>65</v>
      </c>
      <c r="L179" s="72">
        <v>179</v>
      </c>
      <c r="M179" s="72"/>
      <c r="N179" s="73"/>
      <c r="O179" s="79" t="s">
        <v>368</v>
      </c>
      <c r="P179" s="81">
        <v>43632.9175</v>
      </c>
      <c r="Q179" s="79" t="s">
        <v>386</v>
      </c>
      <c r="R179" s="79"/>
      <c r="S179" s="79"/>
      <c r="T179" s="79" t="s">
        <v>449</v>
      </c>
      <c r="U179" s="79"/>
      <c r="V179" s="82" t="s">
        <v>549</v>
      </c>
      <c r="W179" s="81">
        <v>43632.9175</v>
      </c>
      <c r="X179" s="85">
        <v>43632</v>
      </c>
      <c r="Y179" s="87" t="s">
        <v>663</v>
      </c>
      <c r="Z179" s="82" t="s">
        <v>793</v>
      </c>
      <c r="AA179" s="79"/>
      <c r="AB179" s="79"/>
      <c r="AC179" s="87" t="s">
        <v>923</v>
      </c>
      <c r="AD179" s="79"/>
      <c r="AE179" s="79" t="b">
        <v>0</v>
      </c>
      <c r="AF179" s="79">
        <v>0</v>
      </c>
      <c r="AG179" s="87" t="s">
        <v>981</v>
      </c>
      <c r="AH179" s="79" t="b">
        <v>0</v>
      </c>
      <c r="AI179" s="79" t="s">
        <v>982</v>
      </c>
      <c r="AJ179" s="79"/>
      <c r="AK179" s="87" t="s">
        <v>981</v>
      </c>
      <c r="AL179" s="79" t="b">
        <v>0</v>
      </c>
      <c r="AM179" s="79">
        <v>62</v>
      </c>
      <c r="AN179" s="87" t="s">
        <v>974</v>
      </c>
      <c r="AO179" s="79" t="s">
        <v>986</v>
      </c>
      <c r="AP179" s="79" t="b">
        <v>0</v>
      </c>
      <c r="AQ179" s="87" t="s">
        <v>974</v>
      </c>
      <c r="AR179" s="79" t="s">
        <v>196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5" t="s">
        <v>302</v>
      </c>
      <c r="B180" s="65" t="s">
        <v>358</v>
      </c>
      <c r="C180" s="66" t="s">
        <v>2615</v>
      </c>
      <c r="D180" s="67">
        <v>3</v>
      </c>
      <c r="E180" s="66" t="s">
        <v>132</v>
      </c>
      <c r="F180" s="69">
        <v>32</v>
      </c>
      <c r="G180" s="66"/>
      <c r="H180" s="70"/>
      <c r="I180" s="71"/>
      <c r="J180" s="71"/>
      <c r="K180" s="34" t="s">
        <v>65</v>
      </c>
      <c r="L180" s="72">
        <v>180</v>
      </c>
      <c r="M180" s="72"/>
      <c r="N180" s="73"/>
      <c r="O180" s="79" t="s">
        <v>368</v>
      </c>
      <c r="P180" s="81">
        <v>43632.9175</v>
      </c>
      <c r="Q180" s="79" t="s">
        <v>386</v>
      </c>
      <c r="R180" s="79"/>
      <c r="S180" s="79"/>
      <c r="T180" s="79" t="s">
        <v>449</v>
      </c>
      <c r="U180" s="79"/>
      <c r="V180" s="82" t="s">
        <v>549</v>
      </c>
      <c r="W180" s="81">
        <v>43632.9175</v>
      </c>
      <c r="X180" s="85">
        <v>43632</v>
      </c>
      <c r="Y180" s="87" t="s">
        <v>663</v>
      </c>
      <c r="Z180" s="82" t="s">
        <v>793</v>
      </c>
      <c r="AA180" s="79"/>
      <c r="AB180" s="79"/>
      <c r="AC180" s="87" t="s">
        <v>923</v>
      </c>
      <c r="AD180" s="79"/>
      <c r="AE180" s="79" t="b">
        <v>0</v>
      </c>
      <c r="AF180" s="79">
        <v>0</v>
      </c>
      <c r="AG180" s="87" t="s">
        <v>981</v>
      </c>
      <c r="AH180" s="79" t="b">
        <v>0</v>
      </c>
      <c r="AI180" s="79" t="s">
        <v>982</v>
      </c>
      <c r="AJ180" s="79"/>
      <c r="AK180" s="87" t="s">
        <v>981</v>
      </c>
      <c r="AL180" s="79" t="b">
        <v>0</v>
      </c>
      <c r="AM180" s="79">
        <v>62</v>
      </c>
      <c r="AN180" s="87" t="s">
        <v>974</v>
      </c>
      <c r="AO180" s="79" t="s">
        <v>986</v>
      </c>
      <c r="AP180" s="79" t="b">
        <v>0</v>
      </c>
      <c r="AQ180" s="87" t="s">
        <v>974</v>
      </c>
      <c r="AR180" s="79" t="s">
        <v>196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7.142857142857143</v>
      </c>
      <c r="BH180" s="48">
        <v>0</v>
      </c>
      <c r="BI180" s="49">
        <v>0</v>
      </c>
      <c r="BJ180" s="48">
        <v>0</v>
      </c>
      <c r="BK180" s="49">
        <v>0</v>
      </c>
      <c r="BL180" s="48">
        <v>26</v>
      </c>
      <c r="BM180" s="49">
        <v>92.85714285714286</v>
      </c>
      <c r="BN180" s="48">
        <v>28</v>
      </c>
    </row>
    <row r="181" spans="1:66" ht="15">
      <c r="A181" s="65" t="s">
        <v>303</v>
      </c>
      <c r="B181" s="65" t="s">
        <v>347</v>
      </c>
      <c r="C181" s="66" t="s">
        <v>2615</v>
      </c>
      <c r="D181" s="67">
        <v>3</v>
      </c>
      <c r="E181" s="66" t="s">
        <v>132</v>
      </c>
      <c r="F181" s="69">
        <v>32</v>
      </c>
      <c r="G181" s="66"/>
      <c r="H181" s="70"/>
      <c r="I181" s="71"/>
      <c r="J181" s="71"/>
      <c r="K181" s="34" t="s">
        <v>65</v>
      </c>
      <c r="L181" s="72">
        <v>181</v>
      </c>
      <c r="M181" s="72"/>
      <c r="N181" s="73"/>
      <c r="O181" s="79" t="s">
        <v>367</v>
      </c>
      <c r="P181" s="81">
        <v>43632.91952546296</v>
      </c>
      <c r="Q181" s="79" t="s">
        <v>386</v>
      </c>
      <c r="R181" s="79"/>
      <c r="S181" s="79"/>
      <c r="T181" s="79" t="s">
        <v>449</v>
      </c>
      <c r="U181" s="79"/>
      <c r="V181" s="82" t="s">
        <v>550</v>
      </c>
      <c r="W181" s="81">
        <v>43632.91952546296</v>
      </c>
      <c r="X181" s="85">
        <v>43632</v>
      </c>
      <c r="Y181" s="87" t="s">
        <v>664</v>
      </c>
      <c r="Z181" s="82" t="s">
        <v>794</v>
      </c>
      <c r="AA181" s="79"/>
      <c r="AB181" s="79"/>
      <c r="AC181" s="87" t="s">
        <v>924</v>
      </c>
      <c r="AD181" s="79"/>
      <c r="AE181" s="79" t="b">
        <v>0</v>
      </c>
      <c r="AF181" s="79">
        <v>0</v>
      </c>
      <c r="AG181" s="87" t="s">
        <v>981</v>
      </c>
      <c r="AH181" s="79" t="b">
        <v>0</v>
      </c>
      <c r="AI181" s="79" t="s">
        <v>982</v>
      </c>
      <c r="AJ181" s="79"/>
      <c r="AK181" s="87" t="s">
        <v>981</v>
      </c>
      <c r="AL181" s="79" t="b">
        <v>0</v>
      </c>
      <c r="AM181" s="79">
        <v>62</v>
      </c>
      <c r="AN181" s="87" t="s">
        <v>974</v>
      </c>
      <c r="AO181" s="79" t="s">
        <v>987</v>
      </c>
      <c r="AP181" s="79" t="b">
        <v>0</v>
      </c>
      <c r="AQ181" s="87" t="s">
        <v>974</v>
      </c>
      <c r="AR181" s="79" t="s">
        <v>196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5" t="s">
        <v>303</v>
      </c>
      <c r="B182" s="65" t="s">
        <v>357</v>
      </c>
      <c r="C182" s="66" t="s">
        <v>2615</v>
      </c>
      <c r="D182" s="67">
        <v>3</v>
      </c>
      <c r="E182" s="66" t="s">
        <v>132</v>
      </c>
      <c r="F182" s="69">
        <v>32</v>
      </c>
      <c r="G182" s="66"/>
      <c r="H182" s="70"/>
      <c r="I182" s="71"/>
      <c r="J182" s="71"/>
      <c r="K182" s="34" t="s">
        <v>65</v>
      </c>
      <c r="L182" s="72">
        <v>182</v>
      </c>
      <c r="M182" s="72"/>
      <c r="N182" s="73"/>
      <c r="O182" s="79" t="s">
        <v>368</v>
      </c>
      <c r="P182" s="81">
        <v>43632.91952546296</v>
      </c>
      <c r="Q182" s="79" t="s">
        <v>386</v>
      </c>
      <c r="R182" s="79"/>
      <c r="S182" s="79"/>
      <c r="T182" s="79" t="s">
        <v>449</v>
      </c>
      <c r="U182" s="79"/>
      <c r="V182" s="82" t="s">
        <v>550</v>
      </c>
      <c r="W182" s="81">
        <v>43632.91952546296</v>
      </c>
      <c r="X182" s="85">
        <v>43632</v>
      </c>
      <c r="Y182" s="87" t="s">
        <v>664</v>
      </c>
      <c r="Z182" s="82" t="s">
        <v>794</v>
      </c>
      <c r="AA182" s="79"/>
      <c r="AB182" s="79"/>
      <c r="AC182" s="87" t="s">
        <v>924</v>
      </c>
      <c r="AD182" s="79"/>
      <c r="AE182" s="79" t="b">
        <v>0</v>
      </c>
      <c r="AF182" s="79">
        <v>0</v>
      </c>
      <c r="AG182" s="87" t="s">
        <v>981</v>
      </c>
      <c r="AH182" s="79" t="b">
        <v>0</v>
      </c>
      <c r="AI182" s="79" t="s">
        <v>982</v>
      </c>
      <c r="AJ182" s="79"/>
      <c r="AK182" s="87" t="s">
        <v>981</v>
      </c>
      <c r="AL182" s="79" t="b">
        <v>0</v>
      </c>
      <c r="AM182" s="79">
        <v>62</v>
      </c>
      <c r="AN182" s="87" t="s">
        <v>974</v>
      </c>
      <c r="AO182" s="79" t="s">
        <v>987</v>
      </c>
      <c r="AP182" s="79" t="b">
        <v>0</v>
      </c>
      <c r="AQ182" s="87" t="s">
        <v>974</v>
      </c>
      <c r="AR182" s="79" t="s">
        <v>196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5" t="s">
        <v>303</v>
      </c>
      <c r="B183" s="65" t="s">
        <v>346</v>
      </c>
      <c r="C183" s="66" t="s">
        <v>2615</v>
      </c>
      <c r="D183" s="67">
        <v>3</v>
      </c>
      <c r="E183" s="66" t="s">
        <v>132</v>
      </c>
      <c r="F183" s="69">
        <v>32</v>
      </c>
      <c r="G183" s="66"/>
      <c r="H183" s="70"/>
      <c r="I183" s="71"/>
      <c r="J183" s="71"/>
      <c r="K183" s="34" t="s">
        <v>65</v>
      </c>
      <c r="L183" s="72">
        <v>183</v>
      </c>
      <c r="M183" s="72"/>
      <c r="N183" s="73"/>
      <c r="O183" s="79" t="s">
        <v>368</v>
      </c>
      <c r="P183" s="81">
        <v>43632.91952546296</v>
      </c>
      <c r="Q183" s="79" t="s">
        <v>386</v>
      </c>
      <c r="R183" s="79"/>
      <c r="S183" s="79"/>
      <c r="T183" s="79" t="s">
        <v>449</v>
      </c>
      <c r="U183" s="79"/>
      <c r="V183" s="82" t="s">
        <v>550</v>
      </c>
      <c r="W183" s="81">
        <v>43632.91952546296</v>
      </c>
      <c r="X183" s="85">
        <v>43632</v>
      </c>
      <c r="Y183" s="87" t="s">
        <v>664</v>
      </c>
      <c r="Z183" s="82" t="s">
        <v>794</v>
      </c>
      <c r="AA183" s="79"/>
      <c r="AB183" s="79"/>
      <c r="AC183" s="87" t="s">
        <v>924</v>
      </c>
      <c r="AD183" s="79"/>
      <c r="AE183" s="79" t="b">
        <v>0</v>
      </c>
      <c r="AF183" s="79">
        <v>0</v>
      </c>
      <c r="AG183" s="87" t="s">
        <v>981</v>
      </c>
      <c r="AH183" s="79" t="b">
        <v>0</v>
      </c>
      <c r="AI183" s="79" t="s">
        <v>982</v>
      </c>
      <c r="AJ183" s="79"/>
      <c r="AK183" s="87" t="s">
        <v>981</v>
      </c>
      <c r="AL183" s="79" t="b">
        <v>0</v>
      </c>
      <c r="AM183" s="79">
        <v>62</v>
      </c>
      <c r="AN183" s="87" t="s">
        <v>974</v>
      </c>
      <c r="AO183" s="79" t="s">
        <v>987</v>
      </c>
      <c r="AP183" s="79" t="b">
        <v>0</v>
      </c>
      <c r="AQ183" s="87" t="s">
        <v>974</v>
      </c>
      <c r="AR183" s="79" t="s">
        <v>196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5" t="s">
        <v>303</v>
      </c>
      <c r="B184" s="65" t="s">
        <v>358</v>
      </c>
      <c r="C184" s="66" t="s">
        <v>2615</v>
      </c>
      <c r="D184" s="67">
        <v>3</v>
      </c>
      <c r="E184" s="66" t="s">
        <v>132</v>
      </c>
      <c r="F184" s="69">
        <v>32</v>
      </c>
      <c r="G184" s="66"/>
      <c r="H184" s="70"/>
      <c r="I184" s="71"/>
      <c r="J184" s="71"/>
      <c r="K184" s="34" t="s">
        <v>65</v>
      </c>
      <c r="L184" s="72">
        <v>184</v>
      </c>
      <c r="M184" s="72"/>
      <c r="N184" s="73"/>
      <c r="O184" s="79" t="s">
        <v>368</v>
      </c>
      <c r="P184" s="81">
        <v>43632.91952546296</v>
      </c>
      <c r="Q184" s="79" t="s">
        <v>386</v>
      </c>
      <c r="R184" s="79"/>
      <c r="S184" s="79"/>
      <c r="T184" s="79" t="s">
        <v>449</v>
      </c>
      <c r="U184" s="79"/>
      <c r="V184" s="82" t="s">
        <v>550</v>
      </c>
      <c r="W184" s="81">
        <v>43632.91952546296</v>
      </c>
      <c r="X184" s="85">
        <v>43632</v>
      </c>
      <c r="Y184" s="87" t="s">
        <v>664</v>
      </c>
      <c r="Z184" s="82" t="s">
        <v>794</v>
      </c>
      <c r="AA184" s="79"/>
      <c r="AB184" s="79"/>
      <c r="AC184" s="87" t="s">
        <v>924</v>
      </c>
      <c r="AD184" s="79"/>
      <c r="AE184" s="79" t="b">
        <v>0</v>
      </c>
      <c r="AF184" s="79">
        <v>0</v>
      </c>
      <c r="AG184" s="87" t="s">
        <v>981</v>
      </c>
      <c r="AH184" s="79" t="b">
        <v>0</v>
      </c>
      <c r="AI184" s="79" t="s">
        <v>982</v>
      </c>
      <c r="AJ184" s="79"/>
      <c r="AK184" s="87" t="s">
        <v>981</v>
      </c>
      <c r="AL184" s="79" t="b">
        <v>0</v>
      </c>
      <c r="AM184" s="79">
        <v>62</v>
      </c>
      <c r="AN184" s="87" t="s">
        <v>974</v>
      </c>
      <c r="AO184" s="79" t="s">
        <v>987</v>
      </c>
      <c r="AP184" s="79" t="b">
        <v>0</v>
      </c>
      <c r="AQ184" s="87" t="s">
        <v>974</v>
      </c>
      <c r="AR184" s="79" t="s">
        <v>196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2</v>
      </c>
      <c r="BG184" s="49">
        <v>7.142857142857143</v>
      </c>
      <c r="BH184" s="48">
        <v>0</v>
      </c>
      <c r="BI184" s="49">
        <v>0</v>
      </c>
      <c r="BJ184" s="48">
        <v>0</v>
      </c>
      <c r="BK184" s="49">
        <v>0</v>
      </c>
      <c r="BL184" s="48">
        <v>26</v>
      </c>
      <c r="BM184" s="49">
        <v>92.85714285714286</v>
      </c>
      <c r="BN184" s="48">
        <v>28</v>
      </c>
    </row>
    <row r="185" spans="1:66" ht="15">
      <c r="A185" s="65" t="s">
        <v>304</v>
      </c>
      <c r="B185" s="65" t="s">
        <v>347</v>
      </c>
      <c r="C185" s="66" t="s">
        <v>2616</v>
      </c>
      <c r="D185" s="67">
        <v>3</v>
      </c>
      <c r="E185" s="66" t="s">
        <v>136</v>
      </c>
      <c r="F185" s="69">
        <v>23.333333333333336</v>
      </c>
      <c r="G185" s="66"/>
      <c r="H185" s="70"/>
      <c r="I185" s="71"/>
      <c r="J185" s="71"/>
      <c r="K185" s="34" t="s">
        <v>65</v>
      </c>
      <c r="L185" s="72">
        <v>185</v>
      </c>
      <c r="M185" s="72"/>
      <c r="N185" s="73"/>
      <c r="O185" s="79" t="s">
        <v>367</v>
      </c>
      <c r="P185" s="81">
        <v>43629.926412037035</v>
      </c>
      <c r="Q185" s="79" t="s">
        <v>379</v>
      </c>
      <c r="R185" s="79"/>
      <c r="S185" s="79"/>
      <c r="T185" s="79" t="s">
        <v>449</v>
      </c>
      <c r="U185" s="79"/>
      <c r="V185" s="82" t="s">
        <v>551</v>
      </c>
      <c r="W185" s="81">
        <v>43629.926412037035</v>
      </c>
      <c r="X185" s="85">
        <v>43629</v>
      </c>
      <c r="Y185" s="87" t="s">
        <v>665</v>
      </c>
      <c r="Z185" s="82" t="s">
        <v>795</v>
      </c>
      <c r="AA185" s="79"/>
      <c r="AB185" s="79"/>
      <c r="AC185" s="87" t="s">
        <v>925</v>
      </c>
      <c r="AD185" s="79"/>
      <c r="AE185" s="79" t="b">
        <v>0</v>
      </c>
      <c r="AF185" s="79">
        <v>0</v>
      </c>
      <c r="AG185" s="87" t="s">
        <v>981</v>
      </c>
      <c r="AH185" s="79" t="b">
        <v>0</v>
      </c>
      <c r="AI185" s="79" t="s">
        <v>982</v>
      </c>
      <c r="AJ185" s="79"/>
      <c r="AK185" s="87" t="s">
        <v>981</v>
      </c>
      <c r="AL185" s="79" t="b">
        <v>0</v>
      </c>
      <c r="AM185" s="79">
        <v>69</v>
      </c>
      <c r="AN185" s="87" t="s">
        <v>973</v>
      </c>
      <c r="AO185" s="79" t="s">
        <v>304</v>
      </c>
      <c r="AP185" s="79" t="b">
        <v>0</v>
      </c>
      <c r="AQ185" s="87" t="s">
        <v>973</v>
      </c>
      <c r="AR185" s="79" t="s">
        <v>196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5" t="s">
        <v>304</v>
      </c>
      <c r="B186" s="65" t="s">
        <v>357</v>
      </c>
      <c r="C186" s="66" t="s">
        <v>2616</v>
      </c>
      <c r="D186" s="67">
        <v>3</v>
      </c>
      <c r="E186" s="66" t="s">
        <v>136</v>
      </c>
      <c r="F186" s="69">
        <v>23.333333333333336</v>
      </c>
      <c r="G186" s="66"/>
      <c r="H186" s="70"/>
      <c r="I186" s="71"/>
      <c r="J186" s="71"/>
      <c r="K186" s="34" t="s">
        <v>65</v>
      </c>
      <c r="L186" s="72">
        <v>186</v>
      </c>
      <c r="M186" s="72"/>
      <c r="N186" s="73"/>
      <c r="O186" s="79" t="s">
        <v>368</v>
      </c>
      <c r="P186" s="81">
        <v>43629.926412037035</v>
      </c>
      <c r="Q186" s="79" t="s">
        <v>379</v>
      </c>
      <c r="R186" s="79"/>
      <c r="S186" s="79"/>
      <c r="T186" s="79" t="s">
        <v>449</v>
      </c>
      <c r="U186" s="79"/>
      <c r="V186" s="82" t="s">
        <v>551</v>
      </c>
      <c r="W186" s="81">
        <v>43629.926412037035</v>
      </c>
      <c r="X186" s="85">
        <v>43629</v>
      </c>
      <c r="Y186" s="87" t="s">
        <v>665</v>
      </c>
      <c r="Z186" s="82" t="s">
        <v>795</v>
      </c>
      <c r="AA186" s="79"/>
      <c r="AB186" s="79"/>
      <c r="AC186" s="87" t="s">
        <v>925</v>
      </c>
      <c r="AD186" s="79"/>
      <c r="AE186" s="79" t="b">
        <v>0</v>
      </c>
      <c r="AF186" s="79">
        <v>0</v>
      </c>
      <c r="AG186" s="87" t="s">
        <v>981</v>
      </c>
      <c r="AH186" s="79" t="b">
        <v>0</v>
      </c>
      <c r="AI186" s="79" t="s">
        <v>982</v>
      </c>
      <c r="AJ186" s="79"/>
      <c r="AK186" s="87" t="s">
        <v>981</v>
      </c>
      <c r="AL186" s="79" t="b">
        <v>0</v>
      </c>
      <c r="AM186" s="79">
        <v>69</v>
      </c>
      <c r="AN186" s="87" t="s">
        <v>973</v>
      </c>
      <c r="AO186" s="79" t="s">
        <v>304</v>
      </c>
      <c r="AP186" s="79" t="b">
        <v>0</v>
      </c>
      <c r="AQ186" s="87" t="s">
        <v>973</v>
      </c>
      <c r="AR186" s="79" t="s">
        <v>196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5" t="s">
        <v>304</v>
      </c>
      <c r="B187" s="65" t="s">
        <v>346</v>
      </c>
      <c r="C187" s="66" t="s">
        <v>2616</v>
      </c>
      <c r="D187" s="67">
        <v>3</v>
      </c>
      <c r="E187" s="66" t="s">
        <v>136</v>
      </c>
      <c r="F187" s="69">
        <v>23.333333333333336</v>
      </c>
      <c r="G187" s="66"/>
      <c r="H187" s="70"/>
      <c r="I187" s="71"/>
      <c r="J187" s="71"/>
      <c r="K187" s="34" t="s">
        <v>65</v>
      </c>
      <c r="L187" s="72">
        <v>187</v>
      </c>
      <c r="M187" s="72"/>
      <c r="N187" s="73"/>
      <c r="O187" s="79" t="s">
        <v>368</v>
      </c>
      <c r="P187" s="81">
        <v>43629.926412037035</v>
      </c>
      <c r="Q187" s="79" t="s">
        <v>379</v>
      </c>
      <c r="R187" s="79"/>
      <c r="S187" s="79"/>
      <c r="T187" s="79" t="s">
        <v>449</v>
      </c>
      <c r="U187" s="79"/>
      <c r="V187" s="82" t="s">
        <v>551</v>
      </c>
      <c r="W187" s="81">
        <v>43629.926412037035</v>
      </c>
      <c r="X187" s="85">
        <v>43629</v>
      </c>
      <c r="Y187" s="87" t="s">
        <v>665</v>
      </c>
      <c r="Z187" s="82" t="s">
        <v>795</v>
      </c>
      <c r="AA187" s="79"/>
      <c r="AB187" s="79"/>
      <c r="AC187" s="87" t="s">
        <v>925</v>
      </c>
      <c r="AD187" s="79"/>
      <c r="AE187" s="79" t="b">
        <v>0</v>
      </c>
      <c r="AF187" s="79">
        <v>0</v>
      </c>
      <c r="AG187" s="87" t="s">
        <v>981</v>
      </c>
      <c r="AH187" s="79" t="b">
        <v>0</v>
      </c>
      <c r="AI187" s="79" t="s">
        <v>982</v>
      </c>
      <c r="AJ187" s="79"/>
      <c r="AK187" s="87" t="s">
        <v>981</v>
      </c>
      <c r="AL187" s="79" t="b">
        <v>0</v>
      </c>
      <c r="AM187" s="79">
        <v>69</v>
      </c>
      <c r="AN187" s="87" t="s">
        <v>973</v>
      </c>
      <c r="AO187" s="79" t="s">
        <v>304</v>
      </c>
      <c r="AP187" s="79" t="b">
        <v>0</v>
      </c>
      <c r="AQ187" s="87" t="s">
        <v>973</v>
      </c>
      <c r="AR187" s="79" t="s">
        <v>196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5" t="s">
        <v>304</v>
      </c>
      <c r="B188" s="65" t="s">
        <v>358</v>
      </c>
      <c r="C188" s="66" t="s">
        <v>2616</v>
      </c>
      <c r="D188" s="67">
        <v>3</v>
      </c>
      <c r="E188" s="66" t="s">
        <v>136</v>
      </c>
      <c r="F188" s="69">
        <v>23.333333333333336</v>
      </c>
      <c r="G188" s="66"/>
      <c r="H188" s="70"/>
      <c r="I188" s="71"/>
      <c r="J188" s="71"/>
      <c r="K188" s="34" t="s">
        <v>65</v>
      </c>
      <c r="L188" s="72">
        <v>188</v>
      </c>
      <c r="M188" s="72"/>
      <c r="N188" s="73"/>
      <c r="O188" s="79" t="s">
        <v>368</v>
      </c>
      <c r="P188" s="81">
        <v>43629.926412037035</v>
      </c>
      <c r="Q188" s="79" t="s">
        <v>379</v>
      </c>
      <c r="R188" s="79"/>
      <c r="S188" s="79"/>
      <c r="T188" s="79" t="s">
        <v>449</v>
      </c>
      <c r="U188" s="79"/>
      <c r="V188" s="82" t="s">
        <v>551</v>
      </c>
      <c r="W188" s="81">
        <v>43629.926412037035</v>
      </c>
      <c r="X188" s="85">
        <v>43629</v>
      </c>
      <c r="Y188" s="87" t="s">
        <v>665</v>
      </c>
      <c r="Z188" s="82" t="s">
        <v>795</v>
      </c>
      <c r="AA188" s="79"/>
      <c r="AB188" s="79"/>
      <c r="AC188" s="87" t="s">
        <v>925</v>
      </c>
      <c r="AD188" s="79"/>
      <c r="AE188" s="79" t="b">
        <v>0</v>
      </c>
      <c r="AF188" s="79">
        <v>0</v>
      </c>
      <c r="AG188" s="87" t="s">
        <v>981</v>
      </c>
      <c r="AH188" s="79" t="b">
        <v>0</v>
      </c>
      <c r="AI188" s="79" t="s">
        <v>982</v>
      </c>
      <c r="AJ188" s="79"/>
      <c r="AK188" s="87" t="s">
        <v>981</v>
      </c>
      <c r="AL188" s="79" t="b">
        <v>0</v>
      </c>
      <c r="AM188" s="79">
        <v>69</v>
      </c>
      <c r="AN188" s="87" t="s">
        <v>973</v>
      </c>
      <c r="AO188" s="79" t="s">
        <v>304</v>
      </c>
      <c r="AP188" s="79" t="b">
        <v>0</v>
      </c>
      <c r="AQ188" s="87" t="s">
        <v>973</v>
      </c>
      <c r="AR188" s="79" t="s">
        <v>196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8">
        <v>2</v>
      </c>
      <c r="BG188" s="49">
        <v>7.142857142857143</v>
      </c>
      <c r="BH188" s="48">
        <v>0</v>
      </c>
      <c r="BI188" s="49">
        <v>0</v>
      </c>
      <c r="BJ188" s="48">
        <v>0</v>
      </c>
      <c r="BK188" s="49">
        <v>0</v>
      </c>
      <c r="BL188" s="48">
        <v>26</v>
      </c>
      <c r="BM188" s="49">
        <v>92.85714285714286</v>
      </c>
      <c r="BN188" s="48">
        <v>28</v>
      </c>
    </row>
    <row r="189" spans="1:66" ht="15">
      <c r="A189" s="65" t="s">
        <v>304</v>
      </c>
      <c r="B189" s="65" t="s">
        <v>347</v>
      </c>
      <c r="C189" s="66" t="s">
        <v>2616</v>
      </c>
      <c r="D189" s="67">
        <v>3</v>
      </c>
      <c r="E189" s="66" t="s">
        <v>136</v>
      </c>
      <c r="F189" s="69">
        <v>23.333333333333336</v>
      </c>
      <c r="G189" s="66"/>
      <c r="H189" s="70"/>
      <c r="I189" s="71"/>
      <c r="J189" s="71"/>
      <c r="K189" s="34" t="s">
        <v>65</v>
      </c>
      <c r="L189" s="72">
        <v>189</v>
      </c>
      <c r="M189" s="72"/>
      <c r="N189" s="73"/>
      <c r="O189" s="79" t="s">
        <v>367</v>
      </c>
      <c r="P189" s="81">
        <v>43632.92084490741</v>
      </c>
      <c r="Q189" s="79" t="s">
        <v>386</v>
      </c>
      <c r="R189" s="79"/>
      <c r="S189" s="79"/>
      <c r="T189" s="79" t="s">
        <v>449</v>
      </c>
      <c r="U189" s="79"/>
      <c r="V189" s="82" t="s">
        <v>551</v>
      </c>
      <c r="W189" s="81">
        <v>43632.92084490741</v>
      </c>
      <c r="X189" s="85">
        <v>43632</v>
      </c>
      <c r="Y189" s="87" t="s">
        <v>666</v>
      </c>
      <c r="Z189" s="82" t="s">
        <v>796</v>
      </c>
      <c r="AA189" s="79"/>
      <c r="AB189" s="79"/>
      <c r="AC189" s="87" t="s">
        <v>926</v>
      </c>
      <c r="AD189" s="79"/>
      <c r="AE189" s="79" t="b">
        <v>0</v>
      </c>
      <c r="AF189" s="79">
        <v>0</v>
      </c>
      <c r="AG189" s="87" t="s">
        <v>981</v>
      </c>
      <c r="AH189" s="79" t="b">
        <v>0</v>
      </c>
      <c r="AI189" s="79" t="s">
        <v>982</v>
      </c>
      <c r="AJ189" s="79"/>
      <c r="AK189" s="87" t="s">
        <v>981</v>
      </c>
      <c r="AL189" s="79" t="b">
        <v>0</v>
      </c>
      <c r="AM189" s="79">
        <v>62</v>
      </c>
      <c r="AN189" s="87" t="s">
        <v>974</v>
      </c>
      <c r="AO189" s="79" t="s">
        <v>304</v>
      </c>
      <c r="AP189" s="79" t="b">
        <v>0</v>
      </c>
      <c r="AQ189" s="87" t="s">
        <v>974</v>
      </c>
      <c r="AR189" s="79" t="s">
        <v>196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5" t="s">
        <v>304</v>
      </c>
      <c r="B190" s="65" t="s">
        <v>357</v>
      </c>
      <c r="C190" s="66" t="s">
        <v>2616</v>
      </c>
      <c r="D190" s="67">
        <v>3</v>
      </c>
      <c r="E190" s="66" t="s">
        <v>136</v>
      </c>
      <c r="F190" s="69">
        <v>23.333333333333336</v>
      </c>
      <c r="G190" s="66"/>
      <c r="H190" s="70"/>
      <c r="I190" s="71"/>
      <c r="J190" s="71"/>
      <c r="K190" s="34" t="s">
        <v>65</v>
      </c>
      <c r="L190" s="72">
        <v>190</v>
      </c>
      <c r="M190" s="72"/>
      <c r="N190" s="73"/>
      <c r="O190" s="79" t="s">
        <v>368</v>
      </c>
      <c r="P190" s="81">
        <v>43632.92084490741</v>
      </c>
      <c r="Q190" s="79" t="s">
        <v>386</v>
      </c>
      <c r="R190" s="79"/>
      <c r="S190" s="79"/>
      <c r="T190" s="79" t="s">
        <v>449</v>
      </c>
      <c r="U190" s="79"/>
      <c r="V190" s="82" t="s">
        <v>551</v>
      </c>
      <c r="W190" s="81">
        <v>43632.92084490741</v>
      </c>
      <c r="X190" s="85">
        <v>43632</v>
      </c>
      <c r="Y190" s="87" t="s">
        <v>666</v>
      </c>
      <c r="Z190" s="82" t="s">
        <v>796</v>
      </c>
      <c r="AA190" s="79"/>
      <c r="AB190" s="79"/>
      <c r="AC190" s="87" t="s">
        <v>926</v>
      </c>
      <c r="AD190" s="79"/>
      <c r="AE190" s="79" t="b">
        <v>0</v>
      </c>
      <c r="AF190" s="79">
        <v>0</v>
      </c>
      <c r="AG190" s="87" t="s">
        <v>981</v>
      </c>
      <c r="AH190" s="79" t="b">
        <v>0</v>
      </c>
      <c r="AI190" s="79" t="s">
        <v>982</v>
      </c>
      <c r="AJ190" s="79"/>
      <c r="AK190" s="87" t="s">
        <v>981</v>
      </c>
      <c r="AL190" s="79" t="b">
        <v>0</v>
      </c>
      <c r="AM190" s="79">
        <v>62</v>
      </c>
      <c r="AN190" s="87" t="s">
        <v>974</v>
      </c>
      <c r="AO190" s="79" t="s">
        <v>304</v>
      </c>
      <c r="AP190" s="79" t="b">
        <v>0</v>
      </c>
      <c r="AQ190" s="87" t="s">
        <v>974</v>
      </c>
      <c r="AR190" s="79" t="s">
        <v>196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5" t="s">
        <v>304</v>
      </c>
      <c r="B191" s="65" t="s">
        <v>346</v>
      </c>
      <c r="C191" s="66" t="s">
        <v>2616</v>
      </c>
      <c r="D191" s="67">
        <v>3</v>
      </c>
      <c r="E191" s="66" t="s">
        <v>136</v>
      </c>
      <c r="F191" s="69">
        <v>23.333333333333336</v>
      </c>
      <c r="G191" s="66"/>
      <c r="H191" s="70"/>
      <c r="I191" s="71"/>
      <c r="J191" s="71"/>
      <c r="K191" s="34" t="s">
        <v>65</v>
      </c>
      <c r="L191" s="72">
        <v>191</v>
      </c>
      <c r="M191" s="72"/>
      <c r="N191" s="73"/>
      <c r="O191" s="79" t="s">
        <v>368</v>
      </c>
      <c r="P191" s="81">
        <v>43632.92084490741</v>
      </c>
      <c r="Q191" s="79" t="s">
        <v>386</v>
      </c>
      <c r="R191" s="79"/>
      <c r="S191" s="79"/>
      <c r="T191" s="79" t="s">
        <v>449</v>
      </c>
      <c r="U191" s="79"/>
      <c r="V191" s="82" t="s">
        <v>551</v>
      </c>
      <c r="W191" s="81">
        <v>43632.92084490741</v>
      </c>
      <c r="X191" s="85">
        <v>43632</v>
      </c>
      <c r="Y191" s="87" t="s">
        <v>666</v>
      </c>
      <c r="Z191" s="82" t="s">
        <v>796</v>
      </c>
      <c r="AA191" s="79"/>
      <c r="AB191" s="79"/>
      <c r="AC191" s="87" t="s">
        <v>926</v>
      </c>
      <c r="AD191" s="79"/>
      <c r="AE191" s="79" t="b">
        <v>0</v>
      </c>
      <c r="AF191" s="79">
        <v>0</v>
      </c>
      <c r="AG191" s="87" t="s">
        <v>981</v>
      </c>
      <c r="AH191" s="79" t="b">
        <v>0</v>
      </c>
      <c r="AI191" s="79" t="s">
        <v>982</v>
      </c>
      <c r="AJ191" s="79"/>
      <c r="AK191" s="87" t="s">
        <v>981</v>
      </c>
      <c r="AL191" s="79" t="b">
        <v>0</v>
      </c>
      <c r="AM191" s="79">
        <v>62</v>
      </c>
      <c r="AN191" s="87" t="s">
        <v>974</v>
      </c>
      <c r="AO191" s="79" t="s">
        <v>304</v>
      </c>
      <c r="AP191" s="79" t="b">
        <v>0</v>
      </c>
      <c r="AQ191" s="87" t="s">
        <v>974</v>
      </c>
      <c r="AR191" s="79" t="s">
        <v>196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5" t="s">
        <v>304</v>
      </c>
      <c r="B192" s="65" t="s">
        <v>358</v>
      </c>
      <c r="C192" s="66" t="s">
        <v>2616</v>
      </c>
      <c r="D192" s="67">
        <v>3</v>
      </c>
      <c r="E192" s="66" t="s">
        <v>136</v>
      </c>
      <c r="F192" s="69">
        <v>23.333333333333336</v>
      </c>
      <c r="G192" s="66"/>
      <c r="H192" s="70"/>
      <c r="I192" s="71"/>
      <c r="J192" s="71"/>
      <c r="K192" s="34" t="s">
        <v>65</v>
      </c>
      <c r="L192" s="72">
        <v>192</v>
      </c>
      <c r="M192" s="72"/>
      <c r="N192" s="73"/>
      <c r="O192" s="79" t="s">
        <v>368</v>
      </c>
      <c r="P192" s="81">
        <v>43632.92084490741</v>
      </c>
      <c r="Q192" s="79" t="s">
        <v>386</v>
      </c>
      <c r="R192" s="79"/>
      <c r="S192" s="79"/>
      <c r="T192" s="79" t="s">
        <v>449</v>
      </c>
      <c r="U192" s="79"/>
      <c r="V192" s="82" t="s">
        <v>551</v>
      </c>
      <c r="W192" s="81">
        <v>43632.92084490741</v>
      </c>
      <c r="X192" s="85">
        <v>43632</v>
      </c>
      <c r="Y192" s="87" t="s">
        <v>666</v>
      </c>
      <c r="Z192" s="82" t="s">
        <v>796</v>
      </c>
      <c r="AA192" s="79"/>
      <c r="AB192" s="79"/>
      <c r="AC192" s="87" t="s">
        <v>926</v>
      </c>
      <c r="AD192" s="79"/>
      <c r="AE192" s="79" t="b">
        <v>0</v>
      </c>
      <c r="AF192" s="79">
        <v>0</v>
      </c>
      <c r="AG192" s="87" t="s">
        <v>981</v>
      </c>
      <c r="AH192" s="79" t="b">
        <v>0</v>
      </c>
      <c r="AI192" s="79" t="s">
        <v>982</v>
      </c>
      <c r="AJ192" s="79"/>
      <c r="AK192" s="87" t="s">
        <v>981</v>
      </c>
      <c r="AL192" s="79" t="b">
        <v>0</v>
      </c>
      <c r="AM192" s="79">
        <v>62</v>
      </c>
      <c r="AN192" s="87" t="s">
        <v>974</v>
      </c>
      <c r="AO192" s="79" t="s">
        <v>304</v>
      </c>
      <c r="AP192" s="79" t="b">
        <v>0</v>
      </c>
      <c r="AQ192" s="87" t="s">
        <v>974</v>
      </c>
      <c r="AR192" s="79" t="s">
        <v>196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v>2</v>
      </c>
      <c r="BG192" s="49">
        <v>7.142857142857143</v>
      </c>
      <c r="BH192" s="48">
        <v>0</v>
      </c>
      <c r="BI192" s="49">
        <v>0</v>
      </c>
      <c r="BJ192" s="48">
        <v>0</v>
      </c>
      <c r="BK192" s="49">
        <v>0</v>
      </c>
      <c r="BL192" s="48">
        <v>26</v>
      </c>
      <c r="BM192" s="49">
        <v>92.85714285714286</v>
      </c>
      <c r="BN192" s="48">
        <v>28</v>
      </c>
    </row>
    <row r="193" spans="1:66" ht="15">
      <c r="A193" s="65" t="s">
        <v>305</v>
      </c>
      <c r="B193" s="65" t="s">
        <v>347</v>
      </c>
      <c r="C193" s="66" t="s">
        <v>2615</v>
      </c>
      <c r="D193" s="67">
        <v>3</v>
      </c>
      <c r="E193" s="66" t="s">
        <v>132</v>
      </c>
      <c r="F193" s="69">
        <v>32</v>
      </c>
      <c r="G193" s="66"/>
      <c r="H193" s="70"/>
      <c r="I193" s="71"/>
      <c r="J193" s="71"/>
      <c r="K193" s="34" t="s">
        <v>65</v>
      </c>
      <c r="L193" s="72">
        <v>193</v>
      </c>
      <c r="M193" s="72"/>
      <c r="N193" s="73"/>
      <c r="O193" s="79" t="s">
        <v>367</v>
      </c>
      <c r="P193" s="81">
        <v>43632.922534722224</v>
      </c>
      <c r="Q193" s="79" t="s">
        <v>386</v>
      </c>
      <c r="R193" s="79"/>
      <c r="S193" s="79"/>
      <c r="T193" s="79" t="s">
        <v>449</v>
      </c>
      <c r="U193" s="79"/>
      <c r="V193" s="82" t="s">
        <v>552</v>
      </c>
      <c r="W193" s="81">
        <v>43632.922534722224</v>
      </c>
      <c r="X193" s="85">
        <v>43632</v>
      </c>
      <c r="Y193" s="87" t="s">
        <v>667</v>
      </c>
      <c r="Z193" s="82" t="s">
        <v>797</v>
      </c>
      <c r="AA193" s="79"/>
      <c r="AB193" s="79"/>
      <c r="AC193" s="87" t="s">
        <v>927</v>
      </c>
      <c r="AD193" s="79"/>
      <c r="AE193" s="79" t="b">
        <v>0</v>
      </c>
      <c r="AF193" s="79">
        <v>0</v>
      </c>
      <c r="AG193" s="87" t="s">
        <v>981</v>
      </c>
      <c r="AH193" s="79" t="b">
        <v>0</v>
      </c>
      <c r="AI193" s="79" t="s">
        <v>982</v>
      </c>
      <c r="AJ193" s="79"/>
      <c r="AK193" s="87" t="s">
        <v>981</v>
      </c>
      <c r="AL193" s="79" t="b">
        <v>0</v>
      </c>
      <c r="AM193" s="79">
        <v>62</v>
      </c>
      <c r="AN193" s="87" t="s">
        <v>974</v>
      </c>
      <c r="AO193" s="79" t="s">
        <v>993</v>
      </c>
      <c r="AP193" s="79" t="b">
        <v>0</v>
      </c>
      <c r="AQ193" s="87" t="s">
        <v>974</v>
      </c>
      <c r="AR193" s="79" t="s">
        <v>196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5" t="s">
        <v>305</v>
      </c>
      <c r="B194" s="65" t="s">
        <v>357</v>
      </c>
      <c r="C194" s="66" t="s">
        <v>2615</v>
      </c>
      <c r="D194" s="67">
        <v>3</v>
      </c>
      <c r="E194" s="66" t="s">
        <v>132</v>
      </c>
      <c r="F194" s="69">
        <v>32</v>
      </c>
      <c r="G194" s="66"/>
      <c r="H194" s="70"/>
      <c r="I194" s="71"/>
      <c r="J194" s="71"/>
      <c r="K194" s="34" t="s">
        <v>65</v>
      </c>
      <c r="L194" s="72">
        <v>194</v>
      </c>
      <c r="M194" s="72"/>
      <c r="N194" s="73"/>
      <c r="O194" s="79" t="s">
        <v>368</v>
      </c>
      <c r="P194" s="81">
        <v>43632.922534722224</v>
      </c>
      <c r="Q194" s="79" t="s">
        <v>386</v>
      </c>
      <c r="R194" s="79"/>
      <c r="S194" s="79"/>
      <c r="T194" s="79" t="s">
        <v>449</v>
      </c>
      <c r="U194" s="79"/>
      <c r="V194" s="82" t="s">
        <v>552</v>
      </c>
      <c r="W194" s="81">
        <v>43632.922534722224</v>
      </c>
      <c r="X194" s="85">
        <v>43632</v>
      </c>
      <c r="Y194" s="87" t="s">
        <v>667</v>
      </c>
      <c r="Z194" s="82" t="s">
        <v>797</v>
      </c>
      <c r="AA194" s="79"/>
      <c r="AB194" s="79"/>
      <c r="AC194" s="87" t="s">
        <v>927</v>
      </c>
      <c r="AD194" s="79"/>
      <c r="AE194" s="79" t="b">
        <v>0</v>
      </c>
      <c r="AF194" s="79">
        <v>0</v>
      </c>
      <c r="AG194" s="87" t="s">
        <v>981</v>
      </c>
      <c r="AH194" s="79" t="b">
        <v>0</v>
      </c>
      <c r="AI194" s="79" t="s">
        <v>982</v>
      </c>
      <c r="AJ194" s="79"/>
      <c r="AK194" s="87" t="s">
        <v>981</v>
      </c>
      <c r="AL194" s="79" t="b">
        <v>0</v>
      </c>
      <c r="AM194" s="79">
        <v>62</v>
      </c>
      <c r="AN194" s="87" t="s">
        <v>974</v>
      </c>
      <c r="AO194" s="79" t="s">
        <v>993</v>
      </c>
      <c r="AP194" s="79" t="b">
        <v>0</v>
      </c>
      <c r="AQ194" s="87" t="s">
        <v>974</v>
      </c>
      <c r="AR194" s="79" t="s">
        <v>196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5" t="s">
        <v>305</v>
      </c>
      <c r="B195" s="65" t="s">
        <v>346</v>
      </c>
      <c r="C195" s="66" t="s">
        <v>2615</v>
      </c>
      <c r="D195" s="67">
        <v>3</v>
      </c>
      <c r="E195" s="66" t="s">
        <v>132</v>
      </c>
      <c r="F195" s="69">
        <v>32</v>
      </c>
      <c r="G195" s="66"/>
      <c r="H195" s="70"/>
      <c r="I195" s="71"/>
      <c r="J195" s="71"/>
      <c r="K195" s="34" t="s">
        <v>65</v>
      </c>
      <c r="L195" s="72">
        <v>195</v>
      </c>
      <c r="M195" s="72"/>
      <c r="N195" s="73"/>
      <c r="O195" s="79" t="s">
        <v>368</v>
      </c>
      <c r="P195" s="81">
        <v>43632.922534722224</v>
      </c>
      <c r="Q195" s="79" t="s">
        <v>386</v>
      </c>
      <c r="R195" s="79"/>
      <c r="S195" s="79"/>
      <c r="T195" s="79" t="s">
        <v>449</v>
      </c>
      <c r="U195" s="79"/>
      <c r="V195" s="82" t="s">
        <v>552</v>
      </c>
      <c r="W195" s="81">
        <v>43632.922534722224</v>
      </c>
      <c r="X195" s="85">
        <v>43632</v>
      </c>
      <c r="Y195" s="87" t="s">
        <v>667</v>
      </c>
      <c r="Z195" s="82" t="s">
        <v>797</v>
      </c>
      <c r="AA195" s="79"/>
      <c r="AB195" s="79"/>
      <c r="AC195" s="87" t="s">
        <v>927</v>
      </c>
      <c r="AD195" s="79"/>
      <c r="AE195" s="79" t="b">
        <v>0</v>
      </c>
      <c r="AF195" s="79">
        <v>0</v>
      </c>
      <c r="AG195" s="87" t="s">
        <v>981</v>
      </c>
      <c r="AH195" s="79" t="b">
        <v>0</v>
      </c>
      <c r="AI195" s="79" t="s">
        <v>982</v>
      </c>
      <c r="AJ195" s="79"/>
      <c r="AK195" s="87" t="s">
        <v>981</v>
      </c>
      <c r="AL195" s="79" t="b">
        <v>0</v>
      </c>
      <c r="AM195" s="79">
        <v>62</v>
      </c>
      <c r="AN195" s="87" t="s">
        <v>974</v>
      </c>
      <c r="AO195" s="79" t="s">
        <v>993</v>
      </c>
      <c r="AP195" s="79" t="b">
        <v>0</v>
      </c>
      <c r="AQ195" s="87" t="s">
        <v>974</v>
      </c>
      <c r="AR195" s="79" t="s">
        <v>196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5" t="s">
        <v>305</v>
      </c>
      <c r="B196" s="65" t="s">
        <v>358</v>
      </c>
      <c r="C196" s="66" t="s">
        <v>2615</v>
      </c>
      <c r="D196" s="67">
        <v>3</v>
      </c>
      <c r="E196" s="66" t="s">
        <v>132</v>
      </c>
      <c r="F196" s="69">
        <v>32</v>
      </c>
      <c r="G196" s="66"/>
      <c r="H196" s="70"/>
      <c r="I196" s="71"/>
      <c r="J196" s="71"/>
      <c r="K196" s="34" t="s">
        <v>65</v>
      </c>
      <c r="L196" s="72">
        <v>196</v>
      </c>
      <c r="M196" s="72"/>
      <c r="N196" s="73"/>
      <c r="O196" s="79" t="s">
        <v>368</v>
      </c>
      <c r="P196" s="81">
        <v>43632.922534722224</v>
      </c>
      <c r="Q196" s="79" t="s">
        <v>386</v>
      </c>
      <c r="R196" s="79"/>
      <c r="S196" s="79"/>
      <c r="T196" s="79" t="s">
        <v>449</v>
      </c>
      <c r="U196" s="79"/>
      <c r="V196" s="82" t="s">
        <v>552</v>
      </c>
      <c r="W196" s="81">
        <v>43632.922534722224</v>
      </c>
      <c r="X196" s="85">
        <v>43632</v>
      </c>
      <c r="Y196" s="87" t="s">
        <v>667</v>
      </c>
      <c r="Z196" s="82" t="s">
        <v>797</v>
      </c>
      <c r="AA196" s="79"/>
      <c r="AB196" s="79"/>
      <c r="AC196" s="87" t="s">
        <v>927</v>
      </c>
      <c r="AD196" s="79"/>
      <c r="AE196" s="79" t="b">
        <v>0</v>
      </c>
      <c r="AF196" s="79">
        <v>0</v>
      </c>
      <c r="AG196" s="87" t="s">
        <v>981</v>
      </c>
      <c r="AH196" s="79" t="b">
        <v>0</v>
      </c>
      <c r="AI196" s="79" t="s">
        <v>982</v>
      </c>
      <c r="AJ196" s="79"/>
      <c r="AK196" s="87" t="s">
        <v>981</v>
      </c>
      <c r="AL196" s="79" t="b">
        <v>0</v>
      </c>
      <c r="AM196" s="79">
        <v>62</v>
      </c>
      <c r="AN196" s="87" t="s">
        <v>974</v>
      </c>
      <c r="AO196" s="79" t="s">
        <v>993</v>
      </c>
      <c r="AP196" s="79" t="b">
        <v>0</v>
      </c>
      <c r="AQ196" s="87" t="s">
        <v>974</v>
      </c>
      <c r="AR196" s="79" t="s">
        <v>196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2</v>
      </c>
      <c r="BG196" s="49">
        <v>7.142857142857143</v>
      </c>
      <c r="BH196" s="48">
        <v>0</v>
      </c>
      <c r="BI196" s="49">
        <v>0</v>
      </c>
      <c r="BJ196" s="48">
        <v>0</v>
      </c>
      <c r="BK196" s="49">
        <v>0</v>
      </c>
      <c r="BL196" s="48">
        <v>26</v>
      </c>
      <c r="BM196" s="49">
        <v>92.85714285714286</v>
      </c>
      <c r="BN196" s="48">
        <v>28</v>
      </c>
    </row>
    <row r="197" spans="1:66" ht="15">
      <c r="A197" s="65" t="s">
        <v>306</v>
      </c>
      <c r="B197" s="65" t="s">
        <v>347</v>
      </c>
      <c r="C197" s="66" t="s">
        <v>2615</v>
      </c>
      <c r="D197" s="67">
        <v>3</v>
      </c>
      <c r="E197" s="66" t="s">
        <v>132</v>
      </c>
      <c r="F197" s="69">
        <v>32</v>
      </c>
      <c r="G197" s="66"/>
      <c r="H197" s="70"/>
      <c r="I197" s="71"/>
      <c r="J197" s="71"/>
      <c r="K197" s="34" t="s">
        <v>65</v>
      </c>
      <c r="L197" s="72">
        <v>197</v>
      </c>
      <c r="M197" s="72"/>
      <c r="N197" s="73"/>
      <c r="O197" s="79" t="s">
        <v>367</v>
      </c>
      <c r="P197" s="81">
        <v>43632.92346064815</v>
      </c>
      <c r="Q197" s="79" t="s">
        <v>386</v>
      </c>
      <c r="R197" s="79"/>
      <c r="S197" s="79"/>
      <c r="T197" s="79" t="s">
        <v>449</v>
      </c>
      <c r="U197" s="79"/>
      <c r="V197" s="82" t="s">
        <v>553</v>
      </c>
      <c r="W197" s="81">
        <v>43632.92346064815</v>
      </c>
      <c r="X197" s="85">
        <v>43632</v>
      </c>
      <c r="Y197" s="87" t="s">
        <v>668</v>
      </c>
      <c r="Z197" s="82" t="s">
        <v>798</v>
      </c>
      <c r="AA197" s="79"/>
      <c r="AB197" s="79"/>
      <c r="AC197" s="87" t="s">
        <v>928</v>
      </c>
      <c r="AD197" s="79"/>
      <c r="AE197" s="79" t="b">
        <v>0</v>
      </c>
      <c r="AF197" s="79">
        <v>0</v>
      </c>
      <c r="AG197" s="87" t="s">
        <v>981</v>
      </c>
      <c r="AH197" s="79" t="b">
        <v>0</v>
      </c>
      <c r="AI197" s="79" t="s">
        <v>982</v>
      </c>
      <c r="AJ197" s="79"/>
      <c r="AK197" s="87" t="s">
        <v>981</v>
      </c>
      <c r="AL197" s="79" t="b">
        <v>0</v>
      </c>
      <c r="AM197" s="79">
        <v>62</v>
      </c>
      <c r="AN197" s="87" t="s">
        <v>974</v>
      </c>
      <c r="AO197" s="79" t="s">
        <v>994</v>
      </c>
      <c r="AP197" s="79" t="b">
        <v>0</v>
      </c>
      <c r="AQ197" s="87" t="s">
        <v>974</v>
      </c>
      <c r="AR197" s="79" t="s">
        <v>196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5" t="s">
        <v>306</v>
      </c>
      <c r="B198" s="65" t="s">
        <v>357</v>
      </c>
      <c r="C198" s="66" t="s">
        <v>2615</v>
      </c>
      <c r="D198" s="67">
        <v>3</v>
      </c>
      <c r="E198" s="66" t="s">
        <v>132</v>
      </c>
      <c r="F198" s="69">
        <v>32</v>
      </c>
      <c r="G198" s="66"/>
      <c r="H198" s="70"/>
      <c r="I198" s="71"/>
      <c r="J198" s="71"/>
      <c r="K198" s="34" t="s">
        <v>65</v>
      </c>
      <c r="L198" s="72">
        <v>198</v>
      </c>
      <c r="M198" s="72"/>
      <c r="N198" s="73"/>
      <c r="O198" s="79" t="s">
        <v>368</v>
      </c>
      <c r="P198" s="81">
        <v>43632.92346064815</v>
      </c>
      <c r="Q198" s="79" t="s">
        <v>386</v>
      </c>
      <c r="R198" s="79"/>
      <c r="S198" s="79"/>
      <c r="T198" s="79" t="s">
        <v>449</v>
      </c>
      <c r="U198" s="79"/>
      <c r="V198" s="82" t="s">
        <v>553</v>
      </c>
      <c r="W198" s="81">
        <v>43632.92346064815</v>
      </c>
      <c r="X198" s="85">
        <v>43632</v>
      </c>
      <c r="Y198" s="87" t="s">
        <v>668</v>
      </c>
      <c r="Z198" s="82" t="s">
        <v>798</v>
      </c>
      <c r="AA198" s="79"/>
      <c r="AB198" s="79"/>
      <c r="AC198" s="87" t="s">
        <v>928</v>
      </c>
      <c r="AD198" s="79"/>
      <c r="AE198" s="79" t="b">
        <v>0</v>
      </c>
      <c r="AF198" s="79">
        <v>0</v>
      </c>
      <c r="AG198" s="87" t="s">
        <v>981</v>
      </c>
      <c r="AH198" s="79" t="b">
        <v>0</v>
      </c>
      <c r="AI198" s="79" t="s">
        <v>982</v>
      </c>
      <c r="AJ198" s="79"/>
      <c r="AK198" s="87" t="s">
        <v>981</v>
      </c>
      <c r="AL198" s="79" t="b">
        <v>0</v>
      </c>
      <c r="AM198" s="79">
        <v>62</v>
      </c>
      <c r="AN198" s="87" t="s">
        <v>974</v>
      </c>
      <c r="AO198" s="79" t="s">
        <v>994</v>
      </c>
      <c r="AP198" s="79" t="b">
        <v>0</v>
      </c>
      <c r="AQ198" s="87" t="s">
        <v>974</v>
      </c>
      <c r="AR198" s="79" t="s">
        <v>196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5" t="s">
        <v>306</v>
      </c>
      <c r="B199" s="65" t="s">
        <v>346</v>
      </c>
      <c r="C199" s="66" t="s">
        <v>2615</v>
      </c>
      <c r="D199" s="67">
        <v>3</v>
      </c>
      <c r="E199" s="66" t="s">
        <v>132</v>
      </c>
      <c r="F199" s="69">
        <v>32</v>
      </c>
      <c r="G199" s="66"/>
      <c r="H199" s="70"/>
      <c r="I199" s="71"/>
      <c r="J199" s="71"/>
      <c r="K199" s="34" t="s">
        <v>65</v>
      </c>
      <c r="L199" s="72">
        <v>199</v>
      </c>
      <c r="M199" s="72"/>
      <c r="N199" s="73"/>
      <c r="O199" s="79" t="s">
        <v>368</v>
      </c>
      <c r="P199" s="81">
        <v>43632.92346064815</v>
      </c>
      <c r="Q199" s="79" t="s">
        <v>386</v>
      </c>
      <c r="R199" s="79"/>
      <c r="S199" s="79"/>
      <c r="T199" s="79" t="s">
        <v>449</v>
      </c>
      <c r="U199" s="79"/>
      <c r="V199" s="82" t="s">
        <v>553</v>
      </c>
      <c r="W199" s="81">
        <v>43632.92346064815</v>
      </c>
      <c r="X199" s="85">
        <v>43632</v>
      </c>
      <c r="Y199" s="87" t="s">
        <v>668</v>
      </c>
      <c r="Z199" s="82" t="s">
        <v>798</v>
      </c>
      <c r="AA199" s="79"/>
      <c r="AB199" s="79"/>
      <c r="AC199" s="87" t="s">
        <v>928</v>
      </c>
      <c r="AD199" s="79"/>
      <c r="AE199" s="79" t="b">
        <v>0</v>
      </c>
      <c r="AF199" s="79">
        <v>0</v>
      </c>
      <c r="AG199" s="87" t="s">
        <v>981</v>
      </c>
      <c r="AH199" s="79" t="b">
        <v>0</v>
      </c>
      <c r="AI199" s="79" t="s">
        <v>982</v>
      </c>
      <c r="AJ199" s="79"/>
      <c r="AK199" s="87" t="s">
        <v>981</v>
      </c>
      <c r="AL199" s="79" t="b">
        <v>0</v>
      </c>
      <c r="AM199" s="79">
        <v>62</v>
      </c>
      <c r="AN199" s="87" t="s">
        <v>974</v>
      </c>
      <c r="AO199" s="79" t="s">
        <v>994</v>
      </c>
      <c r="AP199" s="79" t="b">
        <v>0</v>
      </c>
      <c r="AQ199" s="87" t="s">
        <v>974</v>
      </c>
      <c r="AR199" s="79" t="s">
        <v>196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5" t="s">
        <v>306</v>
      </c>
      <c r="B200" s="65" t="s">
        <v>358</v>
      </c>
      <c r="C200" s="66" t="s">
        <v>2615</v>
      </c>
      <c r="D200" s="67">
        <v>3</v>
      </c>
      <c r="E200" s="66" t="s">
        <v>132</v>
      </c>
      <c r="F200" s="69">
        <v>32</v>
      </c>
      <c r="G200" s="66"/>
      <c r="H200" s="70"/>
      <c r="I200" s="71"/>
      <c r="J200" s="71"/>
      <c r="K200" s="34" t="s">
        <v>65</v>
      </c>
      <c r="L200" s="72">
        <v>200</v>
      </c>
      <c r="M200" s="72"/>
      <c r="N200" s="73"/>
      <c r="O200" s="79" t="s">
        <v>368</v>
      </c>
      <c r="P200" s="81">
        <v>43632.92346064815</v>
      </c>
      <c r="Q200" s="79" t="s">
        <v>386</v>
      </c>
      <c r="R200" s="79"/>
      <c r="S200" s="79"/>
      <c r="T200" s="79" t="s">
        <v>449</v>
      </c>
      <c r="U200" s="79"/>
      <c r="V200" s="82" t="s">
        <v>553</v>
      </c>
      <c r="W200" s="81">
        <v>43632.92346064815</v>
      </c>
      <c r="X200" s="85">
        <v>43632</v>
      </c>
      <c r="Y200" s="87" t="s">
        <v>668</v>
      </c>
      <c r="Z200" s="82" t="s">
        <v>798</v>
      </c>
      <c r="AA200" s="79"/>
      <c r="AB200" s="79"/>
      <c r="AC200" s="87" t="s">
        <v>928</v>
      </c>
      <c r="AD200" s="79"/>
      <c r="AE200" s="79" t="b">
        <v>0</v>
      </c>
      <c r="AF200" s="79">
        <v>0</v>
      </c>
      <c r="AG200" s="87" t="s">
        <v>981</v>
      </c>
      <c r="AH200" s="79" t="b">
        <v>0</v>
      </c>
      <c r="AI200" s="79" t="s">
        <v>982</v>
      </c>
      <c r="AJ200" s="79"/>
      <c r="AK200" s="87" t="s">
        <v>981</v>
      </c>
      <c r="AL200" s="79" t="b">
        <v>0</v>
      </c>
      <c r="AM200" s="79">
        <v>62</v>
      </c>
      <c r="AN200" s="87" t="s">
        <v>974</v>
      </c>
      <c r="AO200" s="79" t="s">
        <v>994</v>
      </c>
      <c r="AP200" s="79" t="b">
        <v>0</v>
      </c>
      <c r="AQ200" s="87" t="s">
        <v>974</v>
      </c>
      <c r="AR200" s="79" t="s">
        <v>196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2</v>
      </c>
      <c r="BG200" s="49">
        <v>7.142857142857143</v>
      </c>
      <c r="BH200" s="48">
        <v>0</v>
      </c>
      <c r="BI200" s="49">
        <v>0</v>
      </c>
      <c r="BJ200" s="48">
        <v>0</v>
      </c>
      <c r="BK200" s="49">
        <v>0</v>
      </c>
      <c r="BL200" s="48">
        <v>26</v>
      </c>
      <c r="BM200" s="49">
        <v>92.85714285714286</v>
      </c>
      <c r="BN200" s="48">
        <v>28</v>
      </c>
    </row>
    <row r="201" spans="1:66" ht="15">
      <c r="A201" s="65" t="s">
        <v>307</v>
      </c>
      <c r="B201" s="65" t="s">
        <v>347</v>
      </c>
      <c r="C201" s="66" t="s">
        <v>2615</v>
      </c>
      <c r="D201" s="67">
        <v>3</v>
      </c>
      <c r="E201" s="66" t="s">
        <v>132</v>
      </c>
      <c r="F201" s="69">
        <v>32</v>
      </c>
      <c r="G201" s="66"/>
      <c r="H201" s="70"/>
      <c r="I201" s="71"/>
      <c r="J201" s="71"/>
      <c r="K201" s="34" t="s">
        <v>65</v>
      </c>
      <c r="L201" s="72">
        <v>201</v>
      </c>
      <c r="M201" s="72"/>
      <c r="N201" s="73"/>
      <c r="O201" s="79" t="s">
        <v>367</v>
      </c>
      <c r="P201" s="81">
        <v>43632.92351851852</v>
      </c>
      <c r="Q201" s="79" t="s">
        <v>386</v>
      </c>
      <c r="R201" s="79"/>
      <c r="S201" s="79"/>
      <c r="T201" s="79" t="s">
        <v>449</v>
      </c>
      <c r="U201" s="79"/>
      <c r="V201" s="82" t="s">
        <v>554</v>
      </c>
      <c r="W201" s="81">
        <v>43632.92351851852</v>
      </c>
      <c r="X201" s="85">
        <v>43632</v>
      </c>
      <c r="Y201" s="87" t="s">
        <v>669</v>
      </c>
      <c r="Z201" s="82" t="s">
        <v>799</v>
      </c>
      <c r="AA201" s="79"/>
      <c r="AB201" s="79"/>
      <c r="AC201" s="87" t="s">
        <v>929</v>
      </c>
      <c r="AD201" s="79"/>
      <c r="AE201" s="79" t="b">
        <v>0</v>
      </c>
      <c r="AF201" s="79">
        <v>0</v>
      </c>
      <c r="AG201" s="87" t="s">
        <v>981</v>
      </c>
      <c r="AH201" s="79" t="b">
        <v>0</v>
      </c>
      <c r="AI201" s="79" t="s">
        <v>982</v>
      </c>
      <c r="AJ201" s="79"/>
      <c r="AK201" s="87" t="s">
        <v>981</v>
      </c>
      <c r="AL201" s="79" t="b">
        <v>0</v>
      </c>
      <c r="AM201" s="79">
        <v>62</v>
      </c>
      <c r="AN201" s="87" t="s">
        <v>974</v>
      </c>
      <c r="AO201" s="79" t="s">
        <v>1002</v>
      </c>
      <c r="AP201" s="79" t="b">
        <v>0</v>
      </c>
      <c r="AQ201" s="87" t="s">
        <v>974</v>
      </c>
      <c r="AR201" s="79" t="s">
        <v>196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5" t="s">
        <v>307</v>
      </c>
      <c r="B202" s="65" t="s">
        <v>357</v>
      </c>
      <c r="C202" s="66" t="s">
        <v>2615</v>
      </c>
      <c r="D202" s="67">
        <v>3</v>
      </c>
      <c r="E202" s="66" t="s">
        <v>132</v>
      </c>
      <c r="F202" s="69">
        <v>32</v>
      </c>
      <c r="G202" s="66"/>
      <c r="H202" s="70"/>
      <c r="I202" s="71"/>
      <c r="J202" s="71"/>
      <c r="K202" s="34" t="s">
        <v>65</v>
      </c>
      <c r="L202" s="72">
        <v>202</v>
      </c>
      <c r="M202" s="72"/>
      <c r="N202" s="73"/>
      <c r="O202" s="79" t="s">
        <v>368</v>
      </c>
      <c r="P202" s="81">
        <v>43632.92351851852</v>
      </c>
      <c r="Q202" s="79" t="s">
        <v>386</v>
      </c>
      <c r="R202" s="79"/>
      <c r="S202" s="79"/>
      <c r="T202" s="79" t="s">
        <v>449</v>
      </c>
      <c r="U202" s="79"/>
      <c r="V202" s="82" t="s">
        <v>554</v>
      </c>
      <c r="W202" s="81">
        <v>43632.92351851852</v>
      </c>
      <c r="X202" s="85">
        <v>43632</v>
      </c>
      <c r="Y202" s="87" t="s">
        <v>669</v>
      </c>
      <c r="Z202" s="82" t="s">
        <v>799</v>
      </c>
      <c r="AA202" s="79"/>
      <c r="AB202" s="79"/>
      <c r="AC202" s="87" t="s">
        <v>929</v>
      </c>
      <c r="AD202" s="79"/>
      <c r="AE202" s="79" t="b">
        <v>0</v>
      </c>
      <c r="AF202" s="79">
        <v>0</v>
      </c>
      <c r="AG202" s="87" t="s">
        <v>981</v>
      </c>
      <c r="AH202" s="79" t="b">
        <v>0</v>
      </c>
      <c r="AI202" s="79" t="s">
        <v>982</v>
      </c>
      <c r="AJ202" s="79"/>
      <c r="AK202" s="87" t="s">
        <v>981</v>
      </c>
      <c r="AL202" s="79" t="b">
        <v>0</v>
      </c>
      <c r="AM202" s="79">
        <v>62</v>
      </c>
      <c r="AN202" s="87" t="s">
        <v>974</v>
      </c>
      <c r="AO202" s="79" t="s">
        <v>1002</v>
      </c>
      <c r="AP202" s="79" t="b">
        <v>0</v>
      </c>
      <c r="AQ202" s="87" t="s">
        <v>974</v>
      </c>
      <c r="AR202" s="79" t="s">
        <v>196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5" t="s">
        <v>307</v>
      </c>
      <c r="B203" s="65" t="s">
        <v>346</v>
      </c>
      <c r="C203" s="66" t="s">
        <v>2615</v>
      </c>
      <c r="D203" s="67">
        <v>3</v>
      </c>
      <c r="E203" s="66" t="s">
        <v>132</v>
      </c>
      <c r="F203" s="69">
        <v>32</v>
      </c>
      <c r="G203" s="66"/>
      <c r="H203" s="70"/>
      <c r="I203" s="71"/>
      <c r="J203" s="71"/>
      <c r="K203" s="34" t="s">
        <v>65</v>
      </c>
      <c r="L203" s="72">
        <v>203</v>
      </c>
      <c r="M203" s="72"/>
      <c r="N203" s="73"/>
      <c r="O203" s="79" t="s">
        <v>368</v>
      </c>
      <c r="P203" s="81">
        <v>43632.92351851852</v>
      </c>
      <c r="Q203" s="79" t="s">
        <v>386</v>
      </c>
      <c r="R203" s="79"/>
      <c r="S203" s="79"/>
      <c r="T203" s="79" t="s">
        <v>449</v>
      </c>
      <c r="U203" s="79"/>
      <c r="V203" s="82" t="s">
        <v>554</v>
      </c>
      <c r="W203" s="81">
        <v>43632.92351851852</v>
      </c>
      <c r="X203" s="85">
        <v>43632</v>
      </c>
      <c r="Y203" s="87" t="s">
        <v>669</v>
      </c>
      <c r="Z203" s="82" t="s">
        <v>799</v>
      </c>
      <c r="AA203" s="79"/>
      <c r="AB203" s="79"/>
      <c r="AC203" s="87" t="s">
        <v>929</v>
      </c>
      <c r="AD203" s="79"/>
      <c r="AE203" s="79" t="b">
        <v>0</v>
      </c>
      <c r="AF203" s="79">
        <v>0</v>
      </c>
      <c r="AG203" s="87" t="s">
        <v>981</v>
      </c>
      <c r="AH203" s="79" t="b">
        <v>0</v>
      </c>
      <c r="AI203" s="79" t="s">
        <v>982</v>
      </c>
      <c r="AJ203" s="79"/>
      <c r="AK203" s="87" t="s">
        <v>981</v>
      </c>
      <c r="AL203" s="79" t="b">
        <v>0</v>
      </c>
      <c r="AM203" s="79">
        <v>62</v>
      </c>
      <c r="AN203" s="87" t="s">
        <v>974</v>
      </c>
      <c r="AO203" s="79" t="s">
        <v>1002</v>
      </c>
      <c r="AP203" s="79" t="b">
        <v>0</v>
      </c>
      <c r="AQ203" s="87" t="s">
        <v>974</v>
      </c>
      <c r="AR203" s="79" t="s">
        <v>196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5" t="s">
        <v>307</v>
      </c>
      <c r="B204" s="65" t="s">
        <v>358</v>
      </c>
      <c r="C204" s="66" t="s">
        <v>2615</v>
      </c>
      <c r="D204" s="67">
        <v>3</v>
      </c>
      <c r="E204" s="66" t="s">
        <v>132</v>
      </c>
      <c r="F204" s="69">
        <v>32</v>
      </c>
      <c r="G204" s="66"/>
      <c r="H204" s="70"/>
      <c r="I204" s="71"/>
      <c r="J204" s="71"/>
      <c r="K204" s="34" t="s">
        <v>65</v>
      </c>
      <c r="L204" s="72">
        <v>204</v>
      </c>
      <c r="M204" s="72"/>
      <c r="N204" s="73"/>
      <c r="O204" s="79" t="s">
        <v>368</v>
      </c>
      <c r="P204" s="81">
        <v>43632.92351851852</v>
      </c>
      <c r="Q204" s="79" t="s">
        <v>386</v>
      </c>
      <c r="R204" s="79"/>
      <c r="S204" s="79"/>
      <c r="T204" s="79" t="s">
        <v>449</v>
      </c>
      <c r="U204" s="79"/>
      <c r="V204" s="82" t="s">
        <v>554</v>
      </c>
      <c r="W204" s="81">
        <v>43632.92351851852</v>
      </c>
      <c r="X204" s="85">
        <v>43632</v>
      </c>
      <c r="Y204" s="87" t="s">
        <v>669</v>
      </c>
      <c r="Z204" s="82" t="s">
        <v>799</v>
      </c>
      <c r="AA204" s="79"/>
      <c r="AB204" s="79"/>
      <c r="AC204" s="87" t="s">
        <v>929</v>
      </c>
      <c r="AD204" s="79"/>
      <c r="AE204" s="79" t="b">
        <v>0</v>
      </c>
      <c r="AF204" s="79">
        <v>0</v>
      </c>
      <c r="AG204" s="87" t="s">
        <v>981</v>
      </c>
      <c r="AH204" s="79" t="b">
        <v>0</v>
      </c>
      <c r="AI204" s="79" t="s">
        <v>982</v>
      </c>
      <c r="AJ204" s="79"/>
      <c r="AK204" s="87" t="s">
        <v>981</v>
      </c>
      <c r="AL204" s="79" t="b">
        <v>0</v>
      </c>
      <c r="AM204" s="79">
        <v>62</v>
      </c>
      <c r="AN204" s="87" t="s">
        <v>974</v>
      </c>
      <c r="AO204" s="79" t="s">
        <v>1002</v>
      </c>
      <c r="AP204" s="79" t="b">
        <v>0</v>
      </c>
      <c r="AQ204" s="87" t="s">
        <v>974</v>
      </c>
      <c r="AR204" s="79" t="s">
        <v>196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2</v>
      </c>
      <c r="BG204" s="49">
        <v>7.142857142857143</v>
      </c>
      <c r="BH204" s="48">
        <v>0</v>
      </c>
      <c r="BI204" s="49">
        <v>0</v>
      </c>
      <c r="BJ204" s="48">
        <v>0</v>
      </c>
      <c r="BK204" s="49">
        <v>0</v>
      </c>
      <c r="BL204" s="48">
        <v>26</v>
      </c>
      <c r="BM204" s="49">
        <v>92.85714285714286</v>
      </c>
      <c r="BN204" s="48">
        <v>28</v>
      </c>
    </row>
    <row r="205" spans="1:66" ht="15">
      <c r="A205" s="65" t="s">
        <v>308</v>
      </c>
      <c r="B205" s="65" t="s">
        <v>347</v>
      </c>
      <c r="C205" s="66" t="s">
        <v>2615</v>
      </c>
      <c r="D205" s="67">
        <v>3</v>
      </c>
      <c r="E205" s="66" t="s">
        <v>132</v>
      </c>
      <c r="F205" s="69">
        <v>32</v>
      </c>
      <c r="G205" s="66"/>
      <c r="H205" s="70"/>
      <c r="I205" s="71"/>
      <c r="J205" s="71"/>
      <c r="K205" s="34" t="s">
        <v>65</v>
      </c>
      <c r="L205" s="72">
        <v>205</v>
      </c>
      <c r="M205" s="72"/>
      <c r="N205" s="73"/>
      <c r="O205" s="79" t="s">
        <v>367</v>
      </c>
      <c r="P205" s="81">
        <v>43632.923993055556</v>
      </c>
      <c r="Q205" s="79" t="s">
        <v>386</v>
      </c>
      <c r="R205" s="79"/>
      <c r="S205" s="79"/>
      <c r="T205" s="79" t="s">
        <v>449</v>
      </c>
      <c r="U205" s="79"/>
      <c r="V205" s="82" t="s">
        <v>555</v>
      </c>
      <c r="W205" s="81">
        <v>43632.923993055556</v>
      </c>
      <c r="X205" s="85">
        <v>43632</v>
      </c>
      <c r="Y205" s="87" t="s">
        <v>670</v>
      </c>
      <c r="Z205" s="82" t="s">
        <v>800</v>
      </c>
      <c r="AA205" s="79"/>
      <c r="AB205" s="79"/>
      <c r="AC205" s="87" t="s">
        <v>930</v>
      </c>
      <c r="AD205" s="79"/>
      <c r="AE205" s="79" t="b">
        <v>0</v>
      </c>
      <c r="AF205" s="79">
        <v>0</v>
      </c>
      <c r="AG205" s="87" t="s">
        <v>981</v>
      </c>
      <c r="AH205" s="79" t="b">
        <v>0</v>
      </c>
      <c r="AI205" s="79" t="s">
        <v>982</v>
      </c>
      <c r="AJ205" s="79"/>
      <c r="AK205" s="87" t="s">
        <v>981</v>
      </c>
      <c r="AL205" s="79" t="b">
        <v>0</v>
      </c>
      <c r="AM205" s="79">
        <v>62</v>
      </c>
      <c r="AN205" s="87" t="s">
        <v>974</v>
      </c>
      <c r="AO205" s="79" t="s">
        <v>993</v>
      </c>
      <c r="AP205" s="79" t="b">
        <v>0</v>
      </c>
      <c r="AQ205" s="87" t="s">
        <v>974</v>
      </c>
      <c r="AR205" s="79" t="s">
        <v>196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5" t="s">
        <v>308</v>
      </c>
      <c r="B206" s="65" t="s">
        <v>357</v>
      </c>
      <c r="C206" s="66" t="s">
        <v>2615</v>
      </c>
      <c r="D206" s="67">
        <v>3</v>
      </c>
      <c r="E206" s="66" t="s">
        <v>132</v>
      </c>
      <c r="F206" s="69">
        <v>32</v>
      </c>
      <c r="G206" s="66"/>
      <c r="H206" s="70"/>
      <c r="I206" s="71"/>
      <c r="J206" s="71"/>
      <c r="K206" s="34" t="s">
        <v>65</v>
      </c>
      <c r="L206" s="72">
        <v>206</v>
      </c>
      <c r="M206" s="72"/>
      <c r="N206" s="73"/>
      <c r="O206" s="79" t="s">
        <v>368</v>
      </c>
      <c r="P206" s="81">
        <v>43632.923993055556</v>
      </c>
      <c r="Q206" s="79" t="s">
        <v>386</v>
      </c>
      <c r="R206" s="79"/>
      <c r="S206" s="79"/>
      <c r="T206" s="79" t="s">
        <v>449</v>
      </c>
      <c r="U206" s="79"/>
      <c r="V206" s="82" t="s">
        <v>555</v>
      </c>
      <c r="W206" s="81">
        <v>43632.923993055556</v>
      </c>
      <c r="X206" s="85">
        <v>43632</v>
      </c>
      <c r="Y206" s="87" t="s">
        <v>670</v>
      </c>
      <c r="Z206" s="82" t="s">
        <v>800</v>
      </c>
      <c r="AA206" s="79"/>
      <c r="AB206" s="79"/>
      <c r="AC206" s="87" t="s">
        <v>930</v>
      </c>
      <c r="AD206" s="79"/>
      <c r="AE206" s="79" t="b">
        <v>0</v>
      </c>
      <c r="AF206" s="79">
        <v>0</v>
      </c>
      <c r="AG206" s="87" t="s">
        <v>981</v>
      </c>
      <c r="AH206" s="79" t="b">
        <v>0</v>
      </c>
      <c r="AI206" s="79" t="s">
        <v>982</v>
      </c>
      <c r="AJ206" s="79"/>
      <c r="AK206" s="87" t="s">
        <v>981</v>
      </c>
      <c r="AL206" s="79" t="b">
        <v>0</v>
      </c>
      <c r="AM206" s="79">
        <v>62</v>
      </c>
      <c r="AN206" s="87" t="s">
        <v>974</v>
      </c>
      <c r="AO206" s="79" t="s">
        <v>993</v>
      </c>
      <c r="AP206" s="79" t="b">
        <v>0</v>
      </c>
      <c r="AQ206" s="87" t="s">
        <v>974</v>
      </c>
      <c r="AR206" s="79" t="s">
        <v>196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5" t="s">
        <v>308</v>
      </c>
      <c r="B207" s="65" t="s">
        <v>346</v>
      </c>
      <c r="C207" s="66" t="s">
        <v>2615</v>
      </c>
      <c r="D207" s="67">
        <v>3</v>
      </c>
      <c r="E207" s="66" t="s">
        <v>132</v>
      </c>
      <c r="F207" s="69">
        <v>32</v>
      </c>
      <c r="G207" s="66"/>
      <c r="H207" s="70"/>
      <c r="I207" s="71"/>
      <c r="J207" s="71"/>
      <c r="K207" s="34" t="s">
        <v>65</v>
      </c>
      <c r="L207" s="72">
        <v>207</v>
      </c>
      <c r="M207" s="72"/>
      <c r="N207" s="73"/>
      <c r="O207" s="79" t="s">
        <v>368</v>
      </c>
      <c r="P207" s="81">
        <v>43632.923993055556</v>
      </c>
      <c r="Q207" s="79" t="s">
        <v>386</v>
      </c>
      <c r="R207" s="79"/>
      <c r="S207" s="79"/>
      <c r="T207" s="79" t="s">
        <v>449</v>
      </c>
      <c r="U207" s="79"/>
      <c r="V207" s="82" t="s">
        <v>555</v>
      </c>
      <c r="W207" s="81">
        <v>43632.923993055556</v>
      </c>
      <c r="X207" s="85">
        <v>43632</v>
      </c>
      <c r="Y207" s="87" t="s">
        <v>670</v>
      </c>
      <c r="Z207" s="82" t="s">
        <v>800</v>
      </c>
      <c r="AA207" s="79"/>
      <c r="AB207" s="79"/>
      <c r="AC207" s="87" t="s">
        <v>930</v>
      </c>
      <c r="AD207" s="79"/>
      <c r="AE207" s="79" t="b">
        <v>0</v>
      </c>
      <c r="AF207" s="79">
        <v>0</v>
      </c>
      <c r="AG207" s="87" t="s">
        <v>981</v>
      </c>
      <c r="AH207" s="79" t="b">
        <v>0</v>
      </c>
      <c r="AI207" s="79" t="s">
        <v>982</v>
      </c>
      <c r="AJ207" s="79"/>
      <c r="AK207" s="87" t="s">
        <v>981</v>
      </c>
      <c r="AL207" s="79" t="b">
        <v>0</v>
      </c>
      <c r="AM207" s="79">
        <v>62</v>
      </c>
      <c r="AN207" s="87" t="s">
        <v>974</v>
      </c>
      <c r="AO207" s="79" t="s">
        <v>993</v>
      </c>
      <c r="AP207" s="79" t="b">
        <v>0</v>
      </c>
      <c r="AQ207" s="87" t="s">
        <v>974</v>
      </c>
      <c r="AR207" s="79" t="s">
        <v>196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5" t="s">
        <v>308</v>
      </c>
      <c r="B208" s="65" t="s">
        <v>358</v>
      </c>
      <c r="C208" s="66" t="s">
        <v>2615</v>
      </c>
      <c r="D208" s="67">
        <v>3</v>
      </c>
      <c r="E208" s="66" t="s">
        <v>132</v>
      </c>
      <c r="F208" s="69">
        <v>32</v>
      </c>
      <c r="G208" s="66"/>
      <c r="H208" s="70"/>
      <c r="I208" s="71"/>
      <c r="J208" s="71"/>
      <c r="K208" s="34" t="s">
        <v>65</v>
      </c>
      <c r="L208" s="72">
        <v>208</v>
      </c>
      <c r="M208" s="72"/>
      <c r="N208" s="73"/>
      <c r="O208" s="79" t="s">
        <v>368</v>
      </c>
      <c r="P208" s="81">
        <v>43632.923993055556</v>
      </c>
      <c r="Q208" s="79" t="s">
        <v>386</v>
      </c>
      <c r="R208" s="79"/>
      <c r="S208" s="79"/>
      <c r="T208" s="79" t="s">
        <v>449</v>
      </c>
      <c r="U208" s="79"/>
      <c r="V208" s="82" t="s">
        <v>555</v>
      </c>
      <c r="W208" s="81">
        <v>43632.923993055556</v>
      </c>
      <c r="X208" s="85">
        <v>43632</v>
      </c>
      <c r="Y208" s="87" t="s">
        <v>670</v>
      </c>
      <c r="Z208" s="82" t="s">
        <v>800</v>
      </c>
      <c r="AA208" s="79"/>
      <c r="AB208" s="79"/>
      <c r="AC208" s="87" t="s">
        <v>930</v>
      </c>
      <c r="AD208" s="79"/>
      <c r="AE208" s="79" t="b">
        <v>0</v>
      </c>
      <c r="AF208" s="79">
        <v>0</v>
      </c>
      <c r="AG208" s="87" t="s">
        <v>981</v>
      </c>
      <c r="AH208" s="79" t="b">
        <v>0</v>
      </c>
      <c r="AI208" s="79" t="s">
        <v>982</v>
      </c>
      <c r="AJ208" s="79"/>
      <c r="AK208" s="87" t="s">
        <v>981</v>
      </c>
      <c r="AL208" s="79" t="b">
        <v>0</v>
      </c>
      <c r="AM208" s="79">
        <v>62</v>
      </c>
      <c r="AN208" s="87" t="s">
        <v>974</v>
      </c>
      <c r="AO208" s="79" t="s">
        <v>993</v>
      </c>
      <c r="AP208" s="79" t="b">
        <v>0</v>
      </c>
      <c r="AQ208" s="87" t="s">
        <v>974</v>
      </c>
      <c r="AR208" s="79" t="s">
        <v>196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7.142857142857143</v>
      </c>
      <c r="BH208" s="48">
        <v>0</v>
      </c>
      <c r="BI208" s="49">
        <v>0</v>
      </c>
      <c r="BJ208" s="48">
        <v>0</v>
      </c>
      <c r="BK208" s="49">
        <v>0</v>
      </c>
      <c r="BL208" s="48">
        <v>26</v>
      </c>
      <c r="BM208" s="49">
        <v>92.85714285714286</v>
      </c>
      <c r="BN208" s="48">
        <v>28</v>
      </c>
    </row>
    <row r="209" spans="1:66" ht="15">
      <c r="A209" s="65" t="s">
        <v>309</v>
      </c>
      <c r="B209" s="65" t="s">
        <v>347</v>
      </c>
      <c r="C209" s="66" t="s">
        <v>2615</v>
      </c>
      <c r="D209" s="67">
        <v>3</v>
      </c>
      <c r="E209" s="66" t="s">
        <v>132</v>
      </c>
      <c r="F209" s="69">
        <v>32</v>
      </c>
      <c r="G209" s="66"/>
      <c r="H209" s="70"/>
      <c r="I209" s="71"/>
      <c r="J209" s="71"/>
      <c r="K209" s="34" t="s">
        <v>65</v>
      </c>
      <c r="L209" s="72">
        <v>209</v>
      </c>
      <c r="M209" s="72"/>
      <c r="N209" s="73"/>
      <c r="O209" s="79" t="s">
        <v>367</v>
      </c>
      <c r="P209" s="81">
        <v>43632.92487268519</v>
      </c>
      <c r="Q209" s="79" t="s">
        <v>386</v>
      </c>
      <c r="R209" s="79"/>
      <c r="S209" s="79"/>
      <c r="T209" s="79" t="s">
        <v>449</v>
      </c>
      <c r="U209" s="79"/>
      <c r="V209" s="82" t="s">
        <v>556</v>
      </c>
      <c r="W209" s="81">
        <v>43632.92487268519</v>
      </c>
      <c r="X209" s="85">
        <v>43632</v>
      </c>
      <c r="Y209" s="87" t="s">
        <v>671</v>
      </c>
      <c r="Z209" s="82" t="s">
        <v>801</v>
      </c>
      <c r="AA209" s="79"/>
      <c r="AB209" s="79"/>
      <c r="AC209" s="87" t="s">
        <v>931</v>
      </c>
      <c r="AD209" s="79"/>
      <c r="AE209" s="79" t="b">
        <v>0</v>
      </c>
      <c r="AF209" s="79">
        <v>0</v>
      </c>
      <c r="AG209" s="87" t="s">
        <v>981</v>
      </c>
      <c r="AH209" s="79" t="b">
        <v>0</v>
      </c>
      <c r="AI209" s="79" t="s">
        <v>982</v>
      </c>
      <c r="AJ209" s="79"/>
      <c r="AK209" s="87" t="s">
        <v>981</v>
      </c>
      <c r="AL209" s="79" t="b">
        <v>0</v>
      </c>
      <c r="AM209" s="79">
        <v>62</v>
      </c>
      <c r="AN209" s="87" t="s">
        <v>974</v>
      </c>
      <c r="AO209" s="79" t="s">
        <v>994</v>
      </c>
      <c r="AP209" s="79" t="b">
        <v>0</v>
      </c>
      <c r="AQ209" s="87" t="s">
        <v>974</v>
      </c>
      <c r="AR209" s="79" t="s">
        <v>196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5" t="s">
        <v>309</v>
      </c>
      <c r="B210" s="65" t="s">
        <v>357</v>
      </c>
      <c r="C210" s="66" t="s">
        <v>2615</v>
      </c>
      <c r="D210" s="67">
        <v>3</v>
      </c>
      <c r="E210" s="66" t="s">
        <v>132</v>
      </c>
      <c r="F210" s="69">
        <v>32</v>
      </c>
      <c r="G210" s="66"/>
      <c r="H210" s="70"/>
      <c r="I210" s="71"/>
      <c r="J210" s="71"/>
      <c r="K210" s="34" t="s">
        <v>65</v>
      </c>
      <c r="L210" s="72">
        <v>210</v>
      </c>
      <c r="M210" s="72"/>
      <c r="N210" s="73"/>
      <c r="O210" s="79" t="s">
        <v>368</v>
      </c>
      <c r="P210" s="81">
        <v>43632.92487268519</v>
      </c>
      <c r="Q210" s="79" t="s">
        <v>386</v>
      </c>
      <c r="R210" s="79"/>
      <c r="S210" s="79"/>
      <c r="T210" s="79" t="s">
        <v>449</v>
      </c>
      <c r="U210" s="79"/>
      <c r="V210" s="82" t="s">
        <v>556</v>
      </c>
      <c r="W210" s="81">
        <v>43632.92487268519</v>
      </c>
      <c r="X210" s="85">
        <v>43632</v>
      </c>
      <c r="Y210" s="87" t="s">
        <v>671</v>
      </c>
      <c r="Z210" s="82" t="s">
        <v>801</v>
      </c>
      <c r="AA210" s="79"/>
      <c r="AB210" s="79"/>
      <c r="AC210" s="87" t="s">
        <v>931</v>
      </c>
      <c r="AD210" s="79"/>
      <c r="AE210" s="79" t="b">
        <v>0</v>
      </c>
      <c r="AF210" s="79">
        <v>0</v>
      </c>
      <c r="AG210" s="87" t="s">
        <v>981</v>
      </c>
      <c r="AH210" s="79" t="b">
        <v>0</v>
      </c>
      <c r="AI210" s="79" t="s">
        <v>982</v>
      </c>
      <c r="AJ210" s="79"/>
      <c r="AK210" s="87" t="s">
        <v>981</v>
      </c>
      <c r="AL210" s="79" t="b">
        <v>0</v>
      </c>
      <c r="AM210" s="79">
        <v>62</v>
      </c>
      <c r="AN210" s="87" t="s">
        <v>974</v>
      </c>
      <c r="AO210" s="79" t="s">
        <v>994</v>
      </c>
      <c r="AP210" s="79" t="b">
        <v>0</v>
      </c>
      <c r="AQ210" s="87" t="s">
        <v>974</v>
      </c>
      <c r="AR210" s="79" t="s">
        <v>196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5" t="s">
        <v>309</v>
      </c>
      <c r="B211" s="65" t="s">
        <v>346</v>
      </c>
      <c r="C211" s="66" t="s">
        <v>2615</v>
      </c>
      <c r="D211" s="67">
        <v>3</v>
      </c>
      <c r="E211" s="66" t="s">
        <v>132</v>
      </c>
      <c r="F211" s="69">
        <v>32</v>
      </c>
      <c r="G211" s="66"/>
      <c r="H211" s="70"/>
      <c r="I211" s="71"/>
      <c r="J211" s="71"/>
      <c r="K211" s="34" t="s">
        <v>65</v>
      </c>
      <c r="L211" s="72">
        <v>211</v>
      </c>
      <c r="M211" s="72"/>
      <c r="N211" s="73"/>
      <c r="O211" s="79" t="s">
        <v>368</v>
      </c>
      <c r="P211" s="81">
        <v>43632.92487268519</v>
      </c>
      <c r="Q211" s="79" t="s">
        <v>386</v>
      </c>
      <c r="R211" s="79"/>
      <c r="S211" s="79"/>
      <c r="T211" s="79" t="s">
        <v>449</v>
      </c>
      <c r="U211" s="79"/>
      <c r="V211" s="82" t="s">
        <v>556</v>
      </c>
      <c r="W211" s="81">
        <v>43632.92487268519</v>
      </c>
      <c r="X211" s="85">
        <v>43632</v>
      </c>
      <c r="Y211" s="87" t="s">
        <v>671</v>
      </c>
      <c r="Z211" s="82" t="s">
        <v>801</v>
      </c>
      <c r="AA211" s="79"/>
      <c r="AB211" s="79"/>
      <c r="AC211" s="87" t="s">
        <v>931</v>
      </c>
      <c r="AD211" s="79"/>
      <c r="AE211" s="79" t="b">
        <v>0</v>
      </c>
      <c r="AF211" s="79">
        <v>0</v>
      </c>
      <c r="AG211" s="87" t="s">
        <v>981</v>
      </c>
      <c r="AH211" s="79" t="b">
        <v>0</v>
      </c>
      <c r="AI211" s="79" t="s">
        <v>982</v>
      </c>
      <c r="AJ211" s="79"/>
      <c r="AK211" s="87" t="s">
        <v>981</v>
      </c>
      <c r="AL211" s="79" t="b">
        <v>0</v>
      </c>
      <c r="AM211" s="79">
        <v>62</v>
      </c>
      <c r="AN211" s="87" t="s">
        <v>974</v>
      </c>
      <c r="AO211" s="79" t="s">
        <v>994</v>
      </c>
      <c r="AP211" s="79" t="b">
        <v>0</v>
      </c>
      <c r="AQ211" s="87" t="s">
        <v>974</v>
      </c>
      <c r="AR211" s="79" t="s">
        <v>196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5" t="s">
        <v>309</v>
      </c>
      <c r="B212" s="65" t="s">
        <v>358</v>
      </c>
      <c r="C212" s="66" t="s">
        <v>2615</v>
      </c>
      <c r="D212" s="67">
        <v>3</v>
      </c>
      <c r="E212" s="66" t="s">
        <v>132</v>
      </c>
      <c r="F212" s="69">
        <v>32</v>
      </c>
      <c r="G212" s="66"/>
      <c r="H212" s="70"/>
      <c r="I212" s="71"/>
      <c r="J212" s="71"/>
      <c r="K212" s="34" t="s">
        <v>65</v>
      </c>
      <c r="L212" s="72">
        <v>212</v>
      </c>
      <c r="M212" s="72"/>
      <c r="N212" s="73"/>
      <c r="O212" s="79" t="s">
        <v>368</v>
      </c>
      <c r="P212" s="81">
        <v>43632.92487268519</v>
      </c>
      <c r="Q212" s="79" t="s">
        <v>386</v>
      </c>
      <c r="R212" s="79"/>
      <c r="S212" s="79"/>
      <c r="T212" s="79" t="s">
        <v>449</v>
      </c>
      <c r="U212" s="79"/>
      <c r="V212" s="82" t="s">
        <v>556</v>
      </c>
      <c r="W212" s="81">
        <v>43632.92487268519</v>
      </c>
      <c r="X212" s="85">
        <v>43632</v>
      </c>
      <c r="Y212" s="87" t="s">
        <v>671</v>
      </c>
      <c r="Z212" s="82" t="s">
        <v>801</v>
      </c>
      <c r="AA212" s="79"/>
      <c r="AB212" s="79"/>
      <c r="AC212" s="87" t="s">
        <v>931</v>
      </c>
      <c r="AD212" s="79"/>
      <c r="AE212" s="79" t="b">
        <v>0</v>
      </c>
      <c r="AF212" s="79">
        <v>0</v>
      </c>
      <c r="AG212" s="87" t="s">
        <v>981</v>
      </c>
      <c r="AH212" s="79" t="b">
        <v>0</v>
      </c>
      <c r="AI212" s="79" t="s">
        <v>982</v>
      </c>
      <c r="AJ212" s="79"/>
      <c r="AK212" s="87" t="s">
        <v>981</v>
      </c>
      <c r="AL212" s="79" t="b">
        <v>0</v>
      </c>
      <c r="AM212" s="79">
        <v>62</v>
      </c>
      <c r="AN212" s="87" t="s">
        <v>974</v>
      </c>
      <c r="AO212" s="79" t="s">
        <v>994</v>
      </c>
      <c r="AP212" s="79" t="b">
        <v>0</v>
      </c>
      <c r="AQ212" s="87" t="s">
        <v>974</v>
      </c>
      <c r="AR212" s="79" t="s">
        <v>196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2</v>
      </c>
      <c r="BG212" s="49">
        <v>7.142857142857143</v>
      </c>
      <c r="BH212" s="48">
        <v>0</v>
      </c>
      <c r="BI212" s="49">
        <v>0</v>
      </c>
      <c r="BJ212" s="48">
        <v>0</v>
      </c>
      <c r="BK212" s="49">
        <v>0</v>
      </c>
      <c r="BL212" s="48">
        <v>26</v>
      </c>
      <c r="BM212" s="49">
        <v>92.85714285714286</v>
      </c>
      <c r="BN212" s="48">
        <v>28</v>
      </c>
    </row>
    <row r="213" spans="1:66" ht="15">
      <c r="A213" s="65" t="s">
        <v>310</v>
      </c>
      <c r="B213" s="65" t="s">
        <v>347</v>
      </c>
      <c r="C213" s="66" t="s">
        <v>2615</v>
      </c>
      <c r="D213" s="67">
        <v>3</v>
      </c>
      <c r="E213" s="66" t="s">
        <v>132</v>
      </c>
      <c r="F213" s="69">
        <v>32</v>
      </c>
      <c r="G213" s="66"/>
      <c r="H213" s="70"/>
      <c r="I213" s="71"/>
      <c r="J213" s="71"/>
      <c r="K213" s="34" t="s">
        <v>65</v>
      </c>
      <c r="L213" s="72">
        <v>213</v>
      </c>
      <c r="M213" s="72"/>
      <c r="N213" s="73"/>
      <c r="O213" s="79" t="s">
        <v>367</v>
      </c>
      <c r="P213" s="81">
        <v>43632.92623842593</v>
      </c>
      <c r="Q213" s="79" t="s">
        <v>386</v>
      </c>
      <c r="R213" s="79"/>
      <c r="S213" s="79"/>
      <c r="T213" s="79" t="s">
        <v>449</v>
      </c>
      <c r="U213" s="79"/>
      <c r="V213" s="82" t="s">
        <v>557</v>
      </c>
      <c r="W213" s="81">
        <v>43632.92623842593</v>
      </c>
      <c r="X213" s="85">
        <v>43632</v>
      </c>
      <c r="Y213" s="87" t="s">
        <v>672</v>
      </c>
      <c r="Z213" s="82" t="s">
        <v>802</v>
      </c>
      <c r="AA213" s="79"/>
      <c r="AB213" s="79"/>
      <c r="AC213" s="87" t="s">
        <v>932</v>
      </c>
      <c r="AD213" s="79"/>
      <c r="AE213" s="79" t="b">
        <v>0</v>
      </c>
      <c r="AF213" s="79">
        <v>0</v>
      </c>
      <c r="AG213" s="87" t="s">
        <v>981</v>
      </c>
      <c r="AH213" s="79" t="b">
        <v>0</v>
      </c>
      <c r="AI213" s="79" t="s">
        <v>982</v>
      </c>
      <c r="AJ213" s="79"/>
      <c r="AK213" s="87" t="s">
        <v>981</v>
      </c>
      <c r="AL213" s="79" t="b">
        <v>0</v>
      </c>
      <c r="AM213" s="79">
        <v>62</v>
      </c>
      <c r="AN213" s="87" t="s">
        <v>974</v>
      </c>
      <c r="AO213" s="79" t="s">
        <v>994</v>
      </c>
      <c r="AP213" s="79" t="b">
        <v>0</v>
      </c>
      <c r="AQ213" s="87" t="s">
        <v>974</v>
      </c>
      <c r="AR213" s="79" t="s">
        <v>196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5" t="s">
        <v>310</v>
      </c>
      <c r="B214" s="65" t="s">
        <v>357</v>
      </c>
      <c r="C214" s="66" t="s">
        <v>2615</v>
      </c>
      <c r="D214" s="67">
        <v>3</v>
      </c>
      <c r="E214" s="66" t="s">
        <v>132</v>
      </c>
      <c r="F214" s="69">
        <v>32</v>
      </c>
      <c r="G214" s="66"/>
      <c r="H214" s="70"/>
      <c r="I214" s="71"/>
      <c r="J214" s="71"/>
      <c r="K214" s="34" t="s">
        <v>65</v>
      </c>
      <c r="L214" s="72">
        <v>214</v>
      </c>
      <c r="M214" s="72"/>
      <c r="N214" s="73"/>
      <c r="O214" s="79" t="s">
        <v>368</v>
      </c>
      <c r="P214" s="81">
        <v>43632.92623842593</v>
      </c>
      <c r="Q214" s="79" t="s">
        <v>386</v>
      </c>
      <c r="R214" s="79"/>
      <c r="S214" s="79"/>
      <c r="T214" s="79" t="s">
        <v>449</v>
      </c>
      <c r="U214" s="79"/>
      <c r="V214" s="82" t="s">
        <v>557</v>
      </c>
      <c r="W214" s="81">
        <v>43632.92623842593</v>
      </c>
      <c r="X214" s="85">
        <v>43632</v>
      </c>
      <c r="Y214" s="87" t="s">
        <v>672</v>
      </c>
      <c r="Z214" s="82" t="s">
        <v>802</v>
      </c>
      <c r="AA214" s="79"/>
      <c r="AB214" s="79"/>
      <c r="AC214" s="87" t="s">
        <v>932</v>
      </c>
      <c r="AD214" s="79"/>
      <c r="AE214" s="79" t="b">
        <v>0</v>
      </c>
      <c r="AF214" s="79">
        <v>0</v>
      </c>
      <c r="AG214" s="87" t="s">
        <v>981</v>
      </c>
      <c r="AH214" s="79" t="b">
        <v>0</v>
      </c>
      <c r="AI214" s="79" t="s">
        <v>982</v>
      </c>
      <c r="AJ214" s="79"/>
      <c r="AK214" s="87" t="s">
        <v>981</v>
      </c>
      <c r="AL214" s="79" t="b">
        <v>0</v>
      </c>
      <c r="AM214" s="79">
        <v>62</v>
      </c>
      <c r="AN214" s="87" t="s">
        <v>974</v>
      </c>
      <c r="AO214" s="79" t="s">
        <v>994</v>
      </c>
      <c r="AP214" s="79" t="b">
        <v>0</v>
      </c>
      <c r="AQ214" s="87" t="s">
        <v>974</v>
      </c>
      <c r="AR214" s="79" t="s">
        <v>196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5" t="s">
        <v>310</v>
      </c>
      <c r="B215" s="65" t="s">
        <v>346</v>
      </c>
      <c r="C215" s="66" t="s">
        <v>2615</v>
      </c>
      <c r="D215" s="67">
        <v>3</v>
      </c>
      <c r="E215" s="66" t="s">
        <v>132</v>
      </c>
      <c r="F215" s="69">
        <v>32</v>
      </c>
      <c r="G215" s="66"/>
      <c r="H215" s="70"/>
      <c r="I215" s="71"/>
      <c r="J215" s="71"/>
      <c r="K215" s="34" t="s">
        <v>65</v>
      </c>
      <c r="L215" s="72">
        <v>215</v>
      </c>
      <c r="M215" s="72"/>
      <c r="N215" s="73"/>
      <c r="O215" s="79" t="s">
        <v>368</v>
      </c>
      <c r="P215" s="81">
        <v>43632.92623842593</v>
      </c>
      <c r="Q215" s="79" t="s">
        <v>386</v>
      </c>
      <c r="R215" s="79"/>
      <c r="S215" s="79"/>
      <c r="T215" s="79" t="s">
        <v>449</v>
      </c>
      <c r="U215" s="79"/>
      <c r="V215" s="82" t="s">
        <v>557</v>
      </c>
      <c r="W215" s="81">
        <v>43632.92623842593</v>
      </c>
      <c r="X215" s="85">
        <v>43632</v>
      </c>
      <c r="Y215" s="87" t="s">
        <v>672</v>
      </c>
      <c r="Z215" s="82" t="s">
        <v>802</v>
      </c>
      <c r="AA215" s="79"/>
      <c r="AB215" s="79"/>
      <c r="AC215" s="87" t="s">
        <v>932</v>
      </c>
      <c r="AD215" s="79"/>
      <c r="AE215" s="79" t="b">
        <v>0</v>
      </c>
      <c r="AF215" s="79">
        <v>0</v>
      </c>
      <c r="AG215" s="87" t="s">
        <v>981</v>
      </c>
      <c r="AH215" s="79" t="b">
        <v>0</v>
      </c>
      <c r="AI215" s="79" t="s">
        <v>982</v>
      </c>
      <c r="AJ215" s="79"/>
      <c r="AK215" s="87" t="s">
        <v>981</v>
      </c>
      <c r="AL215" s="79" t="b">
        <v>0</v>
      </c>
      <c r="AM215" s="79">
        <v>62</v>
      </c>
      <c r="AN215" s="87" t="s">
        <v>974</v>
      </c>
      <c r="AO215" s="79" t="s">
        <v>994</v>
      </c>
      <c r="AP215" s="79" t="b">
        <v>0</v>
      </c>
      <c r="AQ215" s="87" t="s">
        <v>974</v>
      </c>
      <c r="AR215" s="79" t="s">
        <v>196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5" t="s">
        <v>310</v>
      </c>
      <c r="B216" s="65" t="s">
        <v>358</v>
      </c>
      <c r="C216" s="66" t="s">
        <v>2615</v>
      </c>
      <c r="D216" s="67">
        <v>3</v>
      </c>
      <c r="E216" s="66" t="s">
        <v>132</v>
      </c>
      <c r="F216" s="69">
        <v>32</v>
      </c>
      <c r="G216" s="66"/>
      <c r="H216" s="70"/>
      <c r="I216" s="71"/>
      <c r="J216" s="71"/>
      <c r="K216" s="34" t="s">
        <v>65</v>
      </c>
      <c r="L216" s="72">
        <v>216</v>
      </c>
      <c r="M216" s="72"/>
      <c r="N216" s="73"/>
      <c r="O216" s="79" t="s">
        <v>368</v>
      </c>
      <c r="P216" s="81">
        <v>43632.92623842593</v>
      </c>
      <c r="Q216" s="79" t="s">
        <v>386</v>
      </c>
      <c r="R216" s="79"/>
      <c r="S216" s="79"/>
      <c r="T216" s="79" t="s">
        <v>449</v>
      </c>
      <c r="U216" s="79"/>
      <c r="V216" s="82" t="s">
        <v>557</v>
      </c>
      <c r="W216" s="81">
        <v>43632.92623842593</v>
      </c>
      <c r="X216" s="85">
        <v>43632</v>
      </c>
      <c r="Y216" s="87" t="s">
        <v>672</v>
      </c>
      <c r="Z216" s="82" t="s">
        <v>802</v>
      </c>
      <c r="AA216" s="79"/>
      <c r="AB216" s="79"/>
      <c r="AC216" s="87" t="s">
        <v>932</v>
      </c>
      <c r="AD216" s="79"/>
      <c r="AE216" s="79" t="b">
        <v>0</v>
      </c>
      <c r="AF216" s="79">
        <v>0</v>
      </c>
      <c r="AG216" s="87" t="s">
        <v>981</v>
      </c>
      <c r="AH216" s="79" t="b">
        <v>0</v>
      </c>
      <c r="AI216" s="79" t="s">
        <v>982</v>
      </c>
      <c r="AJ216" s="79"/>
      <c r="AK216" s="87" t="s">
        <v>981</v>
      </c>
      <c r="AL216" s="79" t="b">
        <v>0</v>
      </c>
      <c r="AM216" s="79">
        <v>62</v>
      </c>
      <c r="AN216" s="87" t="s">
        <v>974</v>
      </c>
      <c r="AO216" s="79" t="s">
        <v>994</v>
      </c>
      <c r="AP216" s="79" t="b">
        <v>0</v>
      </c>
      <c r="AQ216" s="87" t="s">
        <v>974</v>
      </c>
      <c r="AR216" s="79" t="s">
        <v>196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2</v>
      </c>
      <c r="BG216" s="49">
        <v>7.142857142857143</v>
      </c>
      <c r="BH216" s="48">
        <v>0</v>
      </c>
      <c r="BI216" s="49">
        <v>0</v>
      </c>
      <c r="BJ216" s="48">
        <v>0</v>
      </c>
      <c r="BK216" s="49">
        <v>0</v>
      </c>
      <c r="BL216" s="48">
        <v>26</v>
      </c>
      <c r="BM216" s="49">
        <v>92.85714285714286</v>
      </c>
      <c r="BN216" s="48">
        <v>28</v>
      </c>
    </row>
    <row r="217" spans="1:66" ht="15">
      <c r="A217" s="65" t="s">
        <v>311</v>
      </c>
      <c r="B217" s="65" t="s">
        <v>347</v>
      </c>
      <c r="C217" s="66" t="s">
        <v>2615</v>
      </c>
      <c r="D217" s="67">
        <v>3</v>
      </c>
      <c r="E217" s="66" t="s">
        <v>132</v>
      </c>
      <c r="F217" s="69">
        <v>32</v>
      </c>
      <c r="G217" s="66"/>
      <c r="H217" s="70"/>
      <c r="I217" s="71"/>
      <c r="J217" s="71"/>
      <c r="K217" s="34" t="s">
        <v>65</v>
      </c>
      <c r="L217" s="72">
        <v>217</v>
      </c>
      <c r="M217" s="72"/>
      <c r="N217" s="73"/>
      <c r="O217" s="79" t="s">
        <v>367</v>
      </c>
      <c r="P217" s="81">
        <v>43632.93765046296</v>
      </c>
      <c r="Q217" s="79" t="s">
        <v>386</v>
      </c>
      <c r="R217" s="79"/>
      <c r="S217" s="79"/>
      <c r="T217" s="79" t="s">
        <v>449</v>
      </c>
      <c r="U217" s="79"/>
      <c r="V217" s="82" t="s">
        <v>558</v>
      </c>
      <c r="W217" s="81">
        <v>43632.93765046296</v>
      </c>
      <c r="X217" s="85">
        <v>43632</v>
      </c>
      <c r="Y217" s="87" t="s">
        <v>673</v>
      </c>
      <c r="Z217" s="82" t="s">
        <v>803</v>
      </c>
      <c r="AA217" s="79"/>
      <c r="AB217" s="79"/>
      <c r="AC217" s="87" t="s">
        <v>933</v>
      </c>
      <c r="AD217" s="79"/>
      <c r="AE217" s="79" t="b">
        <v>0</v>
      </c>
      <c r="AF217" s="79">
        <v>0</v>
      </c>
      <c r="AG217" s="87" t="s">
        <v>981</v>
      </c>
      <c r="AH217" s="79" t="b">
        <v>0</v>
      </c>
      <c r="AI217" s="79" t="s">
        <v>982</v>
      </c>
      <c r="AJ217" s="79"/>
      <c r="AK217" s="87" t="s">
        <v>981</v>
      </c>
      <c r="AL217" s="79" t="b">
        <v>0</v>
      </c>
      <c r="AM217" s="79">
        <v>62</v>
      </c>
      <c r="AN217" s="87" t="s">
        <v>974</v>
      </c>
      <c r="AO217" s="79" t="s">
        <v>994</v>
      </c>
      <c r="AP217" s="79" t="b">
        <v>0</v>
      </c>
      <c r="AQ217" s="87" t="s">
        <v>974</v>
      </c>
      <c r="AR217" s="79" t="s">
        <v>196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5" t="s">
        <v>311</v>
      </c>
      <c r="B218" s="65" t="s">
        <v>357</v>
      </c>
      <c r="C218" s="66" t="s">
        <v>2615</v>
      </c>
      <c r="D218" s="67">
        <v>3</v>
      </c>
      <c r="E218" s="66" t="s">
        <v>132</v>
      </c>
      <c r="F218" s="69">
        <v>32</v>
      </c>
      <c r="G218" s="66"/>
      <c r="H218" s="70"/>
      <c r="I218" s="71"/>
      <c r="J218" s="71"/>
      <c r="K218" s="34" t="s">
        <v>65</v>
      </c>
      <c r="L218" s="72">
        <v>218</v>
      </c>
      <c r="M218" s="72"/>
      <c r="N218" s="73"/>
      <c r="O218" s="79" t="s">
        <v>368</v>
      </c>
      <c r="P218" s="81">
        <v>43632.93765046296</v>
      </c>
      <c r="Q218" s="79" t="s">
        <v>386</v>
      </c>
      <c r="R218" s="79"/>
      <c r="S218" s="79"/>
      <c r="T218" s="79" t="s">
        <v>449</v>
      </c>
      <c r="U218" s="79"/>
      <c r="V218" s="82" t="s">
        <v>558</v>
      </c>
      <c r="W218" s="81">
        <v>43632.93765046296</v>
      </c>
      <c r="X218" s="85">
        <v>43632</v>
      </c>
      <c r="Y218" s="87" t="s">
        <v>673</v>
      </c>
      <c r="Z218" s="82" t="s">
        <v>803</v>
      </c>
      <c r="AA218" s="79"/>
      <c r="AB218" s="79"/>
      <c r="AC218" s="87" t="s">
        <v>933</v>
      </c>
      <c r="AD218" s="79"/>
      <c r="AE218" s="79" t="b">
        <v>0</v>
      </c>
      <c r="AF218" s="79">
        <v>0</v>
      </c>
      <c r="AG218" s="87" t="s">
        <v>981</v>
      </c>
      <c r="AH218" s="79" t="b">
        <v>0</v>
      </c>
      <c r="AI218" s="79" t="s">
        <v>982</v>
      </c>
      <c r="AJ218" s="79"/>
      <c r="AK218" s="87" t="s">
        <v>981</v>
      </c>
      <c r="AL218" s="79" t="b">
        <v>0</v>
      </c>
      <c r="AM218" s="79">
        <v>62</v>
      </c>
      <c r="AN218" s="87" t="s">
        <v>974</v>
      </c>
      <c r="AO218" s="79" t="s">
        <v>994</v>
      </c>
      <c r="AP218" s="79" t="b">
        <v>0</v>
      </c>
      <c r="AQ218" s="87" t="s">
        <v>974</v>
      </c>
      <c r="AR218" s="79" t="s">
        <v>196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5" t="s">
        <v>311</v>
      </c>
      <c r="B219" s="65" t="s">
        <v>346</v>
      </c>
      <c r="C219" s="66" t="s">
        <v>2615</v>
      </c>
      <c r="D219" s="67">
        <v>3</v>
      </c>
      <c r="E219" s="66" t="s">
        <v>132</v>
      </c>
      <c r="F219" s="69">
        <v>32</v>
      </c>
      <c r="G219" s="66"/>
      <c r="H219" s="70"/>
      <c r="I219" s="71"/>
      <c r="J219" s="71"/>
      <c r="K219" s="34" t="s">
        <v>65</v>
      </c>
      <c r="L219" s="72">
        <v>219</v>
      </c>
      <c r="M219" s="72"/>
      <c r="N219" s="73"/>
      <c r="O219" s="79" t="s">
        <v>368</v>
      </c>
      <c r="P219" s="81">
        <v>43632.93765046296</v>
      </c>
      <c r="Q219" s="79" t="s">
        <v>386</v>
      </c>
      <c r="R219" s="79"/>
      <c r="S219" s="79"/>
      <c r="T219" s="79" t="s">
        <v>449</v>
      </c>
      <c r="U219" s="79"/>
      <c r="V219" s="82" t="s">
        <v>558</v>
      </c>
      <c r="W219" s="81">
        <v>43632.93765046296</v>
      </c>
      <c r="X219" s="85">
        <v>43632</v>
      </c>
      <c r="Y219" s="87" t="s">
        <v>673</v>
      </c>
      <c r="Z219" s="82" t="s">
        <v>803</v>
      </c>
      <c r="AA219" s="79"/>
      <c r="AB219" s="79"/>
      <c r="AC219" s="87" t="s">
        <v>933</v>
      </c>
      <c r="AD219" s="79"/>
      <c r="AE219" s="79" t="b">
        <v>0</v>
      </c>
      <c r="AF219" s="79">
        <v>0</v>
      </c>
      <c r="AG219" s="87" t="s">
        <v>981</v>
      </c>
      <c r="AH219" s="79" t="b">
        <v>0</v>
      </c>
      <c r="AI219" s="79" t="s">
        <v>982</v>
      </c>
      <c r="AJ219" s="79"/>
      <c r="AK219" s="87" t="s">
        <v>981</v>
      </c>
      <c r="AL219" s="79" t="b">
        <v>0</v>
      </c>
      <c r="AM219" s="79">
        <v>62</v>
      </c>
      <c r="AN219" s="87" t="s">
        <v>974</v>
      </c>
      <c r="AO219" s="79" t="s">
        <v>994</v>
      </c>
      <c r="AP219" s="79" t="b">
        <v>0</v>
      </c>
      <c r="AQ219" s="87" t="s">
        <v>974</v>
      </c>
      <c r="AR219" s="79" t="s">
        <v>196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5" t="s">
        <v>311</v>
      </c>
      <c r="B220" s="65" t="s">
        <v>358</v>
      </c>
      <c r="C220" s="66" t="s">
        <v>2615</v>
      </c>
      <c r="D220" s="67">
        <v>3</v>
      </c>
      <c r="E220" s="66" t="s">
        <v>132</v>
      </c>
      <c r="F220" s="69">
        <v>32</v>
      </c>
      <c r="G220" s="66"/>
      <c r="H220" s="70"/>
      <c r="I220" s="71"/>
      <c r="J220" s="71"/>
      <c r="K220" s="34" t="s">
        <v>65</v>
      </c>
      <c r="L220" s="72">
        <v>220</v>
      </c>
      <c r="M220" s="72"/>
      <c r="N220" s="73"/>
      <c r="O220" s="79" t="s">
        <v>368</v>
      </c>
      <c r="P220" s="81">
        <v>43632.93765046296</v>
      </c>
      <c r="Q220" s="79" t="s">
        <v>386</v>
      </c>
      <c r="R220" s="79"/>
      <c r="S220" s="79"/>
      <c r="T220" s="79" t="s">
        <v>449</v>
      </c>
      <c r="U220" s="79"/>
      <c r="V220" s="82" t="s">
        <v>558</v>
      </c>
      <c r="W220" s="81">
        <v>43632.93765046296</v>
      </c>
      <c r="X220" s="85">
        <v>43632</v>
      </c>
      <c r="Y220" s="87" t="s">
        <v>673</v>
      </c>
      <c r="Z220" s="82" t="s">
        <v>803</v>
      </c>
      <c r="AA220" s="79"/>
      <c r="AB220" s="79"/>
      <c r="AC220" s="87" t="s">
        <v>933</v>
      </c>
      <c r="AD220" s="79"/>
      <c r="AE220" s="79" t="b">
        <v>0</v>
      </c>
      <c r="AF220" s="79">
        <v>0</v>
      </c>
      <c r="AG220" s="87" t="s">
        <v>981</v>
      </c>
      <c r="AH220" s="79" t="b">
        <v>0</v>
      </c>
      <c r="AI220" s="79" t="s">
        <v>982</v>
      </c>
      <c r="AJ220" s="79"/>
      <c r="AK220" s="87" t="s">
        <v>981</v>
      </c>
      <c r="AL220" s="79" t="b">
        <v>0</v>
      </c>
      <c r="AM220" s="79">
        <v>62</v>
      </c>
      <c r="AN220" s="87" t="s">
        <v>974</v>
      </c>
      <c r="AO220" s="79" t="s">
        <v>994</v>
      </c>
      <c r="AP220" s="79" t="b">
        <v>0</v>
      </c>
      <c r="AQ220" s="87" t="s">
        <v>974</v>
      </c>
      <c r="AR220" s="79" t="s">
        <v>196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2</v>
      </c>
      <c r="BG220" s="49">
        <v>7.142857142857143</v>
      </c>
      <c r="BH220" s="48">
        <v>0</v>
      </c>
      <c r="BI220" s="49">
        <v>0</v>
      </c>
      <c r="BJ220" s="48">
        <v>0</v>
      </c>
      <c r="BK220" s="49">
        <v>0</v>
      </c>
      <c r="BL220" s="48">
        <v>26</v>
      </c>
      <c r="BM220" s="49">
        <v>92.85714285714286</v>
      </c>
      <c r="BN220" s="48">
        <v>28</v>
      </c>
    </row>
    <row r="221" spans="1:66" ht="15">
      <c r="A221" s="65" t="s">
        <v>312</v>
      </c>
      <c r="B221" s="65" t="s">
        <v>347</v>
      </c>
      <c r="C221" s="66" t="s">
        <v>2615</v>
      </c>
      <c r="D221" s="67">
        <v>3</v>
      </c>
      <c r="E221" s="66" t="s">
        <v>132</v>
      </c>
      <c r="F221" s="69">
        <v>32</v>
      </c>
      <c r="G221" s="66"/>
      <c r="H221" s="70"/>
      <c r="I221" s="71"/>
      <c r="J221" s="71"/>
      <c r="K221" s="34" t="s">
        <v>65</v>
      </c>
      <c r="L221" s="72">
        <v>221</v>
      </c>
      <c r="M221" s="72"/>
      <c r="N221" s="73"/>
      <c r="O221" s="79" t="s">
        <v>367</v>
      </c>
      <c r="P221" s="81">
        <v>43632.966990740744</v>
      </c>
      <c r="Q221" s="79" t="s">
        <v>386</v>
      </c>
      <c r="R221" s="79"/>
      <c r="S221" s="79"/>
      <c r="T221" s="79" t="s">
        <v>449</v>
      </c>
      <c r="U221" s="79"/>
      <c r="V221" s="82" t="s">
        <v>559</v>
      </c>
      <c r="W221" s="81">
        <v>43632.966990740744</v>
      </c>
      <c r="X221" s="85">
        <v>43632</v>
      </c>
      <c r="Y221" s="87" t="s">
        <v>674</v>
      </c>
      <c r="Z221" s="82" t="s">
        <v>804</v>
      </c>
      <c r="AA221" s="79"/>
      <c r="AB221" s="79"/>
      <c r="AC221" s="87" t="s">
        <v>934</v>
      </c>
      <c r="AD221" s="79"/>
      <c r="AE221" s="79" t="b">
        <v>0</v>
      </c>
      <c r="AF221" s="79">
        <v>0</v>
      </c>
      <c r="AG221" s="87" t="s">
        <v>981</v>
      </c>
      <c r="AH221" s="79" t="b">
        <v>0</v>
      </c>
      <c r="AI221" s="79" t="s">
        <v>982</v>
      </c>
      <c r="AJ221" s="79"/>
      <c r="AK221" s="87" t="s">
        <v>981</v>
      </c>
      <c r="AL221" s="79" t="b">
        <v>0</v>
      </c>
      <c r="AM221" s="79">
        <v>62</v>
      </c>
      <c r="AN221" s="87" t="s">
        <v>974</v>
      </c>
      <c r="AO221" s="79" t="s">
        <v>993</v>
      </c>
      <c r="AP221" s="79" t="b">
        <v>0</v>
      </c>
      <c r="AQ221" s="87" t="s">
        <v>974</v>
      </c>
      <c r="AR221" s="79" t="s">
        <v>196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5" t="s">
        <v>312</v>
      </c>
      <c r="B222" s="65" t="s">
        <v>357</v>
      </c>
      <c r="C222" s="66" t="s">
        <v>2615</v>
      </c>
      <c r="D222" s="67">
        <v>3</v>
      </c>
      <c r="E222" s="66" t="s">
        <v>132</v>
      </c>
      <c r="F222" s="69">
        <v>32</v>
      </c>
      <c r="G222" s="66"/>
      <c r="H222" s="70"/>
      <c r="I222" s="71"/>
      <c r="J222" s="71"/>
      <c r="K222" s="34" t="s">
        <v>65</v>
      </c>
      <c r="L222" s="72">
        <v>222</v>
      </c>
      <c r="M222" s="72"/>
      <c r="N222" s="73"/>
      <c r="O222" s="79" t="s">
        <v>368</v>
      </c>
      <c r="P222" s="81">
        <v>43632.966990740744</v>
      </c>
      <c r="Q222" s="79" t="s">
        <v>386</v>
      </c>
      <c r="R222" s="79"/>
      <c r="S222" s="79"/>
      <c r="T222" s="79" t="s">
        <v>449</v>
      </c>
      <c r="U222" s="79"/>
      <c r="V222" s="82" t="s">
        <v>559</v>
      </c>
      <c r="W222" s="81">
        <v>43632.966990740744</v>
      </c>
      <c r="X222" s="85">
        <v>43632</v>
      </c>
      <c r="Y222" s="87" t="s">
        <v>674</v>
      </c>
      <c r="Z222" s="82" t="s">
        <v>804</v>
      </c>
      <c r="AA222" s="79"/>
      <c r="AB222" s="79"/>
      <c r="AC222" s="87" t="s">
        <v>934</v>
      </c>
      <c r="AD222" s="79"/>
      <c r="AE222" s="79" t="b">
        <v>0</v>
      </c>
      <c r="AF222" s="79">
        <v>0</v>
      </c>
      <c r="AG222" s="87" t="s">
        <v>981</v>
      </c>
      <c r="AH222" s="79" t="b">
        <v>0</v>
      </c>
      <c r="AI222" s="79" t="s">
        <v>982</v>
      </c>
      <c r="AJ222" s="79"/>
      <c r="AK222" s="87" t="s">
        <v>981</v>
      </c>
      <c r="AL222" s="79" t="b">
        <v>0</v>
      </c>
      <c r="AM222" s="79">
        <v>62</v>
      </c>
      <c r="AN222" s="87" t="s">
        <v>974</v>
      </c>
      <c r="AO222" s="79" t="s">
        <v>993</v>
      </c>
      <c r="AP222" s="79" t="b">
        <v>0</v>
      </c>
      <c r="AQ222" s="87" t="s">
        <v>974</v>
      </c>
      <c r="AR222" s="79" t="s">
        <v>196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5" t="s">
        <v>312</v>
      </c>
      <c r="B223" s="65" t="s">
        <v>346</v>
      </c>
      <c r="C223" s="66" t="s">
        <v>2615</v>
      </c>
      <c r="D223" s="67">
        <v>3</v>
      </c>
      <c r="E223" s="66" t="s">
        <v>132</v>
      </c>
      <c r="F223" s="69">
        <v>32</v>
      </c>
      <c r="G223" s="66"/>
      <c r="H223" s="70"/>
      <c r="I223" s="71"/>
      <c r="J223" s="71"/>
      <c r="K223" s="34" t="s">
        <v>65</v>
      </c>
      <c r="L223" s="72">
        <v>223</v>
      </c>
      <c r="M223" s="72"/>
      <c r="N223" s="73"/>
      <c r="O223" s="79" t="s">
        <v>368</v>
      </c>
      <c r="P223" s="81">
        <v>43632.966990740744</v>
      </c>
      <c r="Q223" s="79" t="s">
        <v>386</v>
      </c>
      <c r="R223" s="79"/>
      <c r="S223" s="79"/>
      <c r="T223" s="79" t="s">
        <v>449</v>
      </c>
      <c r="U223" s="79"/>
      <c r="V223" s="82" t="s">
        <v>559</v>
      </c>
      <c r="W223" s="81">
        <v>43632.966990740744</v>
      </c>
      <c r="X223" s="85">
        <v>43632</v>
      </c>
      <c r="Y223" s="87" t="s">
        <v>674</v>
      </c>
      <c r="Z223" s="82" t="s">
        <v>804</v>
      </c>
      <c r="AA223" s="79"/>
      <c r="AB223" s="79"/>
      <c r="AC223" s="87" t="s">
        <v>934</v>
      </c>
      <c r="AD223" s="79"/>
      <c r="AE223" s="79" t="b">
        <v>0</v>
      </c>
      <c r="AF223" s="79">
        <v>0</v>
      </c>
      <c r="AG223" s="87" t="s">
        <v>981</v>
      </c>
      <c r="AH223" s="79" t="b">
        <v>0</v>
      </c>
      <c r="AI223" s="79" t="s">
        <v>982</v>
      </c>
      <c r="AJ223" s="79"/>
      <c r="AK223" s="87" t="s">
        <v>981</v>
      </c>
      <c r="AL223" s="79" t="b">
        <v>0</v>
      </c>
      <c r="AM223" s="79">
        <v>62</v>
      </c>
      <c r="AN223" s="87" t="s">
        <v>974</v>
      </c>
      <c r="AO223" s="79" t="s">
        <v>993</v>
      </c>
      <c r="AP223" s="79" t="b">
        <v>0</v>
      </c>
      <c r="AQ223" s="87" t="s">
        <v>974</v>
      </c>
      <c r="AR223" s="79" t="s">
        <v>196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5" t="s">
        <v>312</v>
      </c>
      <c r="B224" s="65" t="s">
        <v>358</v>
      </c>
      <c r="C224" s="66" t="s">
        <v>2615</v>
      </c>
      <c r="D224" s="67">
        <v>3</v>
      </c>
      <c r="E224" s="66" t="s">
        <v>132</v>
      </c>
      <c r="F224" s="69">
        <v>32</v>
      </c>
      <c r="G224" s="66"/>
      <c r="H224" s="70"/>
      <c r="I224" s="71"/>
      <c r="J224" s="71"/>
      <c r="K224" s="34" t="s">
        <v>65</v>
      </c>
      <c r="L224" s="72">
        <v>224</v>
      </c>
      <c r="M224" s="72"/>
      <c r="N224" s="73"/>
      <c r="O224" s="79" t="s">
        <v>368</v>
      </c>
      <c r="P224" s="81">
        <v>43632.966990740744</v>
      </c>
      <c r="Q224" s="79" t="s">
        <v>386</v>
      </c>
      <c r="R224" s="79"/>
      <c r="S224" s="79"/>
      <c r="T224" s="79" t="s">
        <v>449</v>
      </c>
      <c r="U224" s="79"/>
      <c r="V224" s="82" t="s">
        <v>559</v>
      </c>
      <c r="W224" s="81">
        <v>43632.966990740744</v>
      </c>
      <c r="X224" s="85">
        <v>43632</v>
      </c>
      <c r="Y224" s="87" t="s">
        <v>674</v>
      </c>
      <c r="Z224" s="82" t="s">
        <v>804</v>
      </c>
      <c r="AA224" s="79"/>
      <c r="AB224" s="79"/>
      <c r="AC224" s="87" t="s">
        <v>934</v>
      </c>
      <c r="AD224" s="79"/>
      <c r="AE224" s="79" t="b">
        <v>0</v>
      </c>
      <c r="AF224" s="79">
        <v>0</v>
      </c>
      <c r="AG224" s="87" t="s">
        <v>981</v>
      </c>
      <c r="AH224" s="79" t="b">
        <v>0</v>
      </c>
      <c r="AI224" s="79" t="s">
        <v>982</v>
      </c>
      <c r="AJ224" s="79"/>
      <c r="AK224" s="87" t="s">
        <v>981</v>
      </c>
      <c r="AL224" s="79" t="b">
        <v>0</v>
      </c>
      <c r="AM224" s="79">
        <v>62</v>
      </c>
      <c r="AN224" s="87" t="s">
        <v>974</v>
      </c>
      <c r="AO224" s="79" t="s">
        <v>993</v>
      </c>
      <c r="AP224" s="79" t="b">
        <v>0</v>
      </c>
      <c r="AQ224" s="87" t="s">
        <v>974</v>
      </c>
      <c r="AR224" s="79" t="s">
        <v>196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2</v>
      </c>
      <c r="BG224" s="49">
        <v>7.142857142857143</v>
      </c>
      <c r="BH224" s="48">
        <v>0</v>
      </c>
      <c r="BI224" s="49">
        <v>0</v>
      </c>
      <c r="BJ224" s="48">
        <v>0</v>
      </c>
      <c r="BK224" s="49">
        <v>0</v>
      </c>
      <c r="BL224" s="48">
        <v>26</v>
      </c>
      <c r="BM224" s="49">
        <v>92.85714285714286</v>
      </c>
      <c r="BN224" s="48">
        <v>28</v>
      </c>
    </row>
    <row r="225" spans="1:66" ht="15">
      <c r="A225" s="65" t="s">
        <v>313</v>
      </c>
      <c r="B225" s="65" t="s">
        <v>347</v>
      </c>
      <c r="C225" s="66" t="s">
        <v>2615</v>
      </c>
      <c r="D225" s="67">
        <v>3</v>
      </c>
      <c r="E225" s="66" t="s">
        <v>132</v>
      </c>
      <c r="F225" s="69">
        <v>32</v>
      </c>
      <c r="G225" s="66"/>
      <c r="H225" s="70"/>
      <c r="I225" s="71"/>
      <c r="J225" s="71"/>
      <c r="K225" s="34" t="s">
        <v>65</v>
      </c>
      <c r="L225" s="72">
        <v>225</v>
      </c>
      <c r="M225" s="72"/>
      <c r="N225" s="73"/>
      <c r="O225" s="79" t="s">
        <v>367</v>
      </c>
      <c r="P225" s="81">
        <v>43633.00759259259</v>
      </c>
      <c r="Q225" s="79" t="s">
        <v>386</v>
      </c>
      <c r="R225" s="79"/>
      <c r="S225" s="79"/>
      <c r="T225" s="79" t="s">
        <v>449</v>
      </c>
      <c r="U225" s="79"/>
      <c r="V225" s="82" t="s">
        <v>560</v>
      </c>
      <c r="W225" s="81">
        <v>43633.00759259259</v>
      </c>
      <c r="X225" s="85">
        <v>43633</v>
      </c>
      <c r="Y225" s="87" t="s">
        <v>675</v>
      </c>
      <c r="Z225" s="82" t="s">
        <v>805</v>
      </c>
      <c r="AA225" s="79"/>
      <c r="AB225" s="79"/>
      <c r="AC225" s="87" t="s">
        <v>935</v>
      </c>
      <c r="AD225" s="79"/>
      <c r="AE225" s="79" t="b">
        <v>0</v>
      </c>
      <c r="AF225" s="79">
        <v>0</v>
      </c>
      <c r="AG225" s="87" t="s">
        <v>981</v>
      </c>
      <c r="AH225" s="79" t="b">
        <v>0</v>
      </c>
      <c r="AI225" s="79" t="s">
        <v>982</v>
      </c>
      <c r="AJ225" s="79"/>
      <c r="AK225" s="87" t="s">
        <v>981</v>
      </c>
      <c r="AL225" s="79" t="b">
        <v>0</v>
      </c>
      <c r="AM225" s="79">
        <v>62</v>
      </c>
      <c r="AN225" s="87" t="s">
        <v>974</v>
      </c>
      <c r="AO225" s="79" t="s">
        <v>993</v>
      </c>
      <c r="AP225" s="79" t="b">
        <v>0</v>
      </c>
      <c r="AQ225" s="87" t="s">
        <v>974</v>
      </c>
      <c r="AR225" s="79" t="s">
        <v>196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5" t="s">
        <v>313</v>
      </c>
      <c r="B226" s="65" t="s">
        <v>357</v>
      </c>
      <c r="C226" s="66" t="s">
        <v>2615</v>
      </c>
      <c r="D226" s="67">
        <v>3</v>
      </c>
      <c r="E226" s="66" t="s">
        <v>132</v>
      </c>
      <c r="F226" s="69">
        <v>32</v>
      </c>
      <c r="G226" s="66"/>
      <c r="H226" s="70"/>
      <c r="I226" s="71"/>
      <c r="J226" s="71"/>
      <c r="K226" s="34" t="s">
        <v>65</v>
      </c>
      <c r="L226" s="72">
        <v>226</v>
      </c>
      <c r="M226" s="72"/>
      <c r="N226" s="73"/>
      <c r="O226" s="79" t="s">
        <v>368</v>
      </c>
      <c r="P226" s="81">
        <v>43633.00759259259</v>
      </c>
      <c r="Q226" s="79" t="s">
        <v>386</v>
      </c>
      <c r="R226" s="79"/>
      <c r="S226" s="79"/>
      <c r="T226" s="79" t="s">
        <v>449</v>
      </c>
      <c r="U226" s="79"/>
      <c r="V226" s="82" t="s">
        <v>560</v>
      </c>
      <c r="W226" s="81">
        <v>43633.00759259259</v>
      </c>
      <c r="X226" s="85">
        <v>43633</v>
      </c>
      <c r="Y226" s="87" t="s">
        <v>675</v>
      </c>
      <c r="Z226" s="82" t="s">
        <v>805</v>
      </c>
      <c r="AA226" s="79"/>
      <c r="AB226" s="79"/>
      <c r="AC226" s="87" t="s">
        <v>935</v>
      </c>
      <c r="AD226" s="79"/>
      <c r="AE226" s="79" t="b">
        <v>0</v>
      </c>
      <c r="AF226" s="79">
        <v>0</v>
      </c>
      <c r="AG226" s="87" t="s">
        <v>981</v>
      </c>
      <c r="AH226" s="79" t="b">
        <v>0</v>
      </c>
      <c r="AI226" s="79" t="s">
        <v>982</v>
      </c>
      <c r="AJ226" s="79"/>
      <c r="AK226" s="87" t="s">
        <v>981</v>
      </c>
      <c r="AL226" s="79" t="b">
        <v>0</v>
      </c>
      <c r="AM226" s="79">
        <v>62</v>
      </c>
      <c r="AN226" s="87" t="s">
        <v>974</v>
      </c>
      <c r="AO226" s="79" t="s">
        <v>993</v>
      </c>
      <c r="AP226" s="79" t="b">
        <v>0</v>
      </c>
      <c r="AQ226" s="87" t="s">
        <v>974</v>
      </c>
      <c r="AR226" s="79" t="s">
        <v>196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5" t="s">
        <v>313</v>
      </c>
      <c r="B227" s="65" t="s">
        <v>346</v>
      </c>
      <c r="C227" s="66" t="s">
        <v>2615</v>
      </c>
      <c r="D227" s="67">
        <v>3</v>
      </c>
      <c r="E227" s="66" t="s">
        <v>132</v>
      </c>
      <c r="F227" s="69">
        <v>32</v>
      </c>
      <c r="G227" s="66"/>
      <c r="H227" s="70"/>
      <c r="I227" s="71"/>
      <c r="J227" s="71"/>
      <c r="K227" s="34" t="s">
        <v>65</v>
      </c>
      <c r="L227" s="72">
        <v>227</v>
      </c>
      <c r="M227" s="72"/>
      <c r="N227" s="73"/>
      <c r="O227" s="79" t="s">
        <v>368</v>
      </c>
      <c r="P227" s="81">
        <v>43633.00759259259</v>
      </c>
      <c r="Q227" s="79" t="s">
        <v>386</v>
      </c>
      <c r="R227" s="79"/>
      <c r="S227" s="79"/>
      <c r="T227" s="79" t="s">
        <v>449</v>
      </c>
      <c r="U227" s="79"/>
      <c r="V227" s="82" t="s">
        <v>560</v>
      </c>
      <c r="W227" s="81">
        <v>43633.00759259259</v>
      </c>
      <c r="X227" s="85">
        <v>43633</v>
      </c>
      <c r="Y227" s="87" t="s">
        <v>675</v>
      </c>
      <c r="Z227" s="82" t="s">
        <v>805</v>
      </c>
      <c r="AA227" s="79"/>
      <c r="AB227" s="79"/>
      <c r="AC227" s="87" t="s">
        <v>935</v>
      </c>
      <c r="AD227" s="79"/>
      <c r="AE227" s="79" t="b">
        <v>0</v>
      </c>
      <c r="AF227" s="79">
        <v>0</v>
      </c>
      <c r="AG227" s="87" t="s">
        <v>981</v>
      </c>
      <c r="AH227" s="79" t="b">
        <v>0</v>
      </c>
      <c r="AI227" s="79" t="s">
        <v>982</v>
      </c>
      <c r="AJ227" s="79"/>
      <c r="AK227" s="87" t="s">
        <v>981</v>
      </c>
      <c r="AL227" s="79" t="b">
        <v>0</v>
      </c>
      <c r="AM227" s="79">
        <v>62</v>
      </c>
      <c r="AN227" s="87" t="s">
        <v>974</v>
      </c>
      <c r="AO227" s="79" t="s">
        <v>993</v>
      </c>
      <c r="AP227" s="79" t="b">
        <v>0</v>
      </c>
      <c r="AQ227" s="87" t="s">
        <v>974</v>
      </c>
      <c r="AR227" s="79" t="s">
        <v>196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5" t="s">
        <v>313</v>
      </c>
      <c r="B228" s="65" t="s">
        <v>358</v>
      </c>
      <c r="C228" s="66" t="s">
        <v>2615</v>
      </c>
      <c r="D228" s="67">
        <v>3</v>
      </c>
      <c r="E228" s="66" t="s">
        <v>132</v>
      </c>
      <c r="F228" s="69">
        <v>32</v>
      </c>
      <c r="G228" s="66"/>
      <c r="H228" s="70"/>
      <c r="I228" s="71"/>
      <c r="J228" s="71"/>
      <c r="K228" s="34" t="s">
        <v>65</v>
      </c>
      <c r="L228" s="72">
        <v>228</v>
      </c>
      <c r="M228" s="72"/>
      <c r="N228" s="73"/>
      <c r="O228" s="79" t="s">
        <v>368</v>
      </c>
      <c r="P228" s="81">
        <v>43633.00759259259</v>
      </c>
      <c r="Q228" s="79" t="s">
        <v>386</v>
      </c>
      <c r="R228" s="79"/>
      <c r="S228" s="79"/>
      <c r="T228" s="79" t="s">
        <v>449</v>
      </c>
      <c r="U228" s="79"/>
      <c r="V228" s="82" t="s">
        <v>560</v>
      </c>
      <c r="W228" s="81">
        <v>43633.00759259259</v>
      </c>
      <c r="X228" s="85">
        <v>43633</v>
      </c>
      <c r="Y228" s="87" t="s">
        <v>675</v>
      </c>
      <c r="Z228" s="82" t="s">
        <v>805</v>
      </c>
      <c r="AA228" s="79"/>
      <c r="AB228" s="79"/>
      <c r="AC228" s="87" t="s">
        <v>935</v>
      </c>
      <c r="AD228" s="79"/>
      <c r="AE228" s="79" t="b">
        <v>0</v>
      </c>
      <c r="AF228" s="79">
        <v>0</v>
      </c>
      <c r="AG228" s="87" t="s">
        <v>981</v>
      </c>
      <c r="AH228" s="79" t="b">
        <v>0</v>
      </c>
      <c r="AI228" s="79" t="s">
        <v>982</v>
      </c>
      <c r="AJ228" s="79"/>
      <c r="AK228" s="87" t="s">
        <v>981</v>
      </c>
      <c r="AL228" s="79" t="b">
        <v>0</v>
      </c>
      <c r="AM228" s="79">
        <v>62</v>
      </c>
      <c r="AN228" s="87" t="s">
        <v>974</v>
      </c>
      <c r="AO228" s="79" t="s">
        <v>993</v>
      </c>
      <c r="AP228" s="79" t="b">
        <v>0</v>
      </c>
      <c r="AQ228" s="87" t="s">
        <v>974</v>
      </c>
      <c r="AR228" s="79" t="s">
        <v>196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2</v>
      </c>
      <c r="BG228" s="49">
        <v>7.142857142857143</v>
      </c>
      <c r="BH228" s="48">
        <v>0</v>
      </c>
      <c r="BI228" s="49">
        <v>0</v>
      </c>
      <c r="BJ228" s="48">
        <v>0</v>
      </c>
      <c r="BK228" s="49">
        <v>0</v>
      </c>
      <c r="BL228" s="48">
        <v>26</v>
      </c>
      <c r="BM228" s="49">
        <v>92.85714285714286</v>
      </c>
      <c r="BN228" s="48">
        <v>28</v>
      </c>
    </row>
    <row r="229" spans="1:66" ht="15">
      <c r="A229" s="65" t="s">
        <v>314</v>
      </c>
      <c r="B229" s="65" t="s">
        <v>358</v>
      </c>
      <c r="C229" s="66" t="s">
        <v>2615</v>
      </c>
      <c r="D229" s="67">
        <v>3</v>
      </c>
      <c r="E229" s="66" t="s">
        <v>132</v>
      </c>
      <c r="F229" s="69">
        <v>32</v>
      </c>
      <c r="G229" s="66"/>
      <c r="H229" s="70"/>
      <c r="I229" s="71"/>
      <c r="J229" s="71"/>
      <c r="K229" s="34" t="s">
        <v>65</v>
      </c>
      <c r="L229" s="72">
        <v>229</v>
      </c>
      <c r="M229" s="72"/>
      <c r="N229" s="73"/>
      <c r="O229" s="79" t="s">
        <v>368</v>
      </c>
      <c r="P229" s="81">
        <v>43633.02914351852</v>
      </c>
      <c r="Q229" s="79" t="s">
        <v>387</v>
      </c>
      <c r="R229" s="82" t="s">
        <v>410</v>
      </c>
      <c r="S229" s="79" t="s">
        <v>421</v>
      </c>
      <c r="T229" s="79" t="s">
        <v>460</v>
      </c>
      <c r="U229" s="79"/>
      <c r="V229" s="82" t="s">
        <v>561</v>
      </c>
      <c r="W229" s="81">
        <v>43633.02914351852</v>
      </c>
      <c r="X229" s="85">
        <v>43633</v>
      </c>
      <c r="Y229" s="87" t="s">
        <v>676</v>
      </c>
      <c r="Z229" s="82" t="s">
        <v>806</v>
      </c>
      <c r="AA229" s="79"/>
      <c r="AB229" s="79"/>
      <c r="AC229" s="87" t="s">
        <v>936</v>
      </c>
      <c r="AD229" s="79"/>
      <c r="AE229" s="79" t="b">
        <v>0</v>
      </c>
      <c r="AF229" s="79">
        <v>0</v>
      </c>
      <c r="AG229" s="87" t="s">
        <v>981</v>
      </c>
      <c r="AH229" s="79" t="b">
        <v>0</v>
      </c>
      <c r="AI229" s="79" t="s">
        <v>982</v>
      </c>
      <c r="AJ229" s="79"/>
      <c r="AK229" s="87" t="s">
        <v>981</v>
      </c>
      <c r="AL229" s="79" t="b">
        <v>0</v>
      </c>
      <c r="AM229" s="79">
        <v>1</v>
      </c>
      <c r="AN229" s="87" t="s">
        <v>981</v>
      </c>
      <c r="AO229" s="79" t="s">
        <v>1003</v>
      </c>
      <c r="AP229" s="79" t="b">
        <v>0</v>
      </c>
      <c r="AQ229" s="87" t="s">
        <v>936</v>
      </c>
      <c r="AR229" s="79" t="s">
        <v>196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5" t="s">
        <v>314</v>
      </c>
      <c r="B230" s="65" t="s">
        <v>347</v>
      </c>
      <c r="C230" s="66" t="s">
        <v>2615</v>
      </c>
      <c r="D230" s="67">
        <v>3</v>
      </c>
      <c r="E230" s="66" t="s">
        <v>132</v>
      </c>
      <c r="F230" s="69">
        <v>32</v>
      </c>
      <c r="G230" s="66"/>
      <c r="H230" s="70"/>
      <c r="I230" s="71"/>
      <c r="J230" s="71"/>
      <c r="K230" s="34" t="s">
        <v>65</v>
      </c>
      <c r="L230" s="72">
        <v>230</v>
      </c>
      <c r="M230" s="72"/>
      <c r="N230" s="73"/>
      <c r="O230" s="79" t="s">
        <v>368</v>
      </c>
      <c r="P230" s="81">
        <v>43633.02914351852</v>
      </c>
      <c r="Q230" s="79" t="s">
        <v>387</v>
      </c>
      <c r="R230" s="82" t="s">
        <v>410</v>
      </c>
      <c r="S230" s="79" t="s">
        <v>421</v>
      </c>
      <c r="T230" s="79" t="s">
        <v>460</v>
      </c>
      <c r="U230" s="79"/>
      <c r="V230" s="82" t="s">
        <v>561</v>
      </c>
      <c r="W230" s="81">
        <v>43633.02914351852</v>
      </c>
      <c r="X230" s="85">
        <v>43633</v>
      </c>
      <c r="Y230" s="87" t="s">
        <v>676</v>
      </c>
      <c r="Z230" s="82" t="s">
        <v>806</v>
      </c>
      <c r="AA230" s="79"/>
      <c r="AB230" s="79"/>
      <c r="AC230" s="87" t="s">
        <v>936</v>
      </c>
      <c r="AD230" s="79"/>
      <c r="AE230" s="79" t="b">
        <v>0</v>
      </c>
      <c r="AF230" s="79">
        <v>0</v>
      </c>
      <c r="AG230" s="87" t="s">
        <v>981</v>
      </c>
      <c r="AH230" s="79" t="b">
        <v>0</v>
      </c>
      <c r="AI230" s="79" t="s">
        <v>982</v>
      </c>
      <c r="AJ230" s="79"/>
      <c r="AK230" s="87" t="s">
        <v>981</v>
      </c>
      <c r="AL230" s="79" t="b">
        <v>0</v>
      </c>
      <c r="AM230" s="79">
        <v>1</v>
      </c>
      <c r="AN230" s="87" t="s">
        <v>981</v>
      </c>
      <c r="AO230" s="79" t="s">
        <v>1003</v>
      </c>
      <c r="AP230" s="79" t="b">
        <v>0</v>
      </c>
      <c r="AQ230" s="87" t="s">
        <v>936</v>
      </c>
      <c r="AR230" s="79" t="s">
        <v>196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2</v>
      </c>
      <c r="BG230" s="49">
        <v>9.523809523809524</v>
      </c>
      <c r="BH230" s="48">
        <v>0</v>
      </c>
      <c r="BI230" s="49">
        <v>0</v>
      </c>
      <c r="BJ230" s="48">
        <v>0</v>
      </c>
      <c r="BK230" s="49">
        <v>0</v>
      </c>
      <c r="BL230" s="48">
        <v>19</v>
      </c>
      <c r="BM230" s="49">
        <v>90.47619047619048</v>
      </c>
      <c r="BN230" s="48">
        <v>21</v>
      </c>
    </row>
    <row r="231" spans="1:66" ht="15">
      <c r="A231" s="65" t="s">
        <v>315</v>
      </c>
      <c r="B231" s="65" t="s">
        <v>347</v>
      </c>
      <c r="C231" s="66" t="s">
        <v>2615</v>
      </c>
      <c r="D231" s="67">
        <v>3</v>
      </c>
      <c r="E231" s="66" t="s">
        <v>132</v>
      </c>
      <c r="F231" s="69">
        <v>32</v>
      </c>
      <c r="G231" s="66"/>
      <c r="H231" s="70"/>
      <c r="I231" s="71"/>
      <c r="J231" s="71"/>
      <c r="K231" s="34" t="s">
        <v>65</v>
      </c>
      <c r="L231" s="72">
        <v>231</v>
      </c>
      <c r="M231" s="72"/>
      <c r="N231" s="73"/>
      <c r="O231" s="79" t="s">
        <v>367</v>
      </c>
      <c r="P231" s="81">
        <v>43633.05136574074</v>
      </c>
      <c r="Q231" s="79" t="s">
        <v>386</v>
      </c>
      <c r="R231" s="79"/>
      <c r="S231" s="79"/>
      <c r="T231" s="79" t="s">
        <v>449</v>
      </c>
      <c r="U231" s="79"/>
      <c r="V231" s="82" t="s">
        <v>562</v>
      </c>
      <c r="W231" s="81">
        <v>43633.05136574074</v>
      </c>
      <c r="X231" s="85">
        <v>43633</v>
      </c>
      <c r="Y231" s="87" t="s">
        <v>677</v>
      </c>
      <c r="Z231" s="82" t="s">
        <v>807</v>
      </c>
      <c r="AA231" s="79"/>
      <c r="AB231" s="79"/>
      <c r="AC231" s="87" t="s">
        <v>937</v>
      </c>
      <c r="AD231" s="79"/>
      <c r="AE231" s="79" t="b">
        <v>0</v>
      </c>
      <c r="AF231" s="79">
        <v>0</v>
      </c>
      <c r="AG231" s="87" t="s">
        <v>981</v>
      </c>
      <c r="AH231" s="79" t="b">
        <v>0</v>
      </c>
      <c r="AI231" s="79" t="s">
        <v>982</v>
      </c>
      <c r="AJ231" s="79"/>
      <c r="AK231" s="87" t="s">
        <v>981</v>
      </c>
      <c r="AL231" s="79" t="b">
        <v>0</v>
      </c>
      <c r="AM231" s="79">
        <v>62</v>
      </c>
      <c r="AN231" s="87" t="s">
        <v>974</v>
      </c>
      <c r="AO231" s="79" t="s">
        <v>993</v>
      </c>
      <c r="AP231" s="79" t="b">
        <v>0</v>
      </c>
      <c r="AQ231" s="87" t="s">
        <v>974</v>
      </c>
      <c r="AR231" s="79" t="s">
        <v>196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5" t="s">
        <v>315</v>
      </c>
      <c r="B232" s="65" t="s">
        <v>357</v>
      </c>
      <c r="C232" s="66" t="s">
        <v>2615</v>
      </c>
      <c r="D232" s="67">
        <v>3</v>
      </c>
      <c r="E232" s="66" t="s">
        <v>132</v>
      </c>
      <c r="F232" s="69">
        <v>32</v>
      </c>
      <c r="G232" s="66"/>
      <c r="H232" s="70"/>
      <c r="I232" s="71"/>
      <c r="J232" s="71"/>
      <c r="K232" s="34" t="s">
        <v>65</v>
      </c>
      <c r="L232" s="72">
        <v>232</v>
      </c>
      <c r="M232" s="72"/>
      <c r="N232" s="73"/>
      <c r="O232" s="79" t="s">
        <v>368</v>
      </c>
      <c r="P232" s="81">
        <v>43633.05136574074</v>
      </c>
      <c r="Q232" s="79" t="s">
        <v>386</v>
      </c>
      <c r="R232" s="79"/>
      <c r="S232" s="79"/>
      <c r="T232" s="79" t="s">
        <v>449</v>
      </c>
      <c r="U232" s="79"/>
      <c r="V232" s="82" t="s">
        <v>562</v>
      </c>
      <c r="W232" s="81">
        <v>43633.05136574074</v>
      </c>
      <c r="X232" s="85">
        <v>43633</v>
      </c>
      <c r="Y232" s="87" t="s">
        <v>677</v>
      </c>
      <c r="Z232" s="82" t="s">
        <v>807</v>
      </c>
      <c r="AA232" s="79"/>
      <c r="AB232" s="79"/>
      <c r="AC232" s="87" t="s">
        <v>937</v>
      </c>
      <c r="AD232" s="79"/>
      <c r="AE232" s="79" t="b">
        <v>0</v>
      </c>
      <c r="AF232" s="79">
        <v>0</v>
      </c>
      <c r="AG232" s="87" t="s">
        <v>981</v>
      </c>
      <c r="AH232" s="79" t="b">
        <v>0</v>
      </c>
      <c r="AI232" s="79" t="s">
        <v>982</v>
      </c>
      <c r="AJ232" s="79"/>
      <c r="AK232" s="87" t="s">
        <v>981</v>
      </c>
      <c r="AL232" s="79" t="b">
        <v>0</v>
      </c>
      <c r="AM232" s="79">
        <v>62</v>
      </c>
      <c r="AN232" s="87" t="s">
        <v>974</v>
      </c>
      <c r="AO232" s="79" t="s">
        <v>993</v>
      </c>
      <c r="AP232" s="79" t="b">
        <v>0</v>
      </c>
      <c r="AQ232" s="87" t="s">
        <v>974</v>
      </c>
      <c r="AR232" s="79" t="s">
        <v>196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5" t="s">
        <v>315</v>
      </c>
      <c r="B233" s="65" t="s">
        <v>346</v>
      </c>
      <c r="C233" s="66" t="s">
        <v>2615</v>
      </c>
      <c r="D233" s="67">
        <v>3</v>
      </c>
      <c r="E233" s="66" t="s">
        <v>132</v>
      </c>
      <c r="F233" s="69">
        <v>32</v>
      </c>
      <c r="G233" s="66"/>
      <c r="H233" s="70"/>
      <c r="I233" s="71"/>
      <c r="J233" s="71"/>
      <c r="K233" s="34" t="s">
        <v>65</v>
      </c>
      <c r="L233" s="72">
        <v>233</v>
      </c>
      <c r="M233" s="72"/>
      <c r="N233" s="73"/>
      <c r="O233" s="79" t="s">
        <v>368</v>
      </c>
      <c r="P233" s="81">
        <v>43633.05136574074</v>
      </c>
      <c r="Q233" s="79" t="s">
        <v>386</v>
      </c>
      <c r="R233" s="79"/>
      <c r="S233" s="79"/>
      <c r="T233" s="79" t="s">
        <v>449</v>
      </c>
      <c r="U233" s="79"/>
      <c r="V233" s="82" t="s">
        <v>562</v>
      </c>
      <c r="W233" s="81">
        <v>43633.05136574074</v>
      </c>
      <c r="X233" s="85">
        <v>43633</v>
      </c>
      <c r="Y233" s="87" t="s">
        <v>677</v>
      </c>
      <c r="Z233" s="82" t="s">
        <v>807</v>
      </c>
      <c r="AA233" s="79"/>
      <c r="AB233" s="79"/>
      <c r="AC233" s="87" t="s">
        <v>937</v>
      </c>
      <c r="AD233" s="79"/>
      <c r="AE233" s="79" t="b">
        <v>0</v>
      </c>
      <c r="AF233" s="79">
        <v>0</v>
      </c>
      <c r="AG233" s="87" t="s">
        <v>981</v>
      </c>
      <c r="AH233" s="79" t="b">
        <v>0</v>
      </c>
      <c r="AI233" s="79" t="s">
        <v>982</v>
      </c>
      <c r="AJ233" s="79"/>
      <c r="AK233" s="87" t="s">
        <v>981</v>
      </c>
      <c r="AL233" s="79" t="b">
        <v>0</v>
      </c>
      <c r="AM233" s="79">
        <v>62</v>
      </c>
      <c r="AN233" s="87" t="s">
        <v>974</v>
      </c>
      <c r="AO233" s="79" t="s">
        <v>993</v>
      </c>
      <c r="AP233" s="79" t="b">
        <v>0</v>
      </c>
      <c r="AQ233" s="87" t="s">
        <v>974</v>
      </c>
      <c r="AR233" s="79" t="s">
        <v>196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5" t="s">
        <v>315</v>
      </c>
      <c r="B234" s="65" t="s">
        <v>358</v>
      </c>
      <c r="C234" s="66" t="s">
        <v>2615</v>
      </c>
      <c r="D234" s="67">
        <v>3</v>
      </c>
      <c r="E234" s="66" t="s">
        <v>132</v>
      </c>
      <c r="F234" s="69">
        <v>32</v>
      </c>
      <c r="G234" s="66"/>
      <c r="H234" s="70"/>
      <c r="I234" s="71"/>
      <c r="J234" s="71"/>
      <c r="K234" s="34" t="s">
        <v>65</v>
      </c>
      <c r="L234" s="72">
        <v>234</v>
      </c>
      <c r="M234" s="72"/>
      <c r="N234" s="73"/>
      <c r="O234" s="79" t="s">
        <v>368</v>
      </c>
      <c r="P234" s="81">
        <v>43633.05136574074</v>
      </c>
      <c r="Q234" s="79" t="s">
        <v>386</v>
      </c>
      <c r="R234" s="79"/>
      <c r="S234" s="79"/>
      <c r="T234" s="79" t="s">
        <v>449</v>
      </c>
      <c r="U234" s="79"/>
      <c r="V234" s="82" t="s">
        <v>562</v>
      </c>
      <c r="W234" s="81">
        <v>43633.05136574074</v>
      </c>
      <c r="X234" s="85">
        <v>43633</v>
      </c>
      <c r="Y234" s="87" t="s">
        <v>677</v>
      </c>
      <c r="Z234" s="82" t="s">
        <v>807</v>
      </c>
      <c r="AA234" s="79"/>
      <c r="AB234" s="79"/>
      <c r="AC234" s="87" t="s">
        <v>937</v>
      </c>
      <c r="AD234" s="79"/>
      <c r="AE234" s="79" t="b">
        <v>0</v>
      </c>
      <c r="AF234" s="79">
        <v>0</v>
      </c>
      <c r="AG234" s="87" t="s">
        <v>981</v>
      </c>
      <c r="AH234" s="79" t="b">
        <v>0</v>
      </c>
      <c r="AI234" s="79" t="s">
        <v>982</v>
      </c>
      <c r="AJ234" s="79"/>
      <c r="AK234" s="87" t="s">
        <v>981</v>
      </c>
      <c r="AL234" s="79" t="b">
        <v>0</v>
      </c>
      <c r="AM234" s="79">
        <v>62</v>
      </c>
      <c r="AN234" s="87" t="s">
        <v>974</v>
      </c>
      <c r="AO234" s="79" t="s">
        <v>993</v>
      </c>
      <c r="AP234" s="79" t="b">
        <v>0</v>
      </c>
      <c r="AQ234" s="87" t="s">
        <v>974</v>
      </c>
      <c r="AR234" s="79" t="s">
        <v>196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2</v>
      </c>
      <c r="BG234" s="49">
        <v>7.142857142857143</v>
      </c>
      <c r="BH234" s="48">
        <v>0</v>
      </c>
      <c r="BI234" s="49">
        <v>0</v>
      </c>
      <c r="BJ234" s="48">
        <v>0</v>
      </c>
      <c r="BK234" s="49">
        <v>0</v>
      </c>
      <c r="BL234" s="48">
        <v>26</v>
      </c>
      <c r="BM234" s="49">
        <v>92.85714285714286</v>
      </c>
      <c r="BN234" s="48">
        <v>28</v>
      </c>
    </row>
    <row r="235" spans="1:66" ht="15">
      <c r="A235" s="65" t="s">
        <v>316</v>
      </c>
      <c r="B235" s="65" t="s">
        <v>347</v>
      </c>
      <c r="C235" s="66" t="s">
        <v>2615</v>
      </c>
      <c r="D235" s="67">
        <v>3</v>
      </c>
      <c r="E235" s="66" t="s">
        <v>132</v>
      </c>
      <c r="F235" s="69">
        <v>32</v>
      </c>
      <c r="G235" s="66"/>
      <c r="H235" s="70"/>
      <c r="I235" s="71"/>
      <c r="J235" s="71"/>
      <c r="K235" s="34" t="s">
        <v>65</v>
      </c>
      <c r="L235" s="72">
        <v>235</v>
      </c>
      <c r="M235" s="72"/>
      <c r="N235" s="73"/>
      <c r="O235" s="79" t="s">
        <v>367</v>
      </c>
      <c r="P235" s="81">
        <v>43633.0943287037</v>
      </c>
      <c r="Q235" s="79" t="s">
        <v>386</v>
      </c>
      <c r="R235" s="79"/>
      <c r="S235" s="79"/>
      <c r="T235" s="79" t="s">
        <v>449</v>
      </c>
      <c r="U235" s="79"/>
      <c r="V235" s="82" t="s">
        <v>563</v>
      </c>
      <c r="W235" s="81">
        <v>43633.0943287037</v>
      </c>
      <c r="X235" s="85">
        <v>43633</v>
      </c>
      <c r="Y235" s="87" t="s">
        <v>678</v>
      </c>
      <c r="Z235" s="82" t="s">
        <v>808</v>
      </c>
      <c r="AA235" s="79"/>
      <c r="AB235" s="79"/>
      <c r="AC235" s="87" t="s">
        <v>938</v>
      </c>
      <c r="AD235" s="79"/>
      <c r="AE235" s="79" t="b">
        <v>0</v>
      </c>
      <c r="AF235" s="79">
        <v>0</v>
      </c>
      <c r="AG235" s="87" t="s">
        <v>981</v>
      </c>
      <c r="AH235" s="79" t="b">
        <v>0</v>
      </c>
      <c r="AI235" s="79" t="s">
        <v>982</v>
      </c>
      <c r="AJ235" s="79"/>
      <c r="AK235" s="87" t="s">
        <v>981</v>
      </c>
      <c r="AL235" s="79" t="b">
        <v>0</v>
      </c>
      <c r="AM235" s="79">
        <v>62</v>
      </c>
      <c r="AN235" s="87" t="s">
        <v>974</v>
      </c>
      <c r="AO235" s="79" t="s">
        <v>986</v>
      </c>
      <c r="AP235" s="79" t="b">
        <v>0</v>
      </c>
      <c r="AQ235" s="87" t="s">
        <v>974</v>
      </c>
      <c r="AR235" s="79" t="s">
        <v>196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5" t="s">
        <v>316</v>
      </c>
      <c r="B236" s="65" t="s">
        <v>357</v>
      </c>
      <c r="C236" s="66" t="s">
        <v>2615</v>
      </c>
      <c r="D236" s="67">
        <v>3</v>
      </c>
      <c r="E236" s="66" t="s">
        <v>132</v>
      </c>
      <c r="F236" s="69">
        <v>32</v>
      </c>
      <c r="G236" s="66"/>
      <c r="H236" s="70"/>
      <c r="I236" s="71"/>
      <c r="J236" s="71"/>
      <c r="K236" s="34" t="s">
        <v>65</v>
      </c>
      <c r="L236" s="72">
        <v>236</v>
      </c>
      <c r="M236" s="72"/>
      <c r="N236" s="73"/>
      <c r="O236" s="79" t="s">
        <v>368</v>
      </c>
      <c r="P236" s="81">
        <v>43633.0943287037</v>
      </c>
      <c r="Q236" s="79" t="s">
        <v>386</v>
      </c>
      <c r="R236" s="79"/>
      <c r="S236" s="79"/>
      <c r="T236" s="79" t="s">
        <v>449</v>
      </c>
      <c r="U236" s="79"/>
      <c r="V236" s="82" t="s">
        <v>563</v>
      </c>
      <c r="W236" s="81">
        <v>43633.0943287037</v>
      </c>
      <c r="X236" s="85">
        <v>43633</v>
      </c>
      <c r="Y236" s="87" t="s">
        <v>678</v>
      </c>
      <c r="Z236" s="82" t="s">
        <v>808</v>
      </c>
      <c r="AA236" s="79"/>
      <c r="AB236" s="79"/>
      <c r="AC236" s="87" t="s">
        <v>938</v>
      </c>
      <c r="AD236" s="79"/>
      <c r="AE236" s="79" t="b">
        <v>0</v>
      </c>
      <c r="AF236" s="79">
        <v>0</v>
      </c>
      <c r="AG236" s="87" t="s">
        <v>981</v>
      </c>
      <c r="AH236" s="79" t="b">
        <v>0</v>
      </c>
      <c r="AI236" s="79" t="s">
        <v>982</v>
      </c>
      <c r="AJ236" s="79"/>
      <c r="AK236" s="87" t="s">
        <v>981</v>
      </c>
      <c r="AL236" s="79" t="b">
        <v>0</v>
      </c>
      <c r="AM236" s="79">
        <v>62</v>
      </c>
      <c r="AN236" s="87" t="s">
        <v>974</v>
      </c>
      <c r="AO236" s="79" t="s">
        <v>986</v>
      </c>
      <c r="AP236" s="79" t="b">
        <v>0</v>
      </c>
      <c r="AQ236" s="87" t="s">
        <v>974</v>
      </c>
      <c r="AR236" s="79" t="s">
        <v>196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5" t="s">
        <v>316</v>
      </c>
      <c r="B237" s="65" t="s">
        <v>346</v>
      </c>
      <c r="C237" s="66" t="s">
        <v>2615</v>
      </c>
      <c r="D237" s="67">
        <v>3</v>
      </c>
      <c r="E237" s="66" t="s">
        <v>132</v>
      </c>
      <c r="F237" s="69">
        <v>32</v>
      </c>
      <c r="G237" s="66"/>
      <c r="H237" s="70"/>
      <c r="I237" s="71"/>
      <c r="J237" s="71"/>
      <c r="K237" s="34" t="s">
        <v>65</v>
      </c>
      <c r="L237" s="72">
        <v>237</v>
      </c>
      <c r="M237" s="72"/>
      <c r="N237" s="73"/>
      <c r="O237" s="79" t="s">
        <v>368</v>
      </c>
      <c r="P237" s="81">
        <v>43633.0943287037</v>
      </c>
      <c r="Q237" s="79" t="s">
        <v>386</v>
      </c>
      <c r="R237" s="79"/>
      <c r="S237" s="79"/>
      <c r="T237" s="79" t="s">
        <v>449</v>
      </c>
      <c r="U237" s="79"/>
      <c r="V237" s="82" t="s">
        <v>563</v>
      </c>
      <c r="W237" s="81">
        <v>43633.0943287037</v>
      </c>
      <c r="X237" s="85">
        <v>43633</v>
      </c>
      <c r="Y237" s="87" t="s">
        <v>678</v>
      </c>
      <c r="Z237" s="82" t="s">
        <v>808</v>
      </c>
      <c r="AA237" s="79"/>
      <c r="AB237" s="79"/>
      <c r="AC237" s="87" t="s">
        <v>938</v>
      </c>
      <c r="AD237" s="79"/>
      <c r="AE237" s="79" t="b">
        <v>0</v>
      </c>
      <c r="AF237" s="79">
        <v>0</v>
      </c>
      <c r="AG237" s="87" t="s">
        <v>981</v>
      </c>
      <c r="AH237" s="79" t="b">
        <v>0</v>
      </c>
      <c r="AI237" s="79" t="s">
        <v>982</v>
      </c>
      <c r="AJ237" s="79"/>
      <c r="AK237" s="87" t="s">
        <v>981</v>
      </c>
      <c r="AL237" s="79" t="b">
        <v>0</v>
      </c>
      <c r="AM237" s="79">
        <v>62</v>
      </c>
      <c r="AN237" s="87" t="s">
        <v>974</v>
      </c>
      <c r="AO237" s="79" t="s">
        <v>986</v>
      </c>
      <c r="AP237" s="79" t="b">
        <v>0</v>
      </c>
      <c r="AQ237" s="87" t="s">
        <v>974</v>
      </c>
      <c r="AR237" s="79" t="s">
        <v>196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5" t="s">
        <v>316</v>
      </c>
      <c r="B238" s="65" t="s">
        <v>358</v>
      </c>
      <c r="C238" s="66" t="s">
        <v>2615</v>
      </c>
      <c r="D238" s="67">
        <v>3</v>
      </c>
      <c r="E238" s="66" t="s">
        <v>132</v>
      </c>
      <c r="F238" s="69">
        <v>32</v>
      </c>
      <c r="G238" s="66"/>
      <c r="H238" s="70"/>
      <c r="I238" s="71"/>
      <c r="J238" s="71"/>
      <c r="K238" s="34" t="s">
        <v>65</v>
      </c>
      <c r="L238" s="72">
        <v>238</v>
      </c>
      <c r="M238" s="72"/>
      <c r="N238" s="73"/>
      <c r="O238" s="79" t="s">
        <v>368</v>
      </c>
      <c r="P238" s="81">
        <v>43633.0943287037</v>
      </c>
      <c r="Q238" s="79" t="s">
        <v>386</v>
      </c>
      <c r="R238" s="79"/>
      <c r="S238" s="79"/>
      <c r="T238" s="79" t="s">
        <v>449</v>
      </c>
      <c r="U238" s="79"/>
      <c r="V238" s="82" t="s">
        <v>563</v>
      </c>
      <c r="W238" s="81">
        <v>43633.0943287037</v>
      </c>
      <c r="X238" s="85">
        <v>43633</v>
      </c>
      <c r="Y238" s="87" t="s">
        <v>678</v>
      </c>
      <c r="Z238" s="82" t="s">
        <v>808</v>
      </c>
      <c r="AA238" s="79"/>
      <c r="AB238" s="79"/>
      <c r="AC238" s="87" t="s">
        <v>938</v>
      </c>
      <c r="AD238" s="79"/>
      <c r="AE238" s="79" t="b">
        <v>0</v>
      </c>
      <c r="AF238" s="79">
        <v>0</v>
      </c>
      <c r="AG238" s="87" t="s">
        <v>981</v>
      </c>
      <c r="AH238" s="79" t="b">
        <v>0</v>
      </c>
      <c r="AI238" s="79" t="s">
        <v>982</v>
      </c>
      <c r="AJ238" s="79"/>
      <c r="AK238" s="87" t="s">
        <v>981</v>
      </c>
      <c r="AL238" s="79" t="b">
        <v>0</v>
      </c>
      <c r="AM238" s="79">
        <v>62</v>
      </c>
      <c r="AN238" s="87" t="s">
        <v>974</v>
      </c>
      <c r="AO238" s="79" t="s">
        <v>986</v>
      </c>
      <c r="AP238" s="79" t="b">
        <v>0</v>
      </c>
      <c r="AQ238" s="87" t="s">
        <v>974</v>
      </c>
      <c r="AR238" s="79" t="s">
        <v>196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2</v>
      </c>
      <c r="BG238" s="49">
        <v>7.142857142857143</v>
      </c>
      <c r="BH238" s="48">
        <v>0</v>
      </c>
      <c r="BI238" s="49">
        <v>0</v>
      </c>
      <c r="BJ238" s="48">
        <v>0</v>
      </c>
      <c r="BK238" s="49">
        <v>0</v>
      </c>
      <c r="BL238" s="48">
        <v>26</v>
      </c>
      <c r="BM238" s="49">
        <v>92.85714285714286</v>
      </c>
      <c r="BN238" s="48">
        <v>28</v>
      </c>
    </row>
    <row r="239" spans="1:66" ht="15">
      <c r="A239" s="65" t="s">
        <v>317</v>
      </c>
      <c r="B239" s="65" t="s">
        <v>347</v>
      </c>
      <c r="C239" s="66" t="s">
        <v>2615</v>
      </c>
      <c r="D239" s="67">
        <v>3</v>
      </c>
      <c r="E239" s="66" t="s">
        <v>132</v>
      </c>
      <c r="F239" s="69">
        <v>32</v>
      </c>
      <c r="G239" s="66"/>
      <c r="H239" s="70"/>
      <c r="I239" s="71"/>
      <c r="J239" s="71"/>
      <c r="K239" s="34" t="s">
        <v>65</v>
      </c>
      <c r="L239" s="72">
        <v>239</v>
      </c>
      <c r="M239" s="72"/>
      <c r="N239" s="73"/>
      <c r="O239" s="79" t="s">
        <v>367</v>
      </c>
      <c r="P239" s="81">
        <v>43633.170486111114</v>
      </c>
      <c r="Q239" s="79" t="s">
        <v>386</v>
      </c>
      <c r="R239" s="79"/>
      <c r="S239" s="79"/>
      <c r="T239" s="79" t="s">
        <v>449</v>
      </c>
      <c r="U239" s="79"/>
      <c r="V239" s="82" t="s">
        <v>564</v>
      </c>
      <c r="W239" s="81">
        <v>43633.170486111114</v>
      </c>
      <c r="X239" s="85">
        <v>43633</v>
      </c>
      <c r="Y239" s="87" t="s">
        <v>679</v>
      </c>
      <c r="Z239" s="82" t="s">
        <v>809</v>
      </c>
      <c r="AA239" s="79"/>
      <c r="AB239" s="79"/>
      <c r="AC239" s="87" t="s">
        <v>939</v>
      </c>
      <c r="AD239" s="79"/>
      <c r="AE239" s="79" t="b">
        <v>0</v>
      </c>
      <c r="AF239" s="79">
        <v>0</v>
      </c>
      <c r="AG239" s="87" t="s">
        <v>981</v>
      </c>
      <c r="AH239" s="79" t="b">
        <v>0</v>
      </c>
      <c r="AI239" s="79" t="s">
        <v>982</v>
      </c>
      <c r="AJ239" s="79"/>
      <c r="AK239" s="87" t="s">
        <v>981</v>
      </c>
      <c r="AL239" s="79" t="b">
        <v>0</v>
      </c>
      <c r="AM239" s="79">
        <v>62</v>
      </c>
      <c r="AN239" s="87" t="s">
        <v>974</v>
      </c>
      <c r="AO239" s="79" t="s">
        <v>986</v>
      </c>
      <c r="AP239" s="79" t="b">
        <v>0</v>
      </c>
      <c r="AQ239" s="87" t="s">
        <v>974</v>
      </c>
      <c r="AR239" s="79" t="s">
        <v>196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5" t="s">
        <v>317</v>
      </c>
      <c r="B240" s="65" t="s">
        <v>357</v>
      </c>
      <c r="C240" s="66" t="s">
        <v>2615</v>
      </c>
      <c r="D240" s="67">
        <v>3</v>
      </c>
      <c r="E240" s="66" t="s">
        <v>132</v>
      </c>
      <c r="F240" s="69">
        <v>32</v>
      </c>
      <c r="G240" s="66"/>
      <c r="H240" s="70"/>
      <c r="I240" s="71"/>
      <c r="J240" s="71"/>
      <c r="K240" s="34" t="s">
        <v>65</v>
      </c>
      <c r="L240" s="72">
        <v>240</v>
      </c>
      <c r="M240" s="72"/>
      <c r="N240" s="73"/>
      <c r="O240" s="79" t="s">
        <v>368</v>
      </c>
      <c r="P240" s="81">
        <v>43633.170486111114</v>
      </c>
      <c r="Q240" s="79" t="s">
        <v>386</v>
      </c>
      <c r="R240" s="79"/>
      <c r="S240" s="79"/>
      <c r="T240" s="79" t="s">
        <v>449</v>
      </c>
      <c r="U240" s="79"/>
      <c r="V240" s="82" t="s">
        <v>564</v>
      </c>
      <c r="W240" s="81">
        <v>43633.170486111114</v>
      </c>
      <c r="X240" s="85">
        <v>43633</v>
      </c>
      <c r="Y240" s="87" t="s">
        <v>679</v>
      </c>
      <c r="Z240" s="82" t="s">
        <v>809</v>
      </c>
      <c r="AA240" s="79"/>
      <c r="AB240" s="79"/>
      <c r="AC240" s="87" t="s">
        <v>939</v>
      </c>
      <c r="AD240" s="79"/>
      <c r="AE240" s="79" t="b">
        <v>0</v>
      </c>
      <c r="AF240" s="79">
        <v>0</v>
      </c>
      <c r="AG240" s="87" t="s">
        <v>981</v>
      </c>
      <c r="AH240" s="79" t="b">
        <v>0</v>
      </c>
      <c r="AI240" s="79" t="s">
        <v>982</v>
      </c>
      <c r="AJ240" s="79"/>
      <c r="AK240" s="87" t="s">
        <v>981</v>
      </c>
      <c r="AL240" s="79" t="b">
        <v>0</v>
      </c>
      <c r="AM240" s="79">
        <v>62</v>
      </c>
      <c r="AN240" s="87" t="s">
        <v>974</v>
      </c>
      <c r="AO240" s="79" t="s">
        <v>986</v>
      </c>
      <c r="AP240" s="79" t="b">
        <v>0</v>
      </c>
      <c r="AQ240" s="87" t="s">
        <v>974</v>
      </c>
      <c r="AR240" s="79" t="s">
        <v>196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5" t="s">
        <v>317</v>
      </c>
      <c r="B241" s="65" t="s">
        <v>346</v>
      </c>
      <c r="C241" s="66" t="s">
        <v>2615</v>
      </c>
      <c r="D241" s="67">
        <v>3</v>
      </c>
      <c r="E241" s="66" t="s">
        <v>132</v>
      </c>
      <c r="F241" s="69">
        <v>32</v>
      </c>
      <c r="G241" s="66"/>
      <c r="H241" s="70"/>
      <c r="I241" s="71"/>
      <c r="J241" s="71"/>
      <c r="K241" s="34" t="s">
        <v>65</v>
      </c>
      <c r="L241" s="72">
        <v>241</v>
      </c>
      <c r="M241" s="72"/>
      <c r="N241" s="73"/>
      <c r="O241" s="79" t="s">
        <v>368</v>
      </c>
      <c r="P241" s="81">
        <v>43633.170486111114</v>
      </c>
      <c r="Q241" s="79" t="s">
        <v>386</v>
      </c>
      <c r="R241" s="79"/>
      <c r="S241" s="79"/>
      <c r="T241" s="79" t="s">
        <v>449</v>
      </c>
      <c r="U241" s="79"/>
      <c r="V241" s="82" t="s">
        <v>564</v>
      </c>
      <c r="W241" s="81">
        <v>43633.170486111114</v>
      </c>
      <c r="X241" s="85">
        <v>43633</v>
      </c>
      <c r="Y241" s="87" t="s">
        <v>679</v>
      </c>
      <c r="Z241" s="82" t="s">
        <v>809</v>
      </c>
      <c r="AA241" s="79"/>
      <c r="AB241" s="79"/>
      <c r="AC241" s="87" t="s">
        <v>939</v>
      </c>
      <c r="AD241" s="79"/>
      <c r="AE241" s="79" t="b">
        <v>0</v>
      </c>
      <c r="AF241" s="79">
        <v>0</v>
      </c>
      <c r="AG241" s="87" t="s">
        <v>981</v>
      </c>
      <c r="AH241" s="79" t="b">
        <v>0</v>
      </c>
      <c r="AI241" s="79" t="s">
        <v>982</v>
      </c>
      <c r="AJ241" s="79"/>
      <c r="AK241" s="87" t="s">
        <v>981</v>
      </c>
      <c r="AL241" s="79" t="b">
        <v>0</v>
      </c>
      <c r="AM241" s="79">
        <v>62</v>
      </c>
      <c r="AN241" s="87" t="s">
        <v>974</v>
      </c>
      <c r="AO241" s="79" t="s">
        <v>986</v>
      </c>
      <c r="AP241" s="79" t="b">
        <v>0</v>
      </c>
      <c r="AQ241" s="87" t="s">
        <v>974</v>
      </c>
      <c r="AR241" s="79" t="s">
        <v>196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5" t="s">
        <v>317</v>
      </c>
      <c r="B242" s="65" t="s">
        <v>358</v>
      </c>
      <c r="C242" s="66" t="s">
        <v>2615</v>
      </c>
      <c r="D242" s="67">
        <v>3</v>
      </c>
      <c r="E242" s="66" t="s">
        <v>132</v>
      </c>
      <c r="F242" s="69">
        <v>32</v>
      </c>
      <c r="G242" s="66"/>
      <c r="H242" s="70"/>
      <c r="I242" s="71"/>
      <c r="J242" s="71"/>
      <c r="K242" s="34" t="s">
        <v>65</v>
      </c>
      <c r="L242" s="72">
        <v>242</v>
      </c>
      <c r="M242" s="72"/>
      <c r="N242" s="73"/>
      <c r="O242" s="79" t="s">
        <v>368</v>
      </c>
      <c r="P242" s="81">
        <v>43633.170486111114</v>
      </c>
      <c r="Q242" s="79" t="s">
        <v>386</v>
      </c>
      <c r="R242" s="79"/>
      <c r="S242" s="79"/>
      <c r="T242" s="79" t="s">
        <v>449</v>
      </c>
      <c r="U242" s="79"/>
      <c r="V242" s="82" t="s">
        <v>564</v>
      </c>
      <c r="W242" s="81">
        <v>43633.170486111114</v>
      </c>
      <c r="X242" s="85">
        <v>43633</v>
      </c>
      <c r="Y242" s="87" t="s">
        <v>679</v>
      </c>
      <c r="Z242" s="82" t="s">
        <v>809</v>
      </c>
      <c r="AA242" s="79"/>
      <c r="AB242" s="79"/>
      <c r="AC242" s="87" t="s">
        <v>939</v>
      </c>
      <c r="AD242" s="79"/>
      <c r="AE242" s="79" t="b">
        <v>0</v>
      </c>
      <c r="AF242" s="79">
        <v>0</v>
      </c>
      <c r="AG242" s="87" t="s">
        <v>981</v>
      </c>
      <c r="AH242" s="79" t="b">
        <v>0</v>
      </c>
      <c r="AI242" s="79" t="s">
        <v>982</v>
      </c>
      <c r="AJ242" s="79"/>
      <c r="AK242" s="87" t="s">
        <v>981</v>
      </c>
      <c r="AL242" s="79" t="b">
        <v>0</v>
      </c>
      <c r="AM242" s="79">
        <v>62</v>
      </c>
      <c r="AN242" s="87" t="s">
        <v>974</v>
      </c>
      <c r="AO242" s="79" t="s">
        <v>986</v>
      </c>
      <c r="AP242" s="79" t="b">
        <v>0</v>
      </c>
      <c r="AQ242" s="87" t="s">
        <v>974</v>
      </c>
      <c r="AR242" s="79" t="s">
        <v>196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2</v>
      </c>
      <c r="BG242" s="49">
        <v>7.142857142857143</v>
      </c>
      <c r="BH242" s="48">
        <v>0</v>
      </c>
      <c r="BI242" s="49">
        <v>0</v>
      </c>
      <c r="BJ242" s="48">
        <v>0</v>
      </c>
      <c r="BK242" s="49">
        <v>0</v>
      </c>
      <c r="BL242" s="48">
        <v>26</v>
      </c>
      <c r="BM242" s="49">
        <v>92.85714285714286</v>
      </c>
      <c r="BN242" s="48">
        <v>28</v>
      </c>
    </row>
    <row r="243" spans="1:66" ht="15">
      <c r="A243" s="65" t="s">
        <v>318</v>
      </c>
      <c r="B243" s="65" t="s">
        <v>347</v>
      </c>
      <c r="C243" s="66" t="s">
        <v>2615</v>
      </c>
      <c r="D243" s="67">
        <v>3</v>
      </c>
      <c r="E243" s="66" t="s">
        <v>132</v>
      </c>
      <c r="F243" s="69">
        <v>32</v>
      </c>
      <c r="G243" s="66"/>
      <c r="H243" s="70"/>
      <c r="I243" s="71"/>
      <c r="J243" s="71"/>
      <c r="K243" s="34" t="s">
        <v>65</v>
      </c>
      <c r="L243" s="72">
        <v>243</v>
      </c>
      <c r="M243" s="72"/>
      <c r="N243" s="73"/>
      <c r="O243" s="79" t="s">
        <v>367</v>
      </c>
      <c r="P243" s="81">
        <v>43633.17744212963</v>
      </c>
      <c r="Q243" s="79" t="s">
        <v>379</v>
      </c>
      <c r="R243" s="79"/>
      <c r="S243" s="79"/>
      <c r="T243" s="79" t="s">
        <v>449</v>
      </c>
      <c r="U243" s="79"/>
      <c r="V243" s="82" t="s">
        <v>565</v>
      </c>
      <c r="W243" s="81">
        <v>43633.17744212963</v>
      </c>
      <c r="X243" s="85">
        <v>43633</v>
      </c>
      <c r="Y243" s="87" t="s">
        <v>680</v>
      </c>
      <c r="Z243" s="82" t="s">
        <v>810</v>
      </c>
      <c r="AA243" s="79"/>
      <c r="AB243" s="79"/>
      <c r="AC243" s="87" t="s">
        <v>940</v>
      </c>
      <c r="AD243" s="79"/>
      <c r="AE243" s="79" t="b">
        <v>0</v>
      </c>
      <c r="AF243" s="79">
        <v>0</v>
      </c>
      <c r="AG243" s="87" t="s">
        <v>981</v>
      </c>
      <c r="AH243" s="79" t="b">
        <v>0</v>
      </c>
      <c r="AI243" s="79" t="s">
        <v>982</v>
      </c>
      <c r="AJ243" s="79"/>
      <c r="AK243" s="87" t="s">
        <v>981</v>
      </c>
      <c r="AL243" s="79" t="b">
        <v>0</v>
      </c>
      <c r="AM243" s="79">
        <v>69</v>
      </c>
      <c r="AN243" s="87" t="s">
        <v>973</v>
      </c>
      <c r="AO243" s="79" t="s">
        <v>994</v>
      </c>
      <c r="AP243" s="79" t="b">
        <v>0</v>
      </c>
      <c r="AQ243" s="87" t="s">
        <v>973</v>
      </c>
      <c r="AR243" s="79" t="s">
        <v>196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5" t="s">
        <v>318</v>
      </c>
      <c r="B244" s="65" t="s">
        <v>357</v>
      </c>
      <c r="C244" s="66" t="s">
        <v>2615</v>
      </c>
      <c r="D244" s="67">
        <v>3</v>
      </c>
      <c r="E244" s="66" t="s">
        <v>132</v>
      </c>
      <c r="F244" s="69">
        <v>32</v>
      </c>
      <c r="G244" s="66"/>
      <c r="H244" s="70"/>
      <c r="I244" s="71"/>
      <c r="J244" s="71"/>
      <c r="K244" s="34" t="s">
        <v>65</v>
      </c>
      <c r="L244" s="72">
        <v>244</v>
      </c>
      <c r="M244" s="72"/>
      <c r="N244" s="73"/>
      <c r="O244" s="79" t="s">
        <v>368</v>
      </c>
      <c r="P244" s="81">
        <v>43633.17744212963</v>
      </c>
      <c r="Q244" s="79" t="s">
        <v>379</v>
      </c>
      <c r="R244" s="79"/>
      <c r="S244" s="79"/>
      <c r="T244" s="79" t="s">
        <v>449</v>
      </c>
      <c r="U244" s="79"/>
      <c r="V244" s="82" t="s">
        <v>565</v>
      </c>
      <c r="W244" s="81">
        <v>43633.17744212963</v>
      </c>
      <c r="X244" s="85">
        <v>43633</v>
      </c>
      <c r="Y244" s="87" t="s">
        <v>680</v>
      </c>
      <c r="Z244" s="82" t="s">
        <v>810</v>
      </c>
      <c r="AA244" s="79"/>
      <c r="AB244" s="79"/>
      <c r="AC244" s="87" t="s">
        <v>940</v>
      </c>
      <c r="AD244" s="79"/>
      <c r="AE244" s="79" t="b">
        <v>0</v>
      </c>
      <c r="AF244" s="79">
        <v>0</v>
      </c>
      <c r="AG244" s="87" t="s">
        <v>981</v>
      </c>
      <c r="AH244" s="79" t="b">
        <v>0</v>
      </c>
      <c r="AI244" s="79" t="s">
        <v>982</v>
      </c>
      <c r="AJ244" s="79"/>
      <c r="AK244" s="87" t="s">
        <v>981</v>
      </c>
      <c r="AL244" s="79" t="b">
        <v>0</v>
      </c>
      <c r="AM244" s="79">
        <v>69</v>
      </c>
      <c r="AN244" s="87" t="s">
        <v>973</v>
      </c>
      <c r="AO244" s="79" t="s">
        <v>994</v>
      </c>
      <c r="AP244" s="79" t="b">
        <v>0</v>
      </c>
      <c r="AQ244" s="87" t="s">
        <v>973</v>
      </c>
      <c r="AR244" s="79" t="s">
        <v>196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5" t="s">
        <v>318</v>
      </c>
      <c r="B245" s="65" t="s">
        <v>346</v>
      </c>
      <c r="C245" s="66" t="s">
        <v>2615</v>
      </c>
      <c r="D245" s="67">
        <v>3</v>
      </c>
      <c r="E245" s="66" t="s">
        <v>132</v>
      </c>
      <c r="F245" s="69">
        <v>32</v>
      </c>
      <c r="G245" s="66"/>
      <c r="H245" s="70"/>
      <c r="I245" s="71"/>
      <c r="J245" s="71"/>
      <c r="K245" s="34" t="s">
        <v>65</v>
      </c>
      <c r="L245" s="72">
        <v>245</v>
      </c>
      <c r="M245" s="72"/>
      <c r="N245" s="73"/>
      <c r="O245" s="79" t="s">
        <v>368</v>
      </c>
      <c r="P245" s="81">
        <v>43633.17744212963</v>
      </c>
      <c r="Q245" s="79" t="s">
        <v>379</v>
      </c>
      <c r="R245" s="79"/>
      <c r="S245" s="79"/>
      <c r="T245" s="79" t="s">
        <v>449</v>
      </c>
      <c r="U245" s="79"/>
      <c r="V245" s="82" t="s">
        <v>565</v>
      </c>
      <c r="W245" s="81">
        <v>43633.17744212963</v>
      </c>
      <c r="X245" s="85">
        <v>43633</v>
      </c>
      <c r="Y245" s="87" t="s">
        <v>680</v>
      </c>
      <c r="Z245" s="82" t="s">
        <v>810</v>
      </c>
      <c r="AA245" s="79"/>
      <c r="AB245" s="79"/>
      <c r="AC245" s="87" t="s">
        <v>940</v>
      </c>
      <c r="AD245" s="79"/>
      <c r="AE245" s="79" t="b">
        <v>0</v>
      </c>
      <c r="AF245" s="79">
        <v>0</v>
      </c>
      <c r="AG245" s="87" t="s">
        <v>981</v>
      </c>
      <c r="AH245" s="79" t="b">
        <v>0</v>
      </c>
      <c r="AI245" s="79" t="s">
        <v>982</v>
      </c>
      <c r="AJ245" s="79"/>
      <c r="AK245" s="87" t="s">
        <v>981</v>
      </c>
      <c r="AL245" s="79" t="b">
        <v>0</v>
      </c>
      <c r="AM245" s="79">
        <v>69</v>
      </c>
      <c r="AN245" s="87" t="s">
        <v>973</v>
      </c>
      <c r="AO245" s="79" t="s">
        <v>994</v>
      </c>
      <c r="AP245" s="79" t="b">
        <v>0</v>
      </c>
      <c r="AQ245" s="87" t="s">
        <v>973</v>
      </c>
      <c r="AR245" s="79" t="s">
        <v>196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5" t="s">
        <v>318</v>
      </c>
      <c r="B246" s="65" t="s">
        <v>358</v>
      </c>
      <c r="C246" s="66" t="s">
        <v>2615</v>
      </c>
      <c r="D246" s="67">
        <v>3</v>
      </c>
      <c r="E246" s="66" t="s">
        <v>132</v>
      </c>
      <c r="F246" s="69">
        <v>32</v>
      </c>
      <c r="G246" s="66"/>
      <c r="H246" s="70"/>
      <c r="I246" s="71"/>
      <c r="J246" s="71"/>
      <c r="K246" s="34" t="s">
        <v>65</v>
      </c>
      <c r="L246" s="72">
        <v>246</v>
      </c>
      <c r="M246" s="72"/>
      <c r="N246" s="73"/>
      <c r="O246" s="79" t="s">
        <v>368</v>
      </c>
      <c r="P246" s="81">
        <v>43633.17744212963</v>
      </c>
      <c r="Q246" s="79" t="s">
        <v>379</v>
      </c>
      <c r="R246" s="79"/>
      <c r="S246" s="79"/>
      <c r="T246" s="79" t="s">
        <v>449</v>
      </c>
      <c r="U246" s="79"/>
      <c r="V246" s="82" t="s">
        <v>565</v>
      </c>
      <c r="W246" s="81">
        <v>43633.17744212963</v>
      </c>
      <c r="X246" s="85">
        <v>43633</v>
      </c>
      <c r="Y246" s="87" t="s">
        <v>680</v>
      </c>
      <c r="Z246" s="82" t="s">
        <v>810</v>
      </c>
      <c r="AA246" s="79"/>
      <c r="AB246" s="79"/>
      <c r="AC246" s="87" t="s">
        <v>940</v>
      </c>
      <c r="AD246" s="79"/>
      <c r="AE246" s="79" t="b">
        <v>0</v>
      </c>
      <c r="AF246" s="79">
        <v>0</v>
      </c>
      <c r="AG246" s="87" t="s">
        <v>981</v>
      </c>
      <c r="AH246" s="79" t="b">
        <v>0</v>
      </c>
      <c r="AI246" s="79" t="s">
        <v>982</v>
      </c>
      <c r="AJ246" s="79"/>
      <c r="AK246" s="87" t="s">
        <v>981</v>
      </c>
      <c r="AL246" s="79" t="b">
        <v>0</v>
      </c>
      <c r="AM246" s="79">
        <v>69</v>
      </c>
      <c r="AN246" s="87" t="s">
        <v>973</v>
      </c>
      <c r="AO246" s="79" t="s">
        <v>994</v>
      </c>
      <c r="AP246" s="79" t="b">
        <v>0</v>
      </c>
      <c r="AQ246" s="87" t="s">
        <v>973</v>
      </c>
      <c r="AR246" s="79" t="s">
        <v>196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2</v>
      </c>
      <c r="BG246" s="49">
        <v>7.142857142857143</v>
      </c>
      <c r="BH246" s="48">
        <v>0</v>
      </c>
      <c r="BI246" s="49">
        <v>0</v>
      </c>
      <c r="BJ246" s="48">
        <v>0</v>
      </c>
      <c r="BK246" s="49">
        <v>0</v>
      </c>
      <c r="BL246" s="48">
        <v>26</v>
      </c>
      <c r="BM246" s="49">
        <v>92.85714285714286</v>
      </c>
      <c r="BN246" s="48">
        <v>28</v>
      </c>
    </row>
    <row r="247" spans="1:66" ht="15">
      <c r="A247" s="65" t="s">
        <v>319</v>
      </c>
      <c r="B247" s="65" t="s">
        <v>347</v>
      </c>
      <c r="C247" s="66" t="s">
        <v>2615</v>
      </c>
      <c r="D247" s="67">
        <v>3</v>
      </c>
      <c r="E247" s="66" t="s">
        <v>132</v>
      </c>
      <c r="F247" s="69">
        <v>32</v>
      </c>
      <c r="G247" s="66"/>
      <c r="H247" s="70"/>
      <c r="I247" s="71"/>
      <c r="J247" s="71"/>
      <c r="K247" s="34" t="s">
        <v>65</v>
      </c>
      <c r="L247" s="72">
        <v>247</v>
      </c>
      <c r="M247" s="72"/>
      <c r="N247" s="73"/>
      <c r="O247" s="79" t="s">
        <v>367</v>
      </c>
      <c r="P247" s="81">
        <v>43633.181967592594</v>
      </c>
      <c r="Q247" s="79" t="s">
        <v>386</v>
      </c>
      <c r="R247" s="79"/>
      <c r="S247" s="79"/>
      <c r="T247" s="79" t="s">
        <v>449</v>
      </c>
      <c r="U247" s="79"/>
      <c r="V247" s="82" t="s">
        <v>566</v>
      </c>
      <c r="W247" s="81">
        <v>43633.181967592594</v>
      </c>
      <c r="X247" s="85">
        <v>43633</v>
      </c>
      <c r="Y247" s="87" t="s">
        <v>681</v>
      </c>
      <c r="Z247" s="82" t="s">
        <v>811</v>
      </c>
      <c r="AA247" s="79"/>
      <c r="AB247" s="79"/>
      <c r="AC247" s="87" t="s">
        <v>941</v>
      </c>
      <c r="AD247" s="79"/>
      <c r="AE247" s="79" t="b">
        <v>0</v>
      </c>
      <c r="AF247" s="79">
        <v>0</v>
      </c>
      <c r="AG247" s="87" t="s">
        <v>981</v>
      </c>
      <c r="AH247" s="79" t="b">
        <v>0</v>
      </c>
      <c r="AI247" s="79" t="s">
        <v>982</v>
      </c>
      <c r="AJ247" s="79"/>
      <c r="AK247" s="87" t="s">
        <v>981</v>
      </c>
      <c r="AL247" s="79" t="b">
        <v>0</v>
      </c>
      <c r="AM247" s="79">
        <v>62</v>
      </c>
      <c r="AN247" s="87" t="s">
        <v>974</v>
      </c>
      <c r="AO247" s="79" t="s">
        <v>993</v>
      </c>
      <c r="AP247" s="79" t="b">
        <v>0</v>
      </c>
      <c r="AQ247" s="87" t="s">
        <v>974</v>
      </c>
      <c r="AR247" s="79" t="s">
        <v>196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5" t="s">
        <v>319</v>
      </c>
      <c r="B248" s="65" t="s">
        <v>357</v>
      </c>
      <c r="C248" s="66" t="s">
        <v>2615</v>
      </c>
      <c r="D248" s="67">
        <v>3</v>
      </c>
      <c r="E248" s="66" t="s">
        <v>132</v>
      </c>
      <c r="F248" s="69">
        <v>32</v>
      </c>
      <c r="G248" s="66"/>
      <c r="H248" s="70"/>
      <c r="I248" s="71"/>
      <c r="J248" s="71"/>
      <c r="K248" s="34" t="s">
        <v>65</v>
      </c>
      <c r="L248" s="72">
        <v>248</v>
      </c>
      <c r="M248" s="72"/>
      <c r="N248" s="73"/>
      <c r="O248" s="79" t="s">
        <v>368</v>
      </c>
      <c r="P248" s="81">
        <v>43633.181967592594</v>
      </c>
      <c r="Q248" s="79" t="s">
        <v>386</v>
      </c>
      <c r="R248" s="79"/>
      <c r="S248" s="79"/>
      <c r="T248" s="79" t="s">
        <v>449</v>
      </c>
      <c r="U248" s="79"/>
      <c r="V248" s="82" t="s">
        <v>566</v>
      </c>
      <c r="W248" s="81">
        <v>43633.181967592594</v>
      </c>
      <c r="X248" s="85">
        <v>43633</v>
      </c>
      <c r="Y248" s="87" t="s">
        <v>681</v>
      </c>
      <c r="Z248" s="82" t="s">
        <v>811</v>
      </c>
      <c r="AA248" s="79"/>
      <c r="AB248" s="79"/>
      <c r="AC248" s="87" t="s">
        <v>941</v>
      </c>
      <c r="AD248" s="79"/>
      <c r="AE248" s="79" t="b">
        <v>0</v>
      </c>
      <c r="AF248" s="79">
        <v>0</v>
      </c>
      <c r="AG248" s="87" t="s">
        <v>981</v>
      </c>
      <c r="AH248" s="79" t="b">
        <v>0</v>
      </c>
      <c r="AI248" s="79" t="s">
        <v>982</v>
      </c>
      <c r="AJ248" s="79"/>
      <c r="AK248" s="87" t="s">
        <v>981</v>
      </c>
      <c r="AL248" s="79" t="b">
        <v>0</v>
      </c>
      <c r="AM248" s="79">
        <v>62</v>
      </c>
      <c r="AN248" s="87" t="s">
        <v>974</v>
      </c>
      <c r="AO248" s="79" t="s">
        <v>993</v>
      </c>
      <c r="AP248" s="79" t="b">
        <v>0</v>
      </c>
      <c r="AQ248" s="87" t="s">
        <v>974</v>
      </c>
      <c r="AR248" s="79" t="s">
        <v>196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5" t="s">
        <v>319</v>
      </c>
      <c r="B249" s="65" t="s">
        <v>346</v>
      </c>
      <c r="C249" s="66" t="s">
        <v>2615</v>
      </c>
      <c r="D249" s="67">
        <v>3</v>
      </c>
      <c r="E249" s="66" t="s">
        <v>132</v>
      </c>
      <c r="F249" s="69">
        <v>32</v>
      </c>
      <c r="G249" s="66"/>
      <c r="H249" s="70"/>
      <c r="I249" s="71"/>
      <c r="J249" s="71"/>
      <c r="K249" s="34" t="s">
        <v>65</v>
      </c>
      <c r="L249" s="72">
        <v>249</v>
      </c>
      <c r="M249" s="72"/>
      <c r="N249" s="73"/>
      <c r="O249" s="79" t="s">
        <v>368</v>
      </c>
      <c r="P249" s="81">
        <v>43633.181967592594</v>
      </c>
      <c r="Q249" s="79" t="s">
        <v>386</v>
      </c>
      <c r="R249" s="79"/>
      <c r="S249" s="79"/>
      <c r="T249" s="79" t="s">
        <v>449</v>
      </c>
      <c r="U249" s="79"/>
      <c r="V249" s="82" t="s">
        <v>566</v>
      </c>
      <c r="W249" s="81">
        <v>43633.181967592594</v>
      </c>
      <c r="X249" s="85">
        <v>43633</v>
      </c>
      <c r="Y249" s="87" t="s">
        <v>681</v>
      </c>
      <c r="Z249" s="82" t="s">
        <v>811</v>
      </c>
      <c r="AA249" s="79"/>
      <c r="AB249" s="79"/>
      <c r="AC249" s="87" t="s">
        <v>941</v>
      </c>
      <c r="AD249" s="79"/>
      <c r="AE249" s="79" t="b">
        <v>0</v>
      </c>
      <c r="AF249" s="79">
        <v>0</v>
      </c>
      <c r="AG249" s="87" t="s">
        <v>981</v>
      </c>
      <c r="AH249" s="79" t="b">
        <v>0</v>
      </c>
      <c r="AI249" s="79" t="s">
        <v>982</v>
      </c>
      <c r="AJ249" s="79"/>
      <c r="AK249" s="87" t="s">
        <v>981</v>
      </c>
      <c r="AL249" s="79" t="b">
        <v>0</v>
      </c>
      <c r="AM249" s="79">
        <v>62</v>
      </c>
      <c r="AN249" s="87" t="s">
        <v>974</v>
      </c>
      <c r="AO249" s="79" t="s">
        <v>993</v>
      </c>
      <c r="AP249" s="79" t="b">
        <v>0</v>
      </c>
      <c r="AQ249" s="87" t="s">
        <v>974</v>
      </c>
      <c r="AR249" s="79" t="s">
        <v>196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5" t="s">
        <v>319</v>
      </c>
      <c r="B250" s="65" t="s">
        <v>358</v>
      </c>
      <c r="C250" s="66" t="s">
        <v>2615</v>
      </c>
      <c r="D250" s="67">
        <v>3</v>
      </c>
      <c r="E250" s="66" t="s">
        <v>132</v>
      </c>
      <c r="F250" s="69">
        <v>32</v>
      </c>
      <c r="G250" s="66"/>
      <c r="H250" s="70"/>
      <c r="I250" s="71"/>
      <c r="J250" s="71"/>
      <c r="K250" s="34" t="s">
        <v>65</v>
      </c>
      <c r="L250" s="72">
        <v>250</v>
      </c>
      <c r="M250" s="72"/>
      <c r="N250" s="73"/>
      <c r="O250" s="79" t="s">
        <v>368</v>
      </c>
      <c r="P250" s="81">
        <v>43633.181967592594</v>
      </c>
      <c r="Q250" s="79" t="s">
        <v>386</v>
      </c>
      <c r="R250" s="79"/>
      <c r="S250" s="79"/>
      <c r="T250" s="79" t="s">
        <v>449</v>
      </c>
      <c r="U250" s="79"/>
      <c r="V250" s="82" t="s">
        <v>566</v>
      </c>
      <c r="W250" s="81">
        <v>43633.181967592594</v>
      </c>
      <c r="X250" s="85">
        <v>43633</v>
      </c>
      <c r="Y250" s="87" t="s">
        <v>681</v>
      </c>
      <c r="Z250" s="82" t="s">
        <v>811</v>
      </c>
      <c r="AA250" s="79"/>
      <c r="AB250" s="79"/>
      <c r="AC250" s="87" t="s">
        <v>941</v>
      </c>
      <c r="AD250" s="79"/>
      <c r="AE250" s="79" t="b">
        <v>0</v>
      </c>
      <c r="AF250" s="79">
        <v>0</v>
      </c>
      <c r="AG250" s="87" t="s">
        <v>981</v>
      </c>
      <c r="AH250" s="79" t="b">
        <v>0</v>
      </c>
      <c r="AI250" s="79" t="s">
        <v>982</v>
      </c>
      <c r="AJ250" s="79"/>
      <c r="AK250" s="87" t="s">
        <v>981</v>
      </c>
      <c r="AL250" s="79" t="b">
        <v>0</v>
      </c>
      <c r="AM250" s="79">
        <v>62</v>
      </c>
      <c r="AN250" s="87" t="s">
        <v>974</v>
      </c>
      <c r="AO250" s="79" t="s">
        <v>993</v>
      </c>
      <c r="AP250" s="79" t="b">
        <v>0</v>
      </c>
      <c r="AQ250" s="87" t="s">
        <v>974</v>
      </c>
      <c r="AR250" s="79" t="s">
        <v>196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2</v>
      </c>
      <c r="BG250" s="49">
        <v>7.142857142857143</v>
      </c>
      <c r="BH250" s="48">
        <v>0</v>
      </c>
      <c r="BI250" s="49">
        <v>0</v>
      </c>
      <c r="BJ250" s="48">
        <v>0</v>
      </c>
      <c r="BK250" s="49">
        <v>0</v>
      </c>
      <c r="BL250" s="48">
        <v>26</v>
      </c>
      <c r="BM250" s="49">
        <v>92.85714285714286</v>
      </c>
      <c r="BN250" s="48">
        <v>28</v>
      </c>
    </row>
    <row r="251" spans="1:66" ht="15">
      <c r="A251" s="65" t="s">
        <v>320</v>
      </c>
      <c r="B251" s="65" t="s">
        <v>358</v>
      </c>
      <c r="C251" s="66" t="s">
        <v>2615</v>
      </c>
      <c r="D251" s="67">
        <v>3</v>
      </c>
      <c r="E251" s="66" t="s">
        <v>132</v>
      </c>
      <c r="F251" s="69">
        <v>32</v>
      </c>
      <c r="G251" s="66"/>
      <c r="H251" s="70"/>
      <c r="I251" s="71"/>
      <c r="J251" s="71"/>
      <c r="K251" s="34" t="s">
        <v>65</v>
      </c>
      <c r="L251" s="72">
        <v>251</v>
      </c>
      <c r="M251" s="72"/>
      <c r="N251" s="73"/>
      <c r="O251" s="79" t="s">
        <v>368</v>
      </c>
      <c r="P251" s="81">
        <v>43633.181180555555</v>
      </c>
      <c r="Q251" s="79" t="s">
        <v>388</v>
      </c>
      <c r="R251" s="82" t="s">
        <v>411</v>
      </c>
      <c r="S251" s="79" t="s">
        <v>428</v>
      </c>
      <c r="T251" s="79" t="s">
        <v>461</v>
      </c>
      <c r="U251" s="82" t="s">
        <v>481</v>
      </c>
      <c r="V251" s="82" t="s">
        <v>481</v>
      </c>
      <c r="W251" s="81">
        <v>43633.181180555555</v>
      </c>
      <c r="X251" s="85">
        <v>43633</v>
      </c>
      <c r="Y251" s="87" t="s">
        <v>682</v>
      </c>
      <c r="Z251" s="82" t="s">
        <v>812</v>
      </c>
      <c r="AA251" s="79"/>
      <c r="AB251" s="79"/>
      <c r="AC251" s="87" t="s">
        <v>942</v>
      </c>
      <c r="AD251" s="79"/>
      <c r="AE251" s="79" t="b">
        <v>0</v>
      </c>
      <c r="AF251" s="79">
        <v>0</v>
      </c>
      <c r="AG251" s="87" t="s">
        <v>981</v>
      </c>
      <c r="AH251" s="79" t="b">
        <v>0</v>
      </c>
      <c r="AI251" s="79" t="s">
        <v>982</v>
      </c>
      <c r="AJ251" s="79"/>
      <c r="AK251" s="87" t="s">
        <v>981</v>
      </c>
      <c r="AL251" s="79" t="b">
        <v>0</v>
      </c>
      <c r="AM251" s="79">
        <v>1</v>
      </c>
      <c r="AN251" s="87" t="s">
        <v>981</v>
      </c>
      <c r="AO251" s="79" t="s">
        <v>1004</v>
      </c>
      <c r="AP251" s="79" t="b">
        <v>0</v>
      </c>
      <c r="AQ251" s="87" t="s">
        <v>942</v>
      </c>
      <c r="AR251" s="79" t="s">
        <v>196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5" t="s">
        <v>320</v>
      </c>
      <c r="B252" s="65" t="s">
        <v>347</v>
      </c>
      <c r="C252" s="66" t="s">
        <v>2615</v>
      </c>
      <c r="D252" s="67">
        <v>3</v>
      </c>
      <c r="E252" s="66" t="s">
        <v>132</v>
      </c>
      <c r="F252" s="69">
        <v>32</v>
      </c>
      <c r="G252" s="66"/>
      <c r="H252" s="70"/>
      <c r="I252" s="71"/>
      <c r="J252" s="71"/>
      <c r="K252" s="34" t="s">
        <v>65</v>
      </c>
      <c r="L252" s="72">
        <v>252</v>
      </c>
      <c r="M252" s="72"/>
      <c r="N252" s="73"/>
      <c r="O252" s="79" t="s">
        <v>368</v>
      </c>
      <c r="P252" s="81">
        <v>43633.181180555555</v>
      </c>
      <c r="Q252" s="79" t="s">
        <v>388</v>
      </c>
      <c r="R252" s="82" t="s">
        <v>411</v>
      </c>
      <c r="S252" s="79" t="s">
        <v>428</v>
      </c>
      <c r="T252" s="79" t="s">
        <v>461</v>
      </c>
      <c r="U252" s="82" t="s">
        <v>481</v>
      </c>
      <c r="V252" s="82" t="s">
        <v>481</v>
      </c>
      <c r="W252" s="81">
        <v>43633.181180555555</v>
      </c>
      <c r="X252" s="85">
        <v>43633</v>
      </c>
      <c r="Y252" s="87" t="s">
        <v>682</v>
      </c>
      <c r="Z252" s="82" t="s">
        <v>812</v>
      </c>
      <c r="AA252" s="79"/>
      <c r="AB252" s="79"/>
      <c r="AC252" s="87" t="s">
        <v>942</v>
      </c>
      <c r="AD252" s="79"/>
      <c r="AE252" s="79" t="b">
        <v>0</v>
      </c>
      <c r="AF252" s="79">
        <v>0</v>
      </c>
      <c r="AG252" s="87" t="s">
        <v>981</v>
      </c>
      <c r="AH252" s="79" t="b">
        <v>0</v>
      </c>
      <c r="AI252" s="79" t="s">
        <v>982</v>
      </c>
      <c r="AJ252" s="79"/>
      <c r="AK252" s="87" t="s">
        <v>981</v>
      </c>
      <c r="AL252" s="79" t="b">
        <v>0</v>
      </c>
      <c r="AM252" s="79">
        <v>1</v>
      </c>
      <c r="AN252" s="87" t="s">
        <v>981</v>
      </c>
      <c r="AO252" s="79" t="s">
        <v>1004</v>
      </c>
      <c r="AP252" s="79" t="b">
        <v>0</v>
      </c>
      <c r="AQ252" s="87" t="s">
        <v>942</v>
      </c>
      <c r="AR252" s="79" t="s">
        <v>196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3</v>
      </c>
      <c r="BG252" s="49">
        <v>10.344827586206897</v>
      </c>
      <c r="BH252" s="48">
        <v>0</v>
      </c>
      <c r="BI252" s="49">
        <v>0</v>
      </c>
      <c r="BJ252" s="48">
        <v>0</v>
      </c>
      <c r="BK252" s="49">
        <v>0</v>
      </c>
      <c r="BL252" s="48">
        <v>26</v>
      </c>
      <c r="BM252" s="49">
        <v>89.65517241379311</v>
      </c>
      <c r="BN252" s="48">
        <v>29</v>
      </c>
    </row>
    <row r="253" spans="1:66" ht="15">
      <c r="A253" s="65" t="s">
        <v>321</v>
      </c>
      <c r="B253" s="65" t="s">
        <v>320</v>
      </c>
      <c r="C253" s="66" t="s">
        <v>2615</v>
      </c>
      <c r="D253" s="67">
        <v>3</v>
      </c>
      <c r="E253" s="66" t="s">
        <v>132</v>
      </c>
      <c r="F253" s="69">
        <v>32</v>
      </c>
      <c r="G253" s="66"/>
      <c r="H253" s="70"/>
      <c r="I253" s="71"/>
      <c r="J253" s="71"/>
      <c r="K253" s="34" t="s">
        <v>65</v>
      </c>
      <c r="L253" s="72">
        <v>253</v>
      </c>
      <c r="M253" s="72"/>
      <c r="N253" s="73"/>
      <c r="O253" s="79" t="s">
        <v>367</v>
      </c>
      <c r="P253" s="81">
        <v>43633.18210648148</v>
      </c>
      <c r="Q253" s="79" t="s">
        <v>388</v>
      </c>
      <c r="R253" s="79"/>
      <c r="S253" s="79"/>
      <c r="T253" s="79" t="s">
        <v>462</v>
      </c>
      <c r="U253" s="79"/>
      <c r="V253" s="82" t="s">
        <v>567</v>
      </c>
      <c r="W253" s="81">
        <v>43633.18210648148</v>
      </c>
      <c r="X253" s="85">
        <v>43633</v>
      </c>
      <c r="Y253" s="87" t="s">
        <v>683</v>
      </c>
      <c r="Z253" s="82" t="s">
        <v>813</v>
      </c>
      <c r="AA253" s="79"/>
      <c r="AB253" s="79"/>
      <c r="AC253" s="87" t="s">
        <v>943</v>
      </c>
      <c r="AD253" s="79"/>
      <c r="AE253" s="79" t="b">
        <v>0</v>
      </c>
      <c r="AF253" s="79">
        <v>0</v>
      </c>
      <c r="AG253" s="87" t="s">
        <v>981</v>
      </c>
      <c r="AH253" s="79" t="b">
        <v>0</v>
      </c>
      <c r="AI253" s="79" t="s">
        <v>982</v>
      </c>
      <c r="AJ253" s="79"/>
      <c r="AK253" s="87" t="s">
        <v>981</v>
      </c>
      <c r="AL253" s="79" t="b">
        <v>0</v>
      </c>
      <c r="AM253" s="79">
        <v>1</v>
      </c>
      <c r="AN253" s="87" t="s">
        <v>942</v>
      </c>
      <c r="AO253" s="79" t="s">
        <v>1005</v>
      </c>
      <c r="AP253" s="79" t="b">
        <v>0</v>
      </c>
      <c r="AQ253" s="87" t="s">
        <v>942</v>
      </c>
      <c r="AR253" s="79" t="s">
        <v>196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5" t="s">
        <v>321</v>
      </c>
      <c r="B254" s="65" t="s">
        <v>358</v>
      </c>
      <c r="C254" s="66" t="s">
        <v>2615</v>
      </c>
      <c r="D254" s="67">
        <v>3</v>
      </c>
      <c r="E254" s="66" t="s">
        <v>132</v>
      </c>
      <c r="F254" s="69">
        <v>32</v>
      </c>
      <c r="G254" s="66"/>
      <c r="H254" s="70"/>
      <c r="I254" s="71"/>
      <c r="J254" s="71"/>
      <c r="K254" s="34" t="s">
        <v>65</v>
      </c>
      <c r="L254" s="72">
        <v>254</v>
      </c>
      <c r="M254" s="72"/>
      <c r="N254" s="73"/>
      <c r="O254" s="79" t="s">
        <v>368</v>
      </c>
      <c r="P254" s="81">
        <v>43633.18210648148</v>
      </c>
      <c r="Q254" s="79" t="s">
        <v>388</v>
      </c>
      <c r="R254" s="79"/>
      <c r="S254" s="79"/>
      <c r="T254" s="79" t="s">
        <v>462</v>
      </c>
      <c r="U254" s="79"/>
      <c r="V254" s="82" t="s">
        <v>567</v>
      </c>
      <c r="W254" s="81">
        <v>43633.18210648148</v>
      </c>
      <c r="X254" s="85">
        <v>43633</v>
      </c>
      <c r="Y254" s="87" t="s">
        <v>683</v>
      </c>
      <c r="Z254" s="82" t="s">
        <v>813</v>
      </c>
      <c r="AA254" s="79"/>
      <c r="AB254" s="79"/>
      <c r="AC254" s="87" t="s">
        <v>943</v>
      </c>
      <c r="AD254" s="79"/>
      <c r="AE254" s="79" t="b">
        <v>0</v>
      </c>
      <c r="AF254" s="79">
        <v>0</v>
      </c>
      <c r="AG254" s="87" t="s">
        <v>981</v>
      </c>
      <c r="AH254" s="79" t="b">
        <v>0</v>
      </c>
      <c r="AI254" s="79" t="s">
        <v>982</v>
      </c>
      <c r="AJ254" s="79"/>
      <c r="AK254" s="87" t="s">
        <v>981</v>
      </c>
      <c r="AL254" s="79" t="b">
        <v>0</v>
      </c>
      <c r="AM254" s="79">
        <v>1</v>
      </c>
      <c r="AN254" s="87" t="s">
        <v>942</v>
      </c>
      <c r="AO254" s="79" t="s">
        <v>1005</v>
      </c>
      <c r="AP254" s="79" t="b">
        <v>0</v>
      </c>
      <c r="AQ254" s="87" t="s">
        <v>942</v>
      </c>
      <c r="AR254" s="79" t="s">
        <v>196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5" t="s">
        <v>321</v>
      </c>
      <c r="B255" s="65" t="s">
        <v>347</v>
      </c>
      <c r="C255" s="66" t="s">
        <v>2615</v>
      </c>
      <c r="D255" s="67">
        <v>3</v>
      </c>
      <c r="E255" s="66" t="s">
        <v>132</v>
      </c>
      <c r="F255" s="69">
        <v>32</v>
      </c>
      <c r="G255" s="66"/>
      <c r="H255" s="70"/>
      <c r="I255" s="71"/>
      <c r="J255" s="71"/>
      <c r="K255" s="34" t="s">
        <v>65</v>
      </c>
      <c r="L255" s="72">
        <v>255</v>
      </c>
      <c r="M255" s="72"/>
      <c r="N255" s="73"/>
      <c r="O255" s="79" t="s">
        <v>368</v>
      </c>
      <c r="P255" s="81">
        <v>43633.18210648148</v>
      </c>
      <c r="Q255" s="79" t="s">
        <v>388</v>
      </c>
      <c r="R255" s="79"/>
      <c r="S255" s="79"/>
      <c r="T255" s="79" t="s">
        <v>462</v>
      </c>
      <c r="U255" s="79"/>
      <c r="V255" s="82" t="s">
        <v>567</v>
      </c>
      <c r="W255" s="81">
        <v>43633.18210648148</v>
      </c>
      <c r="X255" s="85">
        <v>43633</v>
      </c>
      <c r="Y255" s="87" t="s">
        <v>683</v>
      </c>
      <c r="Z255" s="82" t="s">
        <v>813</v>
      </c>
      <c r="AA255" s="79"/>
      <c r="AB255" s="79"/>
      <c r="AC255" s="87" t="s">
        <v>943</v>
      </c>
      <c r="AD255" s="79"/>
      <c r="AE255" s="79" t="b">
        <v>0</v>
      </c>
      <c r="AF255" s="79">
        <v>0</v>
      </c>
      <c r="AG255" s="87" t="s">
        <v>981</v>
      </c>
      <c r="AH255" s="79" t="b">
        <v>0</v>
      </c>
      <c r="AI255" s="79" t="s">
        <v>982</v>
      </c>
      <c r="AJ255" s="79"/>
      <c r="AK255" s="87" t="s">
        <v>981</v>
      </c>
      <c r="AL255" s="79" t="b">
        <v>0</v>
      </c>
      <c r="AM255" s="79">
        <v>1</v>
      </c>
      <c r="AN255" s="87" t="s">
        <v>942</v>
      </c>
      <c r="AO255" s="79" t="s">
        <v>1005</v>
      </c>
      <c r="AP255" s="79" t="b">
        <v>0</v>
      </c>
      <c r="AQ255" s="87" t="s">
        <v>942</v>
      </c>
      <c r="AR255" s="79" t="s">
        <v>196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3</v>
      </c>
      <c r="BG255" s="49">
        <v>10.344827586206897</v>
      </c>
      <c r="BH255" s="48">
        <v>0</v>
      </c>
      <c r="BI255" s="49">
        <v>0</v>
      </c>
      <c r="BJ255" s="48">
        <v>0</v>
      </c>
      <c r="BK255" s="49">
        <v>0</v>
      </c>
      <c r="BL255" s="48">
        <v>26</v>
      </c>
      <c r="BM255" s="49">
        <v>89.65517241379311</v>
      </c>
      <c r="BN255" s="48">
        <v>29</v>
      </c>
    </row>
    <row r="256" spans="1:66" ht="15">
      <c r="A256" s="65" t="s">
        <v>322</v>
      </c>
      <c r="B256" s="65" t="s">
        <v>347</v>
      </c>
      <c r="C256" s="66" t="s">
        <v>2615</v>
      </c>
      <c r="D256" s="67">
        <v>3</v>
      </c>
      <c r="E256" s="66" t="s">
        <v>132</v>
      </c>
      <c r="F256" s="69">
        <v>32</v>
      </c>
      <c r="G256" s="66"/>
      <c r="H256" s="70"/>
      <c r="I256" s="71"/>
      <c r="J256" s="71"/>
      <c r="K256" s="34" t="s">
        <v>65</v>
      </c>
      <c r="L256" s="72">
        <v>256</v>
      </c>
      <c r="M256" s="72"/>
      <c r="N256" s="73"/>
      <c r="O256" s="79" t="s">
        <v>367</v>
      </c>
      <c r="P256" s="81">
        <v>43633.19259259259</v>
      </c>
      <c r="Q256" s="79" t="s">
        <v>386</v>
      </c>
      <c r="R256" s="79"/>
      <c r="S256" s="79"/>
      <c r="T256" s="79" t="s">
        <v>449</v>
      </c>
      <c r="U256" s="79"/>
      <c r="V256" s="82" t="s">
        <v>568</v>
      </c>
      <c r="W256" s="81">
        <v>43633.19259259259</v>
      </c>
      <c r="X256" s="85">
        <v>43633</v>
      </c>
      <c r="Y256" s="87" t="s">
        <v>684</v>
      </c>
      <c r="Z256" s="82" t="s">
        <v>814</v>
      </c>
      <c r="AA256" s="79"/>
      <c r="AB256" s="79"/>
      <c r="AC256" s="87" t="s">
        <v>944</v>
      </c>
      <c r="AD256" s="79"/>
      <c r="AE256" s="79" t="b">
        <v>0</v>
      </c>
      <c r="AF256" s="79">
        <v>0</v>
      </c>
      <c r="AG256" s="87" t="s">
        <v>981</v>
      </c>
      <c r="AH256" s="79" t="b">
        <v>0</v>
      </c>
      <c r="AI256" s="79" t="s">
        <v>982</v>
      </c>
      <c r="AJ256" s="79"/>
      <c r="AK256" s="87" t="s">
        <v>981</v>
      </c>
      <c r="AL256" s="79" t="b">
        <v>0</v>
      </c>
      <c r="AM256" s="79">
        <v>62</v>
      </c>
      <c r="AN256" s="87" t="s">
        <v>974</v>
      </c>
      <c r="AO256" s="79" t="s">
        <v>993</v>
      </c>
      <c r="AP256" s="79" t="b">
        <v>0</v>
      </c>
      <c r="AQ256" s="87" t="s">
        <v>974</v>
      </c>
      <c r="AR256" s="79" t="s">
        <v>196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5" t="s">
        <v>322</v>
      </c>
      <c r="B257" s="65" t="s">
        <v>357</v>
      </c>
      <c r="C257" s="66" t="s">
        <v>2615</v>
      </c>
      <c r="D257" s="67">
        <v>3</v>
      </c>
      <c r="E257" s="66" t="s">
        <v>132</v>
      </c>
      <c r="F257" s="69">
        <v>32</v>
      </c>
      <c r="G257" s="66"/>
      <c r="H257" s="70"/>
      <c r="I257" s="71"/>
      <c r="J257" s="71"/>
      <c r="K257" s="34" t="s">
        <v>65</v>
      </c>
      <c r="L257" s="72">
        <v>257</v>
      </c>
      <c r="M257" s="72"/>
      <c r="N257" s="73"/>
      <c r="O257" s="79" t="s">
        <v>368</v>
      </c>
      <c r="P257" s="81">
        <v>43633.19259259259</v>
      </c>
      <c r="Q257" s="79" t="s">
        <v>386</v>
      </c>
      <c r="R257" s="79"/>
      <c r="S257" s="79"/>
      <c r="T257" s="79" t="s">
        <v>449</v>
      </c>
      <c r="U257" s="79"/>
      <c r="V257" s="82" t="s">
        <v>568</v>
      </c>
      <c r="W257" s="81">
        <v>43633.19259259259</v>
      </c>
      <c r="X257" s="85">
        <v>43633</v>
      </c>
      <c r="Y257" s="87" t="s">
        <v>684</v>
      </c>
      <c r="Z257" s="82" t="s">
        <v>814</v>
      </c>
      <c r="AA257" s="79"/>
      <c r="AB257" s="79"/>
      <c r="AC257" s="87" t="s">
        <v>944</v>
      </c>
      <c r="AD257" s="79"/>
      <c r="AE257" s="79" t="b">
        <v>0</v>
      </c>
      <c r="AF257" s="79">
        <v>0</v>
      </c>
      <c r="AG257" s="87" t="s">
        <v>981</v>
      </c>
      <c r="AH257" s="79" t="b">
        <v>0</v>
      </c>
      <c r="AI257" s="79" t="s">
        <v>982</v>
      </c>
      <c r="AJ257" s="79"/>
      <c r="AK257" s="87" t="s">
        <v>981</v>
      </c>
      <c r="AL257" s="79" t="b">
        <v>0</v>
      </c>
      <c r="AM257" s="79">
        <v>62</v>
      </c>
      <c r="AN257" s="87" t="s">
        <v>974</v>
      </c>
      <c r="AO257" s="79" t="s">
        <v>993</v>
      </c>
      <c r="AP257" s="79" t="b">
        <v>0</v>
      </c>
      <c r="AQ257" s="87" t="s">
        <v>974</v>
      </c>
      <c r="AR257" s="79" t="s">
        <v>196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5" t="s">
        <v>322</v>
      </c>
      <c r="B258" s="65" t="s">
        <v>346</v>
      </c>
      <c r="C258" s="66" t="s">
        <v>2615</v>
      </c>
      <c r="D258" s="67">
        <v>3</v>
      </c>
      <c r="E258" s="66" t="s">
        <v>132</v>
      </c>
      <c r="F258" s="69">
        <v>32</v>
      </c>
      <c r="G258" s="66"/>
      <c r="H258" s="70"/>
      <c r="I258" s="71"/>
      <c r="J258" s="71"/>
      <c r="K258" s="34" t="s">
        <v>65</v>
      </c>
      <c r="L258" s="72">
        <v>258</v>
      </c>
      <c r="M258" s="72"/>
      <c r="N258" s="73"/>
      <c r="O258" s="79" t="s">
        <v>368</v>
      </c>
      <c r="P258" s="81">
        <v>43633.19259259259</v>
      </c>
      <c r="Q258" s="79" t="s">
        <v>386</v>
      </c>
      <c r="R258" s="79"/>
      <c r="S258" s="79"/>
      <c r="T258" s="79" t="s">
        <v>449</v>
      </c>
      <c r="U258" s="79"/>
      <c r="V258" s="82" t="s">
        <v>568</v>
      </c>
      <c r="W258" s="81">
        <v>43633.19259259259</v>
      </c>
      <c r="X258" s="85">
        <v>43633</v>
      </c>
      <c r="Y258" s="87" t="s">
        <v>684</v>
      </c>
      <c r="Z258" s="82" t="s">
        <v>814</v>
      </c>
      <c r="AA258" s="79"/>
      <c r="AB258" s="79"/>
      <c r="AC258" s="87" t="s">
        <v>944</v>
      </c>
      <c r="AD258" s="79"/>
      <c r="AE258" s="79" t="b">
        <v>0</v>
      </c>
      <c r="AF258" s="79">
        <v>0</v>
      </c>
      <c r="AG258" s="87" t="s">
        <v>981</v>
      </c>
      <c r="AH258" s="79" t="b">
        <v>0</v>
      </c>
      <c r="AI258" s="79" t="s">
        <v>982</v>
      </c>
      <c r="AJ258" s="79"/>
      <c r="AK258" s="87" t="s">
        <v>981</v>
      </c>
      <c r="AL258" s="79" t="b">
        <v>0</v>
      </c>
      <c r="AM258" s="79">
        <v>62</v>
      </c>
      <c r="AN258" s="87" t="s">
        <v>974</v>
      </c>
      <c r="AO258" s="79" t="s">
        <v>993</v>
      </c>
      <c r="AP258" s="79" t="b">
        <v>0</v>
      </c>
      <c r="AQ258" s="87" t="s">
        <v>974</v>
      </c>
      <c r="AR258" s="79" t="s">
        <v>196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5" t="s">
        <v>322</v>
      </c>
      <c r="B259" s="65" t="s">
        <v>358</v>
      </c>
      <c r="C259" s="66" t="s">
        <v>2615</v>
      </c>
      <c r="D259" s="67">
        <v>3</v>
      </c>
      <c r="E259" s="66" t="s">
        <v>132</v>
      </c>
      <c r="F259" s="69">
        <v>32</v>
      </c>
      <c r="G259" s="66"/>
      <c r="H259" s="70"/>
      <c r="I259" s="71"/>
      <c r="J259" s="71"/>
      <c r="K259" s="34" t="s">
        <v>65</v>
      </c>
      <c r="L259" s="72">
        <v>259</v>
      </c>
      <c r="M259" s="72"/>
      <c r="N259" s="73"/>
      <c r="O259" s="79" t="s">
        <v>368</v>
      </c>
      <c r="P259" s="81">
        <v>43633.19259259259</v>
      </c>
      <c r="Q259" s="79" t="s">
        <v>386</v>
      </c>
      <c r="R259" s="79"/>
      <c r="S259" s="79"/>
      <c r="T259" s="79" t="s">
        <v>449</v>
      </c>
      <c r="U259" s="79"/>
      <c r="V259" s="82" t="s">
        <v>568</v>
      </c>
      <c r="W259" s="81">
        <v>43633.19259259259</v>
      </c>
      <c r="X259" s="85">
        <v>43633</v>
      </c>
      <c r="Y259" s="87" t="s">
        <v>684</v>
      </c>
      <c r="Z259" s="82" t="s">
        <v>814</v>
      </c>
      <c r="AA259" s="79"/>
      <c r="AB259" s="79"/>
      <c r="AC259" s="87" t="s">
        <v>944</v>
      </c>
      <c r="AD259" s="79"/>
      <c r="AE259" s="79" t="b">
        <v>0</v>
      </c>
      <c r="AF259" s="79">
        <v>0</v>
      </c>
      <c r="AG259" s="87" t="s">
        <v>981</v>
      </c>
      <c r="AH259" s="79" t="b">
        <v>0</v>
      </c>
      <c r="AI259" s="79" t="s">
        <v>982</v>
      </c>
      <c r="AJ259" s="79"/>
      <c r="AK259" s="87" t="s">
        <v>981</v>
      </c>
      <c r="AL259" s="79" t="b">
        <v>0</v>
      </c>
      <c r="AM259" s="79">
        <v>62</v>
      </c>
      <c r="AN259" s="87" t="s">
        <v>974</v>
      </c>
      <c r="AO259" s="79" t="s">
        <v>993</v>
      </c>
      <c r="AP259" s="79" t="b">
        <v>0</v>
      </c>
      <c r="AQ259" s="87" t="s">
        <v>974</v>
      </c>
      <c r="AR259" s="79" t="s">
        <v>196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2</v>
      </c>
      <c r="BG259" s="49">
        <v>7.142857142857143</v>
      </c>
      <c r="BH259" s="48">
        <v>0</v>
      </c>
      <c r="BI259" s="49">
        <v>0</v>
      </c>
      <c r="BJ259" s="48">
        <v>0</v>
      </c>
      <c r="BK259" s="49">
        <v>0</v>
      </c>
      <c r="BL259" s="48">
        <v>26</v>
      </c>
      <c r="BM259" s="49">
        <v>92.85714285714286</v>
      </c>
      <c r="BN259" s="48">
        <v>28</v>
      </c>
    </row>
    <row r="260" spans="1:66" ht="15">
      <c r="A260" s="65" t="s">
        <v>323</v>
      </c>
      <c r="B260" s="65" t="s">
        <v>347</v>
      </c>
      <c r="C260" s="66" t="s">
        <v>2615</v>
      </c>
      <c r="D260" s="67">
        <v>3</v>
      </c>
      <c r="E260" s="66" t="s">
        <v>132</v>
      </c>
      <c r="F260" s="69">
        <v>32</v>
      </c>
      <c r="G260" s="66"/>
      <c r="H260" s="70"/>
      <c r="I260" s="71"/>
      <c r="J260" s="71"/>
      <c r="K260" s="34" t="s">
        <v>65</v>
      </c>
      <c r="L260" s="72">
        <v>260</v>
      </c>
      <c r="M260" s="72"/>
      <c r="N260" s="73"/>
      <c r="O260" s="79" t="s">
        <v>367</v>
      </c>
      <c r="P260" s="81">
        <v>43633.20517361111</v>
      </c>
      <c r="Q260" s="79" t="s">
        <v>386</v>
      </c>
      <c r="R260" s="79"/>
      <c r="S260" s="79"/>
      <c r="T260" s="79" t="s">
        <v>449</v>
      </c>
      <c r="U260" s="79"/>
      <c r="V260" s="82" t="s">
        <v>569</v>
      </c>
      <c r="W260" s="81">
        <v>43633.20517361111</v>
      </c>
      <c r="X260" s="85">
        <v>43633</v>
      </c>
      <c r="Y260" s="87" t="s">
        <v>685</v>
      </c>
      <c r="Z260" s="82" t="s">
        <v>815</v>
      </c>
      <c r="AA260" s="79"/>
      <c r="AB260" s="79"/>
      <c r="AC260" s="87" t="s">
        <v>945</v>
      </c>
      <c r="AD260" s="79"/>
      <c r="AE260" s="79" t="b">
        <v>0</v>
      </c>
      <c r="AF260" s="79">
        <v>0</v>
      </c>
      <c r="AG260" s="87" t="s">
        <v>981</v>
      </c>
      <c r="AH260" s="79" t="b">
        <v>0</v>
      </c>
      <c r="AI260" s="79" t="s">
        <v>982</v>
      </c>
      <c r="AJ260" s="79"/>
      <c r="AK260" s="87" t="s">
        <v>981</v>
      </c>
      <c r="AL260" s="79" t="b">
        <v>0</v>
      </c>
      <c r="AM260" s="79">
        <v>62</v>
      </c>
      <c r="AN260" s="87" t="s">
        <v>974</v>
      </c>
      <c r="AO260" s="79" t="s">
        <v>986</v>
      </c>
      <c r="AP260" s="79" t="b">
        <v>0</v>
      </c>
      <c r="AQ260" s="87" t="s">
        <v>974</v>
      </c>
      <c r="AR260" s="79" t="s">
        <v>196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5" t="s">
        <v>323</v>
      </c>
      <c r="B261" s="65" t="s">
        <v>357</v>
      </c>
      <c r="C261" s="66" t="s">
        <v>2615</v>
      </c>
      <c r="D261" s="67">
        <v>3</v>
      </c>
      <c r="E261" s="66" t="s">
        <v>132</v>
      </c>
      <c r="F261" s="69">
        <v>32</v>
      </c>
      <c r="G261" s="66"/>
      <c r="H261" s="70"/>
      <c r="I261" s="71"/>
      <c r="J261" s="71"/>
      <c r="K261" s="34" t="s">
        <v>65</v>
      </c>
      <c r="L261" s="72">
        <v>261</v>
      </c>
      <c r="M261" s="72"/>
      <c r="N261" s="73"/>
      <c r="O261" s="79" t="s">
        <v>368</v>
      </c>
      <c r="P261" s="81">
        <v>43633.20517361111</v>
      </c>
      <c r="Q261" s="79" t="s">
        <v>386</v>
      </c>
      <c r="R261" s="79"/>
      <c r="S261" s="79"/>
      <c r="T261" s="79" t="s">
        <v>449</v>
      </c>
      <c r="U261" s="79"/>
      <c r="V261" s="82" t="s">
        <v>569</v>
      </c>
      <c r="W261" s="81">
        <v>43633.20517361111</v>
      </c>
      <c r="X261" s="85">
        <v>43633</v>
      </c>
      <c r="Y261" s="87" t="s">
        <v>685</v>
      </c>
      <c r="Z261" s="82" t="s">
        <v>815</v>
      </c>
      <c r="AA261" s="79"/>
      <c r="AB261" s="79"/>
      <c r="AC261" s="87" t="s">
        <v>945</v>
      </c>
      <c r="AD261" s="79"/>
      <c r="AE261" s="79" t="b">
        <v>0</v>
      </c>
      <c r="AF261" s="79">
        <v>0</v>
      </c>
      <c r="AG261" s="87" t="s">
        <v>981</v>
      </c>
      <c r="AH261" s="79" t="b">
        <v>0</v>
      </c>
      <c r="AI261" s="79" t="s">
        <v>982</v>
      </c>
      <c r="AJ261" s="79"/>
      <c r="AK261" s="87" t="s">
        <v>981</v>
      </c>
      <c r="AL261" s="79" t="b">
        <v>0</v>
      </c>
      <c r="AM261" s="79">
        <v>62</v>
      </c>
      <c r="AN261" s="87" t="s">
        <v>974</v>
      </c>
      <c r="AO261" s="79" t="s">
        <v>986</v>
      </c>
      <c r="AP261" s="79" t="b">
        <v>0</v>
      </c>
      <c r="AQ261" s="87" t="s">
        <v>974</v>
      </c>
      <c r="AR261" s="79" t="s">
        <v>196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5" t="s">
        <v>323</v>
      </c>
      <c r="B262" s="65" t="s">
        <v>346</v>
      </c>
      <c r="C262" s="66" t="s">
        <v>2615</v>
      </c>
      <c r="D262" s="67">
        <v>3</v>
      </c>
      <c r="E262" s="66" t="s">
        <v>132</v>
      </c>
      <c r="F262" s="69">
        <v>32</v>
      </c>
      <c r="G262" s="66"/>
      <c r="H262" s="70"/>
      <c r="I262" s="71"/>
      <c r="J262" s="71"/>
      <c r="K262" s="34" t="s">
        <v>65</v>
      </c>
      <c r="L262" s="72">
        <v>262</v>
      </c>
      <c r="M262" s="72"/>
      <c r="N262" s="73"/>
      <c r="O262" s="79" t="s">
        <v>368</v>
      </c>
      <c r="P262" s="81">
        <v>43633.20517361111</v>
      </c>
      <c r="Q262" s="79" t="s">
        <v>386</v>
      </c>
      <c r="R262" s="79"/>
      <c r="S262" s="79"/>
      <c r="T262" s="79" t="s">
        <v>449</v>
      </c>
      <c r="U262" s="79"/>
      <c r="V262" s="82" t="s">
        <v>569</v>
      </c>
      <c r="W262" s="81">
        <v>43633.20517361111</v>
      </c>
      <c r="X262" s="85">
        <v>43633</v>
      </c>
      <c r="Y262" s="87" t="s">
        <v>685</v>
      </c>
      <c r="Z262" s="82" t="s">
        <v>815</v>
      </c>
      <c r="AA262" s="79"/>
      <c r="AB262" s="79"/>
      <c r="AC262" s="87" t="s">
        <v>945</v>
      </c>
      <c r="AD262" s="79"/>
      <c r="AE262" s="79" t="b">
        <v>0</v>
      </c>
      <c r="AF262" s="79">
        <v>0</v>
      </c>
      <c r="AG262" s="87" t="s">
        <v>981</v>
      </c>
      <c r="AH262" s="79" t="b">
        <v>0</v>
      </c>
      <c r="AI262" s="79" t="s">
        <v>982</v>
      </c>
      <c r="AJ262" s="79"/>
      <c r="AK262" s="87" t="s">
        <v>981</v>
      </c>
      <c r="AL262" s="79" t="b">
        <v>0</v>
      </c>
      <c r="AM262" s="79">
        <v>62</v>
      </c>
      <c r="AN262" s="87" t="s">
        <v>974</v>
      </c>
      <c r="AO262" s="79" t="s">
        <v>986</v>
      </c>
      <c r="AP262" s="79" t="b">
        <v>0</v>
      </c>
      <c r="AQ262" s="87" t="s">
        <v>974</v>
      </c>
      <c r="AR262" s="79" t="s">
        <v>196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5" t="s">
        <v>323</v>
      </c>
      <c r="B263" s="65" t="s">
        <v>358</v>
      </c>
      <c r="C263" s="66" t="s">
        <v>2615</v>
      </c>
      <c r="D263" s="67">
        <v>3</v>
      </c>
      <c r="E263" s="66" t="s">
        <v>132</v>
      </c>
      <c r="F263" s="69">
        <v>32</v>
      </c>
      <c r="G263" s="66"/>
      <c r="H263" s="70"/>
      <c r="I263" s="71"/>
      <c r="J263" s="71"/>
      <c r="K263" s="34" t="s">
        <v>65</v>
      </c>
      <c r="L263" s="72">
        <v>263</v>
      </c>
      <c r="M263" s="72"/>
      <c r="N263" s="73"/>
      <c r="O263" s="79" t="s">
        <v>368</v>
      </c>
      <c r="P263" s="81">
        <v>43633.20517361111</v>
      </c>
      <c r="Q263" s="79" t="s">
        <v>386</v>
      </c>
      <c r="R263" s="79"/>
      <c r="S263" s="79"/>
      <c r="T263" s="79" t="s">
        <v>449</v>
      </c>
      <c r="U263" s="79"/>
      <c r="V263" s="82" t="s">
        <v>569</v>
      </c>
      <c r="W263" s="81">
        <v>43633.20517361111</v>
      </c>
      <c r="X263" s="85">
        <v>43633</v>
      </c>
      <c r="Y263" s="87" t="s">
        <v>685</v>
      </c>
      <c r="Z263" s="82" t="s">
        <v>815</v>
      </c>
      <c r="AA263" s="79"/>
      <c r="AB263" s="79"/>
      <c r="AC263" s="87" t="s">
        <v>945</v>
      </c>
      <c r="AD263" s="79"/>
      <c r="AE263" s="79" t="b">
        <v>0</v>
      </c>
      <c r="AF263" s="79">
        <v>0</v>
      </c>
      <c r="AG263" s="87" t="s">
        <v>981</v>
      </c>
      <c r="AH263" s="79" t="b">
        <v>0</v>
      </c>
      <c r="AI263" s="79" t="s">
        <v>982</v>
      </c>
      <c r="AJ263" s="79"/>
      <c r="AK263" s="87" t="s">
        <v>981</v>
      </c>
      <c r="AL263" s="79" t="b">
        <v>0</v>
      </c>
      <c r="AM263" s="79">
        <v>62</v>
      </c>
      <c r="AN263" s="87" t="s">
        <v>974</v>
      </c>
      <c r="AO263" s="79" t="s">
        <v>986</v>
      </c>
      <c r="AP263" s="79" t="b">
        <v>0</v>
      </c>
      <c r="AQ263" s="87" t="s">
        <v>974</v>
      </c>
      <c r="AR263" s="79" t="s">
        <v>196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2</v>
      </c>
      <c r="BG263" s="49">
        <v>7.142857142857143</v>
      </c>
      <c r="BH263" s="48">
        <v>0</v>
      </c>
      <c r="BI263" s="49">
        <v>0</v>
      </c>
      <c r="BJ263" s="48">
        <v>0</v>
      </c>
      <c r="BK263" s="49">
        <v>0</v>
      </c>
      <c r="BL263" s="48">
        <v>26</v>
      </c>
      <c r="BM263" s="49">
        <v>92.85714285714286</v>
      </c>
      <c r="BN263" s="48">
        <v>28</v>
      </c>
    </row>
    <row r="264" spans="1:66" ht="15">
      <c r="A264" s="65" t="s">
        <v>324</v>
      </c>
      <c r="B264" s="65" t="s">
        <v>347</v>
      </c>
      <c r="C264" s="66" t="s">
        <v>2616</v>
      </c>
      <c r="D264" s="67">
        <v>3</v>
      </c>
      <c r="E264" s="66" t="s">
        <v>136</v>
      </c>
      <c r="F264" s="69">
        <v>23.333333333333336</v>
      </c>
      <c r="G264" s="66"/>
      <c r="H264" s="70"/>
      <c r="I264" s="71"/>
      <c r="J264" s="71"/>
      <c r="K264" s="34" t="s">
        <v>65</v>
      </c>
      <c r="L264" s="72">
        <v>264</v>
      </c>
      <c r="M264" s="72"/>
      <c r="N264" s="73"/>
      <c r="O264" s="79" t="s">
        <v>367</v>
      </c>
      <c r="P264" s="81">
        <v>43630.23164351852</v>
      </c>
      <c r="Q264" s="79" t="s">
        <v>379</v>
      </c>
      <c r="R264" s="79"/>
      <c r="S264" s="79"/>
      <c r="T264" s="79" t="s">
        <v>449</v>
      </c>
      <c r="U264" s="79"/>
      <c r="V264" s="82" t="s">
        <v>570</v>
      </c>
      <c r="W264" s="81">
        <v>43630.23164351852</v>
      </c>
      <c r="X264" s="85">
        <v>43630</v>
      </c>
      <c r="Y264" s="87" t="s">
        <v>686</v>
      </c>
      <c r="Z264" s="82" t="s">
        <v>816</v>
      </c>
      <c r="AA264" s="79"/>
      <c r="AB264" s="79"/>
      <c r="AC264" s="87" t="s">
        <v>946</v>
      </c>
      <c r="AD264" s="79"/>
      <c r="AE264" s="79" t="b">
        <v>0</v>
      </c>
      <c r="AF264" s="79">
        <v>0</v>
      </c>
      <c r="AG264" s="87" t="s">
        <v>981</v>
      </c>
      <c r="AH264" s="79" t="b">
        <v>0</v>
      </c>
      <c r="AI264" s="79" t="s">
        <v>982</v>
      </c>
      <c r="AJ264" s="79"/>
      <c r="AK264" s="87" t="s">
        <v>981</v>
      </c>
      <c r="AL264" s="79" t="b">
        <v>0</v>
      </c>
      <c r="AM264" s="79">
        <v>69</v>
      </c>
      <c r="AN264" s="87" t="s">
        <v>973</v>
      </c>
      <c r="AO264" s="79" t="s">
        <v>994</v>
      </c>
      <c r="AP264" s="79" t="b">
        <v>0</v>
      </c>
      <c r="AQ264" s="87" t="s">
        <v>973</v>
      </c>
      <c r="AR264" s="79" t="s">
        <v>196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5" t="s">
        <v>324</v>
      </c>
      <c r="B265" s="65" t="s">
        <v>357</v>
      </c>
      <c r="C265" s="66" t="s">
        <v>2616</v>
      </c>
      <c r="D265" s="67">
        <v>3</v>
      </c>
      <c r="E265" s="66" t="s">
        <v>136</v>
      </c>
      <c r="F265" s="69">
        <v>23.333333333333336</v>
      </c>
      <c r="G265" s="66"/>
      <c r="H265" s="70"/>
      <c r="I265" s="71"/>
      <c r="J265" s="71"/>
      <c r="K265" s="34" t="s">
        <v>65</v>
      </c>
      <c r="L265" s="72">
        <v>265</v>
      </c>
      <c r="M265" s="72"/>
      <c r="N265" s="73"/>
      <c r="O265" s="79" t="s">
        <v>368</v>
      </c>
      <c r="P265" s="81">
        <v>43630.23164351852</v>
      </c>
      <c r="Q265" s="79" t="s">
        <v>379</v>
      </c>
      <c r="R265" s="79"/>
      <c r="S265" s="79"/>
      <c r="T265" s="79" t="s">
        <v>449</v>
      </c>
      <c r="U265" s="79"/>
      <c r="V265" s="82" t="s">
        <v>570</v>
      </c>
      <c r="W265" s="81">
        <v>43630.23164351852</v>
      </c>
      <c r="X265" s="85">
        <v>43630</v>
      </c>
      <c r="Y265" s="87" t="s">
        <v>686</v>
      </c>
      <c r="Z265" s="82" t="s">
        <v>816</v>
      </c>
      <c r="AA265" s="79"/>
      <c r="AB265" s="79"/>
      <c r="AC265" s="87" t="s">
        <v>946</v>
      </c>
      <c r="AD265" s="79"/>
      <c r="AE265" s="79" t="b">
        <v>0</v>
      </c>
      <c r="AF265" s="79">
        <v>0</v>
      </c>
      <c r="AG265" s="87" t="s">
        <v>981</v>
      </c>
      <c r="AH265" s="79" t="b">
        <v>0</v>
      </c>
      <c r="AI265" s="79" t="s">
        <v>982</v>
      </c>
      <c r="AJ265" s="79"/>
      <c r="AK265" s="87" t="s">
        <v>981</v>
      </c>
      <c r="AL265" s="79" t="b">
        <v>0</v>
      </c>
      <c r="AM265" s="79">
        <v>69</v>
      </c>
      <c r="AN265" s="87" t="s">
        <v>973</v>
      </c>
      <c r="AO265" s="79" t="s">
        <v>994</v>
      </c>
      <c r="AP265" s="79" t="b">
        <v>0</v>
      </c>
      <c r="AQ265" s="87" t="s">
        <v>973</v>
      </c>
      <c r="AR265" s="79" t="s">
        <v>196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5" t="s">
        <v>324</v>
      </c>
      <c r="B266" s="65" t="s">
        <v>346</v>
      </c>
      <c r="C266" s="66" t="s">
        <v>2616</v>
      </c>
      <c r="D266" s="67">
        <v>3</v>
      </c>
      <c r="E266" s="66" t="s">
        <v>136</v>
      </c>
      <c r="F266" s="69">
        <v>23.333333333333336</v>
      </c>
      <c r="G266" s="66"/>
      <c r="H266" s="70"/>
      <c r="I266" s="71"/>
      <c r="J266" s="71"/>
      <c r="K266" s="34" t="s">
        <v>65</v>
      </c>
      <c r="L266" s="72">
        <v>266</v>
      </c>
      <c r="M266" s="72"/>
      <c r="N266" s="73"/>
      <c r="O266" s="79" t="s">
        <v>368</v>
      </c>
      <c r="P266" s="81">
        <v>43630.23164351852</v>
      </c>
      <c r="Q266" s="79" t="s">
        <v>379</v>
      </c>
      <c r="R266" s="79"/>
      <c r="S266" s="79"/>
      <c r="T266" s="79" t="s">
        <v>449</v>
      </c>
      <c r="U266" s="79"/>
      <c r="V266" s="82" t="s">
        <v>570</v>
      </c>
      <c r="W266" s="81">
        <v>43630.23164351852</v>
      </c>
      <c r="X266" s="85">
        <v>43630</v>
      </c>
      <c r="Y266" s="87" t="s">
        <v>686</v>
      </c>
      <c r="Z266" s="82" t="s">
        <v>816</v>
      </c>
      <c r="AA266" s="79"/>
      <c r="AB266" s="79"/>
      <c r="AC266" s="87" t="s">
        <v>946</v>
      </c>
      <c r="AD266" s="79"/>
      <c r="AE266" s="79" t="b">
        <v>0</v>
      </c>
      <c r="AF266" s="79">
        <v>0</v>
      </c>
      <c r="AG266" s="87" t="s">
        <v>981</v>
      </c>
      <c r="AH266" s="79" t="b">
        <v>0</v>
      </c>
      <c r="AI266" s="79" t="s">
        <v>982</v>
      </c>
      <c r="AJ266" s="79"/>
      <c r="AK266" s="87" t="s">
        <v>981</v>
      </c>
      <c r="AL266" s="79" t="b">
        <v>0</v>
      </c>
      <c r="AM266" s="79">
        <v>69</v>
      </c>
      <c r="AN266" s="87" t="s">
        <v>973</v>
      </c>
      <c r="AO266" s="79" t="s">
        <v>994</v>
      </c>
      <c r="AP266" s="79" t="b">
        <v>0</v>
      </c>
      <c r="AQ266" s="87" t="s">
        <v>973</v>
      </c>
      <c r="AR266" s="79" t="s">
        <v>196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5" t="s">
        <v>324</v>
      </c>
      <c r="B267" s="65" t="s">
        <v>358</v>
      </c>
      <c r="C267" s="66" t="s">
        <v>2616</v>
      </c>
      <c r="D267" s="67">
        <v>3</v>
      </c>
      <c r="E267" s="66" t="s">
        <v>136</v>
      </c>
      <c r="F267" s="69">
        <v>23.333333333333336</v>
      </c>
      <c r="G267" s="66"/>
      <c r="H267" s="70"/>
      <c r="I267" s="71"/>
      <c r="J267" s="71"/>
      <c r="K267" s="34" t="s">
        <v>65</v>
      </c>
      <c r="L267" s="72">
        <v>267</v>
      </c>
      <c r="M267" s="72"/>
      <c r="N267" s="73"/>
      <c r="O267" s="79" t="s">
        <v>368</v>
      </c>
      <c r="P267" s="81">
        <v>43630.23164351852</v>
      </c>
      <c r="Q267" s="79" t="s">
        <v>379</v>
      </c>
      <c r="R267" s="79"/>
      <c r="S267" s="79"/>
      <c r="T267" s="79" t="s">
        <v>449</v>
      </c>
      <c r="U267" s="79"/>
      <c r="V267" s="82" t="s">
        <v>570</v>
      </c>
      <c r="W267" s="81">
        <v>43630.23164351852</v>
      </c>
      <c r="X267" s="85">
        <v>43630</v>
      </c>
      <c r="Y267" s="87" t="s">
        <v>686</v>
      </c>
      <c r="Z267" s="82" t="s">
        <v>816</v>
      </c>
      <c r="AA267" s="79"/>
      <c r="AB267" s="79"/>
      <c r="AC267" s="87" t="s">
        <v>946</v>
      </c>
      <c r="AD267" s="79"/>
      <c r="AE267" s="79" t="b">
        <v>0</v>
      </c>
      <c r="AF267" s="79">
        <v>0</v>
      </c>
      <c r="AG267" s="87" t="s">
        <v>981</v>
      </c>
      <c r="AH267" s="79" t="b">
        <v>0</v>
      </c>
      <c r="AI267" s="79" t="s">
        <v>982</v>
      </c>
      <c r="AJ267" s="79"/>
      <c r="AK267" s="87" t="s">
        <v>981</v>
      </c>
      <c r="AL267" s="79" t="b">
        <v>0</v>
      </c>
      <c r="AM267" s="79">
        <v>69</v>
      </c>
      <c r="AN267" s="87" t="s">
        <v>973</v>
      </c>
      <c r="AO267" s="79" t="s">
        <v>994</v>
      </c>
      <c r="AP267" s="79" t="b">
        <v>0</v>
      </c>
      <c r="AQ267" s="87" t="s">
        <v>973</v>
      </c>
      <c r="AR267" s="79" t="s">
        <v>196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v>2</v>
      </c>
      <c r="BG267" s="49">
        <v>7.142857142857143</v>
      </c>
      <c r="BH267" s="48">
        <v>0</v>
      </c>
      <c r="BI267" s="49">
        <v>0</v>
      </c>
      <c r="BJ267" s="48">
        <v>0</v>
      </c>
      <c r="BK267" s="49">
        <v>0</v>
      </c>
      <c r="BL267" s="48">
        <v>26</v>
      </c>
      <c r="BM267" s="49">
        <v>92.85714285714286</v>
      </c>
      <c r="BN267" s="48">
        <v>28</v>
      </c>
    </row>
    <row r="268" spans="1:66" ht="15">
      <c r="A268" s="65" t="s">
        <v>324</v>
      </c>
      <c r="B268" s="65" t="s">
        <v>347</v>
      </c>
      <c r="C268" s="66" t="s">
        <v>2616</v>
      </c>
      <c r="D268" s="67">
        <v>3</v>
      </c>
      <c r="E268" s="66" t="s">
        <v>136</v>
      </c>
      <c r="F268" s="69">
        <v>23.333333333333336</v>
      </c>
      <c r="G268" s="66"/>
      <c r="H268" s="70"/>
      <c r="I268" s="71"/>
      <c r="J268" s="71"/>
      <c r="K268" s="34" t="s">
        <v>65</v>
      </c>
      <c r="L268" s="72">
        <v>268</v>
      </c>
      <c r="M268" s="72"/>
      <c r="N268" s="73"/>
      <c r="O268" s="79" t="s">
        <v>367</v>
      </c>
      <c r="P268" s="81">
        <v>43633.239375</v>
      </c>
      <c r="Q268" s="79" t="s">
        <v>386</v>
      </c>
      <c r="R268" s="79"/>
      <c r="S268" s="79"/>
      <c r="T268" s="79" t="s">
        <v>449</v>
      </c>
      <c r="U268" s="79"/>
      <c r="V268" s="82" t="s">
        <v>570</v>
      </c>
      <c r="W268" s="81">
        <v>43633.239375</v>
      </c>
      <c r="X268" s="85">
        <v>43633</v>
      </c>
      <c r="Y268" s="87" t="s">
        <v>687</v>
      </c>
      <c r="Z268" s="82" t="s">
        <v>817</v>
      </c>
      <c r="AA268" s="79"/>
      <c r="AB268" s="79"/>
      <c r="AC268" s="87" t="s">
        <v>947</v>
      </c>
      <c r="AD268" s="79"/>
      <c r="AE268" s="79" t="b">
        <v>0</v>
      </c>
      <c r="AF268" s="79">
        <v>0</v>
      </c>
      <c r="AG268" s="87" t="s">
        <v>981</v>
      </c>
      <c r="AH268" s="79" t="b">
        <v>0</v>
      </c>
      <c r="AI268" s="79" t="s">
        <v>982</v>
      </c>
      <c r="AJ268" s="79"/>
      <c r="AK268" s="87" t="s">
        <v>981</v>
      </c>
      <c r="AL268" s="79" t="b">
        <v>0</v>
      </c>
      <c r="AM268" s="79">
        <v>62</v>
      </c>
      <c r="AN268" s="87" t="s">
        <v>974</v>
      </c>
      <c r="AO268" s="79" t="s">
        <v>994</v>
      </c>
      <c r="AP268" s="79" t="b">
        <v>0</v>
      </c>
      <c r="AQ268" s="87" t="s">
        <v>974</v>
      </c>
      <c r="AR268" s="79" t="s">
        <v>196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5" t="s">
        <v>324</v>
      </c>
      <c r="B269" s="65" t="s">
        <v>357</v>
      </c>
      <c r="C269" s="66" t="s">
        <v>2616</v>
      </c>
      <c r="D269" s="67">
        <v>3</v>
      </c>
      <c r="E269" s="66" t="s">
        <v>136</v>
      </c>
      <c r="F269" s="69">
        <v>23.333333333333336</v>
      </c>
      <c r="G269" s="66"/>
      <c r="H269" s="70"/>
      <c r="I269" s="71"/>
      <c r="J269" s="71"/>
      <c r="K269" s="34" t="s">
        <v>65</v>
      </c>
      <c r="L269" s="72">
        <v>269</v>
      </c>
      <c r="M269" s="72"/>
      <c r="N269" s="73"/>
      <c r="O269" s="79" t="s">
        <v>368</v>
      </c>
      <c r="P269" s="81">
        <v>43633.239375</v>
      </c>
      <c r="Q269" s="79" t="s">
        <v>386</v>
      </c>
      <c r="R269" s="79"/>
      <c r="S269" s="79"/>
      <c r="T269" s="79" t="s">
        <v>449</v>
      </c>
      <c r="U269" s="79"/>
      <c r="V269" s="82" t="s">
        <v>570</v>
      </c>
      <c r="W269" s="81">
        <v>43633.239375</v>
      </c>
      <c r="X269" s="85">
        <v>43633</v>
      </c>
      <c r="Y269" s="87" t="s">
        <v>687</v>
      </c>
      <c r="Z269" s="82" t="s">
        <v>817</v>
      </c>
      <c r="AA269" s="79"/>
      <c r="AB269" s="79"/>
      <c r="AC269" s="87" t="s">
        <v>947</v>
      </c>
      <c r="AD269" s="79"/>
      <c r="AE269" s="79" t="b">
        <v>0</v>
      </c>
      <c r="AF269" s="79">
        <v>0</v>
      </c>
      <c r="AG269" s="87" t="s">
        <v>981</v>
      </c>
      <c r="AH269" s="79" t="b">
        <v>0</v>
      </c>
      <c r="AI269" s="79" t="s">
        <v>982</v>
      </c>
      <c r="AJ269" s="79"/>
      <c r="AK269" s="87" t="s">
        <v>981</v>
      </c>
      <c r="AL269" s="79" t="b">
        <v>0</v>
      </c>
      <c r="AM269" s="79">
        <v>62</v>
      </c>
      <c r="AN269" s="87" t="s">
        <v>974</v>
      </c>
      <c r="AO269" s="79" t="s">
        <v>994</v>
      </c>
      <c r="AP269" s="79" t="b">
        <v>0</v>
      </c>
      <c r="AQ269" s="87" t="s">
        <v>974</v>
      </c>
      <c r="AR269" s="79" t="s">
        <v>196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5" t="s">
        <v>324</v>
      </c>
      <c r="B270" s="65" t="s">
        <v>346</v>
      </c>
      <c r="C270" s="66" t="s">
        <v>2616</v>
      </c>
      <c r="D270" s="67">
        <v>3</v>
      </c>
      <c r="E270" s="66" t="s">
        <v>136</v>
      </c>
      <c r="F270" s="69">
        <v>23.333333333333336</v>
      </c>
      <c r="G270" s="66"/>
      <c r="H270" s="70"/>
      <c r="I270" s="71"/>
      <c r="J270" s="71"/>
      <c r="K270" s="34" t="s">
        <v>65</v>
      </c>
      <c r="L270" s="72">
        <v>270</v>
      </c>
      <c r="M270" s="72"/>
      <c r="N270" s="73"/>
      <c r="O270" s="79" t="s">
        <v>368</v>
      </c>
      <c r="P270" s="81">
        <v>43633.239375</v>
      </c>
      <c r="Q270" s="79" t="s">
        <v>386</v>
      </c>
      <c r="R270" s="79"/>
      <c r="S270" s="79"/>
      <c r="T270" s="79" t="s">
        <v>449</v>
      </c>
      <c r="U270" s="79"/>
      <c r="V270" s="82" t="s">
        <v>570</v>
      </c>
      <c r="W270" s="81">
        <v>43633.239375</v>
      </c>
      <c r="X270" s="85">
        <v>43633</v>
      </c>
      <c r="Y270" s="87" t="s">
        <v>687</v>
      </c>
      <c r="Z270" s="82" t="s">
        <v>817</v>
      </c>
      <c r="AA270" s="79"/>
      <c r="AB270" s="79"/>
      <c r="AC270" s="87" t="s">
        <v>947</v>
      </c>
      <c r="AD270" s="79"/>
      <c r="AE270" s="79" t="b">
        <v>0</v>
      </c>
      <c r="AF270" s="79">
        <v>0</v>
      </c>
      <c r="AG270" s="87" t="s">
        <v>981</v>
      </c>
      <c r="AH270" s="79" t="b">
        <v>0</v>
      </c>
      <c r="AI270" s="79" t="s">
        <v>982</v>
      </c>
      <c r="AJ270" s="79"/>
      <c r="AK270" s="87" t="s">
        <v>981</v>
      </c>
      <c r="AL270" s="79" t="b">
        <v>0</v>
      </c>
      <c r="AM270" s="79">
        <v>62</v>
      </c>
      <c r="AN270" s="87" t="s">
        <v>974</v>
      </c>
      <c r="AO270" s="79" t="s">
        <v>994</v>
      </c>
      <c r="AP270" s="79" t="b">
        <v>0</v>
      </c>
      <c r="AQ270" s="87" t="s">
        <v>974</v>
      </c>
      <c r="AR270" s="79" t="s">
        <v>196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5" t="s">
        <v>324</v>
      </c>
      <c r="B271" s="65" t="s">
        <v>358</v>
      </c>
      <c r="C271" s="66" t="s">
        <v>2616</v>
      </c>
      <c r="D271" s="67">
        <v>3</v>
      </c>
      <c r="E271" s="66" t="s">
        <v>136</v>
      </c>
      <c r="F271" s="69">
        <v>23.333333333333336</v>
      </c>
      <c r="G271" s="66"/>
      <c r="H271" s="70"/>
      <c r="I271" s="71"/>
      <c r="J271" s="71"/>
      <c r="K271" s="34" t="s">
        <v>65</v>
      </c>
      <c r="L271" s="72">
        <v>271</v>
      </c>
      <c r="M271" s="72"/>
      <c r="N271" s="73"/>
      <c r="O271" s="79" t="s">
        <v>368</v>
      </c>
      <c r="P271" s="81">
        <v>43633.239375</v>
      </c>
      <c r="Q271" s="79" t="s">
        <v>386</v>
      </c>
      <c r="R271" s="79"/>
      <c r="S271" s="79"/>
      <c r="T271" s="79" t="s">
        <v>449</v>
      </c>
      <c r="U271" s="79"/>
      <c r="V271" s="82" t="s">
        <v>570</v>
      </c>
      <c r="W271" s="81">
        <v>43633.239375</v>
      </c>
      <c r="X271" s="85">
        <v>43633</v>
      </c>
      <c r="Y271" s="87" t="s">
        <v>687</v>
      </c>
      <c r="Z271" s="82" t="s">
        <v>817</v>
      </c>
      <c r="AA271" s="79"/>
      <c r="AB271" s="79"/>
      <c r="AC271" s="87" t="s">
        <v>947</v>
      </c>
      <c r="AD271" s="79"/>
      <c r="AE271" s="79" t="b">
        <v>0</v>
      </c>
      <c r="AF271" s="79">
        <v>0</v>
      </c>
      <c r="AG271" s="87" t="s">
        <v>981</v>
      </c>
      <c r="AH271" s="79" t="b">
        <v>0</v>
      </c>
      <c r="AI271" s="79" t="s">
        <v>982</v>
      </c>
      <c r="AJ271" s="79"/>
      <c r="AK271" s="87" t="s">
        <v>981</v>
      </c>
      <c r="AL271" s="79" t="b">
        <v>0</v>
      </c>
      <c r="AM271" s="79">
        <v>62</v>
      </c>
      <c r="AN271" s="87" t="s">
        <v>974</v>
      </c>
      <c r="AO271" s="79" t="s">
        <v>994</v>
      </c>
      <c r="AP271" s="79" t="b">
        <v>0</v>
      </c>
      <c r="AQ271" s="87" t="s">
        <v>974</v>
      </c>
      <c r="AR271" s="79" t="s">
        <v>196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v>2</v>
      </c>
      <c r="BG271" s="49">
        <v>7.142857142857143</v>
      </c>
      <c r="BH271" s="48">
        <v>0</v>
      </c>
      <c r="BI271" s="49">
        <v>0</v>
      </c>
      <c r="BJ271" s="48">
        <v>0</v>
      </c>
      <c r="BK271" s="49">
        <v>0</v>
      </c>
      <c r="BL271" s="48">
        <v>26</v>
      </c>
      <c r="BM271" s="49">
        <v>92.85714285714286</v>
      </c>
      <c r="BN271" s="48">
        <v>28</v>
      </c>
    </row>
    <row r="272" spans="1:66" ht="15">
      <c r="A272" s="65" t="s">
        <v>325</v>
      </c>
      <c r="B272" s="65" t="s">
        <v>347</v>
      </c>
      <c r="C272" s="66" t="s">
        <v>2616</v>
      </c>
      <c r="D272" s="67">
        <v>3</v>
      </c>
      <c r="E272" s="66" t="s">
        <v>136</v>
      </c>
      <c r="F272" s="69">
        <v>23.333333333333336</v>
      </c>
      <c r="G272" s="66"/>
      <c r="H272" s="70"/>
      <c r="I272" s="71"/>
      <c r="J272" s="71"/>
      <c r="K272" s="34" t="s">
        <v>65</v>
      </c>
      <c r="L272" s="72">
        <v>272</v>
      </c>
      <c r="M272" s="72"/>
      <c r="N272" s="73"/>
      <c r="O272" s="79" t="s">
        <v>367</v>
      </c>
      <c r="P272" s="81">
        <v>43630.22251157407</v>
      </c>
      <c r="Q272" s="79" t="s">
        <v>379</v>
      </c>
      <c r="R272" s="79"/>
      <c r="S272" s="79"/>
      <c r="T272" s="79" t="s">
        <v>449</v>
      </c>
      <c r="U272" s="79"/>
      <c r="V272" s="82" t="s">
        <v>571</v>
      </c>
      <c r="W272" s="81">
        <v>43630.22251157407</v>
      </c>
      <c r="X272" s="85">
        <v>43630</v>
      </c>
      <c r="Y272" s="87" t="s">
        <v>688</v>
      </c>
      <c r="Z272" s="82" t="s">
        <v>818</v>
      </c>
      <c r="AA272" s="79"/>
      <c r="AB272" s="79"/>
      <c r="AC272" s="87" t="s">
        <v>948</v>
      </c>
      <c r="AD272" s="79"/>
      <c r="AE272" s="79" t="b">
        <v>0</v>
      </c>
      <c r="AF272" s="79">
        <v>0</v>
      </c>
      <c r="AG272" s="87" t="s">
        <v>981</v>
      </c>
      <c r="AH272" s="79" t="b">
        <v>0</v>
      </c>
      <c r="AI272" s="79" t="s">
        <v>982</v>
      </c>
      <c r="AJ272" s="79"/>
      <c r="AK272" s="87" t="s">
        <v>981</v>
      </c>
      <c r="AL272" s="79" t="b">
        <v>0</v>
      </c>
      <c r="AM272" s="79">
        <v>69</v>
      </c>
      <c r="AN272" s="87" t="s">
        <v>973</v>
      </c>
      <c r="AO272" s="79" t="s">
        <v>994</v>
      </c>
      <c r="AP272" s="79" t="b">
        <v>0</v>
      </c>
      <c r="AQ272" s="87" t="s">
        <v>973</v>
      </c>
      <c r="AR272" s="79" t="s">
        <v>196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5" t="s">
        <v>325</v>
      </c>
      <c r="B273" s="65" t="s">
        <v>357</v>
      </c>
      <c r="C273" s="66" t="s">
        <v>2616</v>
      </c>
      <c r="D273" s="67">
        <v>3</v>
      </c>
      <c r="E273" s="66" t="s">
        <v>136</v>
      </c>
      <c r="F273" s="69">
        <v>23.333333333333336</v>
      </c>
      <c r="G273" s="66"/>
      <c r="H273" s="70"/>
      <c r="I273" s="71"/>
      <c r="J273" s="71"/>
      <c r="K273" s="34" t="s">
        <v>65</v>
      </c>
      <c r="L273" s="72">
        <v>273</v>
      </c>
      <c r="M273" s="72"/>
      <c r="N273" s="73"/>
      <c r="O273" s="79" t="s">
        <v>368</v>
      </c>
      <c r="P273" s="81">
        <v>43630.22251157407</v>
      </c>
      <c r="Q273" s="79" t="s">
        <v>379</v>
      </c>
      <c r="R273" s="79"/>
      <c r="S273" s="79"/>
      <c r="T273" s="79" t="s">
        <v>449</v>
      </c>
      <c r="U273" s="79"/>
      <c r="V273" s="82" t="s">
        <v>571</v>
      </c>
      <c r="W273" s="81">
        <v>43630.22251157407</v>
      </c>
      <c r="X273" s="85">
        <v>43630</v>
      </c>
      <c r="Y273" s="87" t="s">
        <v>688</v>
      </c>
      <c r="Z273" s="82" t="s">
        <v>818</v>
      </c>
      <c r="AA273" s="79"/>
      <c r="AB273" s="79"/>
      <c r="AC273" s="87" t="s">
        <v>948</v>
      </c>
      <c r="AD273" s="79"/>
      <c r="AE273" s="79" t="b">
        <v>0</v>
      </c>
      <c r="AF273" s="79">
        <v>0</v>
      </c>
      <c r="AG273" s="87" t="s">
        <v>981</v>
      </c>
      <c r="AH273" s="79" t="b">
        <v>0</v>
      </c>
      <c r="AI273" s="79" t="s">
        <v>982</v>
      </c>
      <c r="AJ273" s="79"/>
      <c r="AK273" s="87" t="s">
        <v>981</v>
      </c>
      <c r="AL273" s="79" t="b">
        <v>0</v>
      </c>
      <c r="AM273" s="79">
        <v>69</v>
      </c>
      <c r="AN273" s="87" t="s">
        <v>973</v>
      </c>
      <c r="AO273" s="79" t="s">
        <v>994</v>
      </c>
      <c r="AP273" s="79" t="b">
        <v>0</v>
      </c>
      <c r="AQ273" s="87" t="s">
        <v>973</v>
      </c>
      <c r="AR273" s="79" t="s">
        <v>196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5" t="s">
        <v>325</v>
      </c>
      <c r="B274" s="65" t="s">
        <v>346</v>
      </c>
      <c r="C274" s="66" t="s">
        <v>2616</v>
      </c>
      <c r="D274" s="67">
        <v>3</v>
      </c>
      <c r="E274" s="66" t="s">
        <v>136</v>
      </c>
      <c r="F274" s="69">
        <v>23.333333333333336</v>
      </c>
      <c r="G274" s="66"/>
      <c r="H274" s="70"/>
      <c r="I274" s="71"/>
      <c r="J274" s="71"/>
      <c r="K274" s="34" t="s">
        <v>65</v>
      </c>
      <c r="L274" s="72">
        <v>274</v>
      </c>
      <c r="M274" s="72"/>
      <c r="N274" s="73"/>
      <c r="O274" s="79" t="s">
        <v>368</v>
      </c>
      <c r="P274" s="81">
        <v>43630.22251157407</v>
      </c>
      <c r="Q274" s="79" t="s">
        <v>379</v>
      </c>
      <c r="R274" s="79"/>
      <c r="S274" s="79"/>
      <c r="T274" s="79" t="s">
        <v>449</v>
      </c>
      <c r="U274" s="79"/>
      <c r="V274" s="82" t="s">
        <v>571</v>
      </c>
      <c r="W274" s="81">
        <v>43630.22251157407</v>
      </c>
      <c r="X274" s="85">
        <v>43630</v>
      </c>
      <c r="Y274" s="87" t="s">
        <v>688</v>
      </c>
      <c r="Z274" s="82" t="s">
        <v>818</v>
      </c>
      <c r="AA274" s="79"/>
      <c r="AB274" s="79"/>
      <c r="AC274" s="87" t="s">
        <v>948</v>
      </c>
      <c r="AD274" s="79"/>
      <c r="AE274" s="79" t="b">
        <v>0</v>
      </c>
      <c r="AF274" s="79">
        <v>0</v>
      </c>
      <c r="AG274" s="87" t="s">
        <v>981</v>
      </c>
      <c r="AH274" s="79" t="b">
        <v>0</v>
      </c>
      <c r="AI274" s="79" t="s">
        <v>982</v>
      </c>
      <c r="AJ274" s="79"/>
      <c r="AK274" s="87" t="s">
        <v>981</v>
      </c>
      <c r="AL274" s="79" t="b">
        <v>0</v>
      </c>
      <c r="AM274" s="79">
        <v>69</v>
      </c>
      <c r="AN274" s="87" t="s">
        <v>973</v>
      </c>
      <c r="AO274" s="79" t="s">
        <v>994</v>
      </c>
      <c r="AP274" s="79" t="b">
        <v>0</v>
      </c>
      <c r="AQ274" s="87" t="s">
        <v>973</v>
      </c>
      <c r="AR274" s="79" t="s">
        <v>196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5" t="s">
        <v>325</v>
      </c>
      <c r="B275" s="65" t="s">
        <v>358</v>
      </c>
      <c r="C275" s="66" t="s">
        <v>2616</v>
      </c>
      <c r="D275" s="67">
        <v>3</v>
      </c>
      <c r="E275" s="66" t="s">
        <v>136</v>
      </c>
      <c r="F275" s="69">
        <v>23.333333333333336</v>
      </c>
      <c r="G275" s="66"/>
      <c r="H275" s="70"/>
      <c r="I275" s="71"/>
      <c r="J275" s="71"/>
      <c r="K275" s="34" t="s">
        <v>65</v>
      </c>
      <c r="L275" s="72">
        <v>275</v>
      </c>
      <c r="M275" s="72"/>
      <c r="N275" s="73"/>
      <c r="O275" s="79" t="s">
        <v>368</v>
      </c>
      <c r="P275" s="81">
        <v>43630.22251157407</v>
      </c>
      <c r="Q275" s="79" t="s">
        <v>379</v>
      </c>
      <c r="R275" s="79"/>
      <c r="S275" s="79"/>
      <c r="T275" s="79" t="s">
        <v>449</v>
      </c>
      <c r="U275" s="79"/>
      <c r="V275" s="82" t="s">
        <v>571</v>
      </c>
      <c r="W275" s="81">
        <v>43630.22251157407</v>
      </c>
      <c r="X275" s="85">
        <v>43630</v>
      </c>
      <c r="Y275" s="87" t="s">
        <v>688</v>
      </c>
      <c r="Z275" s="82" t="s">
        <v>818</v>
      </c>
      <c r="AA275" s="79"/>
      <c r="AB275" s="79"/>
      <c r="AC275" s="87" t="s">
        <v>948</v>
      </c>
      <c r="AD275" s="79"/>
      <c r="AE275" s="79" t="b">
        <v>0</v>
      </c>
      <c r="AF275" s="79">
        <v>0</v>
      </c>
      <c r="AG275" s="87" t="s">
        <v>981</v>
      </c>
      <c r="AH275" s="79" t="b">
        <v>0</v>
      </c>
      <c r="AI275" s="79" t="s">
        <v>982</v>
      </c>
      <c r="AJ275" s="79"/>
      <c r="AK275" s="87" t="s">
        <v>981</v>
      </c>
      <c r="AL275" s="79" t="b">
        <v>0</v>
      </c>
      <c r="AM275" s="79">
        <v>69</v>
      </c>
      <c r="AN275" s="87" t="s">
        <v>973</v>
      </c>
      <c r="AO275" s="79" t="s">
        <v>994</v>
      </c>
      <c r="AP275" s="79" t="b">
        <v>0</v>
      </c>
      <c r="AQ275" s="87" t="s">
        <v>973</v>
      </c>
      <c r="AR275" s="79" t="s">
        <v>196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v>2</v>
      </c>
      <c r="BG275" s="49">
        <v>7.142857142857143</v>
      </c>
      <c r="BH275" s="48">
        <v>0</v>
      </c>
      <c r="BI275" s="49">
        <v>0</v>
      </c>
      <c r="BJ275" s="48">
        <v>0</v>
      </c>
      <c r="BK275" s="49">
        <v>0</v>
      </c>
      <c r="BL275" s="48">
        <v>26</v>
      </c>
      <c r="BM275" s="49">
        <v>92.85714285714286</v>
      </c>
      <c r="BN275" s="48">
        <v>28</v>
      </c>
    </row>
    <row r="276" spans="1:66" ht="15">
      <c r="A276" s="65" t="s">
        <v>325</v>
      </c>
      <c r="B276" s="65" t="s">
        <v>347</v>
      </c>
      <c r="C276" s="66" t="s">
        <v>2616</v>
      </c>
      <c r="D276" s="67">
        <v>3</v>
      </c>
      <c r="E276" s="66" t="s">
        <v>136</v>
      </c>
      <c r="F276" s="69">
        <v>23.333333333333336</v>
      </c>
      <c r="G276" s="66"/>
      <c r="H276" s="70"/>
      <c r="I276" s="71"/>
      <c r="J276" s="71"/>
      <c r="K276" s="34" t="s">
        <v>65</v>
      </c>
      <c r="L276" s="72">
        <v>276</v>
      </c>
      <c r="M276" s="72"/>
      <c r="N276" s="73"/>
      <c r="O276" s="79" t="s">
        <v>367</v>
      </c>
      <c r="P276" s="81">
        <v>43633.296631944446</v>
      </c>
      <c r="Q276" s="79" t="s">
        <v>386</v>
      </c>
      <c r="R276" s="79"/>
      <c r="S276" s="79"/>
      <c r="T276" s="79" t="s">
        <v>449</v>
      </c>
      <c r="U276" s="79"/>
      <c r="V276" s="82" t="s">
        <v>571</v>
      </c>
      <c r="W276" s="81">
        <v>43633.296631944446</v>
      </c>
      <c r="X276" s="85">
        <v>43633</v>
      </c>
      <c r="Y276" s="87" t="s">
        <v>689</v>
      </c>
      <c r="Z276" s="82" t="s">
        <v>819</v>
      </c>
      <c r="AA276" s="79"/>
      <c r="AB276" s="79"/>
      <c r="AC276" s="87" t="s">
        <v>949</v>
      </c>
      <c r="AD276" s="79"/>
      <c r="AE276" s="79" t="b">
        <v>0</v>
      </c>
      <c r="AF276" s="79">
        <v>0</v>
      </c>
      <c r="AG276" s="87" t="s">
        <v>981</v>
      </c>
      <c r="AH276" s="79" t="b">
        <v>0</v>
      </c>
      <c r="AI276" s="79" t="s">
        <v>982</v>
      </c>
      <c r="AJ276" s="79"/>
      <c r="AK276" s="87" t="s">
        <v>981</v>
      </c>
      <c r="AL276" s="79" t="b">
        <v>0</v>
      </c>
      <c r="AM276" s="79">
        <v>62</v>
      </c>
      <c r="AN276" s="87" t="s">
        <v>974</v>
      </c>
      <c r="AO276" s="79" t="s">
        <v>994</v>
      </c>
      <c r="AP276" s="79" t="b">
        <v>0</v>
      </c>
      <c r="AQ276" s="87" t="s">
        <v>974</v>
      </c>
      <c r="AR276" s="79" t="s">
        <v>196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5" t="s">
        <v>325</v>
      </c>
      <c r="B277" s="65" t="s">
        <v>357</v>
      </c>
      <c r="C277" s="66" t="s">
        <v>2616</v>
      </c>
      <c r="D277" s="67">
        <v>3</v>
      </c>
      <c r="E277" s="66" t="s">
        <v>136</v>
      </c>
      <c r="F277" s="69">
        <v>23.333333333333336</v>
      </c>
      <c r="G277" s="66"/>
      <c r="H277" s="70"/>
      <c r="I277" s="71"/>
      <c r="J277" s="71"/>
      <c r="K277" s="34" t="s">
        <v>65</v>
      </c>
      <c r="L277" s="72">
        <v>277</v>
      </c>
      <c r="M277" s="72"/>
      <c r="N277" s="73"/>
      <c r="O277" s="79" t="s">
        <v>368</v>
      </c>
      <c r="P277" s="81">
        <v>43633.296631944446</v>
      </c>
      <c r="Q277" s="79" t="s">
        <v>386</v>
      </c>
      <c r="R277" s="79"/>
      <c r="S277" s="79"/>
      <c r="T277" s="79" t="s">
        <v>449</v>
      </c>
      <c r="U277" s="79"/>
      <c r="V277" s="82" t="s">
        <v>571</v>
      </c>
      <c r="W277" s="81">
        <v>43633.296631944446</v>
      </c>
      <c r="X277" s="85">
        <v>43633</v>
      </c>
      <c r="Y277" s="87" t="s">
        <v>689</v>
      </c>
      <c r="Z277" s="82" t="s">
        <v>819</v>
      </c>
      <c r="AA277" s="79"/>
      <c r="AB277" s="79"/>
      <c r="AC277" s="87" t="s">
        <v>949</v>
      </c>
      <c r="AD277" s="79"/>
      <c r="AE277" s="79" t="b">
        <v>0</v>
      </c>
      <c r="AF277" s="79">
        <v>0</v>
      </c>
      <c r="AG277" s="87" t="s">
        <v>981</v>
      </c>
      <c r="AH277" s="79" t="b">
        <v>0</v>
      </c>
      <c r="AI277" s="79" t="s">
        <v>982</v>
      </c>
      <c r="AJ277" s="79"/>
      <c r="AK277" s="87" t="s">
        <v>981</v>
      </c>
      <c r="AL277" s="79" t="b">
        <v>0</v>
      </c>
      <c r="AM277" s="79">
        <v>62</v>
      </c>
      <c r="AN277" s="87" t="s">
        <v>974</v>
      </c>
      <c r="AO277" s="79" t="s">
        <v>994</v>
      </c>
      <c r="AP277" s="79" t="b">
        <v>0</v>
      </c>
      <c r="AQ277" s="87" t="s">
        <v>974</v>
      </c>
      <c r="AR277" s="79" t="s">
        <v>196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5" t="s">
        <v>325</v>
      </c>
      <c r="B278" s="65" t="s">
        <v>346</v>
      </c>
      <c r="C278" s="66" t="s">
        <v>2616</v>
      </c>
      <c r="D278" s="67">
        <v>3</v>
      </c>
      <c r="E278" s="66" t="s">
        <v>136</v>
      </c>
      <c r="F278" s="69">
        <v>23.333333333333336</v>
      </c>
      <c r="G278" s="66"/>
      <c r="H278" s="70"/>
      <c r="I278" s="71"/>
      <c r="J278" s="71"/>
      <c r="K278" s="34" t="s">
        <v>65</v>
      </c>
      <c r="L278" s="72">
        <v>278</v>
      </c>
      <c r="M278" s="72"/>
      <c r="N278" s="73"/>
      <c r="O278" s="79" t="s">
        <v>368</v>
      </c>
      <c r="P278" s="81">
        <v>43633.296631944446</v>
      </c>
      <c r="Q278" s="79" t="s">
        <v>386</v>
      </c>
      <c r="R278" s="79"/>
      <c r="S278" s="79"/>
      <c r="T278" s="79" t="s">
        <v>449</v>
      </c>
      <c r="U278" s="79"/>
      <c r="V278" s="82" t="s">
        <v>571</v>
      </c>
      <c r="W278" s="81">
        <v>43633.296631944446</v>
      </c>
      <c r="X278" s="85">
        <v>43633</v>
      </c>
      <c r="Y278" s="87" t="s">
        <v>689</v>
      </c>
      <c r="Z278" s="82" t="s">
        <v>819</v>
      </c>
      <c r="AA278" s="79"/>
      <c r="AB278" s="79"/>
      <c r="AC278" s="87" t="s">
        <v>949</v>
      </c>
      <c r="AD278" s="79"/>
      <c r="AE278" s="79" t="b">
        <v>0</v>
      </c>
      <c r="AF278" s="79">
        <v>0</v>
      </c>
      <c r="AG278" s="87" t="s">
        <v>981</v>
      </c>
      <c r="AH278" s="79" t="b">
        <v>0</v>
      </c>
      <c r="AI278" s="79" t="s">
        <v>982</v>
      </c>
      <c r="AJ278" s="79"/>
      <c r="AK278" s="87" t="s">
        <v>981</v>
      </c>
      <c r="AL278" s="79" t="b">
        <v>0</v>
      </c>
      <c r="AM278" s="79">
        <v>62</v>
      </c>
      <c r="AN278" s="87" t="s">
        <v>974</v>
      </c>
      <c r="AO278" s="79" t="s">
        <v>994</v>
      </c>
      <c r="AP278" s="79" t="b">
        <v>0</v>
      </c>
      <c r="AQ278" s="87" t="s">
        <v>974</v>
      </c>
      <c r="AR278" s="79" t="s">
        <v>196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5" t="s">
        <v>325</v>
      </c>
      <c r="B279" s="65" t="s">
        <v>358</v>
      </c>
      <c r="C279" s="66" t="s">
        <v>2616</v>
      </c>
      <c r="D279" s="67">
        <v>3</v>
      </c>
      <c r="E279" s="66" t="s">
        <v>136</v>
      </c>
      <c r="F279" s="69">
        <v>23.333333333333336</v>
      </c>
      <c r="G279" s="66"/>
      <c r="H279" s="70"/>
      <c r="I279" s="71"/>
      <c r="J279" s="71"/>
      <c r="K279" s="34" t="s">
        <v>65</v>
      </c>
      <c r="L279" s="72">
        <v>279</v>
      </c>
      <c r="M279" s="72"/>
      <c r="N279" s="73"/>
      <c r="O279" s="79" t="s">
        <v>368</v>
      </c>
      <c r="P279" s="81">
        <v>43633.296631944446</v>
      </c>
      <c r="Q279" s="79" t="s">
        <v>386</v>
      </c>
      <c r="R279" s="79"/>
      <c r="S279" s="79"/>
      <c r="T279" s="79" t="s">
        <v>449</v>
      </c>
      <c r="U279" s="79"/>
      <c r="V279" s="82" t="s">
        <v>571</v>
      </c>
      <c r="W279" s="81">
        <v>43633.296631944446</v>
      </c>
      <c r="X279" s="85">
        <v>43633</v>
      </c>
      <c r="Y279" s="87" t="s">
        <v>689</v>
      </c>
      <c r="Z279" s="82" t="s">
        <v>819</v>
      </c>
      <c r="AA279" s="79"/>
      <c r="AB279" s="79"/>
      <c r="AC279" s="87" t="s">
        <v>949</v>
      </c>
      <c r="AD279" s="79"/>
      <c r="AE279" s="79" t="b">
        <v>0</v>
      </c>
      <c r="AF279" s="79">
        <v>0</v>
      </c>
      <c r="AG279" s="87" t="s">
        <v>981</v>
      </c>
      <c r="AH279" s="79" t="b">
        <v>0</v>
      </c>
      <c r="AI279" s="79" t="s">
        <v>982</v>
      </c>
      <c r="AJ279" s="79"/>
      <c r="AK279" s="87" t="s">
        <v>981</v>
      </c>
      <c r="AL279" s="79" t="b">
        <v>0</v>
      </c>
      <c r="AM279" s="79">
        <v>62</v>
      </c>
      <c r="AN279" s="87" t="s">
        <v>974</v>
      </c>
      <c r="AO279" s="79" t="s">
        <v>994</v>
      </c>
      <c r="AP279" s="79" t="b">
        <v>0</v>
      </c>
      <c r="AQ279" s="87" t="s">
        <v>974</v>
      </c>
      <c r="AR279" s="79" t="s">
        <v>196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2</v>
      </c>
      <c r="BG279" s="49">
        <v>7.142857142857143</v>
      </c>
      <c r="BH279" s="48">
        <v>0</v>
      </c>
      <c r="BI279" s="49">
        <v>0</v>
      </c>
      <c r="BJ279" s="48">
        <v>0</v>
      </c>
      <c r="BK279" s="49">
        <v>0</v>
      </c>
      <c r="BL279" s="48">
        <v>26</v>
      </c>
      <c r="BM279" s="49">
        <v>92.85714285714286</v>
      </c>
      <c r="BN279" s="48">
        <v>28</v>
      </c>
    </row>
    <row r="280" spans="1:66" ht="15">
      <c r="A280" s="65" t="s">
        <v>326</v>
      </c>
      <c r="B280" s="65" t="s">
        <v>326</v>
      </c>
      <c r="C280" s="66" t="s">
        <v>2615</v>
      </c>
      <c r="D280" s="67">
        <v>3</v>
      </c>
      <c r="E280" s="66" t="s">
        <v>132</v>
      </c>
      <c r="F280" s="69">
        <v>32</v>
      </c>
      <c r="G280" s="66"/>
      <c r="H280" s="70"/>
      <c r="I280" s="71"/>
      <c r="J280" s="71"/>
      <c r="K280" s="34" t="s">
        <v>65</v>
      </c>
      <c r="L280" s="72">
        <v>280</v>
      </c>
      <c r="M280" s="72"/>
      <c r="N280" s="73"/>
      <c r="O280" s="79" t="s">
        <v>196</v>
      </c>
      <c r="P280" s="81">
        <v>43632.01048611111</v>
      </c>
      <c r="Q280" s="79" t="s">
        <v>382</v>
      </c>
      <c r="R280" s="82" t="s">
        <v>408</v>
      </c>
      <c r="S280" s="79" t="s">
        <v>426</v>
      </c>
      <c r="T280" s="79" t="s">
        <v>463</v>
      </c>
      <c r="U280" s="82" t="s">
        <v>482</v>
      </c>
      <c r="V280" s="82" t="s">
        <v>482</v>
      </c>
      <c r="W280" s="81">
        <v>43632.01048611111</v>
      </c>
      <c r="X280" s="85">
        <v>43632</v>
      </c>
      <c r="Y280" s="87" t="s">
        <v>690</v>
      </c>
      <c r="Z280" s="82" t="s">
        <v>820</v>
      </c>
      <c r="AA280" s="79"/>
      <c r="AB280" s="79"/>
      <c r="AC280" s="87" t="s">
        <v>950</v>
      </c>
      <c r="AD280" s="79"/>
      <c r="AE280" s="79" t="b">
        <v>0</v>
      </c>
      <c r="AF280" s="79">
        <v>1</v>
      </c>
      <c r="AG280" s="87" t="s">
        <v>981</v>
      </c>
      <c r="AH280" s="79" t="b">
        <v>0</v>
      </c>
      <c r="AI280" s="79" t="s">
        <v>982</v>
      </c>
      <c r="AJ280" s="79"/>
      <c r="AK280" s="87" t="s">
        <v>981</v>
      </c>
      <c r="AL280" s="79" t="b">
        <v>0</v>
      </c>
      <c r="AM280" s="79">
        <v>4</v>
      </c>
      <c r="AN280" s="87" t="s">
        <v>981</v>
      </c>
      <c r="AO280" s="79" t="s">
        <v>1006</v>
      </c>
      <c r="AP280" s="79" t="b">
        <v>0</v>
      </c>
      <c r="AQ280" s="87" t="s">
        <v>950</v>
      </c>
      <c r="AR280" s="79" t="s">
        <v>196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8">
        <v>1</v>
      </c>
      <c r="BG280" s="49">
        <v>3.5714285714285716</v>
      </c>
      <c r="BH280" s="48">
        <v>1</v>
      </c>
      <c r="BI280" s="49">
        <v>3.5714285714285716</v>
      </c>
      <c r="BJ280" s="48">
        <v>0</v>
      </c>
      <c r="BK280" s="49">
        <v>0</v>
      </c>
      <c r="BL280" s="48">
        <v>26</v>
      </c>
      <c r="BM280" s="49">
        <v>92.85714285714286</v>
      </c>
      <c r="BN280" s="48">
        <v>28</v>
      </c>
    </row>
    <row r="281" spans="1:66" ht="15">
      <c r="A281" s="65" t="s">
        <v>327</v>
      </c>
      <c r="B281" s="65" t="s">
        <v>326</v>
      </c>
      <c r="C281" s="66" t="s">
        <v>2615</v>
      </c>
      <c r="D281" s="67">
        <v>3</v>
      </c>
      <c r="E281" s="66" t="s">
        <v>132</v>
      </c>
      <c r="F281" s="69">
        <v>32</v>
      </c>
      <c r="G281" s="66"/>
      <c r="H281" s="70"/>
      <c r="I281" s="71"/>
      <c r="J281" s="71"/>
      <c r="K281" s="34" t="s">
        <v>65</v>
      </c>
      <c r="L281" s="72">
        <v>281</v>
      </c>
      <c r="M281" s="72"/>
      <c r="N281" s="73"/>
      <c r="O281" s="79" t="s">
        <v>367</v>
      </c>
      <c r="P281" s="81">
        <v>43632.05762731482</v>
      </c>
      <c r="Q281" s="79" t="s">
        <v>382</v>
      </c>
      <c r="R281" s="82" t="s">
        <v>408</v>
      </c>
      <c r="S281" s="79" t="s">
        <v>426</v>
      </c>
      <c r="T281" s="79" t="s">
        <v>454</v>
      </c>
      <c r="U281" s="79"/>
      <c r="V281" s="82" t="s">
        <v>572</v>
      </c>
      <c r="W281" s="81">
        <v>43632.05762731482</v>
      </c>
      <c r="X281" s="85">
        <v>43632</v>
      </c>
      <c r="Y281" s="87" t="s">
        <v>691</v>
      </c>
      <c r="Z281" s="82" t="s">
        <v>821</v>
      </c>
      <c r="AA281" s="79"/>
      <c r="AB281" s="79"/>
      <c r="AC281" s="87" t="s">
        <v>951</v>
      </c>
      <c r="AD281" s="79"/>
      <c r="AE281" s="79" t="b">
        <v>0</v>
      </c>
      <c r="AF281" s="79">
        <v>0</v>
      </c>
      <c r="AG281" s="87" t="s">
        <v>981</v>
      </c>
      <c r="AH281" s="79" t="b">
        <v>0</v>
      </c>
      <c r="AI281" s="79" t="s">
        <v>982</v>
      </c>
      <c r="AJ281" s="79"/>
      <c r="AK281" s="87" t="s">
        <v>981</v>
      </c>
      <c r="AL281" s="79" t="b">
        <v>0</v>
      </c>
      <c r="AM281" s="79">
        <v>4</v>
      </c>
      <c r="AN281" s="87" t="s">
        <v>950</v>
      </c>
      <c r="AO281" s="79" t="s">
        <v>1007</v>
      </c>
      <c r="AP281" s="79" t="b">
        <v>0</v>
      </c>
      <c r="AQ281" s="87" t="s">
        <v>950</v>
      </c>
      <c r="AR281" s="79" t="s">
        <v>196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8</v>
      </c>
      <c r="BF281" s="48">
        <v>1</v>
      </c>
      <c r="BG281" s="49">
        <v>3.5714285714285716</v>
      </c>
      <c r="BH281" s="48">
        <v>1</v>
      </c>
      <c r="BI281" s="49">
        <v>3.5714285714285716</v>
      </c>
      <c r="BJ281" s="48">
        <v>0</v>
      </c>
      <c r="BK281" s="49">
        <v>0</v>
      </c>
      <c r="BL281" s="48">
        <v>26</v>
      </c>
      <c r="BM281" s="49">
        <v>92.85714285714286</v>
      </c>
      <c r="BN281" s="48">
        <v>28</v>
      </c>
    </row>
    <row r="282" spans="1:66" ht="15">
      <c r="A282" s="65" t="s">
        <v>328</v>
      </c>
      <c r="B282" s="65" t="s">
        <v>360</v>
      </c>
      <c r="C282" s="66" t="s">
        <v>2615</v>
      </c>
      <c r="D282" s="67">
        <v>3</v>
      </c>
      <c r="E282" s="66" t="s">
        <v>132</v>
      </c>
      <c r="F282" s="69">
        <v>32</v>
      </c>
      <c r="G282" s="66"/>
      <c r="H282" s="70"/>
      <c r="I282" s="71"/>
      <c r="J282" s="71"/>
      <c r="K282" s="34" t="s">
        <v>65</v>
      </c>
      <c r="L282" s="72">
        <v>282</v>
      </c>
      <c r="M282" s="72"/>
      <c r="N282" s="73"/>
      <c r="O282" s="79" t="s">
        <v>368</v>
      </c>
      <c r="P282" s="81">
        <v>43633.29880787037</v>
      </c>
      <c r="Q282" s="79" t="s">
        <v>389</v>
      </c>
      <c r="R282" s="79"/>
      <c r="S282" s="79"/>
      <c r="T282" s="79" t="s">
        <v>464</v>
      </c>
      <c r="U282" s="82" t="s">
        <v>481</v>
      </c>
      <c r="V282" s="82" t="s">
        <v>481</v>
      </c>
      <c r="W282" s="81">
        <v>43633.29880787037</v>
      </c>
      <c r="X282" s="85">
        <v>43633</v>
      </c>
      <c r="Y282" s="87" t="s">
        <v>692</v>
      </c>
      <c r="Z282" s="82" t="s">
        <v>822</v>
      </c>
      <c r="AA282" s="79"/>
      <c r="AB282" s="79"/>
      <c r="AC282" s="87" t="s">
        <v>952</v>
      </c>
      <c r="AD282" s="79"/>
      <c r="AE282" s="79" t="b">
        <v>0</v>
      </c>
      <c r="AF282" s="79">
        <v>1</v>
      </c>
      <c r="AG282" s="87" t="s">
        <v>981</v>
      </c>
      <c r="AH282" s="79" t="b">
        <v>0</v>
      </c>
      <c r="AI282" s="79" t="s">
        <v>982</v>
      </c>
      <c r="AJ282" s="79"/>
      <c r="AK282" s="87" t="s">
        <v>981</v>
      </c>
      <c r="AL282" s="79" t="b">
        <v>0</v>
      </c>
      <c r="AM282" s="79">
        <v>2</v>
      </c>
      <c r="AN282" s="87" t="s">
        <v>981</v>
      </c>
      <c r="AO282" s="79" t="s">
        <v>1008</v>
      </c>
      <c r="AP282" s="79" t="b">
        <v>0</v>
      </c>
      <c r="AQ282" s="87" t="s">
        <v>952</v>
      </c>
      <c r="AR282" s="79" t="s">
        <v>196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5" t="s">
        <v>328</v>
      </c>
      <c r="B283" s="65" t="s">
        <v>346</v>
      </c>
      <c r="C283" s="66" t="s">
        <v>2615</v>
      </c>
      <c r="D283" s="67">
        <v>3</v>
      </c>
      <c r="E283" s="66" t="s">
        <v>132</v>
      </c>
      <c r="F283" s="69">
        <v>32</v>
      </c>
      <c r="G283" s="66"/>
      <c r="H283" s="70"/>
      <c r="I283" s="71"/>
      <c r="J283" s="71"/>
      <c r="K283" s="34" t="s">
        <v>65</v>
      </c>
      <c r="L283" s="72">
        <v>283</v>
      </c>
      <c r="M283" s="72"/>
      <c r="N283" s="73"/>
      <c r="O283" s="79" t="s">
        <v>368</v>
      </c>
      <c r="P283" s="81">
        <v>43633.29880787037</v>
      </c>
      <c r="Q283" s="79" t="s">
        <v>389</v>
      </c>
      <c r="R283" s="79"/>
      <c r="S283" s="79"/>
      <c r="T283" s="79" t="s">
        <v>464</v>
      </c>
      <c r="U283" s="82" t="s">
        <v>481</v>
      </c>
      <c r="V283" s="82" t="s">
        <v>481</v>
      </c>
      <c r="W283" s="81">
        <v>43633.29880787037</v>
      </c>
      <c r="X283" s="85">
        <v>43633</v>
      </c>
      <c r="Y283" s="87" t="s">
        <v>692</v>
      </c>
      <c r="Z283" s="82" t="s">
        <v>822</v>
      </c>
      <c r="AA283" s="79"/>
      <c r="AB283" s="79"/>
      <c r="AC283" s="87" t="s">
        <v>952</v>
      </c>
      <c r="AD283" s="79"/>
      <c r="AE283" s="79" t="b">
        <v>0</v>
      </c>
      <c r="AF283" s="79">
        <v>1</v>
      </c>
      <c r="AG283" s="87" t="s">
        <v>981</v>
      </c>
      <c r="AH283" s="79" t="b">
        <v>0</v>
      </c>
      <c r="AI283" s="79" t="s">
        <v>982</v>
      </c>
      <c r="AJ283" s="79"/>
      <c r="AK283" s="87" t="s">
        <v>981</v>
      </c>
      <c r="AL283" s="79" t="b">
        <v>0</v>
      </c>
      <c r="AM283" s="79">
        <v>2</v>
      </c>
      <c r="AN283" s="87" t="s">
        <v>981</v>
      </c>
      <c r="AO283" s="79" t="s">
        <v>1008</v>
      </c>
      <c r="AP283" s="79" t="b">
        <v>0</v>
      </c>
      <c r="AQ283" s="87" t="s">
        <v>952</v>
      </c>
      <c r="AR283" s="79" t="s">
        <v>196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5" t="s">
        <v>328</v>
      </c>
      <c r="B284" s="65" t="s">
        <v>358</v>
      </c>
      <c r="C284" s="66" t="s">
        <v>2615</v>
      </c>
      <c r="D284" s="67">
        <v>3</v>
      </c>
      <c r="E284" s="66" t="s">
        <v>132</v>
      </c>
      <c r="F284" s="69">
        <v>32</v>
      </c>
      <c r="G284" s="66"/>
      <c r="H284" s="70"/>
      <c r="I284" s="71"/>
      <c r="J284" s="71"/>
      <c r="K284" s="34" t="s">
        <v>65</v>
      </c>
      <c r="L284" s="72">
        <v>284</v>
      </c>
      <c r="M284" s="72"/>
      <c r="N284" s="73"/>
      <c r="O284" s="79" t="s">
        <v>368</v>
      </c>
      <c r="P284" s="81">
        <v>43633.29880787037</v>
      </c>
      <c r="Q284" s="79" t="s">
        <v>389</v>
      </c>
      <c r="R284" s="79"/>
      <c r="S284" s="79"/>
      <c r="T284" s="79" t="s">
        <v>464</v>
      </c>
      <c r="U284" s="82" t="s">
        <v>481</v>
      </c>
      <c r="V284" s="82" t="s">
        <v>481</v>
      </c>
      <c r="W284" s="81">
        <v>43633.29880787037</v>
      </c>
      <c r="X284" s="85">
        <v>43633</v>
      </c>
      <c r="Y284" s="87" t="s">
        <v>692</v>
      </c>
      <c r="Z284" s="82" t="s">
        <v>822</v>
      </c>
      <c r="AA284" s="79"/>
      <c r="AB284" s="79"/>
      <c r="AC284" s="87" t="s">
        <v>952</v>
      </c>
      <c r="AD284" s="79"/>
      <c r="AE284" s="79" t="b">
        <v>0</v>
      </c>
      <c r="AF284" s="79">
        <v>1</v>
      </c>
      <c r="AG284" s="87" t="s">
        <v>981</v>
      </c>
      <c r="AH284" s="79" t="b">
        <v>0</v>
      </c>
      <c r="AI284" s="79" t="s">
        <v>982</v>
      </c>
      <c r="AJ284" s="79"/>
      <c r="AK284" s="87" t="s">
        <v>981</v>
      </c>
      <c r="AL284" s="79" t="b">
        <v>0</v>
      </c>
      <c r="AM284" s="79">
        <v>2</v>
      </c>
      <c r="AN284" s="87" t="s">
        <v>981</v>
      </c>
      <c r="AO284" s="79" t="s">
        <v>1008</v>
      </c>
      <c r="AP284" s="79" t="b">
        <v>0</v>
      </c>
      <c r="AQ284" s="87" t="s">
        <v>952</v>
      </c>
      <c r="AR284" s="79" t="s">
        <v>196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5" t="s">
        <v>328</v>
      </c>
      <c r="B285" s="65" t="s">
        <v>347</v>
      </c>
      <c r="C285" s="66" t="s">
        <v>2615</v>
      </c>
      <c r="D285" s="67">
        <v>3</v>
      </c>
      <c r="E285" s="66" t="s">
        <v>132</v>
      </c>
      <c r="F285" s="69">
        <v>32</v>
      </c>
      <c r="G285" s="66"/>
      <c r="H285" s="70"/>
      <c r="I285" s="71"/>
      <c r="J285" s="71"/>
      <c r="K285" s="34" t="s">
        <v>65</v>
      </c>
      <c r="L285" s="72">
        <v>285</v>
      </c>
      <c r="M285" s="72"/>
      <c r="N285" s="73"/>
      <c r="O285" s="79" t="s">
        <v>368</v>
      </c>
      <c r="P285" s="81">
        <v>43633.29880787037</v>
      </c>
      <c r="Q285" s="79" t="s">
        <v>389</v>
      </c>
      <c r="R285" s="79"/>
      <c r="S285" s="79"/>
      <c r="T285" s="79" t="s">
        <v>464</v>
      </c>
      <c r="U285" s="82" t="s">
        <v>481</v>
      </c>
      <c r="V285" s="82" t="s">
        <v>481</v>
      </c>
      <c r="W285" s="81">
        <v>43633.29880787037</v>
      </c>
      <c r="X285" s="85">
        <v>43633</v>
      </c>
      <c r="Y285" s="87" t="s">
        <v>692</v>
      </c>
      <c r="Z285" s="82" t="s">
        <v>822</v>
      </c>
      <c r="AA285" s="79"/>
      <c r="AB285" s="79"/>
      <c r="AC285" s="87" t="s">
        <v>952</v>
      </c>
      <c r="AD285" s="79"/>
      <c r="AE285" s="79" t="b">
        <v>0</v>
      </c>
      <c r="AF285" s="79">
        <v>1</v>
      </c>
      <c r="AG285" s="87" t="s">
        <v>981</v>
      </c>
      <c r="AH285" s="79" t="b">
        <v>0</v>
      </c>
      <c r="AI285" s="79" t="s">
        <v>982</v>
      </c>
      <c r="AJ285" s="79"/>
      <c r="AK285" s="87" t="s">
        <v>981</v>
      </c>
      <c r="AL285" s="79" t="b">
        <v>0</v>
      </c>
      <c r="AM285" s="79">
        <v>2</v>
      </c>
      <c r="AN285" s="87" t="s">
        <v>981</v>
      </c>
      <c r="AO285" s="79" t="s">
        <v>1008</v>
      </c>
      <c r="AP285" s="79" t="b">
        <v>0</v>
      </c>
      <c r="AQ285" s="87" t="s">
        <v>952</v>
      </c>
      <c r="AR285" s="79" t="s">
        <v>196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5" t="s">
        <v>328</v>
      </c>
      <c r="B286" s="65" t="s">
        <v>329</v>
      </c>
      <c r="C286" s="66" t="s">
        <v>2615</v>
      </c>
      <c r="D286" s="67">
        <v>3</v>
      </c>
      <c r="E286" s="66" t="s">
        <v>132</v>
      </c>
      <c r="F286" s="69">
        <v>32</v>
      </c>
      <c r="G286" s="66"/>
      <c r="H286" s="70"/>
      <c r="I286" s="71"/>
      <c r="J286" s="71"/>
      <c r="K286" s="34" t="s">
        <v>65</v>
      </c>
      <c r="L286" s="72">
        <v>286</v>
      </c>
      <c r="M286" s="72"/>
      <c r="N286" s="73"/>
      <c r="O286" s="79" t="s">
        <v>368</v>
      </c>
      <c r="P286" s="81">
        <v>43633.29880787037</v>
      </c>
      <c r="Q286" s="79" t="s">
        <v>389</v>
      </c>
      <c r="R286" s="79"/>
      <c r="S286" s="79"/>
      <c r="T286" s="79" t="s">
        <v>464</v>
      </c>
      <c r="U286" s="82" t="s">
        <v>481</v>
      </c>
      <c r="V286" s="82" t="s">
        <v>481</v>
      </c>
      <c r="W286" s="81">
        <v>43633.29880787037</v>
      </c>
      <c r="X286" s="85">
        <v>43633</v>
      </c>
      <c r="Y286" s="87" t="s">
        <v>692</v>
      </c>
      <c r="Z286" s="82" t="s">
        <v>822</v>
      </c>
      <c r="AA286" s="79"/>
      <c r="AB286" s="79"/>
      <c r="AC286" s="87" t="s">
        <v>952</v>
      </c>
      <c r="AD286" s="79"/>
      <c r="AE286" s="79" t="b">
        <v>0</v>
      </c>
      <c r="AF286" s="79">
        <v>1</v>
      </c>
      <c r="AG286" s="87" t="s">
        <v>981</v>
      </c>
      <c r="AH286" s="79" t="b">
        <v>0</v>
      </c>
      <c r="AI286" s="79" t="s">
        <v>982</v>
      </c>
      <c r="AJ286" s="79"/>
      <c r="AK286" s="87" t="s">
        <v>981</v>
      </c>
      <c r="AL286" s="79" t="b">
        <v>0</v>
      </c>
      <c r="AM286" s="79">
        <v>2</v>
      </c>
      <c r="AN286" s="87" t="s">
        <v>981</v>
      </c>
      <c r="AO286" s="79" t="s">
        <v>1008</v>
      </c>
      <c r="AP286" s="79" t="b">
        <v>0</v>
      </c>
      <c r="AQ286" s="87" t="s">
        <v>952</v>
      </c>
      <c r="AR286" s="79" t="s">
        <v>196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2</v>
      </c>
      <c r="BG286" s="49">
        <v>6.25</v>
      </c>
      <c r="BH286" s="48">
        <v>0</v>
      </c>
      <c r="BI286" s="49">
        <v>0</v>
      </c>
      <c r="BJ286" s="48">
        <v>0</v>
      </c>
      <c r="BK286" s="49">
        <v>0</v>
      </c>
      <c r="BL286" s="48">
        <v>30</v>
      </c>
      <c r="BM286" s="49">
        <v>93.75</v>
      </c>
      <c r="BN286" s="48">
        <v>32</v>
      </c>
    </row>
    <row r="287" spans="1:66" ht="15">
      <c r="A287" s="65" t="s">
        <v>327</v>
      </c>
      <c r="B287" s="65" t="s">
        <v>328</v>
      </c>
      <c r="C287" s="66" t="s">
        <v>2615</v>
      </c>
      <c r="D287" s="67">
        <v>3</v>
      </c>
      <c r="E287" s="66" t="s">
        <v>132</v>
      </c>
      <c r="F287" s="69">
        <v>32</v>
      </c>
      <c r="G287" s="66"/>
      <c r="H287" s="70"/>
      <c r="I287" s="71"/>
      <c r="J287" s="71"/>
      <c r="K287" s="34" t="s">
        <v>65</v>
      </c>
      <c r="L287" s="72">
        <v>287</v>
      </c>
      <c r="M287" s="72"/>
      <c r="N287" s="73"/>
      <c r="O287" s="79" t="s">
        <v>367</v>
      </c>
      <c r="P287" s="81">
        <v>43633.30574074074</v>
      </c>
      <c r="Q287" s="79" t="s">
        <v>389</v>
      </c>
      <c r="R287" s="79"/>
      <c r="S287" s="79"/>
      <c r="T287" s="79" t="s">
        <v>465</v>
      </c>
      <c r="U287" s="79"/>
      <c r="V287" s="82" t="s">
        <v>572</v>
      </c>
      <c r="W287" s="81">
        <v>43633.30574074074</v>
      </c>
      <c r="X287" s="85">
        <v>43633</v>
      </c>
      <c r="Y287" s="87" t="s">
        <v>693</v>
      </c>
      <c r="Z287" s="82" t="s">
        <v>823</v>
      </c>
      <c r="AA287" s="79"/>
      <c r="AB287" s="79"/>
      <c r="AC287" s="87" t="s">
        <v>953</v>
      </c>
      <c r="AD287" s="79"/>
      <c r="AE287" s="79" t="b">
        <v>0</v>
      </c>
      <c r="AF287" s="79">
        <v>0</v>
      </c>
      <c r="AG287" s="87" t="s">
        <v>981</v>
      </c>
      <c r="AH287" s="79" t="b">
        <v>0</v>
      </c>
      <c r="AI287" s="79" t="s">
        <v>982</v>
      </c>
      <c r="AJ287" s="79"/>
      <c r="AK287" s="87" t="s">
        <v>981</v>
      </c>
      <c r="AL287" s="79" t="b">
        <v>0</v>
      </c>
      <c r="AM287" s="79">
        <v>2</v>
      </c>
      <c r="AN287" s="87" t="s">
        <v>952</v>
      </c>
      <c r="AO287" s="79" t="s">
        <v>1007</v>
      </c>
      <c r="AP287" s="79" t="b">
        <v>0</v>
      </c>
      <c r="AQ287" s="87" t="s">
        <v>952</v>
      </c>
      <c r="AR287" s="79" t="s">
        <v>196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5" t="s">
        <v>327</v>
      </c>
      <c r="B288" s="65" t="s">
        <v>360</v>
      </c>
      <c r="C288" s="66" t="s">
        <v>2615</v>
      </c>
      <c r="D288" s="67">
        <v>3</v>
      </c>
      <c r="E288" s="66" t="s">
        <v>132</v>
      </c>
      <c r="F288" s="69">
        <v>32</v>
      </c>
      <c r="G288" s="66"/>
      <c r="H288" s="70"/>
      <c r="I288" s="71"/>
      <c r="J288" s="71"/>
      <c r="K288" s="34" t="s">
        <v>65</v>
      </c>
      <c r="L288" s="72">
        <v>288</v>
      </c>
      <c r="M288" s="72"/>
      <c r="N288" s="73"/>
      <c r="O288" s="79" t="s">
        <v>368</v>
      </c>
      <c r="P288" s="81">
        <v>43633.30574074074</v>
      </c>
      <c r="Q288" s="79" t="s">
        <v>389</v>
      </c>
      <c r="R288" s="79"/>
      <c r="S288" s="79"/>
      <c r="T288" s="79" t="s">
        <v>465</v>
      </c>
      <c r="U288" s="79"/>
      <c r="V288" s="82" t="s">
        <v>572</v>
      </c>
      <c r="W288" s="81">
        <v>43633.30574074074</v>
      </c>
      <c r="X288" s="85">
        <v>43633</v>
      </c>
      <c r="Y288" s="87" t="s">
        <v>693</v>
      </c>
      <c r="Z288" s="82" t="s">
        <v>823</v>
      </c>
      <c r="AA288" s="79"/>
      <c r="AB288" s="79"/>
      <c r="AC288" s="87" t="s">
        <v>953</v>
      </c>
      <c r="AD288" s="79"/>
      <c r="AE288" s="79" t="b">
        <v>0</v>
      </c>
      <c r="AF288" s="79">
        <v>0</v>
      </c>
      <c r="AG288" s="87" t="s">
        <v>981</v>
      </c>
      <c r="AH288" s="79" t="b">
        <v>0</v>
      </c>
      <c r="AI288" s="79" t="s">
        <v>982</v>
      </c>
      <c r="AJ288" s="79"/>
      <c r="AK288" s="87" t="s">
        <v>981</v>
      </c>
      <c r="AL288" s="79" t="b">
        <v>0</v>
      </c>
      <c r="AM288" s="79">
        <v>2</v>
      </c>
      <c r="AN288" s="87" t="s">
        <v>952</v>
      </c>
      <c r="AO288" s="79" t="s">
        <v>1007</v>
      </c>
      <c r="AP288" s="79" t="b">
        <v>0</v>
      </c>
      <c r="AQ288" s="87" t="s">
        <v>952</v>
      </c>
      <c r="AR288" s="79" t="s">
        <v>196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5" t="s">
        <v>329</v>
      </c>
      <c r="B289" s="65" t="s">
        <v>347</v>
      </c>
      <c r="C289" s="66" t="s">
        <v>2615</v>
      </c>
      <c r="D289" s="67">
        <v>3</v>
      </c>
      <c r="E289" s="66" t="s">
        <v>132</v>
      </c>
      <c r="F289" s="69">
        <v>32</v>
      </c>
      <c r="G289" s="66"/>
      <c r="H289" s="70"/>
      <c r="I289" s="71"/>
      <c r="J289" s="71"/>
      <c r="K289" s="34" t="s">
        <v>65</v>
      </c>
      <c r="L289" s="72">
        <v>289</v>
      </c>
      <c r="M289" s="72"/>
      <c r="N289" s="73"/>
      <c r="O289" s="79" t="s">
        <v>367</v>
      </c>
      <c r="P289" s="81">
        <v>43633.297997685186</v>
      </c>
      <c r="Q289" s="79" t="s">
        <v>386</v>
      </c>
      <c r="R289" s="79"/>
      <c r="S289" s="79"/>
      <c r="T289" s="79" t="s">
        <v>449</v>
      </c>
      <c r="U289" s="79"/>
      <c r="V289" s="82" t="s">
        <v>573</v>
      </c>
      <c r="W289" s="81">
        <v>43633.297997685186</v>
      </c>
      <c r="X289" s="85">
        <v>43633</v>
      </c>
      <c r="Y289" s="87" t="s">
        <v>694</v>
      </c>
      <c r="Z289" s="82" t="s">
        <v>824</v>
      </c>
      <c r="AA289" s="79"/>
      <c r="AB289" s="79"/>
      <c r="AC289" s="87" t="s">
        <v>954</v>
      </c>
      <c r="AD289" s="79"/>
      <c r="AE289" s="79" t="b">
        <v>0</v>
      </c>
      <c r="AF289" s="79">
        <v>0</v>
      </c>
      <c r="AG289" s="87" t="s">
        <v>981</v>
      </c>
      <c r="AH289" s="79" t="b">
        <v>0</v>
      </c>
      <c r="AI289" s="79" t="s">
        <v>982</v>
      </c>
      <c r="AJ289" s="79"/>
      <c r="AK289" s="87" t="s">
        <v>981</v>
      </c>
      <c r="AL289" s="79" t="b">
        <v>0</v>
      </c>
      <c r="AM289" s="79">
        <v>62</v>
      </c>
      <c r="AN289" s="87" t="s">
        <v>974</v>
      </c>
      <c r="AO289" s="79" t="s">
        <v>987</v>
      </c>
      <c r="AP289" s="79" t="b">
        <v>0</v>
      </c>
      <c r="AQ289" s="87" t="s">
        <v>974</v>
      </c>
      <c r="AR289" s="79" t="s">
        <v>196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5" t="s">
        <v>329</v>
      </c>
      <c r="B290" s="65" t="s">
        <v>357</v>
      </c>
      <c r="C290" s="66" t="s">
        <v>2615</v>
      </c>
      <c r="D290" s="67">
        <v>3</v>
      </c>
      <c r="E290" s="66" t="s">
        <v>132</v>
      </c>
      <c r="F290" s="69">
        <v>32</v>
      </c>
      <c r="G290" s="66"/>
      <c r="H290" s="70"/>
      <c r="I290" s="71"/>
      <c r="J290" s="71"/>
      <c r="K290" s="34" t="s">
        <v>65</v>
      </c>
      <c r="L290" s="72">
        <v>290</v>
      </c>
      <c r="M290" s="72"/>
      <c r="N290" s="73"/>
      <c r="O290" s="79" t="s">
        <v>368</v>
      </c>
      <c r="P290" s="81">
        <v>43633.297997685186</v>
      </c>
      <c r="Q290" s="79" t="s">
        <v>386</v>
      </c>
      <c r="R290" s="79"/>
      <c r="S290" s="79"/>
      <c r="T290" s="79" t="s">
        <v>449</v>
      </c>
      <c r="U290" s="79"/>
      <c r="V290" s="82" t="s">
        <v>573</v>
      </c>
      <c r="W290" s="81">
        <v>43633.297997685186</v>
      </c>
      <c r="X290" s="85">
        <v>43633</v>
      </c>
      <c r="Y290" s="87" t="s">
        <v>694</v>
      </c>
      <c r="Z290" s="82" t="s">
        <v>824</v>
      </c>
      <c r="AA290" s="79"/>
      <c r="AB290" s="79"/>
      <c r="AC290" s="87" t="s">
        <v>954</v>
      </c>
      <c r="AD290" s="79"/>
      <c r="AE290" s="79" t="b">
        <v>0</v>
      </c>
      <c r="AF290" s="79">
        <v>0</v>
      </c>
      <c r="AG290" s="87" t="s">
        <v>981</v>
      </c>
      <c r="AH290" s="79" t="b">
        <v>0</v>
      </c>
      <c r="AI290" s="79" t="s">
        <v>982</v>
      </c>
      <c r="AJ290" s="79"/>
      <c r="AK290" s="87" t="s">
        <v>981</v>
      </c>
      <c r="AL290" s="79" t="b">
        <v>0</v>
      </c>
      <c r="AM290" s="79">
        <v>62</v>
      </c>
      <c r="AN290" s="87" t="s">
        <v>974</v>
      </c>
      <c r="AO290" s="79" t="s">
        <v>987</v>
      </c>
      <c r="AP290" s="79" t="b">
        <v>0</v>
      </c>
      <c r="AQ290" s="87" t="s">
        <v>974</v>
      </c>
      <c r="AR290" s="79" t="s">
        <v>196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5" t="s">
        <v>329</v>
      </c>
      <c r="B291" s="65" t="s">
        <v>346</v>
      </c>
      <c r="C291" s="66" t="s">
        <v>2615</v>
      </c>
      <c r="D291" s="67">
        <v>3</v>
      </c>
      <c r="E291" s="66" t="s">
        <v>132</v>
      </c>
      <c r="F291" s="69">
        <v>32</v>
      </c>
      <c r="G291" s="66"/>
      <c r="H291" s="70"/>
      <c r="I291" s="71"/>
      <c r="J291" s="71"/>
      <c r="K291" s="34" t="s">
        <v>65</v>
      </c>
      <c r="L291" s="72">
        <v>291</v>
      </c>
      <c r="M291" s="72"/>
      <c r="N291" s="73"/>
      <c r="O291" s="79" t="s">
        <v>368</v>
      </c>
      <c r="P291" s="81">
        <v>43633.297997685186</v>
      </c>
      <c r="Q291" s="79" t="s">
        <v>386</v>
      </c>
      <c r="R291" s="79"/>
      <c r="S291" s="79"/>
      <c r="T291" s="79" t="s">
        <v>449</v>
      </c>
      <c r="U291" s="79"/>
      <c r="V291" s="82" t="s">
        <v>573</v>
      </c>
      <c r="W291" s="81">
        <v>43633.297997685186</v>
      </c>
      <c r="X291" s="85">
        <v>43633</v>
      </c>
      <c r="Y291" s="87" t="s">
        <v>694</v>
      </c>
      <c r="Z291" s="82" t="s">
        <v>824</v>
      </c>
      <c r="AA291" s="79"/>
      <c r="AB291" s="79"/>
      <c r="AC291" s="87" t="s">
        <v>954</v>
      </c>
      <c r="AD291" s="79"/>
      <c r="AE291" s="79" t="b">
        <v>0</v>
      </c>
      <c r="AF291" s="79">
        <v>0</v>
      </c>
      <c r="AG291" s="87" t="s">
        <v>981</v>
      </c>
      <c r="AH291" s="79" t="b">
        <v>0</v>
      </c>
      <c r="AI291" s="79" t="s">
        <v>982</v>
      </c>
      <c r="AJ291" s="79"/>
      <c r="AK291" s="87" t="s">
        <v>981</v>
      </c>
      <c r="AL291" s="79" t="b">
        <v>0</v>
      </c>
      <c r="AM291" s="79">
        <v>62</v>
      </c>
      <c r="AN291" s="87" t="s">
        <v>974</v>
      </c>
      <c r="AO291" s="79" t="s">
        <v>987</v>
      </c>
      <c r="AP291" s="79" t="b">
        <v>0</v>
      </c>
      <c r="AQ291" s="87" t="s">
        <v>974</v>
      </c>
      <c r="AR291" s="79" t="s">
        <v>196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5" t="s">
        <v>329</v>
      </c>
      <c r="B292" s="65" t="s">
        <v>358</v>
      </c>
      <c r="C292" s="66" t="s">
        <v>2615</v>
      </c>
      <c r="D292" s="67">
        <v>3</v>
      </c>
      <c r="E292" s="66" t="s">
        <v>132</v>
      </c>
      <c r="F292" s="69">
        <v>32</v>
      </c>
      <c r="G292" s="66"/>
      <c r="H292" s="70"/>
      <c r="I292" s="71"/>
      <c r="J292" s="71"/>
      <c r="K292" s="34" t="s">
        <v>65</v>
      </c>
      <c r="L292" s="72">
        <v>292</v>
      </c>
      <c r="M292" s="72"/>
      <c r="N292" s="73"/>
      <c r="O292" s="79" t="s">
        <v>368</v>
      </c>
      <c r="P292" s="81">
        <v>43633.297997685186</v>
      </c>
      <c r="Q292" s="79" t="s">
        <v>386</v>
      </c>
      <c r="R292" s="79"/>
      <c r="S292" s="79"/>
      <c r="T292" s="79" t="s">
        <v>449</v>
      </c>
      <c r="U292" s="79"/>
      <c r="V292" s="82" t="s">
        <v>573</v>
      </c>
      <c r="W292" s="81">
        <v>43633.297997685186</v>
      </c>
      <c r="X292" s="85">
        <v>43633</v>
      </c>
      <c r="Y292" s="87" t="s">
        <v>694</v>
      </c>
      <c r="Z292" s="82" t="s">
        <v>824</v>
      </c>
      <c r="AA292" s="79"/>
      <c r="AB292" s="79"/>
      <c r="AC292" s="87" t="s">
        <v>954</v>
      </c>
      <c r="AD292" s="79"/>
      <c r="AE292" s="79" t="b">
        <v>0</v>
      </c>
      <c r="AF292" s="79">
        <v>0</v>
      </c>
      <c r="AG292" s="87" t="s">
        <v>981</v>
      </c>
      <c r="AH292" s="79" t="b">
        <v>0</v>
      </c>
      <c r="AI292" s="79" t="s">
        <v>982</v>
      </c>
      <c r="AJ292" s="79"/>
      <c r="AK292" s="87" t="s">
        <v>981</v>
      </c>
      <c r="AL292" s="79" t="b">
        <v>0</v>
      </c>
      <c r="AM292" s="79">
        <v>62</v>
      </c>
      <c r="AN292" s="87" t="s">
        <v>974</v>
      </c>
      <c r="AO292" s="79" t="s">
        <v>987</v>
      </c>
      <c r="AP292" s="79" t="b">
        <v>0</v>
      </c>
      <c r="AQ292" s="87" t="s">
        <v>974</v>
      </c>
      <c r="AR292" s="79" t="s">
        <v>196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2</v>
      </c>
      <c r="BG292" s="49">
        <v>7.142857142857143</v>
      </c>
      <c r="BH292" s="48">
        <v>0</v>
      </c>
      <c r="BI292" s="49">
        <v>0</v>
      </c>
      <c r="BJ292" s="48">
        <v>0</v>
      </c>
      <c r="BK292" s="49">
        <v>0</v>
      </c>
      <c r="BL292" s="48">
        <v>26</v>
      </c>
      <c r="BM292" s="49">
        <v>92.85714285714286</v>
      </c>
      <c r="BN292" s="48">
        <v>28</v>
      </c>
    </row>
    <row r="293" spans="1:66" ht="15">
      <c r="A293" s="65" t="s">
        <v>327</v>
      </c>
      <c r="B293" s="65" t="s">
        <v>329</v>
      </c>
      <c r="C293" s="66" t="s">
        <v>2615</v>
      </c>
      <c r="D293" s="67">
        <v>3</v>
      </c>
      <c r="E293" s="66" t="s">
        <v>132</v>
      </c>
      <c r="F293" s="69">
        <v>32</v>
      </c>
      <c r="G293" s="66"/>
      <c r="H293" s="70"/>
      <c r="I293" s="71"/>
      <c r="J293" s="71"/>
      <c r="K293" s="34" t="s">
        <v>65</v>
      </c>
      <c r="L293" s="72">
        <v>293</v>
      </c>
      <c r="M293" s="72"/>
      <c r="N293" s="73"/>
      <c r="O293" s="79" t="s">
        <v>368</v>
      </c>
      <c r="P293" s="81">
        <v>43633.30574074074</v>
      </c>
      <c r="Q293" s="79" t="s">
        <v>389</v>
      </c>
      <c r="R293" s="79"/>
      <c r="S293" s="79"/>
      <c r="T293" s="79" t="s">
        <v>465</v>
      </c>
      <c r="U293" s="79"/>
      <c r="V293" s="82" t="s">
        <v>572</v>
      </c>
      <c r="W293" s="81">
        <v>43633.30574074074</v>
      </c>
      <c r="X293" s="85">
        <v>43633</v>
      </c>
      <c r="Y293" s="87" t="s">
        <v>693</v>
      </c>
      <c r="Z293" s="82" t="s">
        <v>823</v>
      </c>
      <c r="AA293" s="79"/>
      <c r="AB293" s="79"/>
      <c r="AC293" s="87" t="s">
        <v>953</v>
      </c>
      <c r="AD293" s="79"/>
      <c r="AE293" s="79" t="b">
        <v>0</v>
      </c>
      <c r="AF293" s="79">
        <v>0</v>
      </c>
      <c r="AG293" s="87" t="s">
        <v>981</v>
      </c>
      <c r="AH293" s="79" t="b">
        <v>0</v>
      </c>
      <c r="AI293" s="79" t="s">
        <v>982</v>
      </c>
      <c r="AJ293" s="79"/>
      <c r="AK293" s="87" t="s">
        <v>981</v>
      </c>
      <c r="AL293" s="79" t="b">
        <v>0</v>
      </c>
      <c r="AM293" s="79">
        <v>2</v>
      </c>
      <c r="AN293" s="87" t="s">
        <v>952</v>
      </c>
      <c r="AO293" s="79" t="s">
        <v>1007</v>
      </c>
      <c r="AP293" s="79" t="b">
        <v>0</v>
      </c>
      <c r="AQ293" s="87" t="s">
        <v>952</v>
      </c>
      <c r="AR293" s="79" t="s">
        <v>196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2</v>
      </c>
      <c r="BG293" s="49">
        <v>6.25</v>
      </c>
      <c r="BH293" s="48">
        <v>0</v>
      </c>
      <c r="BI293" s="49">
        <v>0</v>
      </c>
      <c r="BJ293" s="48">
        <v>0</v>
      </c>
      <c r="BK293" s="49">
        <v>0</v>
      </c>
      <c r="BL293" s="48">
        <v>30</v>
      </c>
      <c r="BM293" s="49">
        <v>93.75</v>
      </c>
      <c r="BN293" s="48">
        <v>32</v>
      </c>
    </row>
    <row r="294" spans="1:66" ht="15">
      <c r="A294" s="65" t="s">
        <v>327</v>
      </c>
      <c r="B294" s="65" t="s">
        <v>346</v>
      </c>
      <c r="C294" s="66" t="s">
        <v>2615</v>
      </c>
      <c r="D294" s="67">
        <v>3</v>
      </c>
      <c r="E294" s="66" t="s">
        <v>132</v>
      </c>
      <c r="F294" s="69">
        <v>32</v>
      </c>
      <c r="G294" s="66"/>
      <c r="H294" s="70"/>
      <c r="I294" s="71"/>
      <c r="J294" s="71"/>
      <c r="K294" s="34" t="s">
        <v>65</v>
      </c>
      <c r="L294" s="72">
        <v>294</v>
      </c>
      <c r="M294" s="72"/>
      <c r="N294" s="73"/>
      <c r="O294" s="79" t="s">
        <v>368</v>
      </c>
      <c r="P294" s="81">
        <v>43633.30574074074</v>
      </c>
      <c r="Q294" s="79" t="s">
        <v>389</v>
      </c>
      <c r="R294" s="79"/>
      <c r="S294" s="79"/>
      <c r="T294" s="79" t="s">
        <v>465</v>
      </c>
      <c r="U294" s="79"/>
      <c r="V294" s="82" t="s">
        <v>572</v>
      </c>
      <c r="W294" s="81">
        <v>43633.30574074074</v>
      </c>
      <c r="X294" s="85">
        <v>43633</v>
      </c>
      <c r="Y294" s="87" t="s">
        <v>693</v>
      </c>
      <c r="Z294" s="82" t="s">
        <v>823</v>
      </c>
      <c r="AA294" s="79"/>
      <c r="AB294" s="79"/>
      <c r="AC294" s="87" t="s">
        <v>953</v>
      </c>
      <c r="AD294" s="79"/>
      <c r="AE294" s="79" t="b">
        <v>0</v>
      </c>
      <c r="AF294" s="79">
        <v>0</v>
      </c>
      <c r="AG294" s="87" t="s">
        <v>981</v>
      </c>
      <c r="AH294" s="79" t="b">
        <v>0</v>
      </c>
      <c r="AI294" s="79" t="s">
        <v>982</v>
      </c>
      <c r="AJ294" s="79"/>
      <c r="AK294" s="87" t="s">
        <v>981</v>
      </c>
      <c r="AL294" s="79" t="b">
        <v>0</v>
      </c>
      <c r="AM294" s="79">
        <v>2</v>
      </c>
      <c r="AN294" s="87" t="s">
        <v>952</v>
      </c>
      <c r="AO294" s="79" t="s">
        <v>1007</v>
      </c>
      <c r="AP294" s="79" t="b">
        <v>0</v>
      </c>
      <c r="AQ294" s="87" t="s">
        <v>952</v>
      </c>
      <c r="AR294" s="79" t="s">
        <v>196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5" t="s">
        <v>327</v>
      </c>
      <c r="B295" s="65" t="s">
        <v>358</v>
      </c>
      <c r="C295" s="66" t="s">
        <v>2615</v>
      </c>
      <c r="D295" s="67">
        <v>3</v>
      </c>
      <c r="E295" s="66" t="s">
        <v>132</v>
      </c>
      <c r="F295" s="69">
        <v>32</v>
      </c>
      <c r="G295" s="66"/>
      <c r="H295" s="70"/>
      <c r="I295" s="71"/>
      <c r="J295" s="71"/>
      <c r="K295" s="34" t="s">
        <v>65</v>
      </c>
      <c r="L295" s="72">
        <v>295</v>
      </c>
      <c r="M295" s="72"/>
      <c r="N295" s="73"/>
      <c r="O295" s="79" t="s">
        <v>368</v>
      </c>
      <c r="P295" s="81">
        <v>43633.30574074074</v>
      </c>
      <c r="Q295" s="79" t="s">
        <v>389</v>
      </c>
      <c r="R295" s="79"/>
      <c r="S295" s="79"/>
      <c r="T295" s="79" t="s">
        <v>465</v>
      </c>
      <c r="U295" s="79"/>
      <c r="V295" s="82" t="s">
        <v>572</v>
      </c>
      <c r="W295" s="81">
        <v>43633.30574074074</v>
      </c>
      <c r="X295" s="85">
        <v>43633</v>
      </c>
      <c r="Y295" s="87" t="s">
        <v>693</v>
      </c>
      <c r="Z295" s="82" t="s">
        <v>823</v>
      </c>
      <c r="AA295" s="79"/>
      <c r="AB295" s="79"/>
      <c r="AC295" s="87" t="s">
        <v>953</v>
      </c>
      <c r="AD295" s="79"/>
      <c r="AE295" s="79" t="b">
        <v>0</v>
      </c>
      <c r="AF295" s="79">
        <v>0</v>
      </c>
      <c r="AG295" s="87" t="s">
        <v>981</v>
      </c>
      <c r="AH295" s="79" t="b">
        <v>0</v>
      </c>
      <c r="AI295" s="79" t="s">
        <v>982</v>
      </c>
      <c r="AJ295" s="79"/>
      <c r="AK295" s="87" t="s">
        <v>981</v>
      </c>
      <c r="AL295" s="79" t="b">
        <v>0</v>
      </c>
      <c r="AM295" s="79">
        <v>2</v>
      </c>
      <c r="AN295" s="87" t="s">
        <v>952</v>
      </c>
      <c r="AO295" s="79" t="s">
        <v>1007</v>
      </c>
      <c r="AP295" s="79" t="b">
        <v>0</v>
      </c>
      <c r="AQ295" s="87" t="s">
        <v>952</v>
      </c>
      <c r="AR295" s="79" t="s">
        <v>196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5" t="s">
        <v>327</v>
      </c>
      <c r="B296" s="65" t="s">
        <v>347</v>
      </c>
      <c r="C296" s="66" t="s">
        <v>2615</v>
      </c>
      <c r="D296" s="67">
        <v>3</v>
      </c>
      <c r="E296" s="66" t="s">
        <v>132</v>
      </c>
      <c r="F296" s="69">
        <v>32</v>
      </c>
      <c r="G296" s="66"/>
      <c r="H296" s="70"/>
      <c r="I296" s="71"/>
      <c r="J296" s="71"/>
      <c r="K296" s="34" t="s">
        <v>65</v>
      </c>
      <c r="L296" s="72">
        <v>296</v>
      </c>
      <c r="M296" s="72"/>
      <c r="N296" s="73"/>
      <c r="O296" s="79" t="s">
        <v>368</v>
      </c>
      <c r="P296" s="81">
        <v>43633.30574074074</v>
      </c>
      <c r="Q296" s="79" t="s">
        <v>389</v>
      </c>
      <c r="R296" s="79"/>
      <c r="S296" s="79"/>
      <c r="T296" s="79" t="s">
        <v>465</v>
      </c>
      <c r="U296" s="79"/>
      <c r="V296" s="82" t="s">
        <v>572</v>
      </c>
      <c r="W296" s="81">
        <v>43633.30574074074</v>
      </c>
      <c r="X296" s="85">
        <v>43633</v>
      </c>
      <c r="Y296" s="87" t="s">
        <v>693</v>
      </c>
      <c r="Z296" s="82" t="s">
        <v>823</v>
      </c>
      <c r="AA296" s="79"/>
      <c r="AB296" s="79"/>
      <c r="AC296" s="87" t="s">
        <v>953</v>
      </c>
      <c r="AD296" s="79"/>
      <c r="AE296" s="79" t="b">
        <v>0</v>
      </c>
      <c r="AF296" s="79">
        <v>0</v>
      </c>
      <c r="AG296" s="87" t="s">
        <v>981</v>
      </c>
      <c r="AH296" s="79" t="b">
        <v>0</v>
      </c>
      <c r="AI296" s="79" t="s">
        <v>982</v>
      </c>
      <c r="AJ296" s="79"/>
      <c r="AK296" s="87" t="s">
        <v>981</v>
      </c>
      <c r="AL296" s="79" t="b">
        <v>0</v>
      </c>
      <c r="AM296" s="79">
        <v>2</v>
      </c>
      <c r="AN296" s="87" t="s">
        <v>952</v>
      </c>
      <c r="AO296" s="79" t="s">
        <v>1007</v>
      </c>
      <c r="AP296" s="79" t="b">
        <v>0</v>
      </c>
      <c r="AQ296" s="87" t="s">
        <v>952</v>
      </c>
      <c r="AR296" s="79" t="s">
        <v>196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5" t="s">
        <v>330</v>
      </c>
      <c r="B297" s="65" t="s">
        <v>331</v>
      </c>
      <c r="C297" s="66" t="s">
        <v>2615</v>
      </c>
      <c r="D297" s="67">
        <v>3</v>
      </c>
      <c r="E297" s="66" t="s">
        <v>132</v>
      </c>
      <c r="F297" s="69">
        <v>32</v>
      </c>
      <c r="G297" s="66"/>
      <c r="H297" s="70"/>
      <c r="I297" s="71"/>
      <c r="J297" s="71"/>
      <c r="K297" s="34" t="s">
        <v>65</v>
      </c>
      <c r="L297" s="72">
        <v>297</v>
      </c>
      <c r="M297" s="72"/>
      <c r="N297" s="73"/>
      <c r="O297" s="79" t="s">
        <v>367</v>
      </c>
      <c r="P297" s="81">
        <v>43633.395891203705</v>
      </c>
      <c r="Q297" s="79" t="s">
        <v>390</v>
      </c>
      <c r="R297" s="79"/>
      <c r="S297" s="79"/>
      <c r="T297" s="79"/>
      <c r="U297" s="79"/>
      <c r="V297" s="82" t="s">
        <v>574</v>
      </c>
      <c r="W297" s="81">
        <v>43633.395891203705</v>
      </c>
      <c r="X297" s="85">
        <v>43633</v>
      </c>
      <c r="Y297" s="87" t="s">
        <v>695</v>
      </c>
      <c r="Z297" s="82" t="s">
        <v>825</v>
      </c>
      <c r="AA297" s="79"/>
      <c r="AB297" s="79"/>
      <c r="AC297" s="87" t="s">
        <v>955</v>
      </c>
      <c r="AD297" s="79"/>
      <c r="AE297" s="79" t="b">
        <v>0</v>
      </c>
      <c r="AF297" s="79">
        <v>0</v>
      </c>
      <c r="AG297" s="87" t="s">
        <v>981</v>
      </c>
      <c r="AH297" s="79" t="b">
        <v>0</v>
      </c>
      <c r="AI297" s="79" t="s">
        <v>982</v>
      </c>
      <c r="AJ297" s="79"/>
      <c r="AK297" s="87" t="s">
        <v>981</v>
      </c>
      <c r="AL297" s="79" t="b">
        <v>0</v>
      </c>
      <c r="AM297" s="79">
        <v>2</v>
      </c>
      <c r="AN297" s="87" t="s">
        <v>956</v>
      </c>
      <c r="AO297" s="79" t="s">
        <v>1009</v>
      </c>
      <c r="AP297" s="79" t="b">
        <v>0</v>
      </c>
      <c r="AQ297" s="87" t="s">
        <v>956</v>
      </c>
      <c r="AR297" s="79" t="s">
        <v>196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8"/>
      <c r="BG297" s="49"/>
      <c r="BH297" s="48"/>
      <c r="BI297" s="49"/>
      <c r="BJ297" s="48"/>
      <c r="BK297" s="49"/>
      <c r="BL297" s="48"/>
      <c r="BM297" s="49"/>
      <c r="BN297" s="48"/>
    </row>
    <row r="298" spans="1:66" ht="15">
      <c r="A298" s="65" t="s">
        <v>330</v>
      </c>
      <c r="B298" s="65" t="s">
        <v>361</v>
      </c>
      <c r="C298" s="66" t="s">
        <v>2615</v>
      </c>
      <c r="D298" s="67">
        <v>3</v>
      </c>
      <c r="E298" s="66" t="s">
        <v>132</v>
      </c>
      <c r="F298" s="69">
        <v>32</v>
      </c>
      <c r="G298" s="66"/>
      <c r="H298" s="70"/>
      <c r="I298" s="71"/>
      <c r="J298" s="71"/>
      <c r="K298" s="34" t="s">
        <v>65</v>
      </c>
      <c r="L298" s="72">
        <v>298</v>
      </c>
      <c r="M298" s="72"/>
      <c r="N298" s="73"/>
      <c r="O298" s="79" t="s">
        <v>368</v>
      </c>
      <c r="P298" s="81">
        <v>43633.395891203705</v>
      </c>
      <c r="Q298" s="79" t="s">
        <v>390</v>
      </c>
      <c r="R298" s="79"/>
      <c r="S298" s="79"/>
      <c r="T298" s="79"/>
      <c r="U298" s="79"/>
      <c r="V298" s="82" t="s">
        <v>574</v>
      </c>
      <c r="W298" s="81">
        <v>43633.395891203705</v>
      </c>
      <c r="X298" s="85">
        <v>43633</v>
      </c>
      <c r="Y298" s="87" t="s">
        <v>695</v>
      </c>
      <c r="Z298" s="82" t="s">
        <v>825</v>
      </c>
      <c r="AA298" s="79"/>
      <c r="AB298" s="79"/>
      <c r="AC298" s="87" t="s">
        <v>955</v>
      </c>
      <c r="AD298" s="79"/>
      <c r="AE298" s="79" t="b">
        <v>0</v>
      </c>
      <c r="AF298" s="79">
        <v>0</v>
      </c>
      <c r="AG298" s="87" t="s">
        <v>981</v>
      </c>
      <c r="AH298" s="79" t="b">
        <v>0</v>
      </c>
      <c r="AI298" s="79" t="s">
        <v>982</v>
      </c>
      <c r="AJ298" s="79"/>
      <c r="AK298" s="87" t="s">
        <v>981</v>
      </c>
      <c r="AL298" s="79" t="b">
        <v>0</v>
      </c>
      <c r="AM298" s="79">
        <v>2</v>
      </c>
      <c r="AN298" s="87" t="s">
        <v>956</v>
      </c>
      <c r="AO298" s="79" t="s">
        <v>1009</v>
      </c>
      <c r="AP298" s="79" t="b">
        <v>0</v>
      </c>
      <c r="AQ298" s="87" t="s">
        <v>956</v>
      </c>
      <c r="AR298" s="79" t="s">
        <v>196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8">
        <v>2</v>
      </c>
      <c r="BG298" s="49">
        <v>5.2631578947368425</v>
      </c>
      <c r="BH298" s="48">
        <v>0</v>
      </c>
      <c r="BI298" s="49">
        <v>0</v>
      </c>
      <c r="BJ298" s="48">
        <v>0</v>
      </c>
      <c r="BK298" s="49">
        <v>0</v>
      </c>
      <c r="BL298" s="48">
        <v>36</v>
      </c>
      <c r="BM298" s="49">
        <v>94.73684210526316</v>
      </c>
      <c r="BN298" s="48">
        <v>38</v>
      </c>
    </row>
    <row r="299" spans="1:66" ht="15">
      <c r="A299" s="65" t="s">
        <v>331</v>
      </c>
      <c r="B299" s="65" t="s">
        <v>361</v>
      </c>
      <c r="C299" s="66" t="s">
        <v>2615</v>
      </c>
      <c r="D299" s="67">
        <v>3</v>
      </c>
      <c r="E299" s="66" t="s">
        <v>132</v>
      </c>
      <c r="F299" s="69">
        <v>32</v>
      </c>
      <c r="G299" s="66"/>
      <c r="H299" s="70"/>
      <c r="I299" s="71"/>
      <c r="J299" s="71"/>
      <c r="K299" s="34" t="s">
        <v>65</v>
      </c>
      <c r="L299" s="72">
        <v>299</v>
      </c>
      <c r="M299" s="72"/>
      <c r="N299" s="73"/>
      <c r="O299" s="79" t="s">
        <v>368</v>
      </c>
      <c r="P299" s="81">
        <v>43633.39565972222</v>
      </c>
      <c r="Q299" s="79" t="s">
        <v>390</v>
      </c>
      <c r="R299" s="82" t="s">
        <v>412</v>
      </c>
      <c r="S299" s="79" t="s">
        <v>429</v>
      </c>
      <c r="T299" s="79" t="s">
        <v>466</v>
      </c>
      <c r="U299" s="79"/>
      <c r="V299" s="82" t="s">
        <v>575</v>
      </c>
      <c r="W299" s="81">
        <v>43633.39565972222</v>
      </c>
      <c r="X299" s="85">
        <v>43633</v>
      </c>
      <c r="Y299" s="87" t="s">
        <v>696</v>
      </c>
      <c r="Z299" s="82" t="s">
        <v>826</v>
      </c>
      <c r="AA299" s="79"/>
      <c r="AB299" s="79"/>
      <c r="AC299" s="87" t="s">
        <v>956</v>
      </c>
      <c r="AD299" s="79"/>
      <c r="AE299" s="79" t="b">
        <v>0</v>
      </c>
      <c r="AF299" s="79">
        <v>3</v>
      </c>
      <c r="AG299" s="87" t="s">
        <v>981</v>
      </c>
      <c r="AH299" s="79" t="b">
        <v>0</v>
      </c>
      <c r="AI299" s="79" t="s">
        <v>982</v>
      </c>
      <c r="AJ299" s="79"/>
      <c r="AK299" s="87" t="s">
        <v>981</v>
      </c>
      <c r="AL299" s="79" t="b">
        <v>0</v>
      </c>
      <c r="AM299" s="79">
        <v>2</v>
      </c>
      <c r="AN299" s="87" t="s">
        <v>981</v>
      </c>
      <c r="AO299" s="79" t="s">
        <v>987</v>
      </c>
      <c r="AP299" s="79" t="b">
        <v>0</v>
      </c>
      <c r="AQ299" s="87" t="s">
        <v>956</v>
      </c>
      <c r="AR299" s="79" t="s">
        <v>196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8">
        <v>2</v>
      </c>
      <c r="BG299" s="49">
        <v>5.2631578947368425</v>
      </c>
      <c r="BH299" s="48">
        <v>0</v>
      </c>
      <c r="BI299" s="49">
        <v>0</v>
      </c>
      <c r="BJ299" s="48">
        <v>0</v>
      </c>
      <c r="BK299" s="49">
        <v>0</v>
      </c>
      <c r="BL299" s="48">
        <v>36</v>
      </c>
      <c r="BM299" s="49">
        <v>94.73684210526316</v>
      </c>
      <c r="BN299" s="48">
        <v>38</v>
      </c>
    </row>
    <row r="300" spans="1:66" ht="15">
      <c r="A300" s="65" t="s">
        <v>332</v>
      </c>
      <c r="B300" s="65" t="s">
        <v>331</v>
      </c>
      <c r="C300" s="66" t="s">
        <v>2615</v>
      </c>
      <c r="D300" s="67">
        <v>3</v>
      </c>
      <c r="E300" s="66" t="s">
        <v>132</v>
      </c>
      <c r="F300" s="69">
        <v>32</v>
      </c>
      <c r="G300" s="66"/>
      <c r="H300" s="70"/>
      <c r="I300" s="71"/>
      <c r="J300" s="71"/>
      <c r="K300" s="34" t="s">
        <v>65</v>
      </c>
      <c r="L300" s="72">
        <v>300</v>
      </c>
      <c r="M300" s="72"/>
      <c r="N300" s="73"/>
      <c r="O300" s="79" t="s">
        <v>367</v>
      </c>
      <c r="P300" s="81">
        <v>43633.41452546296</v>
      </c>
      <c r="Q300" s="79" t="s">
        <v>390</v>
      </c>
      <c r="R300" s="79"/>
      <c r="S300" s="79"/>
      <c r="T300" s="79"/>
      <c r="U300" s="79"/>
      <c r="V300" s="82" t="s">
        <v>576</v>
      </c>
      <c r="W300" s="81">
        <v>43633.41452546296</v>
      </c>
      <c r="X300" s="85">
        <v>43633</v>
      </c>
      <c r="Y300" s="87" t="s">
        <v>697</v>
      </c>
      <c r="Z300" s="82" t="s">
        <v>827</v>
      </c>
      <c r="AA300" s="79"/>
      <c r="AB300" s="79"/>
      <c r="AC300" s="87" t="s">
        <v>957</v>
      </c>
      <c r="AD300" s="79"/>
      <c r="AE300" s="79" t="b">
        <v>0</v>
      </c>
      <c r="AF300" s="79">
        <v>0</v>
      </c>
      <c r="AG300" s="87" t="s">
        <v>981</v>
      </c>
      <c r="AH300" s="79" t="b">
        <v>0</v>
      </c>
      <c r="AI300" s="79" t="s">
        <v>982</v>
      </c>
      <c r="AJ300" s="79"/>
      <c r="AK300" s="87" t="s">
        <v>981</v>
      </c>
      <c r="AL300" s="79" t="b">
        <v>0</v>
      </c>
      <c r="AM300" s="79">
        <v>2</v>
      </c>
      <c r="AN300" s="87" t="s">
        <v>956</v>
      </c>
      <c r="AO300" s="79" t="s">
        <v>993</v>
      </c>
      <c r="AP300" s="79" t="b">
        <v>0</v>
      </c>
      <c r="AQ300" s="87" t="s">
        <v>956</v>
      </c>
      <c r="AR300" s="79" t="s">
        <v>196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8"/>
      <c r="BG300" s="49"/>
      <c r="BH300" s="48"/>
      <c r="BI300" s="49"/>
      <c r="BJ300" s="48"/>
      <c r="BK300" s="49"/>
      <c r="BL300" s="48"/>
      <c r="BM300" s="49"/>
      <c r="BN300" s="48"/>
    </row>
    <row r="301" spans="1:66" ht="15">
      <c r="A301" s="65" t="s">
        <v>332</v>
      </c>
      <c r="B301" s="65" t="s">
        <v>361</v>
      </c>
      <c r="C301" s="66" t="s">
        <v>2615</v>
      </c>
      <c r="D301" s="67">
        <v>3</v>
      </c>
      <c r="E301" s="66" t="s">
        <v>132</v>
      </c>
      <c r="F301" s="69">
        <v>32</v>
      </c>
      <c r="G301" s="66"/>
      <c r="H301" s="70"/>
      <c r="I301" s="71"/>
      <c r="J301" s="71"/>
      <c r="K301" s="34" t="s">
        <v>65</v>
      </c>
      <c r="L301" s="72">
        <v>301</v>
      </c>
      <c r="M301" s="72"/>
      <c r="N301" s="73"/>
      <c r="O301" s="79" t="s">
        <v>368</v>
      </c>
      <c r="P301" s="81">
        <v>43633.41452546296</v>
      </c>
      <c r="Q301" s="79" t="s">
        <v>390</v>
      </c>
      <c r="R301" s="79"/>
      <c r="S301" s="79"/>
      <c r="T301" s="79"/>
      <c r="U301" s="79"/>
      <c r="V301" s="82" t="s">
        <v>576</v>
      </c>
      <c r="W301" s="81">
        <v>43633.41452546296</v>
      </c>
      <c r="X301" s="85">
        <v>43633</v>
      </c>
      <c r="Y301" s="87" t="s">
        <v>697</v>
      </c>
      <c r="Z301" s="82" t="s">
        <v>827</v>
      </c>
      <c r="AA301" s="79"/>
      <c r="AB301" s="79"/>
      <c r="AC301" s="87" t="s">
        <v>957</v>
      </c>
      <c r="AD301" s="79"/>
      <c r="AE301" s="79" t="b">
        <v>0</v>
      </c>
      <c r="AF301" s="79">
        <v>0</v>
      </c>
      <c r="AG301" s="87" t="s">
        <v>981</v>
      </c>
      <c r="AH301" s="79" t="b">
        <v>0</v>
      </c>
      <c r="AI301" s="79" t="s">
        <v>982</v>
      </c>
      <c r="AJ301" s="79"/>
      <c r="AK301" s="87" t="s">
        <v>981</v>
      </c>
      <c r="AL301" s="79" t="b">
        <v>0</v>
      </c>
      <c r="AM301" s="79">
        <v>2</v>
      </c>
      <c r="AN301" s="87" t="s">
        <v>956</v>
      </c>
      <c r="AO301" s="79" t="s">
        <v>993</v>
      </c>
      <c r="AP301" s="79" t="b">
        <v>0</v>
      </c>
      <c r="AQ301" s="87" t="s">
        <v>956</v>
      </c>
      <c r="AR301" s="79" t="s">
        <v>196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8">
        <v>2</v>
      </c>
      <c r="BG301" s="49">
        <v>5.2631578947368425</v>
      </c>
      <c r="BH301" s="48">
        <v>0</v>
      </c>
      <c r="BI301" s="49">
        <v>0</v>
      </c>
      <c r="BJ301" s="48">
        <v>0</v>
      </c>
      <c r="BK301" s="49">
        <v>0</v>
      </c>
      <c r="BL301" s="48">
        <v>36</v>
      </c>
      <c r="BM301" s="49">
        <v>94.73684210526316</v>
      </c>
      <c r="BN301" s="48">
        <v>38</v>
      </c>
    </row>
    <row r="302" spans="1:66" ht="15">
      <c r="A302" s="65" t="s">
        <v>333</v>
      </c>
      <c r="B302" s="65" t="s">
        <v>347</v>
      </c>
      <c r="C302" s="66" t="s">
        <v>2616</v>
      </c>
      <c r="D302" s="67">
        <v>3</v>
      </c>
      <c r="E302" s="66" t="s">
        <v>136</v>
      </c>
      <c r="F302" s="69">
        <v>23.333333333333336</v>
      </c>
      <c r="G302" s="66"/>
      <c r="H302" s="70"/>
      <c r="I302" s="71"/>
      <c r="J302" s="71"/>
      <c r="K302" s="34" t="s">
        <v>65</v>
      </c>
      <c r="L302" s="72">
        <v>302</v>
      </c>
      <c r="M302" s="72"/>
      <c r="N302" s="73"/>
      <c r="O302" s="79" t="s">
        <v>367</v>
      </c>
      <c r="P302" s="81">
        <v>43630.22796296296</v>
      </c>
      <c r="Q302" s="79" t="s">
        <v>379</v>
      </c>
      <c r="R302" s="79"/>
      <c r="S302" s="79"/>
      <c r="T302" s="79" t="s">
        <v>449</v>
      </c>
      <c r="U302" s="79"/>
      <c r="V302" s="82" t="s">
        <v>577</v>
      </c>
      <c r="W302" s="81">
        <v>43630.22796296296</v>
      </c>
      <c r="X302" s="85">
        <v>43630</v>
      </c>
      <c r="Y302" s="87" t="s">
        <v>698</v>
      </c>
      <c r="Z302" s="82" t="s">
        <v>828</v>
      </c>
      <c r="AA302" s="79"/>
      <c r="AB302" s="79"/>
      <c r="AC302" s="87" t="s">
        <v>958</v>
      </c>
      <c r="AD302" s="79"/>
      <c r="AE302" s="79" t="b">
        <v>0</v>
      </c>
      <c r="AF302" s="79">
        <v>0</v>
      </c>
      <c r="AG302" s="87" t="s">
        <v>981</v>
      </c>
      <c r="AH302" s="79" t="b">
        <v>0</v>
      </c>
      <c r="AI302" s="79" t="s">
        <v>982</v>
      </c>
      <c r="AJ302" s="79"/>
      <c r="AK302" s="87" t="s">
        <v>981</v>
      </c>
      <c r="AL302" s="79" t="b">
        <v>0</v>
      </c>
      <c r="AM302" s="79">
        <v>69</v>
      </c>
      <c r="AN302" s="87" t="s">
        <v>973</v>
      </c>
      <c r="AO302" s="79" t="s">
        <v>987</v>
      </c>
      <c r="AP302" s="79" t="b">
        <v>0</v>
      </c>
      <c r="AQ302" s="87" t="s">
        <v>973</v>
      </c>
      <c r="AR302" s="79" t="s">
        <v>196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5" t="s">
        <v>333</v>
      </c>
      <c r="B303" s="65" t="s">
        <v>357</v>
      </c>
      <c r="C303" s="66" t="s">
        <v>2616</v>
      </c>
      <c r="D303" s="67">
        <v>3</v>
      </c>
      <c r="E303" s="66" t="s">
        <v>136</v>
      </c>
      <c r="F303" s="69">
        <v>23.333333333333336</v>
      </c>
      <c r="G303" s="66"/>
      <c r="H303" s="70"/>
      <c r="I303" s="71"/>
      <c r="J303" s="71"/>
      <c r="K303" s="34" t="s">
        <v>65</v>
      </c>
      <c r="L303" s="72">
        <v>303</v>
      </c>
      <c r="M303" s="72"/>
      <c r="N303" s="73"/>
      <c r="O303" s="79" t="s">
        <v>368</v>
      </c>
      <c r="P303" s="81">
        <v>43630.22796296296</v>
      </c>
      <c r="Q303" s="79" t="s">
        <v>379</v>
      </c>
      <c r="R303" s="79"/>
      <c r="S303" s="79"/>
      <c r="T303" s="79" t="s">
        <v>449</v>
      </c>
      <c r="U303" s="79"/>
      <c r="V303" s="82" t="s">
        <v>577</v>
      </c>
      <c r="W303" s="81">
        <v>43630.22796296296</v>
      </c>
      <c r="X303" s="85">
        <v>43630</v>
      </c>
      <c r="Y303" s="87" t="s">
        <v>698</v>
      </c>
      <c r="Z303" s="82" t="s">
        <v>828</v>
      </c>
      <c r="AA303" s="79"/>
      <c r="AB303" s="79"/>
      <c r="AC303" s="87" t="s">
        <v>958</v>
      </c>
      <c r="AD303" s="79"/>
      <c r="AE303" s="79" t="b">
        <v>0</v>
      </c>
      <c r="AF303" s="79">
        <v>0</v>
      </c>
      <c r="AG303" s="87" t="s">
        <v>981</v>
      </c>
      <c r="AH303" s="79" t="b">
        <v>0</v>
      </c>
      <c r="AI303" s="79" t="s">
        <v>982</v>
      </c>
      <c r="AJ303" s="79"/>
      <c r="AK303" s="87" t="s">
        <v>981</v>
      </c>
      <c r="AL303" s="79" t="b">
        <v>0</v>
      </c>
      <c r="AM303" s="79">
        <v>69</v>
      </c>
      <c r="AN303" s="87" t="s">
        <v>973</v>
      </c>
      <c r="AO303" s="79" t="s">
        <v>987</v>
      </c>
      <c r="AP303" s="79" t="b">
        <v>0</v>
      </c>
      <c r="AQ303" s="87" t="s">
        <v>973</v>
      </c>
      <c r="AR303" s="79" t="s">
        <v>196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5" t="s">
        <v>333</v>
      </c>
      <c r="B304" s="65" t="s">
        <v>346</v>
      </c>
      <c r="C304" s="66" t="s">
        <v>2616</v>
      </c>
      <c r="D304" s="67">
        <v>3</v>
      </c>
      <c r="E304" s="66" t="s">
        <v>136</v>
      </c>
      <c r="F304" s="69">
        <v>23.333333333333336</v>
      </c>
      <c r="G304" s="66"/>
      <c r="H304" s="70"/>
      <c r="I304" s="71"/>
      <c r="J304" s="71"/>
      <c r="K304" s="34" t="s">
        <v>65</v>
      </c>
      <c r="L304" s="72">
        <v>304</v>
      </c>
      <c r="M304" s="72"/>
      <c r="N304" s="73"/>
      <c r="O304" s="79" t="s">
        <v>368</v>
      </c>
      <c r="P304" s="81">
        <v>43630.22796296296</v>
      </c>
      <c r="Q304" s="79" t="s">
        <v>379</v>
      </c>
      <c r="R304" s="79"/>
      <c r="S304" s="79"/>
      <c r="T304" s="79" t="s">
        <v>449</v>
      </c>
      <c r="U304" s="79"/>
      <c r="V304" s="82" t="s">
        <v>577</v>
      </c>
      <c r="W304" s="81">
        <v>43630.22796296296</v>
      </c>
      <c r="X304" s="85">
        <v>43630</v>
      </c>
      <c r="Y304" s="87" t="s">
        <v>698</v>
      </c>
      <c r="Z304" s="82" t="s">
        <v>828</v>
      </c>
      <c r="AA304" s="79"/>
      <c r="AB304" s="79"/>
      <c r="AC304" s="87" t="s">
        <v>958</v>
      </c>
      <c r="AD304" s="79"/>
      <c r="AE304" s="79" t="b">
        <v>0</v>
      </c>
      <c r="AF304" s="79">
        <v>0</v>
      </c>
      <c r="AG304" s="87" t="s">
        <v>981</v>
      </c>
      <c r="AH304" s="79" t="b">
        <v>0</v>
      </c>
      <c r="AI304" s="79" t="s">
        <v>982</v>
      </c>
      <c r="AJ304" s="79"/>
      <c r="AK304" s="87" t="s">
        <v>981</v>
      </c>
      <c r="AL304" s="79" t="b">
        <v>0</v>
      </c>
      <c r="AM304" s="79">
        <v>69</v>
      </c>
      <c r="AN304" s="87" t="s">
        <v>973</v>
      </c>
      <c r="AO304" s="79" t="s">
        <v>987</v>
      </c>
      <c r="AP304" s="79" t="b">
        <v>0</v>
      </c>
      <c r="AQ304" s="87" t="s">
        <v>973</v>
      </c>
      <c r="AR304" s="79" t="s">
        <v>196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5" t="s">
        <v>333</v>
      </c>
      <c r="B305" s="65" t="s">
        <v>358</v>
      </c>
      <c r="C305" s="66" t="s">
        <v>2616</v>
      </c>
      <c r="D305" s="67">
        <v>3</v>
      </c>
      <c r="E305" s="66" t="s">
        <v>136</v>
      </c>
      <c r="F305" s="69">
        <v>23.333333333333336</v>
      </c>
      <c r="G305" s="66"/>
      <c r="H305" s="70"/>
      <c r="I305" s="71"/>
      <c r="J305" s="71"/>
      <c r="K305" s="34" t="s">
        <v>65</v>
      </c>
      <c r="L305" s="72">
        <v>305</v>
      </c>
      <c r="M305" s="72"/>
      <c r="N305" s="73"/>
      <c r="O305" s="79" t="s">
        <v>368</v>
      </c>
      <c r="P305" s="81">
        <v>43630.22796296296</v>
      </c>
      <c r="Q305" s="79" t="s">
        <v>379</v>
      </c>
      <c r="R305" s="79"/>
      <c r="S305" s="79"/>
      <c r="T305" s="79" t="s">
        <v>449</v>
      </c>
      <c r="U305" s="79"/>
      <c r="V305" s="82" t="s">
        <v>577</v>
      </c>
      <c r="W305" s="81">
        <v>43630.22796296296</v>
      </c>
      <c r="X305" s="85">
        <v>43630</v>
      </c>
      <c r="Y305" s="87" t="s">
        <v>698</v>
      </c>
      <c r="Z305" s="82" t="s">
        <v>828</v>
      </c>
      <c r="AA305" s="79"/>
      <c r="AB305" s="79"/>
      <c r="AC305" s="87" t="s">
        <v>958</v>
      </c>
      <c r="AD305" s="79"/>
      <c r="AE305" s="79" t="b">
        <v>0</v>
      </c>
      <c r="AF305" s="79">
        <v>0</v>
      </c>
      <c r="AG305" s="87" t="s">
        <v>981</v>
      </c>
      <c r="AH305" s="79" t="b">
        <v>0</v>
      </c>
      <c r="AI305" s="79" t="s">
        <v>982</v>
      </c>
      <c r="AJ305" s="79"/>
      <c r="AK305" s="87" t="s">
        <v>981</v>
      </c>
      <c r="AL305" s="79" t="b">
        <v>0</v>
      </c>
      <c r="AM305" s="79">
        <v>69</v>
      </c>
      <c r="AN305" s="87" t="s">
        <v>973</v>
      </c>
      <c r="AO305" s="79" t="s">
        <v>987</v>
      </c>
      <c r="AP305" s="79" t="b">
        <v>0</v>
      </c>
      <c r="AQ305" s="87" t="s">
        <v>973</v>
      </c>
      <c r="AR305" s="79" t="s">
        <v>196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2</v>
      </c>
      <c r="BG305" s="49">
        <v>7.142857142857143</v>
      </c>
      <c r="BH305" s="48">
        <v>0</v>
      </c>
      <c r="BI305" s="49">
        <v>0</v>
      </c>
      <c r="BJ305" s="48">
        <v>0</v>
      </c>
      <c r="BK305" s="49">
        <v>0</v>
      </c>
      <c r="BL305" s="48">
        <v>26</v>
      </c>
      <c r="BM305" s="49">
        <v>92.85714285714286</v>
      </c>
      <c r="BN305" s="48">
        <v>28</v>
      </c>
    </row>
    <row r="306" spans="1:66" ht="15">
      <c r="A306" s="65" t="s">
        <v>333</v>
      </c>
      <c r="B306" s="65" t="s">
        <v>347</v>
      </c>
      <c r="C306" s="66" t="s">
        <v>2616</v>
      </c>
      <c r="D306" s="67">
        <v>3</v>
      </c>
      <c r="E306" s="66" t="s">
        <v>136</v>
      </c>
      <c r="F306" s="69">
        <v>23.333333333333336</v>
      </c>
      <c r="G306" s="66"/>
      <c r="H306" s="70"/>
      <c r="I306" s="71"/>
      <c r="J306" s="71"/>
      <c r="K306" s="34" t="s">
        <v>65</v>
      </c>
      <c r="L306" s="72">
        <v>306</v>
      </c>
      <c r="M306" s="72"/>
      <c r="N306" s="73"/>
      <c r="O306" s="79" t="s">
        <v>367</v>
      </c>
      <c r="P306" s="81">
        <v>43633.48657407407</v>
      </c>
      <c r="Q306" s="79" t="s">
        <v>386</v>
      </c>
      <c r="R306" s="79"/>
      <c r="S306" s="79"/>
      <c r="T306" s="79" t="s">
        <v>449</v>
      </c>
      <c r="U306" s="79"/>
      <c r="V306" s="82" t="s">
        <v>577</v>
      </c>
      <c r="W306" s="81">
        <v>43633.48657407407</v>
      </c>
      <c r="X306" s="85">
        <v>43633</v>
      </c>
      <c r="Y306" s="87" t="s">
        <v>699</v>
      </c>
      <c r="Z306" s="82" t="s">
        <v>829</v>
      </c>
      <c r="AA306" s="79"/>
      <c r="AB306" s="79"/>
      <c r="AC306" s="87" t="s">
        <v>959</v>
      </c>
      <c r="AD306" s="79"/>
      <c r="AE306" s="79" t="b">
        <v>0</v>
      </c>
      <c r="AF306" s="79">
        <v>0</v>
      </c>
      <c r="AG306" s="87" t="s">
        <v>981</v>
      </c>
      <c r="AH306" s="79" t="b">
        <v>0</v>
      </c>
      <c r="AI306" s="79" t="s">
        <v>982</v>
      </c>
      <c r="AJ306" s="79"/>
      <c r="AK306" s="87" t="s">
        <v>981</v>
      </c>
      <c r="AL306" s="79" t="b">
        <v>0</v>
      </c>
      <c r="AM306" s="79">
        <v>62</v>
      </c>
      <c r="AN306" s="87" t="s">
        <v>974</v>
      </c>
      <c r="AO306" s="79" t="s">
        <v>987</v>
      </c>
      <c r="AP306" s="79" t="b">
        <v>0</v>
      </c>
      <c r="AQ306" s="87" t="s">
        <v>974</v>
      </c>
      <c r="AR306" s="79" t="s">
        <v>196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5" t="s">
        <v>333</v>
      </c>
      <c r="B307" s="65" t="s">
        <v>357</v>
      </c>
      <c r="C307" s="66" t="s">
        <v>2616</v>
      </c>
      <c r="D307" s="67">
        <v>3</v>
      </c>
      <c r="E307" s="66" t="s">
        <v>136</v>
      </c>
      <c r="F307" s="69">
        <v>23.333333333333336</v>
      </c>
      <c r="G307" s="66"/>
      <c r="H307" s="70"/>
      <c r="I307" s="71"/>
      <c r="J307" s="71"/>
      <c r="K307" s="34" t="s">
        <v>65</v>
      </c>
      <c r="L307" s="72">
        <v>307</v>
      </c>
      <c r="M307" s="72"/>
      <c r="N307" s="73"/>
      <c r="O307" s="79" t="s">
        <v>368</v>
      </c>
      <c r="P307" s="81">
        <v>43633.48657407407</v>
      </c>
      <c r="Q307" s="79" t="s">
        <v>386</v>
      </c>
      <c r="R307" s="79"/>
      <c r="S307" s="79"/>
      <c r="T307" s="79" t="s">
        <v>449</v>
      </c>
      <c r="U307" s="79"/>
      <c r="V307" s="82" t="s">
        <v>577</v>
      </c>
      <c r="W307" s="81">
        <v>43633.48657407407</v>
      </c>
      <c r="X307" s="85">
        <v>43633</v>
      </c>
      <c r="Y307" s="87" t="s">
        <v>699</v>
      </c>
      <c r="Z307" s="82" t="s">
        <v>829</v>
      </c>
      <c r="AA307" s="79"/>
      <c r="AB307" s="79"/>
      <c r="AC307" s="87" t="s">
        <v>959</v>
      </c>
      <c r="AD307" s="79"/>
      <c r="AE307" s="79" t="b">
        <v>0</v>
      </c>
      <c r="AF307" s="79">
        <v>0</v>
      </c>
      <c r="AG307" s="87" t="s">
        <v>981</v>
      </c>
      <c r="AH307" s="79" t="b">
        <v>0</v>
      </c>
      <c r="AI307" s="79" t="s">
        <v>982</v>
      </c>
      <c r="AJ307" s="79"/>
      <c r="AK307" s="87" t="s">
        <v>981</v>
      </c>
      <c r="AL307" s="79" t="b">
        <v>0</v>
      </c>
      <c r="AM307" s="79">
        <v>62</v>
      </c>
      <c r="AN307" s="87" t="s">
        <v>974</v>
      </c>
      <c r="AO307" s="79" t="s">
        <v>987</v>
      </c>
      <c r="AP307" s="79" t="b">
        <v>0</v>
      </c>
      <c r="AQ307" s="87" t="s">
        <v>974</v>
      </c>
      <c r="AR307" s="79" t="s">
        <v>196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5" t="s">
        <v>333</v>
      </c>
      <c r="B308" s="65" t="s">
        <v>346</v>
      </c>
      <c r="C308" s="66" t="s">
        <v>2616</v>
      </c>
      <c r="D308" s="67">
        <v>3</v>
      </c>
      <c r="E308" s="66" t="s">
        <v>136</v>
      </c>
      <c r="F308" s="69">
        <v>23.333333333333336</v>
      </c>
      <c r="G308" s="66"/>
      <c r="H308" s="70"/>
      <c r="I308" s="71"/>
      <c r="J308" s="71"/>
      <c r="K308" s="34" t="s">
        <v>65</v>
      </c>
      <c r="L308" s="72">
        <v>308</v>
      </c>
      <c r="M308" s="72"/>
      <c r="N308" s="73"/>
      <c r="O308" s="79" t="s">
        <v>368</v>
      </c>
      <c r="P308" s="81">
        <v>43633.48657407407</v>
      </c>
      <c r="Q308" s="79" t="s">
        <v>386</v>
      </c>
      <c r="R308" s="79"/>
      <c r="S308" s="79"/>
      <c r="T308" s="79" t="s">
        <v>449</v>
      </c>
      <c r="U308" s="79"/>
      <c r="V308" s="82" t="s">
        <v>577</v>
      </c>
      <c r="W308" s="81">
        <v>43633.48657407407</v>
      </c>
      <c r="X308" s="85">
        <v>43633</v>
      </c>
      <c r="Y308" s="87" t="s">
        <v>699</v>
      </c>
      <c r="Z308" s="82" t="s">
        <v>829</v>
      </c>
      <c r="AA308" s="79"/>
      <c r="AB308" s="79"/>
      <c r="AC308" s="87" t="s">
        <v>959</v>
      </c>
      <c r="AD308" s="79"/>
      <c r="AE308" s="79" t="b">
        <v>0</v>
      </c>
      <c r="AF308" s="79">
        <v>0</v>
      </c>
      <c r="AG308" s="87" t="s">
        <v>981</v>
      </c>
      <c r="AH308" s="79" t="b">
        <v>0</v>
      </c>
      <c r="AI308" s="79" t="s">
        <v>982</v>
      </c>
      <c r="AJ308" s="79"/>
      <c r="AK308" s="87" t="s">
        <v>981</v>
      </c>
      <c r="AL308" s="79" t="b">
        <v>0</v>
      </c>
      <c r="AM308" s="79">
        <v>62</v>
      </c>
      <c r="AN308" s="87" t="s">
        <v>974</v>
      </c>
      <c r="AO308" s="79" t="s">
        <v>987</v>
      </c>
      <c r="AP308" s="79" t="b">
        <v>0</v>
      </c>
      <c r="AQ308" s="87" t="s">
        <v>974</v>
      </c>
      <c r="AR308" s="79" t="s">
        <v>196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5" t="s">
        <v>333</v>
      </c>
      <c r="B309" s="65" t="s">
        <v>358</v>
      </c>
      <c r="C309" s="66" t="s">
        <v>2616</v>
      </c>
      <c r="D309" s="67">
        <v>3</v>
      </c>
      <c r="E309" s="66" t="s">
        <v>136</v>
      </c>
      <c r="F309" s="69">
        <v>23.333333333333336</v>
      </c>
      <c r="G309" s="66"/>
      <c r="H309" s="70"/>
      <c r="I309" s="71"/>
      <c r="J309" s="71"/>
      <c r="K309" s="34" t="s">
        <v>65</v>
      </c>
      <c r="L309" s="72">
        <v>309</v>
      </c>
      <c r="M309" s="72"/>
      <c r="N309" s="73"/>
      <c r="O309" s="79" t="s">
        <v>368</v>
      </c>
      <c r="P309" s="81">
        <v>43633.48657407407</v>
      </c>
      <c r="Q309" s="79" t="s">
        <v>386</v>
      </c>
      <c r="R309" s="79"/>
      <c r="S309" s="79"/>
      <c r="T309" s="79" t="s">
        <v>449</v>
      </c>
      <c r="U309" s="79"/>
      <c r="V309" s="82" t="s">
        <v>577</v>
      </c>
      <c r="W309" s="81">
        <v>43633.48657407407</v>
      </c>
      <c r="X309" s="85">
        <v>43633</v>
      </c>
      <c r="Y309" s="87" t="s">
        <v>699</v>
      </c>
      <c r="Z309" s="82" t="s">
        <v>829</v>
      </c>
      <c r="AA309" s="79"/>
      <c r="AB309" s="79"/>
      <c r="AC309" s="87" t="s">
        <v>959</v>
      </c>
      <c r="AD309" s="79"/>
      <c r="AE309" s="79" t="b">
        <v>0</v>
      </c>
      <c r="AF309" s="79">
        <v>0</v>
      </c>
      <c r="AG309" s="87" t="s">
        <v>981</v>
      </c>
      <c r="AH309" s="79" t="b">
        <v>0</v>
      </c>
      <c r="AI309" s="79" t="s">
        <v>982</v>
      </c>
      <c r="AJ309" s="79"/>
      <c r="AK309" s="87" t="s">
        <v>981</v>
      </c>
      <c r="AL309" s="79" t="b">
        <v>0</v>
      </c>
      <c r="AM309" s="79">
        <v>62</v>
      </c>
      <c r="AN309" s="87" t="s">
        <v>974</v>
      </c>
      <c r="AO309" s="79" t="s">
        <v>987</v>
      </c>
      <c r="AP309" s="79" t="b">
        <v>0</v>
      </c>
      <c r="AQ309" s="87" t="s">
        <v>974</v>
      </c>
      <c r="AR309" s="79" t="s">
        <v>196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2</v>
      </c>
      <c r="BG309" s="49">
        <v>7.142857142857143</v>
      </c>
      <c r="BH309" s="48">
        <v>0</v>
      </c>
      <c r="BI309" s="49">
        <v>0</v>
      </c>
      <c r="BJ309" s="48">
        <v>0</v>
      </c>
      <c r="BK309" s="49">
        <v>0</v>
      </c>
      <c r="BL309" s="48">
        <v>26</v>
      </c>
      <c r="BM309" s="49">
        <v>92.85714285714286</v>
      </c>
      <c r="BN309" s="48">
        <v>28</v>
      </c>
    </row>
    <row r="310" spans="1:66" ht="15">
      <c r="A310" s="65" t="s">
        <v>334</v>
      </c>
      <c r="B310" s="65" t="s">
        <v>347</v>
      </c>
      <c r="C310" s="66" t="s">
        <v>2615</v>
      </c>
      <c r="D310" s="67">
        <v>3</v>
      </c>
      <c r="E310" s="66" t="s">
        <v>132</v>
      </c>
      <c r="F310" s="69">
        <v>32</v>
      </c>
      <c r="G310" s="66"/>
      <c r="H310" s="70"/>
      <c r="I310" s="71"/>
      <c r="J310" s="71"/>
      <c r="K310" s="34" t="s">
        <v>65</v>
      </c>
      <c r="L310" s="72">
        <v>310</v>
      </c>
      <c r="M310" s="72"/>
      <c r="N310" s="73"/>
      <c r="O310" s="79" t="s">
        <v>367</v>
      </c>
      <c r="P310" s="81">
        <v>43633.646469907406</v>
      </c>
      <c r="Q310" s="79" t="s">
        <v>386</v>
      </c>
      <c r="R310" s="79"/>
      <c r="S310" s="79"/>
      <c r="T310" s="79" t="s">
        <v>449</v>
      </c>
      <c r="U310" s="79"/>
      <c r="V310" s="82" t="s">
        <v>578</v>
      </c>
      <c r="W310" s="81">
        <v>43633.646469907406</v>
      </c>
      <c r="X310" s="85">
        <v>43633</v>
      </c>
      <c r="Y310" s="87" t="s">
        <v>700</v>
      </c>
      <c r="Z310" s="82" t="s">
        <v>830</v>
      </c>
      <c r="AA310" s="79"/>
      <c r="AB310" s="79"/>
      <c r="AC310" s="87" t="s">
        <v>960</v>
      </c>
      <c r="AD310" s="79"/>
      <c r="AE310" s="79" t="b">
        <v>0</v>
      </c>
      <c r="AF310" s="79">
        <v>0</v>
      </c>
      <c r="AG310" s="87" t="s">
        <v>981</v>
      </c>
      <c r="AH310" s="79" t="b">
        <v>0</v>
      </c>
      <c r="AI310" s="79" t="s">
        <v>982</v>
      </c>
      <c r="AJ310" s="79"/>
      <c r="AK310" s="87" t="s">
        <v>981</v>
      </c>
      <c r="AL310" s="79" t="b">
        <v>0</v>
      </c>
      <c r="AM310" s="79">
        <v>62</v>
      </c>
      <c r="AN310" s="87" t="s">
        <v>974</v>
      </c>
      <c r="AO310" s="79" t="s">
        <v>987</v>
      </c>
      <c r="AP310" s="79" t="b">
        <v>0</v>
      </c>
      <c r="AQ310" s="87" t="s">
        <v>974</v>
      </c>
      <c r="AR310" s="79" t="s">
        <v>196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5" t="s">
        <v>334</v>
      </c>
      <c r="B311" s="65" t="s">
        <v>357</v>
      </c>
      <c r="C311" s="66" t="s">
        <v>2615</v>
      </c>
      <c r="D311" s="67">
        <v>3</v>
      </c>
      <c r="E311" s="66" t="s">
        <v>132</v>
      </c>
      <c r="F311" s="69">
        <v>32</v>
      </c>
      <c r="G311" s="66"/>
      <c r="H311" s="70"/>
      <c r="I311" s="71"/>
      <c r="J311" s="71"/>
      <c r="K311" s="34" t="s">
        <v>65</v>
      </c>
      <c r="L311" s="72">
        <v>311</v>
      </c>
      <c r="M311" s="72"/>
      <c r="N311" s="73"/>
      <c r="O311" s="79" t="s">
        <v>368</v>
      </c>
      <c r="P311" s="81">
        <v>43633.646469907406</v>
      </c>
      <c r="Q311" s="79" t="s">
        <v>386</v>
      </c>
      <c r="R311" s="79"/>
      <c r="S311" s="79"/>
      <c r="T311" s="79" t="s">
        <v>449</v>
      </c>
      <c r="U311" s="79"/>
      <c r="V311" s="82" t="s">
        <v>578</v>
      </c>
      <c r="W311" s="81">
        <v>43633.646469907406</v>
      </c>
      <c r="X311" s="85">
        <v>43633</v>
      </c>
      <c r="Y311" s="87" t="s">
        <v>700</v>
      </c>
      <c r="Z311" s="82" t="s">
        <v>830</v>
      </c>
      <c r="AA311" s="79"/>
      <c r="AB311" s="79"/>
      <c r="AC311" s="87" t="s">
        <v>960</v>
      </c>
      <c r="AD311" s="79"/>
      <c r="AE311" s="79" t="b">
        <v>0</v>
      </c>
      <c r="AF311" s="79">
        <v>0</v>
      </c>
      <c r="AG311" s="87" t="s">
        <v>981</v>
      </c>
      <c r="AH311" s="79" t="b">
        <v>0</v>
      </c>
      <c r="AI311" s="79" t="s">
        <v>982</v>
      </c>
      <c r="AJ311" s="79"/>
      <c r="AK311" s="87" t="s">
        <v>981</v>
      </c>
      <c r="AL311" s="79" t="b">
        <v>0</v>
      </c>
      <c r="AM311" s="79">
        <v>62</v>
      </c>
      <c r="AN311" s="87" t="s">
        <v>974</v>
      </c>
      <c r="AO311" s="79" t="s">
        <v>987</v>
      </c>
      <c r="AP311" s="79" t="b">
        <v>0</v>
      </c>
      <c r="AQ311" s="87" t="s">
        <v>974</v>
      </c>
      <c r="AR311" s="79" t="s">
        <v>196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5" t="s">
        <v>334</v>
      </c>
      <c r="B312" s="65" t="s">
        <v>346</v>
      </c>
      <c r="C312" s="66" t="s">
        <v>2615</v>
      </c>
      <c r="D312" s="67">
        <v>3</v>
      </c>
      <c r="E312" s="66" t="s">
        <v>132</v>
      </c>
      <c r="F312" s="69">
        <v>32</v>
      </c>
      <c r="G312" s="66"/>
      <c r="H312" s="70"/>
      <c r="I312" s="71"/>
      <c r="J312" s="71"/>
      <c r="K312" s="34" t="s">
        <v>65</v>
      </c>
      <c r="L312" s="72">
        <v>312</v>
      </c>
      <c r="M312" s="72"/>
      <c r="N312" s="73"/>
      <c r="O312" s="79" t="s">
        <v>368</v>
      </c>
      <c r="P312" s="81">
        <v>43633.646469907406</v>
      </c>
      <c r="Q312" s="79" t="s">
        <v>386</v>
      </c>
      <c r="R312" s="79"/>
      <c r="S312" s="79"/>
      <c r="T312" s="79" t="s">
        <v>449</v>
      </c>
      <c r="U312" s="79"/>
      <c r="V312" s="82" t="s">
        <v>578</v>
      </c>
      <c r="W312" s="81">
        <v>43633.646469907406</v>
      </c>
      <c r="X312" s="85">
        <v>43633</v>
      </c>
      <c r="Y312" s="87" t="s">
        <v>700</v>
      </c>
      <c r="Z312" s="82" t="s">
        <v>830</v>
      </c>
      <c r="AA312" s="79"/>
      <c r="AB312" s="79"/>
      <c r="AC312" s="87" t="s">
        <v>960</v>
      </c>
      <c r="AD312" s="79"/>
      <c r="AE312" s="79" t="b">
        <v>0</v>
      </c>
      <c r="AF312" s="79">
        <v>0</v>
      </c>
      <c r="AG312" s="87" t="s">
        <v>981</v>
      </c>
      <c r="AH312" s="79" t="b">
        <v>0</v>
      </c>
      <c r="AI312" s="79" t="s">
        <v>982</v>
      </c>
      <c r="AJ312" s="79"/>
      <c r="AK312" s="87" t="s">
        <v>981</v>
      </c>
      <c r="AL312" s="79" t="b">
        <v>0</v>
      </c>
      <c r="AM312" s="79">
        <v>62</v>
      </c>
      <c r="AN312" s="87" t="s">
        <v>974</v>
      </c>
      <c r="AO312" s="79" t="s">
        <v>987</v>
      </c>
      <c r="AP312" s="79" t="b">
        <v>0</v>
      </c>
      <c r="AQ312" s="87" t="s">
        <v>974</v>
      </c>
      <c r="AR312" s="79" t="s">
        <v>196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5" t="s">
        <v>334</v>
      </c>
      <c r="B313" s="65" t="s">
        <v>358</v>
      </c>
      <c r="C313" s="66" t="s">
        <v>2615</v>
      </c>
      <c r="D313" s="67">
        <v>3</v>
      </c>
      <c r="E313" s="66" t="s">
        <v>132</v>
      </c>
      <c r="F313" s="69">
        <v>32</v>
      </c>
      <c r="G313" s="66"/>
      <c r="H313" s="70"/>
      <c r="I313" s="71"/>
      <c r="J313" s="71"/>
      <c r="K313" s="34" t="s">
        <v>65</v>
      </c>
      <c r="L313" s="72">
        <v>313</v>
      </c>
      <c r="M313" s="72"/>
      <c r="N313" s="73"/>
      <c r="O313" s="79" t="s">
        <v>368</v>
      </c>
      <c r="P313" s="81">
        <v>43633.646469907406</v>
      </c>
      <c r="Q313" s="79" t="s">
        <v>386</v>
      </c>
      <c r="R313" s="79"/>
      <c r="S313" s="79"/>
      <c r="T313" s="79" t="s">
        <v>449</v>
      </c>
      <c r="U313" s="79"/>
      <c r="V313" s="82" t="s">
        <v>578</v>
      </c>
      <c r="W313" s="81">
        <v>43633.646469907406</v>
      </c>
      <c r="X313" s="85">
        <v>43633</v>
      </c>
      <c r="Y313" s="87" t="s">
        <v>700</v>
      </c>
      <c r="Z313" s="82" t="s">
        <v>830</v>
      </c>
      <c r="AA313" s="79"/>
      <c r="AB313" s="79"/>
      <c r="AC313" s="87" t="s">
        <v>960</v>
      </c>
      <c r="AD313" s="79"/>
      <c r="AE313" s="79" t="b">
        <v>0</v>
      </c>
      <c r="AF313" s="79">
        <v>0</v>
      </c>
      <c r="AG313" s="87" t="s">
        <v>981</v>
      </c>
      <c r="AH313" s="79" t="b">
        <v>0</v>
      </c>
      <c r="AI313" s="79" t="s">
        <v>982</v>
      </c>
      <c r="AJ313" s="79"/>
      <c r="AK313" s="87" t="s">
        <v>981</v>
      </c>
      <c r="AL313" s="79" t="b">
        <v>0</v>
      </c>
      <c r="AM313" s="79">
        <v>62</v>
      </c>
      <c r="AN313" s="87" t="s">
        <v>974</v>
      </c>
      <c r="AO313" s="79" t="s">
        <v>987</v>
      </c>
      <c r="AP313" s="79" t="b">
        <v>0</v>
      </c>
      <c r="AQ313" s="87" t="s">
        <v>974</v>
      </c>
      <c r="AR313" s="79" t="s">
        <v>196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2</v>
      </c>
      <c r="BG313" s="49">
        <v>7.142857142857143</v>
      </c>
      <c r="BH313" s="48">
        <v>0</v>
      </c>
      <c r="BI313" s="49">
        <v>0</v>
      </c>
      <c r="BJ313" s="48">
        <v>0</v>
      </c>
      <c r="BK313" s="49">
        <v>0</v>
      </c>
      <c r="BL313" s="48">
        <v>26</v>
      </c>
      <c r="BM313" s="49">
        <v>92.85714285714286</v>
      </c>
      <c r="BN313" s="48">
        <v>28</v>
      </c>
    </row>
    <row r="314" spans="1:66" ht="15">
      <c r="A314" s="65" t="s">
        <v>335</v>
      </c>
      <c r="B314" s="65" t="s">
        <v>347</v>
      </c>
      <c r="C314" s="66" t="s">
        <v>2615</v>
      </c>
      <c r="D314" s="67">
        <v>3</v>
      </c>
      <c r="E314" s="66" t="s">
        <v>132</v>
      </c>
      <c r="F314" s="69">
        <v>32</v>
      </c>
      <c r="G314" s="66"/>
      <c r="H314" s="70"/>
      <c r="I314" s="71"/>
      <c r="J314" s="71"/>
      <c r="K314" s="34" t="s">
        <v>65</v>
      </c>
      <c r="L314" s="72">
        <v>314</v>
      </c>
      <c r="M314" s="72"/>
      <c r="N314" s="73"/>
      <c r="O314" s="79" t="s">
        <v>367</v>
      </c>
      <c r="P314" s="81">
        <v>43633.657546296294</v>
      </c>
      <c r="Q314" s="79" t="s">
        <v>386</v>
      </c>
      <c r="R314" s="79"/>
      <c r="S314" s="79"/>
      <c r="T314" s="79" t="s">
        <v>449</v>
      </c>
      <c r="U314" s="79"/>
      <c r="V314" s="82" t="s">
        <v>579</v>
      </c>
      <c r="W314" s="81">
        <v>43633.657546296294</v>
      </c>
      <c r="X314" s="85">
        <v>43633</v>
      </c>
      <c r="Y314" s="87" t="s">
        <v>701</v>
      </c>
      <c r="Z314" s="82" t="s">
        <v>831</v>
      </c>
      <c r="AA314" s="79"/>
      <c r="AB314" s="79"/>
      <c r="AC314" s="87" t="s">
        <v>961</v>
      </c>
      <c r="AD314" s="79"/>
      <c r="AE314" s="79" t="b">
        <v>0</v>
      </c>
      <c r="AF314" s="79">
        <v>0</v>
      </c>
      <c r="AG314" s="87" t="s">
        <v>981</v>
      </c>
      <c r="AH314" s="79" t="b">
        <v>0</v>
      </c>
      <c r="AI314" s="79" t="s">
        <v>982</v>
      </c>
      <c r="AJ314" s="79"/>
      <c r="AK314" s="87" t="s">
        <v>981</v>
      </c>
      <c r="AL314" s="79" t="b">
        <v>0</v>
      </c>
      <c r="AM314" s="79">
        <v>62</v>
      </c>
      <c r="AN314" s="87" t="s">
        <v>974</v>
      </c>
      <c r="AO314" s="79" t="s">
        <v>993</v>
      </c>
      <c r="AP314" s="79" t="b">
        <v>0</v>
      </c>
      <c r="AQ314" s="87" t="s">
        <v>974</v>
      </c>
      <c r="AR314" s="79" t="s">
        <v>196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5" t="s">
        <v>335</v>
      </c>
      <c r="B315" s="65" t="s">
        <v>357</v>
      </c>
      <c r="C315" s="66" t="s">
        <v>2615</v>
      </c>
      <c r="D315" s="67">
        <v>3</v>
      </c>
      <c r="E315" s="66" t="s">
        <v>132</v>
      </c>
      <c r="F315" s="69">
        <v>32</v>
      </c>
      <c r="G315" s="66"/>
      <c r="H315" s="70"/>
      <c r="I315" s="71"/>
      <c r="J315" s="71"/>
      <c r="K315" s="34" t="s">
        <v>65</v>
      </c>
      <c r="L315" s="72">
        <v>315</v>
      </c>
      <c r="M315" s="72"/>
      <c r="N315" s="73"/>
      <c r="O315" s="79" t="s">
        <v>368</v>
      </c>
      <c r="P315" s="81">
        <v>43633.657546296294</v>
      </c>
      <c r="Q315" s="79" t="s">
        <v>386</v>
      </c>
      <c r="R315" s="79"/>
      <c r="S315" s="79"/>
      <c r="T315" s="79" t="s">
        <v>449</v>
      </c>
      <c r="U315" s="79"/>
      <c r="V315" s="82" t="s">
        <v>579</v>
      </c>
      <c r="W315" s="81">
        <v>43633.657546296294</v>
      </c>
      <c r="X315" s="85">
        <v>43633</v>
      </c>
      <c r="Y315" s="87" t="s">
        <v>701</v>
      </c>
      <c r="Z315" s="82" t="s">
        <v>831</v>
      </c>
      <c r="AA315" s="79"/>
      <c r="AB315" s="79"/>
      <c r="AC315" s="87" t="s">
        <v>961</v>
      </c>
      <c r="AD315" s="79"/>
      <c r="AE315" s="79" t="b">
        <v>0</v>
      </c>
      <c r="AF315" s="79">
        <v>0</v>
      </c>
      <c r="AG315" s="87" t="s">
        <v>981</v>
      </c>
      <c r="AH315" s="79" t="b">
        <v>0</v>
      </c>
      <c r="AI315" s="79" t="s">
        <v>982</v>
      </c>
      <c r="AJ315" s="79"/>
      <c r="AK315" s="87" t="s">
        <v>981</v>
      </c>
      <c r="AL315" s="79" t="b">
        <v>0</v>
      </c>
      <c r="AM315" s="79">
        <v>62</v>
      </c>
      <c r="AN315" s="87" t="s">
        <v>974</v>
      </c>
      <c r="AO315" s="79" t="s">
        <v>993</v>
      </c>
      <c r="AP315" s="79" t="b">
        <v>0</v>
      </c>
      <c r="AQ315" s="87" t="s">
        <v>974</v>
      </c>
      <c r="AR315" s="79" t="s">
        <v>196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5" t="s">
        <v>335</v>
      </c>
      <c r="B316" s="65" t="s">
        <v>346</v>
      </c>
      <c r="C316" s="66" t="s">
        <v>2615</v>
      </c>
      <c r="D316" s="67">
        <v>3</v>
      </c>
      <c r="E316" s="66" t="s">
        <v>132</v>
      </c>
      <c r="F316" s="69">
        <v>32</v>
      </c>
      <c r="G316" s="66"/>
      <c r="H316" s="70"/>
      <c r="I316" s="71"/>
      <c r="J316" s="71"/>
      <c r="K316" s="34" t="s">
        <v>65</v>
      </c>
      <c r="L316" s="72">
        <v>316</v>
      </c>
      <c r="M316" s="72"/>
      <c r="N316" s="73"/>
      <c r="O316" s="79" t="s">
        <v>368</v>
      </c>
      <c r="P316" s="81">
        <v>43633.657546296294</v>
      </c>
      <c r="Q316" s="79" t="s">
        <v>386</v>
      </c>
      <c r="R316" s="79"/>
      <c r="S316" s="79"/>
      <c r="T316" s="79" t="s">
        <v>449</v>
      </c>
      <c r="U316" s="79"/>
      <c r="V316" s="82" t="s">
        <v>579</v>
      </c>
      <c r="W316" s="81">
        <v>43633.657546296294</v>
      </c>
      <c r="X316" s="85">
        <v>43633</v>
      </c>
      <c r="Y316" s="87" t="s">
        <v>701</v>
      </c>
      <c r="Z316" s="82" t="s">
        <v>831</v>
      </c>
      <c r="AA316" s="79"/>
      <c r="AB316" s="79"/>
      <c r="AC316" s="87" t="s">
        <v>961</v>
      </c>
      <c r="AD316" s="79"/>
      <c r="AE316" s="79" t="b">
        <v>0</v>
      </c>
      <c r="AF316" s="79">
        <v>0</v>
      </c>
      <c r="AG316" s="87" t="s">
        <v>981</v>
      </c>
      <c r="AH316" s="79" t="b">
        <v>0</v>
      </c>
      <c r="AI316" s="79" t="s">
        <v>982</v>
      </c>
      <c r="AJ316" s="79"/>
      <c r="AK316" s="87" t="s">
        <v>981</v>
      </c>
      <c r="AL316" s="79" t="b">
        <v>0</v>
      </c>
      <c r="AM316" s="79">
        <v>62</v>
      </c>
      <c r="AN316" s="87" t="s">
        <v>974</v>
      </c>
      <c r="AO316" s="79" t="s">
        <v>993</v>
      </c>
      <c r="AP316" s="79" t="b">
        <v>0</v>
      </c>
      <c r="AQ316" s="87" t="s">
        <v>974</v>
      </c>
      <c r="AR316" s="79" t="s">
        <v>196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5" t="s">
        <v>335</v>
      </c>
      <c r="B317" s="65" t="s">
        <v>358</v>
      </c>
      <c r="C317" s="66" t="s">
        <v>2615</v>
      </c>
      <c r="D317" s="67">
        <v>3</v>
      </c>
      <c r="E317" s="66" t="s">
        <v>132</v>
      </c>
      <c r="F317" s="69">
        <v>32</v>
      </c>
      <c r="G317" s="66"/>
      <c r="H317" s="70"/>
      <c r="I317" s="71"/>
      <c r="J317" s="71"/>
      <c r="K317" s="34" t="s">
        <v>65</v>
      </c>
      <c r="L317" s="72">
        <v>317</v>
      </c>
      <c r="M317" s="72"/>
      <c r="N317" s="73"/>
      <c r="O317" s="79" t="s">
        <v>368</v>
      </c>
      <c r="P317" s="81">
        <v>43633.657546296294</v>
      </c>
      <c r="Q317" s="79" t="s">
        <v>386</v>
      </c>
      <c r="R317" s="79"/>
      <c r="S317" s="79"/>
      <c r="T317" s="79" t="s">
        <v>449</v>
      </c>
      <c r="U317" s="79"/>
      <c r="V317" s="82" t="s">
        <v>579</v>
      </c>
      <c r="W317" s="81">
        <v>43633.657546296294</v>
      </c>
      <c r="X317" s="85">
        <v>43633</v>
      </c>
      <c r="Y317" s="87" t="s">
        <v>701</v>
      </c>
      <c r="Z317" s="82" t="s">
        <v>831</v>
      </c>
      <c r="AA317" s="79"/>
      <c r="AB317" s="79"/>
      <c r="AC317" s="87" t="s">
        <v>961</v>
      </c>
      <c r="AD317" s="79"/>
      <c r="AE317" s="79" t="b">
        <v>0</v>
      </c>
      <c r="AF317" s="79">
        <v>0</v>
      </c>
      <c r="AG317" s="87" t="s">
        <v>981</v>
      </c>
      <c r="AH317" s="79" t="b">
        <v>0</v>
      </c>
      <c r="AI317" s="79" t="s">
        <v>982</v>
      </c>
      <c r="AJ317" s="79"/>
      <c r="AK317" s="87" t="s">
        <v>981</v>
      </c>
      <c r="AL317" s="79" t="b">
        <v>0</v>
      </c>
      <c r="AM317" s="79">
        <v>62</v>
      </c>
      <c r="AN317" s="87" t="s">
        <v>974</v>
      </c>
      <c r="AO317" s="79" t="s">
        <v>993</v>
      </c>
      <c r="AP317" s="79" t="b">
        <v>0</v>
      </c>
      <c r="AQ317" s="87" t="s">
        <v>974</v>
      </c>
      <c r="AR317" s="79" t="s">
        <v>196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2</v>
      </c>
      <c r="BG317" s="49">
        <v>7.142857142857143</v>
      </c>
      <c r="BH317" s="48">
        <v>0</v>
      </c>
      <c r="BI317" s="49">
        <v>0</v>
      </c>
      <c r="BJ317" s="48">
        <v>0</v>
      </c>
      <c r="BK317" s="49">
        <v>0</v>
      </c>
      <c r="BL317" s="48">
        <v>26</v>
      </c>
      <c r="BM317" s="49">
        <v>92.85714285714286</v>
      </c>
      <c r="BN317" s="48">
        <v>28</v>
      </c>
    </row>
    <row r="318" spans="1:66" ht="15">
      <c r="A318" s="65" t="s">
        <v>336</v>
      </c>
      <c r="B318" s="65" t="s">
        <v>347</v>
      </c>
      <c r="C318" s="66" t="s">
        <v>2615</v>
      </c>
      <c r="D318" s="67">
        <v>3</v>
      </c>
      <c r="E318" s="66" t="s">
        <v>132</v>
      </c>
      <c r="F318" s="69">
        <v>32</v>
      </c>
      <c r="G318" s="66"/>
      <c r="H318" s="70"/>
      <c r="I318" s="71"/>
      <c r="J318" s="71"/>
      <c r="K318" s="34" t="s">
        <v>65</v>
      </c>
      <c r="L318" s="72">
        <v>318</v>
      </c>
      <c r="M318" s="72"/>
      <c r="N318" s="73"/>
      <c r="O318" s="79" t="s">
        <v>367</v>
      </c>
      <c r="P318" s="81">
        <v>43633.69155092593</v>
      </c>
      <c r="Q318" s="79" t="s">
        <v>386</v>
      </c>
      <c r="R318" s="79"/>
      <c r="S318" s="79"/>
      <c r="T318" s="79" t="s">
        <v>449</v>
      </c>
      <c r="U318" s="79"/>
      <c r="V318" s="82" t="s">
        <v>580</v>
      </c>
      <c r="W318" s="81">
        <v>43633.69155092593</v>
      </c>
      <c r="X318" s="85">
        <v>43633</v>
      </c>
      <c r="Y318" s="87" t="s">
        <v>702</v>
      </c>
      <c r="Z318" s="82" t="s">
        <v>832</v>
      </c>
      <c r="AA318" s="79"/>
      <c r="AB318" s="79"/>
      <c r="AC318" s="87" t="s">
        <v>962</v>
      </c>
      <c r="AD318" s="79"/>
      <c r="AE318" s="79" t="b">
        <v>0</v>
      </c>
      <c r="AF318" s="79">
        <v>0</v>
      </c>
      <c r="AG318" s="87" t="s">
        <v>981</v>
      </c>
      <c r="AH318" s="79" t="b">
        <v>0</v>
      </c>
      <c r="AI318" s="79" t="s">
        <v>982</v>
      </c>
      <c r="AJ318" s="79"/>
      <c r="AK318" s="87" t="s">
        <v>981</v>
      </c>
      <c r="AL318" s="79" t="b">
        <v>0</v>
      </c>
      <c r="AM318" s="79">
        <v>62</v>
      </c>
      <c r="AN318" s="87" t="s">
        <v>974</v>
      </c>
      <c r="AO318" s="79" t="s">
        <v>986</v>
      </c>
      <c r="AP318" s="79" t="b">
        <v>0</v>
      </c>
      <c r="AQ318" s="87" t="s">
        <v>974</v>
      </c>
      <c r="AR318" s="79" t="s">
        <v>196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5" t="s">
        <v>336</v>
      </c>
      <c r="B319" s="65" t="s">
        <v>357</v>
      </c>
      <c r="C319" s="66" t="s">
        <v>2615</v>
      </c>
      <c r="D319" s="67">
        <v>3</v>
      </c>
      <c r="E319" s="66" t="s">
        <v>132</v>
      </c>
      <c r="F319" s="69">
        <v>32</v>
      </c>
      <c r="G319" s="66"/>
      <c r="H319" s="70"/>
      <c r="I319" s="71"/>
      <c r="J319" s="71"/>
      <c r="K319" s="34" t="s">
        <v>65</v>
      </c>
      <c r="L319" s="72">
        <v>319</v>
      </c>
      <c r="M319" s="72"/>
      <c r="N319" s="73"/>
      <c r="O319" s="79" t="s">
        <v>368</v>
      </c>
      <c r="P319" s="81">
        <v>43633.69155092593</v>
      </c>
      <c r="Q319" s="79" t="s">
        <v>386</v>
      </c>
      <c r="R319" s="79"/>
      <c r="S319" s="79"/>
      <c r="T319" s="79" t="s">
        <v>449</v>
      </c>
      <c r="U319" s="79"/>
      <c r="V319" s="82" t="s">
        <v>580</v>
      </c>
      <c r="W319" s="81">
        <v>43633.69155092593</v>
      </c>
      <c r="X319" s="85">
        <v>43633</v>
      </c>
      <c r="Y319" s="87" t="s">
        <v>702</v>
      </c>
      <c r="Z319" s="82" t="s">
        <v>832</v>
      </c>
      <c r="AA319" s="79"/>
      <c r="AB319" s="79"/>
      <c r="AC319" s="87" t="s">
        <v>962</v>
      </c>
      <c r="AD319" s="79"/>
      <c r="AE319" s="79" t="b">
        <v>0</v>
      </c>
      <c r="AF319" s="79">
        <v>0</v>
      </c>
      <c r="AG319" s="87" t="s">
        <v>981</v>
      </c>
      <c r="AH319" s="79" t="b">
        <v>0</v>
      </c>
      <c r="AI319" s="79" t="s">
        <v>982</v>
      </c>
      <c r="AJ319" s="79"/>
      <c r="AK319" s="87" t="s">
        <v>981</v>
      </c>
      <c r="AL319" s="79" t="b">
        <v>0</v>
      </c>
      <c r="AM319" s="79">
        <v>62</v>
      </c>
      <c r="AN319" s="87" t="s">
        <v>974</v>
      </c>
      <c r="AO319" s="79" t="s">
        <v>986</v>
      </c>
      <c r="AP319" s="79" t="b">
        <v>0</v>
      </c>
      <c r="AQ319" s="87" t="s">
        <v>974</v>
      </c>
      <c r="AR319" s="79" t="s">
        <v>196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5" t="s">
        <v>336</v>
      </c>
      <c r="B320" s="65" t="s">
        <v>346</v>
      </c>
      <c r="C320" s="66" t="s">
        <v>2615</v>
      </c>
      <c r="D320" s="67">
        <v>3</v>
      </c>
      <c r="E320" s="66" t="s">
        <v>132</v>
      </c>
      <c r="F320" s="69">
        <v>32</v>
      </c>
      <c r="G320" s="66"/>
      <c r="H320" s="70"/>
      <c r="I320" s="71"/>
      <c r="J320" s="71"/>
      <c r="K320" s="34" t="s">
        <v>65</v>
      </c>
      <c r="L320" s="72">
        <v>320</v>
      </c>
      <c r="M320" s="72"/>
      <c r="N320" s="73"/>
      <c r="O320" s="79" t="s">
        <v>368</v>
      </c>
      <c r="P320" s="81">
        <v>43633.69155092593</v>
      </c>
      <c r="Q320" s="79" t="s">
        <v>386</v>
      </c>
      <c r="R320" s="79"/>
      <c r="S320" s="79"/>
      <c r="T320" s="79" t="s">
        <v>449</v>
      </c>
      <c r="U320" s="79"/>
      <c r="V320" s="82" t="s">
        <v>580</v>
      </c>
      <c r="W320" s="81">
        <v>43633.69155092593</v>
      </c>
      <c r="X320" s="85">
        <v>43633</v>
      </c>
      <c r="Y320" s="87" t="s">
        <v>702</v>
      </c>
      <c r="Z320" s="82" t="s">
        <v>832</v>
      </c>
      <c r="AA320" s="79"/>
      <c r="AB320" s="79"/>
      <c r="AC320" s="87" t="s">
        <v>962</v>
      </c>
      <c r="AD320" s="79"/>
      <c r="AE320" s="79" t="b">
        <v>0</v>
      </c>
      <c r="AF320" s="79">
        <v>0</v>
      </c>
      <c r="AG320" s="87" t="s">
        <v>981</v>
      </c>
      <c r="AH320" s="79" t="b">
        <v>0</v>
      </c>
      <c r="AI320" s="79" t="s">
        <v>982</v>
      </c>
      <c r="AJ320" s="79"/>
      <c r="AK320" s="87" t="s">
        <v>981</v>
      </c>
      <c r="AL320" s="79" t="b">
        <v>0</v>
      </c>
      <c r="AM320" s="79">
        <v>62</v>
      </c>
      <c r="AN320" s="87" t="s">
        <v>974</v>
      </c>
      <c r="AO320" s="79" t="s">
        <v>986</v>
      </c>
      <c r="AP320" s="79" t="b">
        <v>0</v>
      </c>
      <c r="AQ320" s="87" t="s">
        <v>974</v>
      </c>
      <c r="AR320" s="79" t="s">
        <v>196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5" t="s">
        <v>336</v>
      </c>
      <c r="B321" s="65" t="s">
        <v>358</v>
      </c>
      <c r="C321" s="66" t="s">
        <v>2615</v>
      </c>
      <c r="D321" s="67">
        <v>3</v>
      </c>
      <c r="E321" s="66" t="s">
        <v>132</v>
      </c>
      <c r="F321" s="69">
        <v>32</v>
      </c>
      <c r="G321" s="66"/>
      <c r="H321" s="70"/>
      <c r="I321" s="71"/>
      <c r="J321" s="71"/>
      <c r="K321" s="34" t="s">
        <v>65</v>
      </c>
      <c r="L321" s="72">
        <v>321</v>
      </c>
      <c r="M321" s="72"/>
      <c r="N321" s="73"/>
      <c r="O321" s="79" t="s">
        <v>368</v>
      </c>
      <c r="P321" s="81">
        <v>43633.69155092593</v>
      </c>
      <c r="Q321" s="79" t="s">
        <v>386</v>
      </c>
      <c r="R321" s="79"/>
      <c r="S321" s="79"/>
      <c r="T321" s="79" t="s">
        <v>449</v>
      </c>
      <c r="U321" s="79"/>
      <c r="V321" s="82" t="s">
        <v>580</v>
      </c>
      <c r="W321" s="81">
        <v>43633.69155092593</v>
      </c>
      <c r="X321" s="85">
        <v>43633</v>
      </c>
      <c r="Y321" s="87" t="s">
        <v>702</v>
      </c>
      <c r="Z321" s="82" t="s">
        <v>832</v>
      </c>
      <c r="AA321" s="79"/>
      <c r="AB321" s="79"/>
      <c r="AC321" s="87" t="s">
        <v>962</v>
      </c>
      <c r="AD321" s="79"/>
      <c r="AE321" s="79" t="b">
        <v>0</v>
      </c>
      <c r="AF321" s="79">
        <v>0</v>
      </c>
      <c r="AG321" s="87" t="s">
        <v>981</v>
      </c>
      <c r="AH321" s="79" t="b">
        <v>0</v>
      </c>
      <c r="AI321" s="79" t="s">
        <v>982</v>
      </c>
      <c r="AJ321" s="79"/>
      <c r="AK321" s="87" t="s">
        <v>981</v>
      </c>
      <c r="AL321" s="79" t="b">
        <v>0</v>
      </c>
      <c r="AM321" s="79">
        <v>62</v>
      </c>
      <c r="AN321" s="87" t="s">
        <v>974</v>
      </c>
      <c r="AO321" s="79" t="s">
        <v>986</v>
      </c>
      <c r="AP321" s="79" t="b">
        <v>0</v>
      </c>
      <c r="AQ321" s="87" t="s">
        <v>974</v>
      </c>
      <c r="AR321" s="79" t="s">
        <v>196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2</v>
      </c>
      <c r="BG321" s="49">
        <v>7.142857142857143</v>
      </c>
      <c r="BH321" s="48">
        <v>0</v>
      </c>
      <c r="BI321" s="49">
        <v>0</v>
      </c>
      <c r="BJ321" s="48">
        <v>0</v>
      </c>
      <c r="BK321" s="49">
        <v>0</v>
      </c>
      <c r="BL321" s="48">
        <v>26</v>
      </c>
      <c r="BM321" s="49">
        <v>92.85714285714286</v>
      </c>
      <c r="BN321" s="48">
        <v>28</v>
      </c>
    </row>
    <row r="322" spans="1:66" ht="15">
      <c r="A322" s="65" t="s">
        <v>337</v>
      </c>
      <c r="B322" s="65" t="s">
        <v>347</v>
      </c>
      <c r="C322" s="66" t="s">
        <v>2615</v>
      </c>
      <c r="D322" s="67">
        <v>3</v>
      </c>
      <c r="E322" s="66" t="s">
        <v>132</v>
      </c>
      <c r="F322" s="69">
        <v>32</v>
      </c>
      <c r="G322" s="66"/>
      <c r="H322" s="70"/>
      <c r="I322" s="71"/>
      <c r="J322" s="71"/>
      <c r="K322" s="34" t="s">
        <v>65</v>
      </c>
      <c r="L322" s="72">
        <v>322</v>
      </c>
      <c r="M322" s="72"/>
      <c r="N322" s="73"/>
      <c r="O322" s="79" t="s">
        <v>367</v>
      </c>
      <c r="P322" s="81">
        <v>43633.71994212963</v>
      </c>
      <c r="Q322" s="79" t="s">
        <v>386</v>
      </c>
      <c r="R322" s="79"/>
      <c r="S322" s="79"/>
      <c r="T322" s="79" t="s">
        <v>449</v>
      </c>
      <c r="U322" s="79"/>
      <c r="V322" s="82" t="s">
        <v>581</v>
      </c>
      <c r="W322" s="81">
        <v>43633.71994212963</v>
      </c>
      <c r="X322" s="85">
        <v>43633</v>
      </c>
      <c r="Y322" s="87" t="s">
        <v>703</v>
      </c>
      <c r="Z322" s="82" t="s">
        <v>833</v>
      </c>
      <c r="AA322" s="79"/>
      <c r="AB322" s="79"/>
      <c r="AC322" s="87" t="s">
        <v>963</v>
      </c>
      <c r="AD322" s="79"/>
      <c r="AE322" s="79" t="b">
        <v>0</v>
      </c>
      <c r="AF322" s="79">
        <v>0</v>
      </c>
      <c r="AG322" s="87" t="s">
        <v>981</v>
      </c>
      <c r="AH322" s="79" t="b">
        <v>0</v>
      </c>
      <c r="AI322" s="79" t="s">
        <v>982</v>
      </c>
      <c r="AJ322" s="79"/>
      <c r="AK322" s="87" t="s">
        <v>981</v>
      </c>
      <c r="AL322" s="79" t="b">
        <v>0</v>
      </c>
      <c r="AM322" s="79">
        <v>62</v>
      </c>
      <c r="AN322" s="87" t="s">
        <v>974</v>
      </c>
      <c r="AO322" s="79" t="s">
        <v>996</v>
      </c>
      <c r="AP322" s="79" t="b">
        <v>0</v>
      </c>
      <c r="AQ322" s="87" t="s">
        <v>974</v>
      </c>
      <c r="AR322" s="79" t="s">
        <v>196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5" t="s">
        <v>337</v>
      </c>
      <c r="B323" s="65" t="s">
        <v>357</v>
      </c>
      <c r="C323" s="66" t="s">
        <v>2615</v>
      </c>
      <c r="D323" s="67">
        <v>3</v>
      </c>
      <c r="E323" s="66" t="s">
        <v>132</v>
      </c>
      <c r="F323" s="69">
        <v>32</v>
      </c>
      <c r="G323" s="66"/>
      <c r="H323" s="70"/>
      <c r="I323" s="71"/>
      <c r="J323" s="71"/>
      <c r="K323" s="34" t="s">
        <v>65</v>
      </c>
      <c r="L323" s="72">
        <v>323</v>
      </c>
      <c r="M323" s="72"/>
      <c r="N323" s="73"/>
      <c r="O323" s="79" t="s">
        <v>368</v>
      </c>
      <c r="P323" s="81">
        <v>43633.71994212963</v>
      </c>
      <c r="Q323" s="79" t="s">
        <v>386</v>
      </c>
      <c r="R323" s="79"/>
      <c r="S323" s="79"/>
      <c r="T323" s="79" t="s">
        <v>449</v>
      </c>
      <c r="U323" s="79"/>
      <c r="V323" s="82" t="s">
        <v>581</v>
      </c>
      <c r="W323" s="81">
        <v>43633.71994212963</v>
      </c>
      <c r="X323" s="85">
        <v>43633</v>
      </c>
      <c r="Y323" s="87" t="s">
        <v>703</v>
      </c>
      <c r="Z323" s="82" t="s">
        <v>833</v>
      </c>
      <c r="AA323" s="79"/>
      <c r="AB323" s="79"/>
      <c r="AC323" s="87" t="s">
        <v>963</v>
      </c>
      <c r="AD323" s="79"/>
      <c r="AE323" s="79" t="b">
        <v>0</v>
      </c>
      <c r="AF323" s="79">
        <v>0</v>
      </c>
      <c r="AG323" s="87" t="s">
        <v>981</v>
      </c>
      <c r="AH323" s="79" t="b">
        <v>0</v>
      </c>
      <c r="AI323" s="79" t="s">
        <v>982</v>
      </c>
      <c r="AJ323" s="79"/>
      <c r="AK323" s="87" t="s">
        <v>981</v>
      </c>
      <c r="AL323" s="79" t="b">
        <v>0</v>
      </c>
      <c r="AM323" s="79">
        <v>62</v>
      </c>
      <c r="AN323" s="87" t="s">
        <v>974</v>
      </c>
      <c r="AO323" s="79" t="s">
        <v>996</v>
      </c>
      <c r="AP323" s="79" t="b">
        <v>0</v>
      </c>
      <c r="AQ323" s="87" t="s">
        <v>974</v>
      </c>
      <c r="AR323" s="79" t="s">
        <v>196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5" t="s">
        <v>337</v>
      </c>
      <c r="B324" s="65" t="s">
        <v>346</v>
      </c>
      <c r="C324" s="66" t="s">
        <v>2615</v>
      </c>
      <c r="D324" s="67">
        <v>3</v>
      </c>
      <c r="E324" s="66" t="s">
        <v>132</v>
      </c>
      <c r="F324" s="69">
        <v>32</v>
      </c>
      <c r="G324" s="66"/>
      <c r="H324" s="70"/>
      <c r="I324" s="71"/>
      <c r="J324" s="71"/>
      <c r="K324" s="34" t="s">
        <v>65</v>
      </c>
      <c r="L324" s="72">
        <v>324</v>
      </c>
      <c r="M324" s="72"/>
      <c r="N324" s="73"/>
      <c r="O324" s="79" t="s">
        <v>368</v>
      </c>
      <c r="P324" s="81">
        <v>43633.71994212963</v>
      </c>
      <c r="Q324" s="79" t="s">
        <v>386</v>
      </c>
      <c r="R324" s="79"/>
      <c r="S324" s="79"/>
      <c r="T324" s="79" t="s">
        <v>449</v>
      </c>
      <c r="U324" s="79"/>
      <c r="V324" s="82" t="s">
        <v>581</v>
      </c>
      <c r="W324" s="81">
        <v>43633.71994212963</v>
      </c>
      <c r="X324" s="85">
        <v>43633</v>
      </c>
      <c r="Y324" s="87" t="s">
        <v>703</v>
      </c>
      <c r="Z324" s="82" t="s">
        <v>833</v>
      </c>
      <c r="AA324" s="79"/>
      <c r="AB324" s="79"/>
      <c r="AC324" s="87" t="s">
        <v>963</v>
      </c>
      <c r="AD324" s="79"/>
      <c r="AE324" s="79" t="b">
        <v>0</v>
      </c>
      <c r="AF324" s="79">
        <v>0</v>
      </c>
      <c r="AG324" s="87" t="s">
        <v>981</v>
      </c>
      <c r="AH324" s="79" t="b">
        <v>0</v>
      </c>
      <c r="AI324" s="79" t="s">
        <v>982</v>
      </c>
      <c r="AJ324" s="79"/>
      <c r="AK324" s="87" t="s">
        <v>981</v>
      </c>
      <c r="AL324" s="79" t="b">
        <v>0</v>
      </c>
      <c r="AM324" s="79">
        <v>62</v>
      </c>
      <c r="AN324" s="87" t="s">
        <v>974</v>
      </c>
      <c r="AO324" s="79" t="s">
        <v>996</v>
      </c>
      <c r="AP324" s="79" t="b">
        <v>0</v>
      </c>
      <c r="AQ324" s="87" t="s">
        <v>974</v>
      </c>
      <c r="AR324" s="79" t="s">
        <v>196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5" t="s">
        <v>337</v>
      </c>
      <c r="B325" s="65" t="s">
        <v>358</v>
      </c>
      <c r="C325" s="66" t="s">
        <v>2615</v>
      </c>
      <c r="D325" s="67">
        <v>3</v>
      </c>
      <c r="E325" s="66" t="s">
        <v>132</v>
      </c>
      <c r="F325" s="69">
        <v>32</v>
      </c>
      <c r="G325" s="66"/>
      <c r="H325" s="70"/>
      <c r="I325" s="71"/>
      <c r="J325" s="71"/>
      <c r="K325" s="34" t="s">
        <v>65</v>
      </c>
      <c r="L325" s="72">
        <v>325</v>
      </c>
      <c r="M325" s="72"/>
      <c r="N325" s="73"/>
      <c r="O325" s="79" t="s">
        <v>368</v>
      </c>
      <c r="P325" s="81">
        <v>43633.71994212963</v>
      </c>
      <c r="Q325" s="79" t="s">
        <v>386</v>
      </c>
      <c r="R325" s="79"/>
      <c r="S325" s="79"/>
      <c r="T325" s="79" t="s">
        <v>449</v>
      </c>
      <c r="U325" s="79"/>
      <c r="V325" s="82" t="s">
        <v>581</v>
      </c>
      <c r="W325" s="81">
        <v>43633.71994212963</v>
      </c>
      <c r="X325" s="85">
        <v>43633</v>
      </c>
      <c r="Y325" s="87" t="s">
        <v>703</v>
      </c>
      <c r="Z325" s="82" t="s">
        <v>833</v>
      </c>
      <c r="AA325" s="79"/>
      <c r="AB325" s="79"/>
      <c r="AC325" s="87" t="s">
        <v>963</v>
      </c>
      <c r="AD325" s="79"/>
      <c r="AE325" s="79" t="b">
        <v>0</v>
      </c>
      <c r="AF325" s="79">
        <v>0</v>
      </c>
      <c r="AG325" s="87" t="s">
        <v>981</v>
      </c>
      <c r="AH325" s="79" t="b">
        <v>0</v>
      </c>
      <c r="AI325" s="79" t="s">
        <v>982</v>
      </c>
      <c r="AJ325" s="79"/>
      <c r="AK325" s="87" t="s">
        <v>981</v>
      </c>
      <c r="AL325" s="79" t="b">
        <v>0</v>
      </c>
      <c r="AM325" s="79">
        <v>62</v>
      </c>
      <c r="AN325" s="87" t="s">
        <v>974</v>
      </c>
      <c r="AO325" s="79" t="s">
        <v>996</v>
      </c>
      <c r="AP325" s="79" t="b">
        <v>0</v>
      </c>
      <c r="AQ325" s="87" t="s">
        <v>974</v>
      </c>
      <c r="AR325" s="79" t="s">
        <v>196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2</v>
      </c>
      <c r="BG325" s="49">
        <v>7.142857142857143</v>
      </c>
      <c r="BH325" s="48">
        <v>0</v>
      </c>
      <c r="BI325" s="49">
        <v>0</v>
      </c>
      <c r="BJ325" s="48">
        <v>0</v>
      </c>
      <c r="BK325" s="49">
        <v>0</v>
      </c>
      <c r="BL325" s="48">
        <v>26</v>
      </c>
      <c r="BM325" s="49">
        <v>92.85714285714286</v>
      </c>
      <c r="BN325" s="48">
        <v>28</v>
      </c>
    </row>
    <row r="326" spans="1:66" ht="15">
      <c r="A326" s="65" t="s">
        <v>338</v>
      </c>
      <c r="B326" s="65" t="s">
        <v>347</v>
      </c>
      <c r="C326" s="66" t="s">
        <v>2615</v>
      </c>
      <c r="D326" s="67">
        <v>3</v>
      </c>
      <c r="E326" s="66" t="s">
        <v>132</v>
      </c>
      <c r="F326" s="69">
        <v>32</v>
      </c>
      <c r="G326" s="66"/>
      <c r="H326" s="70"/>
      <c r="I326" s="71"/>
      <c r="J326" s="71"/>
      <c r="K326" s="34" t="s">
        <v>65</v>
      </c>
      <c r="L326" s="72">
        <v>326</v>
      </c>
      <c r="M326" s="72"/>
      <c r="N326" s="73"/>
      <c r="O326" s="79" t="s">
        <v>367</v>
      </c>
      <c r="P326" s="81">
        <v>43633.79545138889</v>
      </c>
      <c r="Q326" s="79" t="s">
        <v>386</v>
      </c>
      <c r="R326" s="79"/>
      <c r="S326" s="79"/>
      <c r="T326" s="79" t="s">
        <v>449</v>
      </c>
      <c r="U326" s="79"/>
      <c r="V326" s="82" t="s">
        <v>582</v>
      </c>
      <c r="W326" s="81">
        <v>43633.79545138889</v>
      </c>
      <c r="X326" s="85">
        <v>43633</v>
      </c>
      <c r="Y326" s="87" t="s">
        <v>704</v>
      </c>
      <c r="Z326" s="82" t="s">
        <v>834</v>
      </c>
      <c r="AA326" s="79"/>
      <c r="AB326" s="79"/>
      <c r="AC326" s="87" t="s">
        <v>964</v>
      </c>
      <c r="AD326" s="79"/>
      <c r="AE326" s="79" t="b">
        <v>0</v>
      </c>
      <c r="AF326" s="79">
        <v>0</v>
      </c>
      <c r="AG326" s="87" t="s">
        <v>981</v>
      </c>
      <c r="AH326" s="79" t="b">
        <v>0</v>
      </c>
      <c r="AI326" s="79" t="s">
        <v>982</v>
      </c>
      <c r="AJ326" s="79"/>
      <c r="AK326" s="87" t="s">
        <v>981</v>
      </c>
      <c r="AL326" s="79" t="b">
        <v>0</v>
      </c>
      <c r="AM326" s="79">
        <v>62</v>
      </c>
      <c r="AN326" s="87" t="s">
        <v>974</v>
      </c>
      <c r="AO326" s="79" t="s">
        <v>993</v>
      </c>
      <c r="AP326" s="79" t="b">
        <v>0</v>
      </c>
      <c r="AQ326" s="87" t="s">
        <v>974</v>
      </c>
      <c r="AR326" s="79" t="s">
        <v>196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5" t="s">
        <v>338</v>
      </c>
      <c r="B327" s="65" t="s">
        <v>357</v>
      </c>
      <c r="C327" s="66" t="s">
        <v>2615</v>
      </c>
      <c r="D327" s="67">
        <v>3</v>
      </c>
      <c r="E327" s="66" t="s">
        <v>132</v>
      </c>
      <c r="F327" s="69">
        <v>32</v>
      </c>
      <c r="G327" s="66"/>
      <c r="H327" s="70"/>
      <c r="I327" s="71"/>
      <c r="J327" s="71"/>
      <c r="K327" s="34" t="s">
        <v>65</v>
      </c>
      <c r="L327" s="72">
        <v>327</v>
      </c>
      <c r="M327" s="72"/>
      <c r="N327" s="73"/>
      <c r="O327" s="79" t="s">
        <v>368</v>
      </c>
      <c r="P327" s="81">
        <v>43633.79545138889</v>
      </c>
      <c r="Q327" s="79" t="s">
        <v>386</v>
      </c>
      <c r="R327" s="79"/>
      <c r="S327" s="79"/>
      <c r="T327" s="79" t="s">
        <v>449</v>
      </c>
      <c r="U327" s="79"/>
      <c r="V327" s="82" t="s">
        <v>582</v>
      </c>
      <c r="W327" s="81">
        <v>43633.79545138889</v>
      </c>
      <c r="X327" s="85">
        <v>43633</v>
      </c>
      <c r="Y327" s="87" t="s">
        <v>704</v>
      </c>
      <c r="Z327" s="82" t="s">
        <v>834</v>
      </c>
      <c r="AA327" s="79"/>
      <c r="AB327" s="79"/>
      <c r="AC327" s="87" t="s">
        <v>964</v>
      </c>
      <c r="AD327" s="79"/>
      <c r="AE327" s="79" t="b">
        <v>0</v>
      </c>
      <c r="AF327" s="79">
        <v>0</v>
      </c>
      <c r="AG327" s="87" t="s">
        <v>981</v>
      </c>
      <c r="AH327" s="79" t="b">
        <v>0</v>
      </c>
      <c r="AI327" s="79" t="s">
        <v>982</v>
      </c>
      <c r="AJ327" s="79"/>
      <c r="AK327" s="87" t="s">
        <v>981</v>
      </c>
      <c r="AL327" s="79" t="b">
        <v>0</v>
      </c>
      <c r="AM327" s="79">
        <v>62</v>
      </c>
      <c r="AN327" s="87" t="s">
        <v>974</v>
      </c>
      <c r="AO327" s="79" t="s">
        <v>993</v>
      </c>
      <c r="AP327" s="79" t="b">
        <v>0</v>
      </c>
      <c r="AQ327" s="87" t="s">
        <v>974</v>
      </c>
      <c r="AR327" s="79" t="s">
        <v>196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5" t="s">
        <v>338</v>
      </c>
      <c r="B328" s="65" t="s">
        <v>346</v>
      </c>
      <c r="C328" s="66" t="s">
        <v>2615</v>
      </c>
      <c r="D328" s="67">
        <v>3</v>
      </c>
      <c r="E328" s="66" t="s">
        <v>132</v>
      </c>
      <c r="F328" s="69">
        <v>32</v>
      </c>
      <c r="G328" s="66"/>
      <c r="H328" s="70"/>
      <c r="I328" s="71"/>
      <c r="J328" s="71"/>
      <c r="K328" s="34" t="s">
        <v>65</v>
      </c>
      <c r="L328" s="72">
        <v>328</v>
      </c>
      <c r="M328" s="72"/>
      <c r="N328" s="73"/>
      <c r="O328" s="79" t="s">
        <v>368</v>
      </c>
      <c r="P328" s="81">
        <v>43633.79545138889</v>
      </c>
      <c r="Q328" s="79" t="s">
        <v>386</v>
      </c>
      <c r="R328" s="79"/>
      <c r="S328" s="79"/>
      <c r="T328" s="79" t="s">
        <v>449</v>
      </c>
      <c r="U328" s="79"/>
      <c r="V328" s="82" t="s">
        <v>582</v>
      </c>
      <c r="W328" s="81">
        <v>43633.79545138889</v>
      </c>
      <c r="X328" s="85">
        <v>43633</v>
      </c>
      <c r="Y328" s="87" t="s">
        <v>704</v>
      </c>
      <c r="Z328" s="82" t="s">
        <v>834</v>
      </c>
      <c r="AA328" s="79"/>
      <c r="AB328" s="79"/>
      <c r="AC328" s="87" t="s">
        <v>964</v>
      </c>
      <c r="AD328" s="79"/>
      <c r="AE328" s="79" t="b">
        <v>0</v>
      </c>
      <c r="AF328" s="79">
        <v>0</v>
      </c>
      <c r="AG328" s="87" t="s">
        <v>981</v>
      </c>
      <c r="AH328" s="79" t="b">
        <v>0</v>
      </c>
      <c r="AI328" s="79" t="s">
        <v>982</v>
      </c>
      <c r="AJ328" s="79"/>
      <c r="AK328" s="87" t="s">
        <v>981</v>
      </c>
      <c r="AL328" s="79" t="b">
        <v>0</v>
      </c>
      <c r="AM328" s="79">
        <v>62</v>
      </c>
      <c r="AN328" s="87" t="s">
        <v>974</v>
      </c>
      <c r="AO328" s="79" t="s">
        <v>993</v>
      </c>
      <c r="AP328" s="79" t="b">
        <v>0</v>
      </c>
      <c r="AQ328" s="87" t="s">
        <v>974</v>
      </c>
      <c r="AR328" s="79" t="s">
        <v>196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5" t="s">
        <v>338</v>
      </c>
      <c r="B329" s="65" t="s">
        <v>358</v>
      </c>
      <c r="C329" s="66" t="s">
        <v>2615</v>
      </c>
      <c r="D329" s="67">
        <v>3</v>
      </c>
      <c r="E329" s="66" t="s">
        <v>132</v>
      </c>
      <c r="F329" s="69">
        <v>32</v>
      </c>
      <c r="G329" s="66"/>
      <c r="H329" s="70"/>
      <c r="I329" s="71"/>
      <c r="J329" s="71"/>
      <c r="K329" s="34" t="s">
        <v>65</v>
      </c>
      <c r="L329" s="72">
        <v>329</v>
      </c>
      <c r="M329" s="72"/>
      <c r="N329" s="73"/>
      <c r="O329" s="79" t="s">
        <v>368</v>
      </c>
      <c r="P329" s="81">
        <v>43633.79545138889</v>
      </c>
      <c r="Q329" s="79" t="s">
        <v>386</v>
      </c>
      <c r="R329" s="79"/>
      <c r="S329" s="79"/>
      <c r="T329" s="79" t="s">
        <v>449</v>
      </c>
      <c r="U329" s="79"/>
      <c r="V329" s="82" t="s">
        <v>582</v>
      </c>
      <c r="W329" s="81">
        <v>43633.79545138889</v>
      </c>
      <c r="X329" s="85">
        <v>43633</v>
      </c>
      <c r="Y329" s="87" t="s">
        <v>704</v>
      </c>
      <c r="Z329" s="82" t="s">
        <v>834</v>
      </c>
      <c r="AA329" s="79"/>
      <c r="AB329" s="79"/>
      <c r="AC329" s="87" t="s">
        <v>964</v>
      </c>
      <c r="AD329" s="79"/>
      <c r="AE329" s="79" t="b">
        <v>0</v>
      </c>
      <c r="AF329" s="79">
        <v>0</v>
      </c>
      <c r="AG329" s="87" t="s">
        <v>981</v>
      </c>
      <c r="AH329" s="79" t="b">
        <v>0</v>
      </c>
      <c r="AI329" s="79" t="s">
        <v>982</v>
      </c>
      <c r="AJ329" s="79"/>
      <c r="AK329" s="87" t="s">
        <v>981</v>
      </c>
      <c r="AL329" s="79" t="b">
        <v>0</v>
      </c>
      <c r="AM329" s="79">
        <v>62</v>
      </c>
      <c r="AN329" s="87" t="s">
        <v>974</v>
      </c>
      <c r="AO329" s="79" t="s">
        <v>993</v>
      </c>
      <c r="AP329" s="79" t="b">
        <v>0</v>
      </c>
      <c r="AQ329" s="87" t="s">
        <v>974</v>
      </c>
      <c r="AR329" s="79" t="s">
        <v>196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8">
        <v>2</v>
      </c>
      <c r="BG329" s="49">
        <v>7.142857142857143</v>
      </c>
      <c r="BH329" s="48">
        <v>0</v>
      </c>
      <c r="BI329" s="49">
        <v>0</v>
      </c>
      <c r="BJ329" s="48">
        <v>0</v>
      </c>
      <c r="BK329" s="49">
        <v>0</v>
      </c>
      <c r="BL329" s="48">
        <v>26</v>
      </c>
      <c r="BM329" s="49">
        <v>92.85714285714286</v>
      </c>
      <c r="BN329" s="48">
        <v>28</v>
      </c>
    </row>
    <row r="330" spans="1:66" ht="15">
      <c r="A330" s="65" t="s">
        <v>339</v>
      </c>
      <c r="B330" s="65" t="s">
        <v>339</v>
      </c>
      <c r="C330" s="66" t="s">
        <v>2615</v>
      </c>
      <c r="D330" s="67">
        <v>3</v>
      </c>
      <c r="E330" s="66" t="s">
        <v>132</v>
      </c>
      <c r="F330" s="69">
        <v>32</v>
      </c>
      <c r="G330" s="66"/>
      <c r="H330" s="70"/>
      <c r="I330" s="71"/>
      <c r="J330" s="71"/>
      <c r="K330" s="34" t="s">
        <v>65</v>
      </c>
      <c r="L330" s="72">
        <v>330</v>
      </c>
      <c r="M330" s="72"/>
      <c r="N330" s="73"/>
      <c r="O330" s="79" t="s">
        <v>196</v>
      </c>
      <c r="P330" s="81">
        <v>43633.79201388889</v>
      </c>
      <c r="Q330" s="79" t="s">
        <v>391</v>
      </c>
      <c r="R330" s="82" t="s">
        <v>413</v>
      </c>
      <c r="S330" s="79" t="s">
        <v>430</v>
      </c>
      <c r="T330" s="79" t="s">
        <v>467</v>
      </c>
      <c r="U330" s="82" t="s">
        <v>483</v>
      </c>
      <c r="V330" s="82" t="s">
        <v>483</v>
      </c>
      <c r="W330" s="81">
        <v>43633.79201388889</v>
      </c>
      <c r="X330" s="85">
        <v>43633</v>
      </c>
      <c r="Y330" s="87" t="s">
        <v>705</v>
      </c>
      <c r="Z330" s="82" t="s">
        <v>835</v>
      </c>
      <c r="AA330" s="79"/>
      <c r="AB330" s="79"/>
      <c r="AC330" s="87" t="s">
        <v>965</v>
      </c>
      <c r="AD330" s="79"/>
      <c r="AE330" s="79" t="b">
        <v>0</v>
      </c>
      <c r="AF330" s="79">
        <v>2</v>
      </c>
      <c r="AG330" s="87" t="s">
        <v>981</v>
      </c>
      <c r="AH330" s="79" t="b">
        <v>0</v>
      </c>
      <c r="AI330" s="79" t="s">
        <v>982</v>
      </c>
      <c r="AJ330" s="79"/>
      <c r="AK330" s="87" t="s">
        <v>981</v>
      </c>
      <c r="AL330" s="79" t="b">
        <v>0</v>
      </c>
      <c r="AM330" s="79">
        <v>1</v>
      </c>
      <c r="AN330" s="87" t="s">
        <v>981</v>
      </c>
      <c r="AO330" s="79" t="s">
        <v>1010</v>
      </c>
      <c r="AP330" s="79" t="b">
        <v>0</v>
      </c>
      <c r="AQ330" s="87" t="s">
        <v>965</v>
      </c>
      <c r="AR330" s="79" t="s">
        <v>196</v>
      </c>
      <c r="AS330" s="79">
        <v>0</v>
      </c>
      <c r="AT330" s="79">
        <v>0</v>
      </c>
      <c r="AU330" s="79"/>
      <c r="AV330" s="79"/>
      <c r="AW330" s="79"/>
      <c r="AX330" s="79"/>
      <c r="AY330" s="79"/>
      <c r="AZ330" s="79"/>
      <c r="BA330" s="79"/>
      <c r="BB330" s="79"/>
      <c r="BC330">
        <v>1</v>
      </c>
      <c r="BD330" s="78" t="str">
        <f>REPLACE(INDEX(GroupVertices[Group],MATCH(Edges[[#This Row],[Vertex 1]],GroupVertices[Vertex],0)),1,1,"")</f>
        <v>17</v>
      </c>
      <c r="BE330" s="78" t="str">
        <f>REPLACE(INDEX(GroupVertices[Group],MATCH(Edges[[#This Row],[Vertex 2]],GroupVertices[Vertex],0)),1,1,"")</f>
        <v>17</v>
      </c>
      <c r="BF330" s="48">
        <v>2</v>
      </c>
      <c r="BG330" s="49">
        <v>8.695652173913043</v>
      </c>
      <c r="BH330" s="48">
        <v>0</v>
      </c>
      <c r="BI330" s="49">
        <v>0</v>
      </c>
      <c r="BJ330" s="48">
        <v>0</v>
      </c>
      <c r="BK330" s="49">
        <v>0</v>
      </c>
      <c r="BL330" s="48">
        <v>21</v>
      </c>
      <c r="BM330" s="49">
        <v>91.30434782608695</v>
      </c>
      <c r="BN330" s="48">
        <v>23</v>
      </c>
    </row>
    <row r="331" spans="1:66" ht="15">
      <c r="A331" s="65" t="s">
        <v>340</v>
      </c>
      <c r="B331" s="65" t="s">
        <v>339</v>
      </c>
      <c r="C331" s="66" t="s">
        <v>2615</v>
      </c>
      <c r="D331" s="67">
        <v>3</v>
      </c>
      <c r="E331" s="66" t="s">
        <v>132</v>
      </c>
      <c r="F331" s="69">
        <v>32</v>
      </c>
      <c r="G331" s="66"/>
      <c r="H331" s="70"/>
      <c r="I331" s="71"/>
      <c r="J331" s="71"/>
      <c r="K331" s="34" t="s">
        <v>65</v>
      </c>
      <c r="L331" s="72">
        <v>331</v>
      </c>
      <c r="M331" s="72"/>
      <c r="N331" s="73"/>
      <c r="O331" s="79" t="s">
        <v>367</v>
      </c>
      <c r="P331" s="81">
        <v>43633.80195601852</v>
      </c>
      <c r="Q331" s="79" t="s">
        <v>391</v>
      </c>
      <c r="R331" s="79"/>
      <c r="S331" s="79"/>
      <c r="T331" s="79" t="s">
        <v>468</v>
      </c>
      <c r="U331" s="79"/>
      <c r="V331" s="82" t="s">
        <v>583</v>
      </c>
      <c r="W331" s="81">
        <v>43633.80195601852</v>
      </c>
      <c r="X331" s="85">
        <v>43633</v>
      </c>
      <c r="Y331" s="87" t="s">
        <v>706</v>
      </c>
      <c r="Z331" s="82" t="s">
        <v>836</v>
      </c>
      <c r="AA331" s="79"/>
      <c r="AB331" s="79"/>
      <c r="AC331" s="87" t="s">
        <v>966</v>
      </c>
      <c r="AD331" s="79"/>
      <c r="AE331" s="79" t="b">
        <v>0</v>
      </c>
      <c r="AF331" s="79">
        <v>0</v>
      </c>
      <c r="AG331" s="87" t="s">
        <v>981</v>
      </c>
      <c r="AH331" s="79" t="b">
        <v>0</v>
      </c>
      <c r="AI331" s="79" t="s">
        <v>982</v>
      </c>
      <c r="AJ331" s="79"/>
      <c r="AK331" s="87" t="s">
        <v>981</v>
      </c>
      <c r="AL331" s="79" t="b">
        <v>0</v>
      </c>
      <c r="AM331" s="79">
        <v>1</v>
      </c>
      <c r="AN331" s="87" t="s">
        <v>965</v>
      </c>
      <c r="AO331" s="79" t="s">
        <v>987</v>
      </c>
      <c r="AP331" s="79" t="b">
        <v>0</v>
      </c>
      <c r="AQ331" s="87" t="s">
        <v>965</v>
      </c>
      <c r="AR331" s="79" t="s">
        <v>196</v>
      </c>
      <c r="AS331" s="79">
        <v>0</v>
      </c>
      <c r="AT331" s="79">
        <v>0</v>
      </c>
      <c r="AU331" s="79"/>
      <c r="AV331" s="79"/>
      <c r="AW331" s="79"/>
      <c r="AX331" s="79"/>
      <c r="AY331" s="79"/>
      <c r="AZ331" s="79"/>
      <c r="BA331" s="79"/>
      <c r="BB331" s="79"/>
      <c r="BC331">
        <v>1</v>
      </c>
      <c r="BD331" s="78" t="str">
        <f>REPLACE(INDEX(GroupVertices[Group],MATCH(Edges[[#This Row],[Vertex 1]],GroupVertices[Vertex],0)),1,1,"")</f>
        <v>17</v>
      </c>
      <c r="BE331" s="78" t="str">
        <f>REPLACE(INDEX(GroupVertices[Group],MATCH(Edges[[#This Row],[Vertex 2]],GroupVertices[Vertex],0)),1,1,"")</f>
        <v>17</v>
      </c>
      <c r="BF331" s="48">
        <v>2</v>
      </c>
      <c r="BG331" s="49">
        <v>8.695652173913043</v>
      </c>
      <c r="BH331" s="48">
        <v>0</v>
      </c>
      <c r="BI331" s="49">
        <v>0</v>
      </c>
      <c r="BJ331" s="48">
        <v>0</v>
      </c>
      <c r="BK331" s="49">
        <v>0</v>
      </c>
      <c r="BL331" s="48">
        <v>21</v>
      </c>
      <c r="BM331" s="49">
        <v>91.30434782608695</v>
      </c>
      <c r="BN331" s="48">
        <v>23</v>
      </c>
    </row>
    <row r="332" spans="1:66" ht="15">
      <c r="A332" s="65" t="s">
        <v>341</v>
      </c>
      <c r="B332" s="65" t="s">
        <v>347</v>
      </c>
      <c r="C332" s="66" t="s">
        <v>2615</v>
      </c>
      <c r="D332" s="67">
        <v>3</v>
      </c>
      <c r="E332" s="66" t="s">
        <v>132</v>
      </c>
      <c r="F332" s="69">
        <v>32</v>
      </c>
      <c r="G332" s="66"/>
      <c r="H332" s="70"/>
      <c r="I332" s="71"/>
      <c r="J332" s="71"/>
      <c r="K332" s="34" t="s">
        <v>65</v>
      </c>
      <c r="L332" s="72">
        <v>332</v>
      </c>
      <c r="M332" s="72"/>
      <c r="N332" s="73"/>
      <c r="O332" s="79" t="s">
        <v>367</v>
      </c>
      <c r="P332" s="81">
        <v>43633.903819444444</v>
      </c>
      <c r="Q332" s="79" t="s">
        <v>386</v>
      </c>
      <c r="R332" s="79"/>
      <c r="S332" s="79"/>
      <c r="T332" s="79" t="s">
        <v>449</v>
      </c>
      <c r="U332" s="79"/>
      <c r="V332" s="82" t="s">
        <v>584</v>
      </c>
      <c r="W332" s="81">
        <v>43633.903819444444</v>
      </c>
      <c r="X332" s="85">
        <v>43633</v>
      </c>
      <c r="Y332" s="87" t="s">
        <v>707</v>
      </c>
      <c r="Z332" s="82" t="s">
        <v>837</v>
      </c>
      <c r="AA332" s="79"/>
      <c r="AB332" s="79"/>
      <c r="AC332" s="87" t="s">
        <v>967</v>
      </c>
      <c r="AD332" s="79"/>
      <c r="AE332" s="79" t="b">
        <v>0</v>
      </c>
      <c r="AF332" s="79">
        <v>0</v>
      </c>
      <c r="AG332" s="87" t="s">
        <v>981</v>
      </c>
      <c r="AH332" s="79" t="b">
        <v>0</v>
      </c>
      <c r="AI332" s="79" t="s">
        <v>982</v>
      </c>
      <c r="AJ332" s="79"/>
      <c r="AK332" s="87" t="s">
        <v>981</v>
      </c>
      <c r="AL332" s="79" t="b">
        <v>0</v>
      </c>
      <c r="AM332" s="79">
        <v>62</v>
      </c>
      <c r="AN332" s="87" t="s">
        <v>974</v>
      </c>
      <c r="AO332" s="79" t="s">
        <v>996</v>
      </c>
      <c r="AP332" s="79" t="b">
        <v>0</v>
      </c>
      <c r="AQ332" s="87" t="s">
        <v>974</v>
      </c>
      <c r="AR332" s="79" t="s">
        <v>196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5" t="s">
        <v>341</v>
      </c>
      <c r="B333" s="65" t="s">
        <v>357</v>
      </c>
      <c r="C333" s="66" t="s">
        <v>2615</v>
      </c>
      <c r="D333" s="67">
        <v>3</v>
      </c>
      <c r="E333" s="66" t="s">
        <v>132</v>
      </c>
      <c r="F333" s="69">
        <v>32</v>
      </c>
      <c r="G333" s="66"/>
      <c r="H333" s="70"/>
      <c r="I333" s="71"/>
      <c r="J333" s="71"/>
      <c r="K333" s="34" t="s">
        <v>65</v>
      </c>
      <c r="L333" s="72">
        <v>333</v>
      </c>
      <c r="M333" s="72"/>
      <c r="N333" s="73"/>
      <c r="O333" s="79" t="s">
        <v>368</v>
      </c>
      <c r="P333" s="81">
        <v>43633.903819444444</v>
      </c>
      <c r="Q333" s="79" t="s">
        <v>386</v>
      </c>
      <c r="R333" s="79"/>
      <c r="S333" s="79"/>
      <c r="T333" s="79" t="s">
        <v>449</v>
      </c>
      <c r="U333" s="79"/>
      <c r="V333" s="82" t="s">
        <v>584</v>
      </c>
      <c r="W333" s="81">
        <v>43633.903819444444</v>
      </c>
      <c r="X333" s="85">
        <v>43633</v>
      </c>
      <c r="Y333" s="87" t="s">
        <v>707</v>
      </c>
      <c r="Z333" s="82" t="s">
        <v>837</v>
      </c>
      <c r="AA333" s="79"/>
      <c r="AB333" s="79"/>
      <c r="AC333" s="87" t="s">
        <v>967</v>
      </c>
      <c r="AD333" s="79"/>
      <c r="AE333" s="79" t="b">
        <v>0</v>
      </c>
      <c r="AF333" s="79">
        <v>0</v>
      </c>
      <c r="AG333" s="87" t="s">
        <v>981</v>
      </c>
      <c r="AH333" s="79" t="b">
        <v>0</v>
      </c>
      <c r="AI333" s="79" t="s">
        <v>982</v>
      </c>
      <c r="AJ333" s="79"/>
      <c r="AK333" s="87" t="s">
        <v>981</v>
      </c>
      <c r="AL333" s="79" t="b">
        <v>0</v>
      </c>
      <c r="AM333" s="79">
        <v>62</v>
      </c>
      <c r="AN333" s="87" t="s">
        <v>974</v>
      </c>
      <c r="AO333" s="79" t="s">
        <v>996</v>
      </c>
      <c r="AP333" s="79" t="b">
        <v>0</v>
      </c>
      <c r="AQ333" s="87" t="s">
        <v>974</v>
      </c>
      <c r="AR333" s="79" t="s">
        <v>196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5" t="s">
        <v>341</v>
      </c>
      <c r="B334" s="65" t="s">
        <v>346</v>
      </c>
      <c r="C334" s="66" t="s">
        <v>2615</v>
      </c>
      <c r="D334" s="67">
        <v>3</v>
      </c>
      <c r="E334" s="66" t="s">
        <v>132</v>
      </c>
      <c r="F334" s="69">
        <v>32</v>
      </c>
      <c r="G334" s="66"/>
      <c r="H334" s="70"/>
      <c r="I334" s="71"/>
      <c r="J334" s="71"/>
      <c r="K334" s="34" t="s">
        <v>65</v>
      </c>
      <c r="L334" s="72">
        <v>334</v>
      </c>
      <c r="M334" s="72"/>
      <c r="N334" s="73"/>
      <c r="O334" s="79" t="s">
        <v>368</v>
      </c>
      <c r="P334" s="81">
        <v>43633.903819444444</v>
      </c>
      <c r="Q334" s="79" t="s">
        <v>386</v>
      </c>
      <c r="R334" s="79"/>
      <c r="S334" s="79"/>
      <c r="T334" s="79" t="s">
        <v>449</v>
      </c>
      <c r="U334" s="79"/>
      <c r="V334" s="82" t="s">
        <v>584</v>
      </c>
      <c r="W334" s="81">
        <v>43633.903819444444</v>
      </c>
      <c r="X334" s="85">
        <v>43633</v>
      </c>
      <c r="Y334" s="87" t="s">
        <v>707</v>
      </c>
      <c r="Z334" s="82" t="s">
        <v>837</v>
      </c>
      <c r="AA334" s="79"/>
      <c r="AB334" s="79"/>
      <c r="AC334" s="87" t="s">
        <v>967</v>
      </c>
      <c r="AD334" s="79"/>
      <c r="AE334" s="79" t="b">
        <v>0</v>
      </c>
      <c r="AF334" s="79">
        <v>0</v>
      </c>
      <c r="AG334" s="87" t="s">
        <v>981</v>
      </c>
      <c r="AH334" s="79" t="b">
        <v>0</v>
      </c>
      <c r="AI334" s="79" t="s">
        <v>982</v>
      </c>
      <c r="AJ334" s="79"/>
      <c r="AK334" s="87" t="s">
        <v>981</v>
      </c>
      <c r="AL334" s="79" t="b">
        <v>0</v>
      </c>
      <c r="AM334" s="79">
        <v>62</v>
      </c>
      <c r="AN334" s="87" t="s">
        <v>974</v>
      </c>
      <c r="AO334" s="79" t="s">
        <v>996</v>
      </c>
      <c r="AP334" s="79" t="b">
        <v>0</v>
      </c>
      <c r="AQ334" s="87" t="s">
        <v>974</v>
      </c>
      <c r="AR334" s="79" t="s">
        <v>196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5" t="s">
        <v>341</v>
      </c>
      <c r="B335" s="65" t="s">
        <v>358</v>
      </c>
      <c r="C335" s="66" t="s">
        <v>2615</v>
      </c>
      <c r="D335" s="67">
        <v>3</v>
      </c>
      <c r="E335" s="66" t="s">
        <v>132</v>
      </c>
      <c r="F335" s="69">
        <v>32</v>
      </c>
      <c r="G335" s="66"/>
      <c r="H335" s="70"/>
      <c r="I335" s="71"/>
      <c r="J335" s="71"/>
      <c r="K335" s="34" t="s">
        <v>65</v>
      </c>
      <c r="L335" s="72">
        <v>335</v>
      </c>
      <c r="M335" s="72"/>
      <c r="N335" s="73"/>
      <c r="O335" s="79" t="s">
        <v>368</v>
      </c>
      <c r="P335" s="81">
        <v>43633.903819444444</v>
      </c>
      <c r="Q335" s="79" t="s">
        <v>386</v>
      </c>
      <c r="R335" s="79"/>
      <c r="S335" s="79"/>
      <c r="T335" s="79" t="s">
        <v>449</v>
      </c>
      <c r="U335" s="79"/>
      <c r="V335" s="82" t="s">
        <v>584</v>
      </c>
      <c r="W335" s="81">
        <v>43633.903819444444</v>
      </c>
      <c r="X335" s="85">
        <v>43633</v>
      </c>
      <c r="Y335" s="87" t="s">
        <v>707</v>
      </c>
      <c r="Z335" s="82" t="s">
        <v>837</v>
      </c>
      <c r="AA335" s="79"/>
      <c r="AB335" s="79"/>
      <c r="AC335" s="87" t="s">
        <v>967</v>
      </c>
      <c r="AD335" s="79"/>
      <c r="AE335" s="79" t="b">
        <v>0</v>
      </c>
      <c r="AF335" s="79">
        <v>0</v>
      </c>
      <c r="AG335" s="87" t="s">
        <v>981</v>
      </c>
      <c r="AH335" s="79" t="b">
        <v>0</v>
      </c>
      <c r="AI335" s="79" t="s">
        <v>982</v>
      </c>
      <c r="AJ335" s="79"/>
      <c r="AK335" s="87" t="s">
        <v>981</v>
      </c>
      <c r="AL335" s="79" t="b">
        <v>0</v>
      </c>
      <c r="AM335" s="79">
        <v>62</v>
      </c>
      <c r="AN335" s="87" t="s">
        <v>974</v>
      </c>
      <c r="AO335" s="79" t="s">
        <v>996</v>
      </c>
      <c r="AP335" s="79" t="b">
        <v>0</v>
      </c>
      <c r="AQ335" s="87" t="s">
        <v>974</v>
      </c>
      <c r="AR335" s="79" t="s">
        <v>196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v>2</v>
      </c>
      <c r="BG335" s="49">
        <v>7.142857142857143</v>
      </c>
      <c r="BH335" s="48">
        <v>0</v>
      </c>
      <c r="BI335" s="49">
        <v>0</v>
      </c>
      <c r="BJ335" s="48">
        <v>0</v>
      </c>
      <c r="BK335" s="49">
        <v>0</v>
      </c>
      <c r="BL335" s="48">
        <v>26</v>
      </c>
      <c r="BM335" s="49">
        <v>92.85714285714286</v>
      </c>
      <c r="BN335" s="48">
        <v>28</v>
      </c>
    </row>
    <row r="336" spans="1:66" ht="15">
      <c r="A336" s="65" t="s">
        <v>342</v>
      </c>
      <c r="B336" s="65" t="s">
        <v>362</v>
      </c>
      <c r="C336" s="66" t="s">
        <v>2615</v>
      </c>
      <c r="D336" s="67">
        <v>3</v>
      </c>
      <c r="E336" s="66" t="s">
        <v>132</v>
      </c>
      <c r="F336" s="69">
        <v>32</v>
      </c>
      <c r="G336" s="66"/>
      <c r="H336" s="70"/>
      <c r="I336" s="71"/>
      <c r="J336" s="71"/>
      <c r="K336" s="34" t="s">
        <v>65</v>
      </c>
      <c r="L336" s="72">
        <v>336</v>
      </c>
      <c r="M336" s="72"/>
      <c r="N336" s="73"/>
      <c r="O336" s="79" t="s">
        <v>368</v>
      </c>
      <c r="P336" s="81">
        <v>43634.04243055556</v>
      </c>
      <c r="Q336" s="79" t="s">
        <v>392</v>
      </c>
      <c r="R336" s="82" t="s">
        <v>414</v>
      </c>
      <c r="S336" s="79" t="s">
        <v>431</v>
      </c>
      <c r="T336" s="79" t="s">
        <v>469</v>
      </c>
      <c r="U336" s="82" t="s">
        <v>484</v>
      </c>
      <c r="V336" s="82" t="s">
        <v>484</v>
      </c>
      <c r="W336" s="81">
        <v>43634.04243055556</v>
      </c>
      <c r="X336" s="85">
        <v>43634</v>
      </c>
      <c r="Y336" s="87" t="s">
        <v>708</v>
      </c>
      <c r="Z336" s="82" t="s">
        <v>838</v>
      </c>
      <c r="AA336" s="79"/>
      <c r="AB336" s="79"/>
      <c r="AC336" s="87" t="s">
        <v>968</v>
      </c>
      <c r="AD336" s="79"/>
      <c r="AE336" s="79" t="b">
        <v>0</v>
      </c>
      <c r="AF336" s="79">
        <v>1</v>
      </c>
      <c r="AG336" s="87" t="s">
        <v>981</v>
      </c>
      <c r="AH336" s="79" t="b">
        <v>0</v>
      </c>
      <c r="AI336" s="79" t="s">
        <v>982</v>
      </c>
      <c r="AJ336" s="79"/>
      <c r="AK336" s="87" t="s">
        <v>981</v>
      </c>
      <c r="AL336" s="79" t="b">
        <v>0</v>
      </c>
      <c r="AM336" s="79">
        <v>0</v>
      </c>
      <c r="AN336" s="87" t="s">
        <v>981</v>
      </c>
      <c r="AO336" s="79" t="s">
        <v>1011</v>
      </c>
      <c r="AP336" s="79" t="b">
        <v>0</v>
      </c>
      <c r="AQ336" s="87" t="s">
        <v>968</v>
      </c>
      <c r="AR336" s="79" t="s">
        <v>196</v>
      </c>
      <c r="AS336" s="79">
        <v>0</v>
      </c>
      <c r="AT336" s="79">
        <v>0</v>
      </c>
      <c r="AU336" s="79"/>
      <c r="AV336" s="79"/>
      <c r="AW336" s="79"/>
      <c r="AX336" s="79"/>
      <c r="AY336" s="79"/>
      <c r="AZ336" s="79"/>
      <c r="BA336" s="79"/>
      <c r="BB336" s="79"/>
      <c r="BC336">
        <v>1</v>
      </c>
      <c r="BD336" s="78" t="str">
        <f>REPLACE(INDEX(GroupVertices[Group],MATCH(Edges[[#This Row],[Vertex 1]],GroupVertices[Vertex],0)),1,1,"")</f>
        <v>13</v>
      </c>
      <c r="BE336" s="78" t="str">
        <f>REPLACE(INDEX(GroupVertices[Group],MATCH(Edges[[#This Row],[Vertex 2]],GroupVertices[Vertex],0)),1,1,"")</f>
        <v>13</v>
      </c>
      <c r="BF336" s="48"/>
      <c r="BG336" s="49"/>
      <c r="BH336" s="48"/>
      <c r="BI336" s="49"/>
      <c r="BJ336" s="48"/>
      <c r="BK336" s="49"/>
      <c r="BL336" s="48"/>
      <c r="BM336" s="49"/>
      <c r="BN336" s="48"/>
    </row>
    <row r="337" spans="1:66" ht="15">
      <c r="A337" s="65" t="s">
        <v>342</v>
      </c>
      <c r="B337" s="65" t="s">
        <v>363</v>
      </c>
      <c r="C337" s="66" t="s">
        <v>2615</v>
      </c>
      <c r="D337" s="67">
        <v>3</v>
      </c>
      <c r="E337" s="66" t="s">
        <v>132</v>
      </c>
      <c r="F337" s="69">
        <v>32</v>
      </c>
      <c r="G337" s="66"/>
      <c r="H337" s="70"/>
      <c r="I337" s="71"/>
      <c r="J337" s="71"/>
      <c r="K337" s="34" t="s">
        <v>65</v>
      </c>
      <c r="L337" s="72">
        <v>337</v>
      </c>
      <c r="M337" s="72"/>
      <c r="N337" s="73"/>
      <c r="O337" s="79" t="s">
        <v>368</v>
      </c>
      <c r="P337" s="81">
        <v>43634.04243055556</v>
      </c>
      <c r="Q337" s="79" t="s">
        <v>392</v>
      </c>
      <c r="R337" s="82" t="s">
        <v>414</v>
      </c>
      <c r="S337" s="79" t="s">
        <v>431</v>
      </c>
      <c r="T337" s="79" t="s">
        <v>469</v>
      </c>
      <c r="U337" s="82" t="s">
        <v>484</v>
      </c>
      <c r="V337" s="82" t="s">
        <v>484</v>
      </c>
      <c r="W337" s="81">
        <v>43634.04243055556</v>
      </c>
      <c r="X337" s="85">
        <v>43634</v>
      </c>
      <c r="Y337" s="87" t="s">
        <v>708</v>
      </c>
      <c r="Z337" s="82" t="s">
        <v>838</v>
      </c>
      <c r="AA337" s="79"/>
      <c r="AB337" s="79"/>
      <c r="AC337" s="87" t="s">
        <v>968</v>
      </c>
      <c r="AD337" s="79"/>
      <c r="AE337" s="79" t="b">
        <v>0</v>
      </c>
      <c r="AF337" s="79">
        <v>1</v>
      </c>
      <c r="AG337" s="87" t="s">
        <v>981</v>
      </c>
      <c r="AH337" s="79" t="b">
        <v>0</v>
      </c>
      <c r="AI337" s="79" t="s">
        <v>982</v>
      </c>
      <c r="AJ337" s="79"/>
      <c r="AK337" s="87" t="s">
        <v>981</v>
      </c>
      <c r="AL337" s="79" t="b">
        <v>0</v>
      </c>
      <c r="AM337" s="79">
        <v>0</v>
      </c>
      <c r="AN337" s="87" t="s">
        <v>981</v>
      </c>
      <c r="AO337" s="79" t="s">
        <v>1011</v>
      </c>
      <c r="AP337" s="79" t="b">
        <v>0</v>
      </c>
      <c r="AQ337" s="87" t="s">
        <v>968</v>
      </c>
      <c r="AR337" s="79" t="s">
        <v>196</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8">
        <v>2</v>
      </c>
      <c r="BG337" s="49">
        <v>4.878048780487805</v>
      </c>
      <c r="BH337" s="48">
        <v>0</v>
      </c>
      <c r="BI337" s="49">
        <v>0</v>
      </c>
      <c r="BJ337" s="48">
        <v>0</v>
      </c>
      <c r="BK337" s="49">
        <v>0</v>
      </c>
      <c r="BL337" s="48">
        <v>39</v>
      </c>
      <c r="BM337" s="49">
        <v>95.1219512195122</v>
      </c>
      <c r="BN337" s="48">
        <v>41</v>
      </c>
    </row>
    <row r="338" spans="1:66" ht="15">
      <c r="A338" s="65" t="s">
        <v>343</v>
      </c>
      <c r="B338" s="65" t="s">
        <v>347</v>
      </c>
      <c r="C338" s="66" t="s">
        <v>2615</v>
      </c>
      <c r="D338" s="67">
        <v>3</v>
      </c>
      <c r="E338" s="66" t="s">
        <v>132</v>
      </c>
      <c r="F338" s="69">
        <v>32</v>
      </c>
      <c r="G338" s="66"/>
      <c r="H338" s="70"/>
      <c r="I338" s="71"/>
      <c r="J338" s="71"/>
      <c r="K338" s="34" t="s">
        <v>65</v>
      </c>
      <c r="L338" s="72">
        <v>338</v>
      </c>
      <c r="M338" s="72"/>
      <c r="N338" s="73"/>
      <c r="O338" s="79" t="s">
        <v>367</v>
      </c>
      <c r="P338" s="81">
        <v>43634.13135416667</v>
      </c>
      <c r="Q338" s="79" t="s">
        <v>386</v>
      </c>
      <c r="R338" s="79"/>
      <c r="S338" s="79"/>
      <c r="T338" s="79" t="s">
        <v>449</v>
      </c>
      <c r="U338" s="79"/>
      <c r="V338" s="82" t="s">
        <v>585</v>
      </c>
      <c r="W338" s="81">
        <v>43634.13135416667</v>
      </c>
      <c r="X338" s="85">
        <v>43634</v>
      </c>
      <c r="Y338" s="87" t="s">
        <v>709</v>
      </c>
      <c r="Z338" s="82" t="s">
        <v>839</v>
      </c>
      <c r="AA338" s="79"/>
      <c r="AB338" s="79"/>
      <c r="AC338" s="87" t="s">
        <v>969</v>
      </c>
      <c r="AD338" s="79"/>
      <c r="AE338" s="79" t="b">
        <v>0</v>
      </c>
      <c r="AF338" s="79">
        <v>0</v>
      </c>
      <c r="AG338" s="87" t="s">
        <v>981</v>
      </c>
      <c r="AH338" s="79" t="b">
        <v>0</v>
      </c>
      <c r="AI338" s="79" t="s">
        <v>982</v>
      </c>
      <c r="AJ338" s="79"/>
      <c r="AK338" s="87" t="s">
        <v>981</v>
      </c>
      <c r="AL338" s="79" t="b">
        <v>0</v>
      </c>
      <c r="AM338" s="79">
        <v>62</v>
      </c>
      <c r="AN338" s="87" t="s">
        <v>974</v>
      </c>
      <c r="AO338" s="79" t="s">
        <v>996</v>
      </c>
      <c r="AP338" s="79" t="b">
        <v>0</v>
      </c>
      <c r="AQ338" s="87" t="s">
        <v>974</v>
      </c>
      <c r="AR338" s="79" t="s">
        <v>196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5" t="s">
        <v>343</v>
      </c>
      <c r="B339" s="65" t="s">
        <v>357</v>
      </c>
      <c r="C339" s="66" t="s">
        <v>2615</v>
      </c>
      <c r="D339" s="67">
        <v>3</v>
      </c>
      <c r="E339" s="66" t="s">
        <v>132</v>
      </c>
      <c r="F339" s="69">
        <v>32</v>
      </c>
      <c r="G339" s="66"/>
      <c r="H339" s="70"/>
      <c r="I339" s="71"/>
      <c r="J339" s="71"/>
      <c r="K339" s="34" t="s">
        <v>65</v>
      </c>
      <c r="L339" s="72">
        <v>339</v>
      </c>
      <c r="M339" s="72"/>
      <c r="N339" s="73"/>
      <c r="O339" s="79" t="s">
        <v>368</v>
      </c>
      <c r="P339" s="81">
        <v>43634.13135416667</v>
      </c>
      <c r="Q339" s="79" t="s">
        <v>386</v>
      </c>
      <c r="R339" s="79"/>
      <c r="S339" s="79"/>
      <c r="T339" s="79" t="s">
        <v>449</v>
      </c>
      <c r="U339" s="79"/>
      <c r="V339" s="82" t="s">
        <v>585</v>
      </c>
      <c r="W339" s="81">
        <v>43634.13135416667</v>
      </c>
      <c r="X339" s="85">
        <v>43634</v>
      </c>
      <c r="Y339" s="87" t="s">
        <v>709</v>
      </c>
      <c r="Z339" s="82" t="s">
        <v>839</v>
      </c>
      <c r="AA339" s="79"/>
      <c r="AB339" s="79"/>
      <c r="AC339" s="87" t="s">
        <v>969</v>
      </c>
      <c r="AD339" s="79"/>
      <c r="AE339" s="79" t="b">
        <v>0</v>
      </c>
      <c r="AF339" s="79">
        <v>0</v>
      </c>
      <c r="AG339" s="87" t="s">
        <v>981</v>
      </c>
      <c r="AH339" s="79" t="b">
        <v>0</v>
      </c>
      <c r="AI339" s="79" t="s">
        <v>982</v>
      </c>
      <c r="AJ339" s="79"/>
      <c r="AK339" s="87" t="s">
        <v>981</v>
      </c>
      <c r="AL339" s="79" t="b">
        <v>0</v>
      </c>
      <c r="AM339" s="79">
        <v>62</v>
      </c>
      <c r="AN339" s="87" t="s">
        <v>974</v>
      </c>
      <c r="AO339" s="79" t="s">
        <v>996</v>
      </c>
      <c r="AP339" s="79" t="b">
        <v>0</v>
      </c>
      <c r="AQ339" s="87" t="s">
        <v>974</v>
      </c>
      <c r="AR339" s="79" t="s">
        <v>196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5" t="s">
        <v>343</v>
      </c>
      <c r="B340" s="65" t="s">
        <v>346</v>
      </c>
      <c r="C340" s="66" t="s">
        <v>2615</v>
      </c>
      <c r="D340" s="67">
        <v>3</v>
      </c>
      <c r="E340" s="66" t="s">
        <v>132</v>
      </c>
      <c r="F340" s="69">
        <v>32</v>
      </c>
      <c r="G340" s="66"/>
      <c r="H340" s="70"/>
      <c r="I340" s="71"/>
      <c r="J340" s="71"/>
      <c r="K340" s="34" t="s">
        <v>65</v>
      </c>
      <c r="L340" s="72">
        <v>340</v>
      </c>
      <c r="M340" s="72"/>
      <c r="N340" s="73"/>
      <c r="O340" s="79" t="s">
        <v>368</v>
      </c>
      <c r="P340" s="81">
        <v>43634.13135416667</v>
      </c>
      <c r="Q340" s="79" t="s">
        <v>386</v>
      </c>
      <c r="R340" s="79"/>
      <c r="S340" s="79"/>
      <c r="T340" s="79" t="s">
        <v>449</v>
      </c>
      <c r="U340" s="79"/>
      <c r="V340" s="82" t="s">
        <v>585</v>
      </c>
      <c r="W340" s="81">
        <v>43634.13135416667</v>
      </c>
      <c r="X340" s="85">
        <v>43634</v>
      </c>
      <c r="Y340" s="87" t="s">
        <v>709</v>
      </c>
      <c r="Z340" s="82" t="s">
        <v>839</v>
      </c>
      <c r="AA340" s="79"/>
      <c r="AB340" s="79"/>
      <c r="AC340" s="87" t="s">
        <v>969</v>
      </c>
      <c r="AD340" s="79"/>
      <c r="AE340" s="79" t="b">
        <v>0</v>
      </c>
      <c r="AF340" s="79">
        <v>0</v>
      </c>
      <c r="AG340" s="87" t="s">
        <v>981</v>
      </c>
      <c r="AH340" s="79" t="b">
        <v>0</v>
      </c>
      <c r="AI340" s="79" t="s">
        <v>982</v>
      </c>
      <c r="AJ340" s="79"/>
      <c r="AK340" s="87" t="s">
        <v>981</v>
      </c>
      <c r="AL340" s="79" t="b">
        <v>0</v>
      </c>
      <c r="AM340" s="79">
        <v>62</v>
      </c>
      <c r="AN340" s="87" t="s">
        <v>974</v>
      </c>
      <c r="AO340" s="79" t="s">
        <v>996</v>
      </c>
      <c r="AP340" s="79" t="b">
        <v>0</v>
      </c>
      <c r="AQ340" s="87" t="s">
        <v>974</v>
      </c>
      <c r="AR340" s="79" t="s">
        <v>196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5" t="s">
        <v>343</v>
      </c>
      <c r="B341" s="65" t="s">
        <v>358</v>
      </c>
      <c r="C341" s="66" t="s">
        <v>2615</v>
      </c>
      <c r="D341" s="67">
        <v>3</v>
      </c>
      <c r="E341" s="66" t="s">
        <v>132</v>
      </c>
      <c r="F341" s="69">
        <v>32</v>
      </c>
      <c r="G341" s="66"/>
      <c r="H341" s="70"/>
      <c r="I341" s="71"/>
      <c r="J341" s="71"/>
      <c r="K341" s="34" t="s">
        <v>65</v>
      </c>
      <c r="L341" s="72">
        <v>341</v>
      </c>
      <c r="M341" s="72"/>
      <c r="N341" s="73"/>
      <c r="O341" s="79" t="s">
        <v>368</v>
      </c>
      <c r="P341" s="81">
        <v>43634.13135416667</v>
      </c>
      <c r="Q341" s="79" t="s">
        <v>386</v>
      </c>
      <c r="R341" s="79"/>
      <c r="S341" s="79"/>
      <c r="T341" s="79" t="s">
        <v>449</v>
      </c>
      <c r="U341" s="79"/>
      <c r="V341" s="82" t="s">
        <v>585</v>
      </c>
      <c r="W341" s="81">
        <v>43634.13135416667</v>
      </c>
      <c r="X341" s="85">
        <v>43634</v>
      </c>
      <c r="Y341" s="87" t="s">
        <v>709</v>
      </c>
      <c r="Z341" s="82" t="s">
        <v>839</v>
      </c>
      <c r="AA341" s="79"/>
      <c r="AB341" s="79"/>
      <c r="AC341" s="87" t="s">
        <v>969</v>
      </c>
      <c r="AD341" s="79"/>
      <c r="AE341" s="79" t="b">
        <v>0</v>
      </c>
      <c r="AF341" s="79">
        <v>0</v>
      </c>
      <c r="AG341" s="87" t="s">
        <v>981</v>
      </c>
      <c r="AH341" s="79" t="b">
        <v>0</v>
      </c>
      <c r="AI341" s="79" t="s">
        <v>982</v>
      </c>
      <c r="AJ341" s="79"/>
      <c r="AK341" s="87" t="s">
        <v>981</v>
      </c>
      <c r="AL341" s="79" t="b">
        <v>0</v>
      </c>
      <c r="AM341" s="79">
        <v>62</v>
      </c>
      <c r="AN341" s="87" t="s">
        <v>974</v>
      </c>
      <c r="AO341" s="79" t="s">
        <v>996</v>
      </c>
      <c r="AP341" s="79" t="b">
        <v>0</v>
      </c>
      <c r="AQ341" s="87" t="s">
        <v>974</v>
      </c>
      <c r="AR341" s="79" t="s">
        <v>196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2</v>
      </c>
      <c r="BG341" s="49">
        <v>7.142857142857143</v>
      </c>
      <c r="BH341" s="48">
        <v>0</v>
      </c>
      <c r="BI341" s="49">
        <v>0</v>
      </c>
      <c r="BJ341" s="48">
        <v>0</v>
      </c>
      <c r="BK341" s="49">
        <v>0</v>
      </c>
      <c r="BL341" s="48">
        <v>26</v>
      </c>
      <c r="BM341" s="49">
        <v>92.85714285714286</v>
      </c>
      <c r="BN341" s="48">
        <v>28</v>
      </c>
    </row>
    <row r="342" spans="1:66" ht="15">
      <c r="A342" s="65" t="s">
        <v>344</v>
      </c>
      <c r="B342" s="65" t="s">
        <v>344</v>
      </c>
      <c r="C342" s="66" t="s">
        <v>2615</v>
      </c>
      <c r="D342" s="67">
        <v>3</v>
      </c>
      <c r="E342" s="66" t="s">
        <v>132</v>
      </c>
      <c r="F342" s="69">
        <v>32</v>
      </c>
      <c r="G342" s="66"/>
      <c r="H342" s="70"/>
      <c r="I342" s="71"/>
      <c r="J342" s="71"/>
      <c r="K342" s="34" t="s">
        <v>65</v>
      </c>
      <c r="L342" s="72">
        <v>342</v>
      </c>
      <c r="M342" s="72"/>
      <c r="N342" s="73"/>
      <c r="O342" s="79" t="s">
        <v>196</v>
      </c>
      <c r="P342" s="81">
        <v>43634.71444444444</v>
      </c>
      <c r="Q342" s="79" t="s">
        <v>393</v>
      </c>
      <c r="R342" s="79"/>
      <c r="S342" s="79"/>
      <c r="T342" s="79" t="s">
        <v>470</v>
      </c>
      <c r="U342" s="82" t="s">
        <v>485</v>
      </c>
      <c r="V342" s="82" t="s">
        <v>485</v>
      </c>
      <c r="W342" s="81">
        <v>43634.71444444444</v>
      </c>
      <c r="X342" s="85">
        <v>43634</v>
      </c>
      <c r="Y342" s="87" t="s">
        <v>710</v>
      </c>
      <c r="Z342" s="82" t="s">
        <v>840</v>
      </c>
      <c r="AA342" s="79"/>
      <c r="AB342" s="79"/>
      <c r="AC342" s="87" t="s">
        <v>970</v>
      </c>
      <c r="AD342" s="79"/>
      <c r="AE342" s="79" t="b">
        <v>0</v>
      </c>
      <c r="AF342" s="79">
        <v>3</v>
      </c>
      <c r="AG342" s="87" t="s">
        <v>981</v>
      </c>
      <c r="AH342" s="79" t="b">
        <v>0</v>
      </c>
      <c r="AI342" s="79" t="s">
        <v>982</v>
      </c>
      <c r="AJ342" s="79"/>
      <c r="AK342" s="87" t="s">
        <v>981</v>
      </c>
      <c r="AL342" s="79" t="b">
        <v>0</v>
      </c>
      <c r="AM342" s="79">
        <v>0</v>
      </c>
      <c r="AN342" s="87" t="s">
        <v>981</v>
      </c>
      <c r="AO342" s="79" t="s">
        <v>994</v>
      </c>
      <c r="AP342" s="79" t="b">
        <v>0</v>
      </c>
      <c r="AQ342" s="87" t="s">
        <v>970</v>
      </c>
      <c r="AR342" s="79" t="s">
        <v>196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8">
        <v>4</v>
      </c>
      <c r="BG342" s="49">
        <v>10.81081081081081</v>
      </c>
      <c r="BH342" s="48">
        <v>0</v>
      </c>
      <c r="BI342" s="49">
        <v>0</v>
      </c>
      <c r="BJ342" s="48">
        <v>0</v>
      </c>
      <c r="BK342" s="49">
        <v>0</v>
      </c>
      <c r="BL342" s="48">
        <v>33</v>
      </c>
      <c r="BM342" s="49">
        <v>89.1891891891892</v>
      </c>
      <c r="BN342" s="48">
        <v>37</v>
      </c>
    </row>
    <row r="343" spans="1:66" ht="15">
      <c r="A343" s="65" t="s">
        <v>345</v>
      </c>
      <c r="B343" s="65" t="s">
        <v>347</v>
      </c>
      <c r="C343" s="66" t="s">
        <v>2615</v>
      </c>
      <c r="D343" s="67">
        <v>3</v>
      </c>
      <c r="E343" s="66" t="s">
        <v>132</v>
      </c>
      <c r="F343" s="69">
        <v>32</v>
      </c>
      <c r="G343" s="66"/>
      <c r="H343" s="70"/>
      <c r="I343" s="71"/>
      <c r="J343" s="71"/>
      <c r="K343" s="34" t="s">
        <v>65</v>
      </c>
      <c r="L343" s="72">
        <v>343</v>
      </c>
      <c r="M343" s="72"/>
      <c r="N343" s="73"/>
      <c r="O343" s="79" t="s">
        <v>367</v>
      </c>
      <c r="P343" s="81">
        <v>43634.72037037037</v>
      </c>
      <c r="Q343" s="79" t="s">
        <v>379</v>
      </c>
      <c r="R343" s="79"/>
      <c r="S343" s="79"/>
      <c r="T343" s="79" t="s">
        <v>449</v>
      </c>
      <c r="U343" s="79"/>
      <c r="V343" s="82" t="s">
        <v>586</v>
      </c>
      <c r="W343" s="81">
        <v>43634.72037037037</v>
      </c>
      <c r="X343" s="85">
        <v>43634</v>
      </c>
      <c r="Y343" s="87" t="s">
        <v>711</v>
      </c>
      <c r="Z343" s="82" t="s">
        <v>841</v>
      </c>
      <c r="AA343" s="79"/>
      <c r="AB343" s="79"/>
      <c r="AC343" s="87" t="s">
        <v>971</v>
      </c>
      <c r="AD343" s="79"/>
      <c r="AE343" s="79" t="b">
        <v>0</v>
      </c>
      <c r="AF343" s="79">
        <v>0</v>
      </c>
      <c r="AG343" s="87" t="s">
        <v>981</v>
      </c>
      <c r="AH343" s="79" t="b">
        <v>0</v>
      </c>
      <c r="AI343" s="79" t="s">
        <v>982</v>
      </c>
      <c r="AJ343" s="79"/>
      <c r="AK343" s="87" t="s">
        <v>981</v>
      </c>
      <c r="AL343" s="79" t="b">
        <v>0</v>
      </c>
      <c r="AM343" s="79">
        <v>69</v>
      </c>
      <c r="AN343" s="87" t="s">
        <v>973</v>
      </c>
      <c r="AO343" s="79" t="s">
        <v>987</v>
      </c>
      <c r="AP343" s="79" t="b">
        <v>0</v>
      </c>
      <c r="AQ343" s="87" t="s">
        <v>973</v>
      </c>
      <c r="AR343" s="79" t="s">
        <v>196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5" t="s">
        <v>345</v>
      </c>
      <c r="B344" s="65" t="s">
        <v>357</v>
      </c>
      <c r="C344" s="66" t="s">
        <v>2615</v>
      </c>
      <c r="D344" s="67">
        <v>3</v>
      </c>
      <c r="E344" s="66" t="s">
        <v>132</v>
      </c>
      <c r="F344" s="69">
        <v>32</v>
      </c>
      <c r="G344" s="66"/>
      <c r="H344" s="70"/>
      <c r="I344" s="71"/>
      <c r="J344" s="71"/>
      <c r="K344" s="34" t="s">
        <v>65</v>
      </c>
      <c r="L344" s="72">
        <v>344</v>
      </c>
      <c r="M344" s="72"/>
      <c r="N344" s="73"/>
      <c r="O344" s="79" t="s">
        <v>368</v>
      </c>
      <c r="P344" s="81">
        <v>43634.72037037037</v>
      </c>
      <c r="Q344" s="79" t="s">
        <v>379</v>
      </c>
      <c r="R344" s="79"/>
      <c r="S344" s="79"/>
      <c r="T344" s="79" t="s">
        <v>449</v>
      </c>
      <c r="U344" s="79"/>
      <c r="V344" s="82" t="s">
        <v>586</v>
      </c>
      <c r="W344" s="81">
        <v>43634.72037037037</v>
      </c>
      <c r="X344" s="85">
        <v>43634</v>
      </c>
      <c r="Y344" s="87" t="s">
        <v>711</v>
      </c>
      <c r="Z344" s="82" t="s">
        <v>841</v>
      </c>
      <c r="AA344" s="79"/>
      <c r="AB344" s="79"/>
      <c r="AC344" s="87" t="s">
        <v>971</v>
      </c>
      <c r="AD344" s="79"/>
      <c r="AE344" s="79" t="b">
        <v>0</v>
      </c>
      <c r="AF344" s="79">
        <v>0</v>
      </c>
      <c r="AG344" s="87" t="s">
        <v>981</v>
      </c>
      <c r="AH344" s="79" t="b">
        <v>0</v>
      </c>
      <c r="AI344" s="79" t="s">
        <v>982</v>
      </c>
      <c r="AJ344" s="79"/>
      <c r="AK344" s="87" t="s">
        <v>981</v>
      </c>
      <c r="AL344" s="79" t="b">
        <v>0</v>
      </c>
      <c r="AM344" s="79">
        <v>69</v>
      </c>
      <c r="AN344" s="87" t="s">
        <v>973</v>
      </c>
      <c r="AO344" s="79" t="s">
        <v>987</v>
      </c>
      <c r="AP344" s="79" t="b">
        <v>0</v>
      </c>
      <c r="AQ344" s="87" t="s">
        <v>973</v>
      </c>
      <c r="AR344" s="79" t="s">
        <v>196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5" t="s">
        <v>345</v>
      </c>
      <c r="B345" s="65" t="s">
        <v>346</v>
      </c>
      <c r="C345" s="66" t="s">
        <v>2615</v>
      </c>
      <c r="D345" s="67">
        <v>3</v>
      </c>
      <c r="E345" s="66" t="s">
        <v>132</v>
      </c>
      <c r="F345" s="69">
        <v>32</v>
      </c>
      <c r="G345" s="66"/>
      <c r="H345" s="70"/>
      <c r="I345" s="71"/>
      <c r="J345" s="71"/>
      <c r="K345" s="34" t="s">
        <v>65</v>
      </c>
      <c r="L345" s="72">
        <v>345</v>
      </c>
      <c r="M345" s="72"/>
      <c r="N345" s="73"/>
      <c r="O345" s="79" t="s">
        <v>368</v>
      </c>
      <c r="P345" s="81">
        <v>43634.72037037037</v>
      </c>
      <c r="Q345" s="79" t="s">
        <v>379</v>
      </c>
      <c r="R345" s="79"/>
      <c r="S345" s="79"/>
      <c r="T345" s="79" t="s">
        <v>449</v>
      </c>
      <c r="U345" s="79"/>
      <c r="V345" s="82" t="s">
        <v>586</v>
      </c>
      <c r="W345" s="81">
        <v>43634.72037037037</v>
      </c>
      <c r="X345" s="85">
        <v>43634</v>
      </c>
      <c r="Y345" s="87" t="s">
        <v>711</v>
      </c>
      <c r="Z345" s="82" t="s">
        <v>841</v>
      </c>
      <c r="AA345" s="79"/>
      <c r="AB345" s="79"/>
      <c r="AC345" s="87" t="s">
        <v>971</v>
      </c>
      <c r="AD345" s="79"/>
      <c r="AE345" s="79" t="b">
        <v>0</v>
      </c>
      <c r="AF345" s="79">
        <v>0</v>
      </c>
      <c r="AG345" s="87" t="s">
        <v>981</v>
      </c>
      <c r="AH345" s="79" t="b">
        <v>0</v>
      </c>
      <c r="AI345" s="79" t="s">
        <v>982</v>
      </c>
      <c r="AJ345" s="79"/>
      <c r="AK345" s="87" t="s">
        <v>981</v>
      </c>
      <c r="AL345" s="79" t="b">
        <v>0</v>
      </c>
      <c r="AM345" s="79">
        <v>69</v>
      </c>
      <c r="AN345" s="87" t="s">
        <v>973</v>
      </c>
      <c r="AO345" s="79" t="s">
        <v>987</v>
      </c>
      <c r="AP345" s="79" t="b">
        <v>0</v>
      </c>
      <c r="AQ345" s="87" t="s">
        <v>973</v>
      </c>
      <c r="AR345" s="79" t="s">
        <v>196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5" t="s">
        <v>345</v>
      </c>
      <c r="B346" s="65" t="s">
        <v>358</v>
      </c>
      <c r="C346" s="66" t="s">
        <v>2615</v>
      </c>
      <c r="D346" s="67">
        <v>3</v>
      </c>
      <c r="E346" s="66" t="s">
        <v>132</v>
      </c>
      <c r="F346" s="69">
        <v>32</v>
      </c>
      <c r="G346" s="66"/>
      <c r="H346" s="70"/>
      <c r="I346" s="71"/>
      <c r="J346" s="71"/>
      <c r="K346" s="34" t="s">
        <v>65</v>
      </c>
      <c r="L346" s="72">
        <v>346</v>
      </c>
      <c r="M346" s="72"/>
      <c r="N346" s="73"/>
      <c r="O346" s="79" t="s">
        <v>368</v>
      </c>
      <c r="P346" s="81">
        <v>43634.72037037037</v>
      </c>
      <c r="Q346" s="79" t="s">
        <v>379</v>
      </c>
      <c r="R346" s="79"/>
      <c r="S346" s="79"/>
      <c r="T346" s="79" t="s">
        <v>449</v>
      </c>
      <c r="U346" s="79"/>
      <c r="V346" s="82" t="s">
        <v>586</v>
      </c>
      <c r="W346" s="81">
        <v>43634.72037037037</v>
      </c>
      <c r="X346" s="85">
        <v>43634</v>
      </c>
      <c r="Y346" s="87" t="s">
        <v>711</v>
      </c>
      <c r="Z346" s="82" t="s">
        <v>841</v>
      </c>
      <c r="AA346" s="79"/>
      <c r="AB346" s="79"/>
      <c r="AC346" s="87" t="s">
        <v>971</v>
      </c>
      <c r="AD346" s="79"/>
      <c r="AE346" s="79" t="b">
        <v>0</v>
      </c>
      <c r="AF346" s="79">
        <v>0</v>
      </c>
      <c r="AG346" s="87" t="s">
        <v>981</v>
      </c>
      <c r="AH346" s="79" t="b">
        <v>0</v>
      </c>
      <c r="AI346" s="79" t="s">
        <v>982</v>
      </c>
      <c r="AJ346" s="79"/>
      <c r="AK346" s="87" t="s">
        <v>981</v>
      </c>
      <c r="AL346" s="79" t="b">
        <v>0</v>
      </c>
      <c r="AM346" s="79">
        <v>69</v>
      </c>
      <c r="AN346" s="87" t="s">
        <v>973</v>
      </c>
      <c r="AO346" s="79" t="s">
        <v>987</v>
      </c>
      <c r="AP346" s="79" t="b">
        <v>0</v>
      </c>
      <c r="AQ346" s="87" t="s">
        <v>973</v>
      </c>
      <c r="AR346" s="79" t="s">
        <v>196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v>2</v>
      </c>
      <c r="BG346" s="49">
        <v>7.142857142857143</v>
      </c>
      <c r="BH346" s="48">
        <v>0</v>
      </c>
      <c r="BI346" s="49">
        <v>0</v>
      </c>
      <c r="BJ346" s="48">
        <v>0</v>
      </c>
      <c r="BK346" s="49">
        <v>0</v>
      </c>
      <c r="BL346" s="48">
        <v>26</v>
      </c>
      <c r="BM346" s="49">
        <v>92.85714285714286</v>
      </c>
      <c r="BN346" s="48">
        <v>28</v>
      </c>
    </row>
    <row r="347" spans="1:66" ht="15">
      <c r="A347" s="65" t="s">
        <v>346</v>
      </c>
      <c r="B347" s="65" t="s">
        <v>347</v>
      </c>
      <c r="C347" s="66" t="s">
        <v>2615</v>
      </c>
      <c r="D347" s="67">
        <v>3</v>
      </c>
      <c r="E347" s="66" t="s">
        <v>132</v>
      </c>
      <c r="F347" s="69">
        <v>32</v>
      </c>
      <c r="G347" s="66"/>
      <c r="H347" s="70"/>
      <c r="I347" s="71"/>
      <c r="J347" s="71"/>
      <c r="K347" s="34" t="s">
        <v>66</v>
      </c>
      <c r="L347" s="72">
        <v>347</v>
      </c>
      <c r="M347" s="72"/>
      <c r="N347" s="73"/>
      <c r="O347" s="79" t="s">
        <v>367</v>
      </c>
      <c r="P347" s="81">
        <v>43632.923263888886</v>
      </c>
      <c r="Q347" s="79" t="s">
        <v>386</v>
      </c>
      <c r="R347" s="79"/>
      <c r="S347" s="79"/>
      <c r="T347" s="79" t="s">
        <v>449</v>
      </c>
      <c r="U347" s="79"/>
      <c r="V347" s="82" t="s">
        <v>587</v>
      </c>
      <c r="W347" s="81">
        <v>43632.923263888886</v>
      </c>
      <c r="X347" s="85">
        <v>43632</v>
      </c>
      <c r="Y347" s="87" t="s">
        <v>712</v>
      </c>
      <c r="Z347" s="82" t="s">
        <v>842</v>
      </c>
      <c r="AA347" s="79"/>
      <c r="AB347" s="79"/>
      <c r="AC347" s="87" t="s">
        <v>972</v>
      </c>
      <c r="AD347" s="79"/>
      <c r="AE347" s="79" t="b">
        <v>0</v>
      </c>
      <c r="AF347" s="79">
        <v>0</v>
      </c>
      <c r="AG347" s="87" t="s">
        <v>981</v>
      </c>
      <c r="AH347" s="79" t="b">
        <v>0</v>
      </c>
      <c r="AI347" s="79" t="s">
        <v>982</v>
      </c>
      <c r="AJ347" s="79"/>
      <c r="AK347" s="87" t="s">
        <v>981</v>
      </c>
      <c r="AL347" s="79" t="b">
        <v>0</v>
      </c>
      <c r="AM347" s="79">
        <v>62</v>
      </c>
      <c r="AN347" s="87" t="s">
        <v>974</v>
      </c>
      <c r="AO347" s="79" t="s">
        <v>994</v>
      </c>
      <c r="AP347" s="79" t="b">
        <v>0</v>
      </c>
      <c r="AQ347" s="87" t="s">
        <v>974</v>
      </c>
      <c r="AR347" s="79" t="s">
        <v>196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5" t="s">
        <v>347</v>
      </c>
      <c r="B348" s="65" t="s">
        <v>357</v>
      </c>
      <c r="C348" s="66" t="s">
        <v>2617</v>
      </c>
      <c r="D348" s="67">
        <v>3</v>
      </c>
      <c r="E348" s="66" t="s">
        <v>136</v>
      </c>
      <c r="F348" s="69">
        <v>6</v>
      </c>
      <c r="G348" s="66"/>
      <c r="H348" s="70"/>
      <c r="I348" s="71"/>
      <c r="J348" s="71"/>
      <c r="K348" s="34" t="s">
        <v>65</v>
      </c>
      <c r="L348" s="72">
        <v>348</v>
      </c>
      <c r="M348" s="72"/>
      <c r="N348" s="73"/>
      <c r="O348" s="79" t="s">
        <v>368</v>
      </c>
      <c r="P348" s="81">
        <v>43629.92291666667</v>
      </c>
      <c r="Q348" s="79" t="s">
        <v>379</v>
      </c>
      <c r="R348" s="79"/>
      <c r="S348" s="79"/>
      <c r="T348" s="79" t="s">
        <v>464</v>
      </c>
      <c r="U348" s="79" t="s">
        <v>486</v>
      </c>
      <c r="V348" s="79" t="s">
        <v>486</v>
      </c>
      <c r="W348" s="81">
        <v>43629.92291666667</v>
      </c>
      <c r="X348" s="85">
        <v>43629</v>
      </c>
      <c r="Y348" s="87" t="s">
        <v>713</v>
      </c>
      <c r="Z348" s="82" t="s">
        <v>843</v>
      </c>
      <c r="AA348" s="79"/>
      <c r="AB348" s="79"/>
      <c r="AC348" s="87" t="s">
        <v>973</v>
      </c>
      <c r="AD348" s="79"/>
      <c r="AE348" s="79" t="b">
        <v>0</v>
      </c>
      <c r="AF348" s="79">
        <v>85</v>
      </c>
      <c r="AG348" s="87" t="s">
        <v>981</v>
      </c>
      <c r="AH348" s="79" t="b">
        <v>0</v>
      </c>
      <c r="AI348" s="79" t="s">
        <v>982</v>
      </c>
      <c r="AJ348" s="79"/>
      <c r="AK348" s="87" t="s">
        <v>981</v>
      </c>
      <c r="AL348" s="79" t="b">
        <v>0</v>
      </c>
      <c r="AM348" s="79">
        <v>69</v>
      </c>
      <c r="AN348" s="87" t="s">
        <v>981</v>
      </c>
      <c r="AO348" s="79" t="s">
        <v>1012</v>
      </c>
      <c r="AP348" s="79" t="b">
        <v>0</v>
      </c>
      <c r="AQ348" s="87" t="s">
        <v>973</v>
      </c>
      <c r="AR348" s="79" t="s">
        <v>196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5" t="s">
        <v>347</v>
      </c>
      <c r="B349" s="65" t="s">
        <v>346</v>
      </c>
      <c r="C349" s="66" t="s">
        <v>2617</v>
      </c>
      <c r="D349" s="67">
        <v>3</v>
      </c>
      <c r="E349" s="66" t="s">
        <v>136</v>
      </c>
      <c r="F349" s="69">
        <v>6</v>
      </c>
      <c r="G349" s="66"/>
      <c r="H349" s="70"/>
      <c r="I349" s="71"/>
      <c r="J349" s="71"/>
      <c r="K349" s="34" t="s">
        <v>66</v>
      </c>
      <c r="L349" s="72">
        <v>349</v>
      </c>
      <c r="M349" s="72"/>
      <c r="N349" s="73"/>
      <c r="O349" s="79" t="s">
        <v>368</v>
      </c>
      <c r="P349" s="81">
        <v>43629.92291666667</v>
      </c>
      <c r="Q349" s="79" t="s">
        <v>379</v>
      </c>
      <c r="R349" s="79"/>
      <c r="S349" s="79"/>
      <c r="T349" s="79" t="s">
        <v>464</v>
      </c>
      <c r="U349" s="79" t="s">
        <v>486</v>
      </c>
      <c r="V349" s="79" t="s">
        <v>486</v>
      </c>
      <c r="W349" s="81">
        <v>43629.92291666667</v>
      </c>
      <c r="X349" s="85">
        <v>43629</v>
      </c>
      <c r="Y349" s="87" t="s">
        <v>713</v>
      </c>
      <c r="Z349" s="82" t="s">
        <v>843</v>
      </c>
      <c r="AA349" s="79"/>
      <c r="AB349" s="79"/>
      <c r="AC349" s="87" t="s">
        <v>973</v>
      </c>
      <c r="AD349" s="79"/>
      <c r="AE349" s="79" t="b">
        <v>0</v>
      </c>
      <c r="AF349" s="79">
        <v>85</v>
      </c>
      <c r="AG349" s="87" t="s">
        <v>981</v>
      </c>
      <c r="AH349" s="79" t="b">
        <v>0</v>
      </c>
      <c r="AI349" s="79" t="s">
        <v>982</v>
      </c>
      <c r="AJ349" s="79"/>
      <c r="AK349" s="87" t="s">
        <v>981</v>
      </c>
      <c r="AL349" s="79" t="b">
        <v>0</v>
      </c>
      <c r="AM349" s="79">
        <v>69</v>
      </c>
      <c r="AN349" s="87" t="s">
        <v>981</v>
      </c>
      <c r="AO349" s="79" t="s">
        <v>1012</v>
      </c>
      <c r="AP349" s="79" t="b">
        <v>0</v>
      </c>
      <c r="AQ349" s="87" t="s">
        <v>973</v>
      </c>
      <c r="AR349" s="79" t="s">
        <v>196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5" t="s">
        <v>347</v>
      </c>
      <c r="B350" s="65" t="s">
        <v>358</v>
      </c>
      <c r="C350" s="66" t="s">
        <v>2617</v>
      </c>
      <c r="D350" s="67">
        <v>3</v>
      </c>
      <c r="E350" s="66" t="s">
        <v>136</v>
      </c>
      <c r="F350" s="69">
        <v>6</v>
      </c>
      <c r="G350" s="66"/>
      <c r="H350" s="70"/>
      <c r="I350" s="71"/>
      <c r="J350" s="71"/>
      <c r="K350" s="34" t="s">
        <v>65</v>
      </c>
      <c r="L350" s="72">
        <v>350</v>
      </c>
      <c r="M350" s="72"/>
      <c r="N350" s="73"/>
      <c r="O350" s="79" t="s">
        <v>368</v>
      </c>
      <c r="P350" s="81">
        <v>43629.92291666667</v>
      </c>
      <c r="Q350" s="79" t="s">
        <v>379</v>
      </c>
      <c r="R350" s="79"/>
      <c r="S350" s="79"/>
      <c r="T350" s="79" t="s">
        <v>464</v>
      </c>
      <c r="U350" s="79" t="s">
        <v>486</v>
      </c>
      <c r="V350" s="79" t="s">
        <v>486</v>
      </c>
      <c r="W350" s="81">
        <v>43629.92291666667</v>
      </c>
      <c r="X350" s="85">
        <v>43629</v>
      </c>
      <c r="Y350" s="87" t="s">
        <v>713</v>
      </c>
      <c r="Z350" s="82" t="s">
        <v>843</v>
      </c>
      <c r="AA350" s="79"/>
      <c r="AB350" s="79"/>
      <c r="AC350" s="87" t="s">
        <v>973</v>
      </c>
      <c r="AD350" s="79"/>
      <c r="AE350" s="79" t="b">
        <v>0</v>
      </c>
      <c r="AF350" s="79">
        <v>85</v>
      </c>
      <c r="AG350" s="87" t="s">
        <v>981</v>
      </c>
      <c r="AH350" s="79" t="b">
        <v>0</v>
      </c>
      <c r="AI350" s="79" t="s">
        <v>982</v>
      </c>
      <c r="AJ350" s="79"/>
      <c r="AK350" s="87" t="s">
        <v>981</v>
      </c>
      <c r="AL350" s="79" t="b">
        <v>0</v>
      </c>
      <c r="AM350" s="79">
        <v>69</v>
      </c>
      <c r="AN350" s="87" t="s">
        <v>981</v>
      </c>
      <c r="AO350" s="79" t="s">
        <v>1012</v>
      </c>
      <c r="AP350" s="79" t="b">
        <v>0</v>
      </c>
      <c r="AQ350" s="87" t="s">
        <v>973</v>
      </c>
      <c r="AR350" s="79" t="s">
        <v>196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1</v>
      </c>
      <c r="BF350" s="48">
        <v>2</v>
      </c>
      <c r="BG350" s="49">
        <v>7.142857142857143</v>
      </c>
      <c r="BH350" s="48">
        <v>0</v>
      </c>
      <c r="BI350" s="49">
        <v>0</v>
      </c>
      <c r="BJ350" s="48">
        <v>0</v>
      </c>
      <c r="BK350" s="49">
        <v>0</v>
      </c>
      <c r="BL350" s="48">
        <v>26</v>
      </c>
      <c r="BM350" s="49">
        <v>92.85714285714286</v>
      </c>
      <c r="BN350" s="48">
        <v>28</v>
      </c>
    </row>
    <row r="351" spans="1:66" ht="15">
      <c r="A351" s="65" t="s">
        <v>347</v>
      </c>
      <c r="B351" s="65" t="s">
        <v>357</v>
      </c>
      <c r="C351" s="66" t="s">
        <v>2617</v>
      </c>
      <c r="D351" s="67">
        <v>3</v>
      </c>
      <c r="E351" s="66" t="s">
        <v>136</v>
      </c>
      <c r="F351" s="69">
        <v>6</v>
      </c>
      <c r="G351" s="66"/>
      <c r="H351" s="70"/>
      <c r="I351" s="71"/>
      <c r="J351" s="71"/>
      <c r="K351" s="34" t="s">
        <v>65</v>
      </c>
      <c r="L351" s="72">
        <v>351</v>
      </c>
      <c r="M351" s="72"/>
      <c r="N351" s="73"/>
      <c r="O351" s="79" t="s">
        <v>368</v>
      </c>
      <c r="P351" s="81">
        <v>43632.91736111111</v>
      </c>
      <c r="Q351" s="79" t="s">
        <v>386</v>
      </c>
      <c r="R351" s="79"/>
      <c r="S351" s="79"/>
      <c r="T351" s="79" t="s">
        <v>464</v>
      </c>
      <c r="U351" s="79" t="s">
        <v>486</v>
      </c>
      <c r="V351" s="79" t="s">
        <v>486</v>
      </c>
      <c r="W351" s="81">
        <v>43632.91736111111</v>
      </c>
      <c r="X351" s="85">
        <v>43632</v>
      </c>
      <c r="Y351" s="87" t="s">
        <v>714</v>
      </c>
      <c r="Z351" s="82" t="s">
        <v>844</v>
      </c>
      <c r="AA351" s="79"/>
      <c r="AB351" s="79"/>
      <c r="AC351" s="87" t="s">
        <v>974</v>
      </c>
      <c r="AD351" s="79"/>
      <c r="AE351" s="79" t="b">
        <v>0</v>
      </c>
      <c r="AF351" s="79">
        <v>81</v>
      </c>
      <c r="AG351" s="87" t="s">
        <v>981</v>
      </c>
      <c r="AH351" s="79" t="b">
        <v>0</v>
      </c>
      <c r="AI351" s="79" t="s">
        <v>982</v>
      </c>
      <c r="AJ351" s="79"/>
      <c r="AK351" s="87" t="s">
        <v>981</v>
      </c>
      <c r="AL351" s="79" t="b">
        <v>0</v>
      </c>
      <c r="AM351" s="79">
        <v>62</v>
      </c>
      <c r="AN351" s="87" t="s">
        <v>981</v>
      </c>
      <c r="AO351" s="79" t="s">
        <v>1012</v>
      </c>
      <c r="AP351" s="79" t="b">
        <v>0</v>
      </c>
      <c r="AQ351" s="87" t="s">
        <v>974</v>
      </c>
      <c r="AR351" s="79" t="s">
        <v>196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5" t="s">
        <v>347</v>
      </c>
      <c r="B352" s="65" t="s">
        <v>346</v>
      </c>
      <c r="C352" s="66" t="s">
        <v>2617</v>
      </c>
      <c r="D352" s="67">
        <v>3</v>
      </c>
      <c r="E352" s="66" t="s">
        <v>136</v>
      </c>
      <c r="F352" s="69">
        <v>6</v>
      </c>
      <c r="G352" s="66"/>
      <c r="H352" s="70"/>
      <c r="I352" s="71"/>
      <c r="J352" s="71"/>
      <c r="K352" s="34" t="s">
        <v>66</v>
      </c>
      <c r="L352" s="72">
        <v>352</v>
      </c>
      <c r="M352" s="72"/>
      <c r="N352" s="73"/>
      <c r="O352" s="79" t="s">
        <v>368</v>
      </c>
      <c r="P352" s="81">
        <v>43632.91736111111</v>
      </c>
      <c r="Q352" s="79" t="s">
        <v>386</v>
      </c>
      <c r="R352" s="79"/>
      <c r="S352" s="79"/>
      <c r="T352" s="79" t="s">
        <v>464</v>
      </c>
      <c r="U352" s="79" t="s">
        <v>486</v>
      </c>
      <c r="V352" s="79" t="s">
        <v>486</v>
      </c>
      <c r="W352" s="81">
        <v>43632.91736111111</v>
      </c>
      <c r="X352" s="85">
        <v>43632</v>
      </c>
      <c r="Y352" s="87" t="s">
        <v>714</v>
      </c>
      <c r="Z352" s="82" t="s">
        <v>844</v>
      </c>
      <c r="AA352" s="79"/>
      <c r="AB352" s="79"/>
      <c r="AC352" s="87" t="s">
        <v>974</v>
      </c>
      <c r="AD352" s="79"/>
      <c r="AE352" s="79" t="b">
        <v>0</v>
      </c>
      <c r="AF352" s="79">
        <v>81</v>
      </c>
      <c r="AG352" s="87" t="s">
        <v>981</v>
      </c>
      <c r="AH352" s="79" t="b">
        <v>0</v>
      </c>
      <c r="AI352" s="79" t="s">
        <v>982</v>
      </c>
      <c r="AJ352" s="79"/>
      <c r="AK352" s="87" t="s">
        <v>981</v>
      </c>
      <c r="AL352" s="79" t="b">
        <v>0</v>
      </c>
      <c r="AM352" s="79">
        <v>62</v>
      </c>
      <c r="AN352" s="87" t="s">
        <v>981</v>
      </c>
      <c r="AO352" s="79" t="s">
        <v>1012</v>
      </c>
      <c r="AP352" s="79" t="b">
        <v>0</v>
      </c>
      <c r="AQ352" s="87" t="s">
        <v>974</v>
      </c>
      <c r="AR352" s="79" t="s">
        <v>196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5" t="s">
        <v>347</v>
      </c>
      <c r="B353" s="65" t="s">
        <v>358</v>
      </c>
      <c r="C353" s="66" t="s">
        <v>2617</v>
      </c>
      <c r="D353" s="67">
        <v>3</v>
      </c>
      <c r="E353" s="66" t="s">
        <v>136</v>
      </c>
      <c r="F353" s="69">
        <v>6</v>
      </c>
      <c r="G353" s="66"/>
      <c r="H353" s="70"/>
      <c r="I353" s="71"/>
      <c r="J353" s="71"/>
      <c r="K353" s="34" t="s">
        <v>65</v>
      </c>
      <c r="L353" s="72">
        <v>353</v>
      </c>
      <c r="M353" s="72"/>
      <c r="N353" s="73"/>
      <c r="O353" s="79" t="s">
        <v>368</v>
      </c>
      <c r="P353" s="81">
        <v>43632.91736111111</v>
      </c>
      <c r="Q353" s="79" t="s">
        <v>386</v>
      </c>
      <c r="R353" s="79"/>
      <c r="S353" s="79"/>
      <c r="T353" s="79" t="s">
        <v>464</v>
      </c>
      <c r="U353" s="79" t="s">
        <v>486</v>
      </c>
      <c r="V353" s="79" t="s">
        <v>486</v>
      </c>
      <c r="W353" s="81">
        <v>43632.91736111111</v>
      </c>
      <c r="X353" s="85">
        <v>43632</v>
      </c>
      <c r="Y353" s="87" t="s">
        <v>714</v>
      </c>
      <c r="Z353" s="82" t="s">
        <v>844</v>
      </c>
      <c r="AA353" s="79"/>
      <c r="AB353" s="79"/>
      <c r="AC353" s="87" t="s">
        <v>974</v>
      </c>
      <c r="AD353" s="79"/>
      <c r="AE353" s="79" t="b">
        <v>0</v>
      </c>
      <c r="AF353" s="79">
        <v>81</v>
      </c>
      <c r="AG353" s="87" t="s">
        <v>981</v>
      </c>
      <c r="AH353" s="79" t="b">
        <v>0</v>
      </c>
      <c r="AI353" s="79" t="s">
        <v>982</v>
      </c>
      <c r="AJ353" s="79"/>
      <c r="AK353" s="87" t="s">
        <v>981</v>
      </c>
      <c r="AL353" s="79" t="b">
        <v>0</v>
      </c>
      <c r="AM353" s="79">
        <v>62</v>
      </c>
      <c r="AN353" s="87" t="s">
        <v>981</v>
      </c>
      <c r="AO353" s="79" t="s">
        <v>1012</v>
      </c>
      <c r="AP353" s="79" t="b">
        <v>0</v>
      </c>
      <c r="AQ353" s="87" t="s">
        <v>974</v>
      </c>
      <c r="AR353" s="79" t="s">
        <v>196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8">
        <v>2</v>
      </c>
      <c r="BG353" s="49">
        <v>7.142857142857143</v>
      </c>
      <c r="BH353" s="48">
        <v>0</v>
      </c>
      <c r="BI353" s="49">
        <v>0</v>
      </c>
      <c r="BJ353" s="48">
        <v>0</v>
      </c>
      <c r="BK353" s="49">
        <v>0</v>
      </c>
      <c r="BL353" s="48">
        <v>26</v>
      </c>
      <c r="BM353" s="49">
        <v>92.85714285714286</v>
      </c>
      <c r="BN353" s="48">
        <v>28</v>
      </c>
    </row>
    <row r="354" spans="1:66" ht="15">
      <c r="A354" s="65" t="s">
        <v>347</v>
      </c>
      <c r="B354" s="65" t="s">
        <v>347</v>
      </c>
      <c r="C354" s="66" t="s">
        <v>2616</v>
      </c>
      <c r="D354" s="67">
        <v>3</v>
      </c>
      <c r="E354" s="66" t="s">
        <v>136</v>
      </c>
      <c r="F354" s="69">
        <v>23.333333333333336</v>
      </c>
      <c r="G354" s="66"/>
      <c r="H354" s="70"/>
      <c r="I354" s="71"/>
      <c r="J354" s="71"/>
      <c r="K354" s="34" t="s">
        <v>65</v>
      </c>
      <c r="L354" s="72">
        <v>354</v>
      </c>
      <c r="M354" s="72"/>
      <c r="N354" s="73"/>
      <c r="O354" s="79" t="s">
        <v>367</v>
      </c>
      <c r="P354" s="81">
        <v>43633.68958333333</v>
      </c>
      <c r="Q354" s="79" t="s">
        <v>386</v>
      </c>
      <c r="R354" s="79"/>
      <c r="S354" s="79"/>
      <c r="T354" s="79" t="s">
        <v>449</v>
      </c>
      <c r="U354" s="79"/>
      <c r="V354" s="82" t="s">
        <v>588</v>
      </c>
      <c r="W354" s="81">
        <v>43633.68958333333</v>
      </c>
      <c r="X354" s="85">
        <v>43633</v>
      </c>
      <c r="Y354" s="87" t="s">
        <v>715</v>
      </c>
      <c r="Z354" s="82" t="s">
        <v>845</v>
      </c>
      <c r="AA354" s="79"/>
      <c r="AB354" s="79"/>
      <c r="AC354" s="87" t="s">
        <v>975</v>
      </c>
      <c r="AD354" s="79"/>
      <c r="AE354" s="79" t="b">
        <v>0</v>
      </c>
      <c r="AF354" s="79">
        <v>0</v>
      </c>
      <c r="AG354" s="87" t="s">
        <v>981</v>
      </c>
      <c r="AH354" s="79" t="b">
        <v>0</v>
      </c>
      <c r="AI354" s="79" t="s">
        <v>982</v>
      </c>
      <c r="AJ354" s="79"/>
      <c r="AK354" s="87" t="s">
        <v>981</v>
      </c>
      <c r="AL354" s="79" t="b">
        <v>0</v>
      </c>
      <c r="AM354" s="79">
        <v>62</v>
      </c>
      <c r="AN354" s="87" t="s">
        <v>974</v>
      </c>
      <c r="AO354" s="79" t="s">
        <v>991</v>
      </c>
      <c r="AP354" s="79" t="b">
        <v>0</v>
      </c>
      <c r="AQ354" s="87" t="s">
        <v>974</v>
      </c>
      <c r="AR354" s="79" t="s">
        <v>196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8"/>
      <c r="BG354" s="49"/>
      <c r="BH354" s="48"/>
      <c r="BI354" s="49"/>
      <c r="BJ354" s="48"/>
      <c r="BK354" s="49"/>
      <c r="BL354" s="48"/>
      <c r="BM354" s="49"/>
      <c r="BN354" s="48"/>
    </row>
    <row r="355" spans="1:66" ht="15">
      <c r="A355" s="65" t="s">
        <v>347</v>
      </c>
      <c r="B355" s="65" t="s">
        <v>357</v>
      </c>
      <c r="C355" s="66" t="s">
        <v>2617</v>
      </c>
      <c r="D355" s="67">
        <v>3</v>
      </c>
      <c r="E355" s="66" t="s">
        <v>136</v>
      </c>
      <c r="F355" s="69">
        <v>6</v>
      </c>
      <c r="G355" s="66"/>
      <c r="H355" s="70"/>
      <c r="I355" s="71"/>
      <c r="J355" s="71"/>
      <c r="K355" s="34" t="s">
        <v>65</v>
      </c>
      <c r="L355" s="72">
        <v>355</v>
      </c>
      <c r="M355" s="72"/>
      <c r="N355" s="73"/>
      <c r="O355" s="79" t="s">
        <v>368</v>
      </c>
      <c r="P355" s="81">
        <v>43633.68958333333</v>
      </c>
      <c r="Q355" s="79" t="s">
        <v>386</v>
      </c>
      <c r="R355" s="79"/>
      <c r="S355" s="79"/>
      <c r="T355" s="79" t="s">
        <v>449</v>
      </c>
      <c r="U355" s="79"/>
      <c r="V355" s="82" t="s">
        <v>588</v>
      </c>
      <c r="W355" s="81">
        <v>43633.68958333333</v>
      </c>
      <c r="X355" s="85">
        <v>43633</v>
      </c>
      <c r="Y355" s="87" t="s">
        <v>715</v>
      </c>
      <c r="Z355" s="82" t="s">
        <v>845</v>
      </c>
      <c r="AA355" s="79"/>
      <c r="AB355" s="79"/>
      <c r="AC355" s="87" t="s">
        <v>975</v>
      </c>
      <c r="AD355" s="79"/>
      <c r="AE355" s="79" t="b">
        <v>0</v>
      </c>
      <c r="AF355" s="79">
        <v>0</v>
      </c>
      <c r="AG355" s="87" t="s">
        <v>981</v>
      </c>
      <c r="AH355" s="79" t="b">
        <v>0</v>
      </c>
      <c r="AI355" s="79" t="s">
        <v>982</v>
      </c>
      <c r="AJ355" s="79"/>
      <c r="AK355" s="87" t="s">
        <v>981</v>
      </c>
      <c r="AL355" s="79" t="b">
        <v>0</v>
      </c>
      <c r="AM355" s="79">
        <v>62</v>
      </c>
      <c r="AN355" s="87" t="s">
        <v>974</v>
      </c>
      <c r="AO355" s="79" t="s">
        <v>991</v>
      </c>
      <c r="AP355" s="79" t="b">
        <v>0</v>
      </c>
      <c r="AQ355" s="87" t="s">
        <v>974</v>
      </c>
      <c r="AR355" s="79" t="s">
        <v>196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5" t="s">
        <v>347</v>
      </c>
      <c r="B356" s="65" t="s">
        <v>346</v>
      </c>
      <c r="C356" s="66" t="s">
        <v>2617</v>
      </c>
      <c r="D356" s="67">
        <v>3</v>
      </c>
      <c r="E356" s="66" t="s">
        <v>136</v>
      </c>
      <c r="F356" s="69">
        <v>6</v>
      </c>
      <c r="G356" s="66"/>
      <c r="H356" s="70"/>
      <c r="I356" s="71"/>
      <c r="J356" s="71"/>
      <c r="K356" s="34" t="s">
        <v>66</v>
      </c>
      <c r="L356" s="72">
        <v>356</v>
      </c>
      <c r="M356" s="72"/>
      <c r="N356" s="73"/>
      <c r="O356" s="79" t="s">
        <v>368</v>
      </c>
      <c r="P356" s="81">
        <v>43633.68958333333</v>
      </c>
      <c r="Q356" s="79" t="s">
        <v>386</v>
      </c>
      <c r="R356" s="79"/>
      <c r="S356" s="79"/>
      <c r="T356" s="79" t="s">
        <v>449</v>
      </c>
      <c r="U356" s="79"/>
      <c r="V356" s="82" t="s">
        <v>588</v>
      </c>
      <c r="W356" s="81">
        <v>43633.68958333333</v>
      </c>
      <c r="X356" s="85">
        <v>43633</v>
      </c>
      <c r="Y356" s="87" t="s">
        <v>715</v>
      </c>
      <c r="Z356" s="82" t="s">
        <v>845</v>
      </c>
      <c r="AA356" s="79"/>
      <c r="AB356" s="79"/>
      <c r="AC356" s="87" t="s">
        <v>975</v>
      </c>
      <c r="AD356" s="79"/>
      <c r="AE356" s="79" t="b">
        <v>0</v>
      </c>
      <c r="AF356" s="79">
        <v>0</v>
      </c>
      <c r="AG356" s="87" t="s">
        <v>981</v>
      </c>
      <c r="AH356" s="79" t="b">
        <v>0</v>
      </c>
      <c r="AI356" s="79" t="s">
        <v>982</v>
      </c>
      <c r="AJ356" s="79"/>
      <c r="AK356" s="87" t="s">
        <v>981</v>
      </c>
      <c r="AL356" s="79" t="b">
        <v>0</v>
      </c>
      <c r="AM356" s="79">
        <v>62</v>
      </c>
      <c r="AN356" s="87" t="s">
        <v>974</v>
      </c>
      <c r="AO356" s="79" t="s">
        <v>991</v>
      </c>
      <c r="AP356" s="79" t="b">
        <v>0</v>
      </c>
      <c r="AQ356" s="87" t="s">
        <v>974</v>
      </c>
      <c r="AR356" s="79" t="s">
        <v>196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5" t="s">
        <v>347</v>
      </c>
      <c r="B357" s="65" t="s">
        <v>358</v>
      </c>
      <c r="C357" s="66" t="s">
        <v>2617</v>
      </c>
      <c r="D357" s="67">
        <v>3</v>
      </c>
      <c r="E357" s="66" t="s">
        <v>136</v>
      </c>
      <c r="F357" s="69">
        <v>6</v>
      </c>
      <c r="G357" s="66"/>
      <c r="H357" s="70"/>
      <c r="I357" s="71"/>
      <c r="J357" s="71"/>
      <c r="K357" s="34" t="s">
        <v>65</v>
      </c>
      <c r="L357" s="72">
        <v>357</v>
      </c>
      <c r="M357" s="72"/>
      <c r="N357" s="73"/>
      <c r="O357" s="79" t="s">
        <v>368</v>
      </c>
      <c r="P357" s="81">
        <v>43633.68958333333</v>
      </c>
      <c r="Q357" s="79" t="s">
        <v>386</v>
      </c>
      <c r="R357" s="79"/>
      <c r="S357" s="79"/>
      <c r="T357" s="79" t="s">
        <v>449</v>
      </c>
      <c r="U357" s="79"/>
      <c r="V357" s="82" t="s">
        <v>588</v>
      </c>
      <c r="W357" s="81">
        <v>43633.68958333333</v>
      </c>
      <c r="X357" s="85">
        <v>43633</v>
      </c>
      <c r="Y357" s="87" t="s">
        <v>715</v>
      </c>
      <c r="Z357" s="82" t="s">
        <v>845</v>
      </c>
      <c r="AA357" s="79"/>
      <c r="AB357" s="79"/>
      <c r="AC357" s="87" t="s">
        <v>975</v>
      </c>
      <c r="AD357" s="79"/>
      <c r="AE357" s="79" t="b">
        <v>0</v>
      </c>
      <c r="AF357" s="79">
        <v>0</v>
      </c>
      <c r="AG357" s="87" t="s">
        <v>981</v>
      </c>
      <c r="AH357" s="79" t="b">
        <v>0</v>
      </c>
      <c r="AI357" s="79" t="s">
        <v>982</v>
      </c>
      <c r="AJ357" s="79"/>
      <c r="AK357" s="87" t="s">
        <v>981</v>
      </c>
      <c r="AL357" s="79" t="b">
        <v>0</v>
      </c>
      <c r="AM357" s="79">
        <v>62</v>
      </c>
      <c r="AN357" s="87" t="s">
        <v>974</v>
      </c>
      <c r="AO357" s="79" t="s">
        <v>991</v>
      </c>
      <c r="AP357" s="79" t="b">
        <v>0</v>
      </c>
      <c r="AQ357" s="87" t="s">
        <v>974</v>
      </c>
      <c r="AR357" s="79" t="s">
        <v>196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8">
        <v>2</v>
      </c>
      <c r="BG357" s="49">
        <v>7.142857142857143</v>
      </c>
      <c r="BH357" s="48">
        <v>0</v>
      </c>
      <c r="BI357" s="49">
        <v>0</v>
      </c>
      <c r="BJ357" s="48">
        <v>0</v>
      </c>
      <c r="BK357" s="49">
        <v>0</v>
      </c>
      <c r="BL357" s="48">
        <v>26</v>
      </c>
      <c r="BM357" s="49">
        <v>92.85714285714286</v>
      </c>
      <c r="BN357" s="48">
        <v>28</v>
      </c>
    </row>
    <row r="358" spans="1:66" ht="15">
      <c r="A358" s="65" t="s">
        <v>347</v>
      </c>
      <c r="B358" s="65" t="s">
        <v>347</v>
      </c>
      <c r="C358" s="66" t="s">
        <v>2616</v>
      </c>
      <c r="D358" s="67">
        <v>3</v>
      </c>
      <c r="E358" s="66" t="s">
        <v>136</v>
      </c>
      <c r="F358" s="69">
        <v>23.333333333333336</v>
      </c>
      <c r="G358" s="66"/>
      <c r="H358" s="70"/>
      <c r="I358" s="71"/>
      <c r="J358" s="71"/>
      <c r="K358" s="34" t="s">
        <v>65</v>
      </c>
      <c r="L358" s="72">
        <v>358</v>
      </c>
      <c r="M358" s="72"/>
      <c r="N358" s="73"/>
      <c r="O358" s="79" t="s">
        <v>367</v>
      </c>
      <c r="P358" s="81">
        <v>43634.63612268519</v>
      </c>
      <c r="Q358" s="79" t="s">
        <v>379</v>
      </c>
      <c r="R358" s="79"/>
      <c r="S358" s="79"/>
      <c r="T358" s="79" t="s">
        <v>449</v>
      </c>
      <c r="U358" s="79"/>
      <c r="V358" s="82" t="s">
        <v>588</v>
      </c>
      <c r="W358" s="81">
        <v>43634.63612268519</v>
      </c>
      <c r="X358" s="85">
        <v>43634</v>
      </c>
      <c r="Y358" s="87" t="s">
        <v>716</v>
      </c>
      <c r="Z358" s="82" t="s">
        <v>846</v>
      </c>
      <c r="AA358" s="79"/>
      <c r="AB358" s="79"/>
      <c r="AC358" s="87" t="s">
        <v>976</v>
      </c>
      <c r="AD358" s="79"/>
      <c r="AE358" s="79" t="b">
        <v>0</v>
      </c>
      <c r="AF358" s="79">
        <v>0</v>
      </c>
      <c r="AG358" s="87" t="s">
        <v>981</v>
      </c>
      <c r="AH358" s="79" t="b">
        <v>0</v>
      </c>
      <c r="AI358" s="79" t="s">
        <v>982</v>
      </c>
      <c r="AJ358" s="79"/>
      <c r="AK358" s="87" t="s">
        <v>981</v>
      </c>
      <c r="AL358" s="79" t="b">
        <v>0</v>
      </c>
      <c r="AM358" s="79">
        <v>69</v>
      </c>
      <c r="AN358" s="87" t="s">
        <v>973</v>
      </c>
      <c r="AO358" s="79" t="s">
        <v>991</v>
      </c>
      <c r="AP358" s="79" t="b">
        <v>0</v>
      </c>
      <c r="AQ358" s="87" t="s">
        <v>973</v>
      </c>
      <c r="AR358" s="79" t="s">
        <v>196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5" t="s">
        <v>347</v>
      </c>
      <c r="B359" s="65" t="s">
        <v>357</v>
      </c>
      <c r="C359" s="66" t="s">
        <v>2617</v>
      </c>
      <c r="D359" s="67">
        <v>3</v>
      </c>
      <c r="E359" s="66" t="s">
        <v>136</v>
      </c>
      <c r="F359" s="69">
        <v>6</v>
      </c>
      <c r="G359" s="66"/>
      <c r="H359" s="70"/>
      <c r="I359" s="71"/>
      <c r="J359" s="71"/>
      <c r="K359" s="34" t="s">
        <v>65</v>
      </c>
      <c r="L359" s="72">
        <v>359</v>
      </c>
      <c r="M359" s="72"/>
      <c r="N359" s="73"/>
      <c r="O359" s="79" t="s">
        <v>368</v>
      </c>
      <c r="P359" s="81">
        <v>43634.63612268519</v>
      </c>
      <c r="Q359" s="79" t="s">
        <v>379</v>
      </c>
      <c r="R359" s="79"/>
      <c r="S359" s="79"/>
      <c r="T359" s="79" t="s">
        <v>449</v>
      </c>
      <c r="U359" s="79"/>
      <c r="V359" s="82" t="s">
        <v>588</v>
      </c>
      <c r="W359" s="81">
        <v>43634.63612268519</v>
      </c>
      <c r="X359" s="85">
        <v>43634</v>
      </c>
      <c r="Y359" s="87" t="s">
        <v>716</v>
      </c>
      <c r="Z359" s="82" t="s">
        <v>846</v>
      </c>
      <c r="AA359" s="79"/>
      <c r="AB359" s="79"/>
      <c r="AC359" s="87" t="s">
        <v>976</v>
      </c>
      <c r="AD359" s="79"/>
      <c r="AE359" s="79" t="b">
        <v>0</v>
      </c>
      <c r="AF359" s="79">
        <v>0</v>
      </c>
      <c r="AG359" s="87" t="s">
        <v>981</v>
      </c>
      <c r="AH359" s="79" t="b">
        <v>0</v>
      </c>
      <c r="AI359" s="79" t="s">
        <v>982</v>
      </c>
      <c r="AJ359" s="79"/>
      <c r="AK359" s="87" t="s">
        <v>981</v>
      </c>
      <c r="AL359" s="79" t="b">
        <v>0</v>
      </c>
      <c r="AM359" s="79">
        <v>69</v>
      </c>
      <c r="AN359" s="87" t="s">
        <v>973</v>
      </c>
      <c r="AO359" s="79" t="s">
        <v>991</v>
      </c>
      <c r="AP359" s="79" t="b">
        <v>0</v>
      </c>
      <c r="AQ359" s="87" t="s">
        <v>973</v>
      </c>
      <c r="AR359" s="79" t="s">
        <v>196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5" t="s">
        <v>347</v>
      </c>
      <c r="B360" s="65" t="s">
        <v>346</v>
      </c>
      <c r="C360" s="66" t="s">
        <v>2617</v>
      </c>
      <c r="D360" s="67">
        <v>3</v>
      </c>
      <c r="E360" s="66" t="s">
        <v>136</v>
      </c>
      <c r="F360" s="69">
        <v>6</v>
      </c>
      <c r="G360" s="66"/>
      <c r="H360" s="70"/>
      <c r="I360" s="71"/>
      <c r="J360" s="71"/>
      <c r="K360" s="34" t="s">
        <v>66</v>
      </c>
      <c r="L360" s="72">
        <v>360</v>
      </c>
      <c r="M360" s="72"/>
      <c r="N360" s="73"/>
      <c r="O360" s="79" t="s">
        <v>368</v>
      </c>
      <c r="P360" s="81">
        <v>43634.63612268519</v>
      </c>
      <c r="Q360" s="79" t="s">
        <v>379</v>
      </c>
      <c r="R360" s="79"/>
      <c r="S360" s="79"/>
      <c r="T360" s="79" t="s">
        <v>449</v>
      </c>
      <c r="U360" s="79"/>
      <c r="V360" s="82" t="s">
        <v>588</v>
      </c>
      <c r="W360" s="81">
        <v>43634.63612268519</v>
      </c>
      <c r="X360" s="85">
        <v>43634</v>
      </c>
      <c r="Y360" s="87" t="s">
        <v>716</v>
      </c>
      <c r="Z360" s="82" t="s">
        <v>846</v>
      </c>
      <c r="AA360" s="79"/>
      <c r="AB360" s="79"/>
      <c r="AC360" s="87" t="s">
        <v>976</v>
      </c>
      <c r="AD360" s="79"/>
      <c r="AE360" s="79" t="b">
        <v>0</v>
      </c>
      <c r="AF360" s="79">
        <v>0</v>
      </c>
      <c r="AG360" s="87" t="s">
        <v>981</v>
      </c>
      <c r="AH360" s="79" t="b">
        <v>0</v>
      </c>
      <c r="AI360" s="79" t="s">
        <v>982</v>
      </c>
      <c r="AJ360" s="79"/>
      <c r="AK360" s="87" t="s">
        <v>981</v>
      </c>
      <c r="AL360" s="79" t="b">
        <v>0</v>
      </c>
      <c r="AM360" s="79">
        <v>69</v>
      </c>
      <c r="AN360" s="87" t="s">
        <v>973</v>
      </c>
      <c r="AO360" s="79" t="s">
        <v>991</v>
      </c>
      <c r="AP360" s="79" t="b">
        <v>0</v>
      </c>
      <c r="AQ360" s="87" t="s">
        <v>973</v>
      </c>
      <c r="AR360" s="79" t="s">
        <v>196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5" t="s">
        <v>347</v>
      </c>
      <c r="B361" s="65" t="s">
        <v>358</v>
      </c>
      <c r="C361" s="66" t="s">
        <v>2617</v>
      </c>
      <c r="D361" s="67">
        <v>3</v>
      </c>
      <c r="E361" s="66" t="s">
        <v>136</v>
      </c>
      <c r="F361" s="69">
        <v>6</v>
      </c>
      <c r="G361" s="66"/>
      <c r="H361" s="70"/>
      <c r="I361" s="71"/>
      <c r="J361" s="71"/>
      <c r="K361" s="34" t="s">
        <v>65</v>
      </c>
      <c r="L361" s="72">
        <v>361</v>
      </c>
      <c r="M361" s="72"/>
      <c r="N361" s="73"/>
      <c r="O361" s="79" t="s">
        <v>368</v>
      </c>
      <c r="P361" s="81">
        <v>43634.63612268519</v>
      </c>
      <c r="Q361" s="79" t="s">
        <v>379</v>
      </c>
      <c r="R361" s="79"/>
      <c r="S361" s="79"/>
      <c r="T361" s="79" t="s">
        <v>449</v>
      </c>
      <c r="U361" s="79"/>
      <c r="V361" s="82" t="s">
        <v>588</v>
      </c>
      <c r="W361" s="81">
        <v>43634.63612268519</v>
      </c>
      <c r="X361" s="85">
        <v>43634</v>
      </c>
      <c r="Y361" s="87" t="s">
        <v>716</v>
      </c>
      <c r="Z361" s="82" t="s">
        <v>846</v>
      </c>
      <c r="AA361" s="79"/>
      <c r="AB361" s="79"/>
      <c r="AC361" s="87" t="s">
        <v>976</v>
      </c>
      <c r="AD361" s="79"/>
      <c r="AE361" s="79" t="b">
        <v>0</v>
      </c>
      <c r="AF361" s="79">
        <v>0</v>
      </c>
      <c r="AG361" s="87" t="s">
        <v>981</v>
      </c>
      <c r="AH361" s="79" t="b">
        <v>0</v>
      </c>
      <c r="AI361" s="79" t="s">
        <v>982</v>
      </c>
      <c r="AJ361" s="79"/>
      <c r="AK361" s="87" t="s">
        <v>981</v>
      </c>
      <c r="AL361" s="79" t="b">
        <v>0</v>
      </c>
      <c r="AM361" s="79">
        <v>69</v>
      </c>
      <c r="AN361" s="87" t="s">
        <v>973</v>
      </c>
      <c r="AO361" s="79" t="s">
        <v>991</v>
      </c>
      <c r="AP361" s="79" t="b">
        <v>0</v>
      </c>
      <c r="AQ361" s="87" t="s">
        <v>973</v>
      </c>
      <c r="AR361" s="79" t="s">
        <v>196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8">
        <v>2</v>
      </c>
      <c r="BG361" s="49">
        <v>7.142857142857143</v>
      </c>
      <c r="BH361" s="48">
        <v>0</v>
      </c>
      <c r="BI361" s="49">
        <v>0</v>
      </c>
      <c r="BJ361" s="48">
        <v>0</v>
      </c>
      <c r="BK361" s="49">
        <v>0</v>
      </c>
      <c r="BL361" s="48">
        <v>26</v>
      </c>
      <c r="BM361" s="49">
        <v>92.85714285714286</v>
      </c>
      <c r="BN361" s="48">
        <v>28</v>
      </c>
    </row>
    <row r="362" spans="1:66" ht="15">
      <c r="A362" s="65" t="s">
        <v>348</v>
      </c>
      <c r="B362" s="65" t="s">
        <v>347</v>
      </c>
      <c r="C362" s="66" t="s">
        <v>2615</v>
      </c>
      <c r="D362" s="67">
        <v>3</v>
      </c>
      <c r="E362" s="66" t="s">
        <v>132</v>
      </c>
      <c r="F362" s="69">
        <v>32</v>
      </c>
      <c r="G362" s="66"/>
      <c r="H362" s="70"/>
      <c r="I362" s="71"/>
      <c r="J362" s="71"/>
      <c r="K362" s="34" t="s">
        <v>65</v>
      </c>
      <c r="L362" s="72">
        <v>362</v>
      </c>
      <c r="M362" s="72"/>
      <c r="N362" s="73"/>
      <c r="O362" s="79" t="s">
        <v>367</v>
      </c>
      <c r="P362" s="81">
        <v>43634.77307870371</v>
      </c>
      <c r="Q362" s="79" t="s">
        <v>386</v>
      </c>
      <c r="R362" s="79"/>
      <c r="S362" s="79"/>
      <c r="T362" s="79" t="s">
        <v>449</v>
      </c>
      <c r="U362" s="79"/>
      <c r="V362" s="82" t="s">
        <v>589</v>
      </c>
      <c r="W362" s="81">
        <v>43634.77307870371</v>
      </c>
      <c r="X362" s="85">
        <v>43634</v>
      </c>
      <c r="Y362" s="87" t="s">
        <v>717</v>
      </c>
      <c r="Z362" s="82" t="s">
        <v>847</v>
      </c>
      <c r="AA362" s="79"/>
      <c r="AB362" s="79"/>
      <c r="AC362" s="87" t="s">
        <v>977</v>
      </c>
      <c r="AD362" s="79"/>
      <c r="AE362" s="79" t="b">
        <v>0</v>
      </c>
      <c r="AF362" s="79">
        <v>0</v>
      </c>
      <c r="AG362" s="87" t="s">
        <v>981</v>
      </c>
      <c r="AH362" s="79" t="b">
        <v>0</v>
      </c>
      <c r="AI362" s="79" t="s">
        <v>982</v>
      </c>
      <c r="AJ362" s="79"/>
      <c r="AK362" s="87" t="s">
        <v>981</v>
      </c>
      <c r="AL362" s="79" t="b">
        <v>0</v>
      </c>
      <c r="AM362" s="79">
        <v>62</v>
      </c>
      <c r="AN362" s="87" t="s">
        <v>974</v>
      </c>
      <c r="AO362" s="79" t="s">
        <v>994</v>
      </c>
      <c r="AP362" s="79" t="b">
        <v>0</v>
      </c>
      <c r="AQ362" s="87" t="s">
        <v>974</v>
      </c>
      <c r="AR362" s="79" t="s">
        <v>196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5" t="s">
        <v>346</v>
      </c>
      <c r="B363" s="65" t="s">
        <v>357</v>
      </c>
      <c r="C363" s="66" t="s">
        <v>2615</v>
      </c>
      <c r="D363" s="67">
        <v>3</v>
      </c>
      <c r="E363" s="66" t="s">
        <v>132</v>
      </c>
      <c r="F363" s="69">
        <v>32</v>
      </c>
      <c r="G363" s="66"/>
      <c r="H363" s="70"/>
      <c r="I363" s="71"/>
      <c r="J363" s="71"/>
      <c r="K363" s="34" t="s">
        <v>65</v>
      </c>
      <c r="L363" s="72">
        <v>363</v>
      </c>
      <c r="M363" s="72"/>
      <c r="N363" s="73"/>
      <c r="O363" s="79" t="s">
        <v>368</v>
      </c>
      <c r="P363" s="81">
        <v>43632.923263888886</v>
      </c>
      <c r="Q363" s="79" t="s">
        <v>386</v>
      </c>
      <c r="R363" s="79"/>
      <c r="S363" s="79"/>
      <c r="T363" s="79" t="s">
        <v>449</v>
      </c>
      <c r="U363" s="79"/>
      <c r="V363" s="82" t="s">
        <v>587</v>
      </c>
      <c r="W363" s="81">
        <v>43632.923263888886</v>
      </c>
      <c r="X363" s="85">
        <v>43632</v>
      </c>
      <c r="Y363" s="87" t="s">
        <v>712</v>
      </c>
      <c r="Z363" s="82" t="s">
        <v>842</v>
      </c>
      <c r="AA363" s="79"/>
      <c r="AB363" s="79"/>
      <c r="AC363" s="87" t="s">
        <v>972</v>
      </c>
      <c r="AD363" s="79"/>
      <c r="AE363" s="79" t="b">
        <v>0</v>
      </c>
      <c r="AF363" s="79">
        <v>0</v>
      </c>
      <c r="AG363" s="87" t="s">
        <v>981</v>
      </c>
      <c r="AH363" s="79" t="b">
        <v>0</v>
      </c>
      <c r="AI363" s="79" t="s">
        <v>982</v>
      </c>
      <c r="AJ363" s="79"/>
      <c r="AK363" s="87" t="s">
        <v>981</v>
      </c>
      <c r="AL363" s="79" t="b">
        <v>0</v>
      </c>
      <c r="AM363" s="79">
        <v>62</v>
      </c>
      <c r="AN363" s="87" t="s">
        <v>974</v>
      </c>
      <c r="AO363" s="79" t="s">
        <v>994</v>
      </c>
      <c r="AP363" s="79" t="b">
        <v>0</v>
      </c>
      <c r="AQ363" s="87" t="s">
        <v>974</v>
      </c>
      <c r="AR363" s="79" t="s">
        <v>196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5" t="s">
        <v>348</v>
      </c>
      <c r="B364" s="65" t="s">
        <v>357</v>
      </c>
      <c r="C364" s="66" t="s">
        <v>2615</v>
      </c>
      <c r="D364" s="67">
        <v>3</v>
      </c>
      <c r="E364" s="66" t="s">
        <v>132</v>
      </c>
      <c r="F364" s="69">
        <v>32</v>
      </c>
      <c r="G364" s="66"/>
      <c r="H364" s="70"/>
      <c r="I364" s="71"/>
      <c r="J364" s="71"/>
      <c r="K364" s="34" t="s">
        <v>65</v>
      </c>
      <c r="L364" s="72">
        <v>364</v>
      </c>
      <c r="M364" s="72"/>
      <c r="N364" s="73"/>
      <c r="O364" s="79" t="s">
        <v>368</v>
      </c>
      <c r="P364" s="81">
        <v>43634.77307870371</v>
      </c>
      <c r="Q364" s="79" t="s">
        <v>386</v>
      </c>
      <c r="R364" s="79"/>
      <c r="S364" s="79"/>
      <c r="T364" s="79" t="s">
        <v>449</v>
      </c>
      <c r="U364" s="79"/>
      <c r="V364" s="82" t="s">
        <v>589</v>
      </c>
      <c r="W364" s="81">
        <v>43634.77307870371</v>
      </c>
      <c r="X364" s="85">
        <v>43634</v>
      </c>
      <c r="Y364" s="87" t="s">
        <v>717</v>
      </c>
      <c r="Z364" s="82" t="s">
        <v>847</v>
      </c>
      <c r="AA364" s="79"/>
      <c r="AB364" s="79"/>
      <c r="AC364" s="87" t="s">
        <v>977</v>
      </c>
      <c r="AD364" s="79"/>
      <c r="AE364" s="79" t="b">
        <v>0</v>
      </c>
      <c r="AF364" s="79">
        <v>0</v>
      </c>
      <c r="AG364" s="87" t="s">
        <v>981</v>
      </c>
      <c r="AH364" s="79" t="b">
        <v>0</v>
      </c>
      <c r="AI364" s="79" t="s">
        <v>982</v>
      </c>
      <c r="AJ364" s="79"/>
      <c r="AK364" s="87" t="s">
        <v>981</v>
      </c>
      <c r="AL364" s="79" t="b">
        <v>0</v>
      </c>
      <c r="AM364" s="79">
        <v>62</v>
      </c>
      <c r="AN364" s="87" t="s">
        <v>974</v>
      </c>
      <c r="AO364" s="79" t="s">
        <v>994</v>
      </c>
      <c r="AP364" s="79" t="b">
        <v>0</v>
      </c>
      <c r="AQ364" s="87" t="s">
        <v>974</v>
      </c>
      <c r="AR364" s="79" t="s">
        <v>196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5" t="s">
        <v>346</v>
      </c>
      <c r="B365" s="65" t="s">
        <v>358</v>
      </c>
      <c r="C365" s="66" t="s">
        <v>2615</v>
      </c>
      <c r="D365" s="67">
        <v>3</v>
      </c>
      <c r="E365" s="66" t="s">
        <v>132</v>
      </c>
      <c r="F365" s="69">
        <v>32</v>
      </c>
      <c r="G365" s="66"/>
      <c r="H365" s="70"/>
      <c r="I365" s="71"/>
      <c r="J365" s="71"/>
      <c r="K365" s="34" t="s">
        <v>65</v>
      </c>
      <c r="L365" s="72">
        <v>365</v>
      </c>
      <c r="M365" s="72"/>
      <c r="N365" s="73"/>
      <c r="O365" s="79" t="s">
        <v>368</v>
      </c>
      <c r="P365" s="81">
        <v>43632.923263888886</v>
      </c>
      <c r="Q365" s="79" t="s">
        <v>386</v>
      </c>
      <c r="R365" s="79"/>
      <c r="S365" s="79"/>
      <c r="T365" s="79" t="s">
        <v>449</v>
      </c>
      <c r="U365" s="79"/>
      <c r="V365" s="82" t="s">
        <v>587</v>
      </c>
      <c r="W365" s="81">
        <v>43632.923263888886</v>
      </c>
      <c r="X365" s="85">
        <v>43632</v>
      </c>
      <c r="Y365" s="87" t="s">
        <v>712</v>
      </c>
      <c r="Z365" s="82" t="s">
        <v>842</v>
      </c>
      <c r="AA365" s="79"/>
      <c r="AB365" s="79"/>
      <c r="AC365" s="87" t="s">
        <v>972</v>
      </c>
      <c r="AD365" s="79"/>
      <c r="AE365" s="79" t="b">
        <v>0</v>
      </c>
      <c r="AF365" s="79">
        <v>0</v>
      </c>
      <c r="AG365" s="87" t="s">
        <v>981</v>
      </c>
      <c r="AH365" s="79" t="b">
        <v>0</v>
      </c>
      <c r="AI365" s="79" t="s">
        <v>982</v>
      </c>
      <c r="AJ365" s="79"/>
      <c r="AK365" s="87" t="s">
        <v>981</v>
      </c>
      <c r="AL365" s="79" t="b">
        <v>0</v>
      </c>
      <c r="AM365" s="79">
        <v>62</v>
      </c>
      <c r="AN365" s="87" t="s">
        <v>974</v>
      </c>
      <c r="AO365" s="79" t="s">
        <v>994</v>
      </c>
      <c r="AP365" s="79" t="b">
        <v>0</v>
      </c>
      <c r="AQ365" s="87" t="s">
        <v>974</v>
      </c>
      <c r="AR365" s="79" t="s">
        <v>196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v>2</v>
      </c>
      <c r="BG365" s="49">
        <v>7.142857142857143</v>
      </c>
      <c r="BH365" s="48">
        <v>0</v>
      </c>
      <c r="BI365" s="49">
        <v>0</v>
      </c>
      <c r="BJ365" s="48">
        <v>0</v>
      </c>
      <c r="BK365" s="49">
        <v>0</v>
      </c>
      <c r="BL365" s="48">
        <v>26</v>
      </c>
      <c r="BM365" s="49">
        <v>92.85714285714286</v>
      </c>
      <c r="BN365" s="48">
        <v>28</v>
      </c>
    </row>
    <row r="366" spans="1:66" ht="15">
      <c r="A366" s="65" t="s">
        <v>348</v>
      </c>
      <c r="B366" s="65" t="s">
        <v>346</v>
      </c>
      <c r="C366" s="66" t="s">
        <v>2615</v>
      </c>
      <c r="D366" s="67">
        <v>3</v>
      </c>
      <c r="E366" s="66" t="s">
        <v>132</v>
      </c>
      <c r="F366" s="69">
        <v>32</v>
      </c>
      <c r="G366" s="66"/>
      <c r="H366" s="70"/>
      <c r="I366" s="71"/>
      <c r="J366" s="71"/>
      <c r="K366" s="34" t="s">
        <v>65</v>
      </c>
      <c r="L366" s="72">
        <v>366</v>
      </c>
      <c r="M366" s="72"/>
      <c r="N366" s="73"/>
      <c r="O366" s="79" t="s">
        <v>368</v>
      </c>
      <c r="P366" s="81">
        <v>43634.77307870371</v>
      </c>
      <c r="Q366" s="79" t="s">
        <v>386</v>
      </c>
      <c r="R366" s="79"/>
      <c r="S366" s="79"/>
      <c r="T366" s="79" t="s">
        <v>449</v>
      </c>
      <c r="U366" s="79"/>
      <c r="V366" s="82" t="s">
        <v>589</v>
      </c>
      <c r="W366" s="81">
        <v>43634.77307870371</v>
      </c>
      <c r="X366" s="85">
        <v>43634</v>
      </c>
      <c r="Y366" s="87" t="s">
        <v>717</v>
      </c>
      <c r="Z366" s="82" t="s">
        <v>847</v>
      </c>
      <c r="AA366" s="79"/>
      <c r="AB366" s="79"/>
      <c r="AC366" s="87" t="s">
        <v>977</v>
      </c>
      <c r="AD366" s="79"/>
      <c r="AE366" s="79" t="b">
        <v>0</v>
      </c>
      <c r="AF366" s="79">
        <v>0</v>
      </c>
      <c r="AG366" s="87" t="s">
        <v>981</v>
      </c>
      <c r="AH366" s="79" t="b">
        <v>0</v>
      </c>
      <c r="AI366" s="79" t="s">
        <v>982</v>
      </c>
      <c r="AJ366" s="79"/>
      <c r="AK366" s="87" t="s">
        <v>981</v>
      </c>
      <c r="AL366" s="79" t="b">
        <v>0</v>
      </c>
      <c r="AM366" s="79">
        <v>62</v>
      </c>
      <c r="AN366" s="87" t="s">
        <v>974</v>
      </c>
      <c r="AO366" s="79" t="s">
        <v>994</v>
      </c>
      <c r="AP366" s="79" t="b">
        <v>0</v>
      </c>
      <c r="AQ366" s="87" t="s">
        <v>974</v>
      </c>
      <c r="AR366" s="79" t="s">
        <v>196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5" t="s">
        <v>348</v>
      </c>
      <c r="B367" s="65" t="s">
        <v>358</v>
      </c>
      <c r="C367" s="66" t="s">
        <v>2615</v>
      </c>
      <c r="D367" s="67">
        <v>3</v>
      </c>
      <c r="E367" s="66" t="s">
        <v>132</v>
      </c>
      <c r="F367" s="69">
        <v>32</v>
      </c>
      <c r="G367" s="66"/>
      <c r="H367" s="70"/>
      <c r="I367" s="71"/>
      <c r="J367" s="71"/>
      <c r="K367" s="34" t="s">
        <v>65</v>
      </c>
      <c r="L367" s="72">
        <v>367</v>
      </c>
      <c r="M367" s="72"/>
      <c r="N367" s="73"/>
      <c r="O367" s="79" t="s">
        <v>368</v>
      </c>
      <c r="P367" s="81">
        <v>43634.77307870371</v>
      </c>
      <c r="Q367" s="79" t="s">
        <v>386</v>
      </c>
      <c r="R367" s="79"/>
      <c r="S367" s="79"/>
      <c r="T367" s="79" t="s">
        <v>449</v>
      </c>
      <c r="U367" s="79"/>
      <c r="V367" s="82" t="s">
        <v>589</v>
      </c>
      <c r="W367" s="81">
        <v>43634.77307870371</v>
      </c>
      <c r="X367" s="85">
        <v>43634</v>
      </c>
      <c r="Y367" s="87" t="s">
        <v>717</v>
      </c>
      <c r="Z367" s="82" t="s">
        <v>847</v>
      </c>
      <c r="AA367" s="79"/>
      <c r="AB367" s="79"/>
      <c r="AC367" s="87" t="s">
        <v>977</v>
      </c>
      <c r="AD367" s="79"/>
      <c r="AE367" s="79" t="b">
        <v>0</v>
      </c>
      <c r="AF367" s="79">
        <v>0</v>
      </c>
      <c r="AG367" s="87" t="s">
        <v>981</v>
      </c>
      <c r="AH367" s="79" t="b">
        <v>0</v>
      </c>
      <c r="AI367" s="79" t="s">
        <v>982</v>
      </c>
      <c r="AJ367" s="79"/>
      <c r="AK367" s="87" t="s">
        <v>981</v>
      </c>
      <c r="AL367" s="79" t="b">
        <v>0</v>
      </c>
      <c r="AM367" s="79">
        <v>62</v>
      </c>
      <c r="AN367" s="87" t="s">
        <v>974</v>
      </c>
      <c r="AO367" s="79" t="s">
        <v>994</v>
      </c>
      <c r="AP367" s="79" t="b">
        <v>0</v>
      </c>
      <c r="AQ367" s="87" t="s">
        <v>974</v>
      </c>
      <c r="AR367" s="79" t="s">
        <v>196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v>2</v>
      </c>
      <c r="BG367" s="49">
        <v>7.142857142857143</v>
      </c>
      <c r="BH367" s="48">
        <v>0</v>
      </c>
      <c r="BI367" s="49">
        <v>0</v>
      </c>
      <c r="BJ367" s="48">
        <v>0</v>
      </c>
      <c r="BK367" s="49">
        <v>0</v>
      </c>
      <c r="BL367" s="48">
        <v>26</v>
      </c>
      <c r="BM367" s="49">
        <v>92.85714285714286</v>
      </c>
      <c r="BN367" s="48">
        <v>28</v>
      </c>
    </row>
    <row r="368" spans="1:66" ht="15">
      <c r="A368" s="65" t="s">
        <v>349</v>
      </c>
      <c r="B368" s="65" t="s">
        <v>364</v>
      </c>
      <c r="C368" s="66" t="s">
        <v>2615</v>
      </c>
      <c r="D368" s="67">
        <v>3</v>
      </c>
      <c r="E368" s="66" t="s">
        <v>132</v>
      </c>
      <c r="F368" s="69">
        <v>32</v>
      </c>
      <c r="G368" s="66"/>
      <c r="H368" s="70"/>
      <c r="I368" s="71"/>
      <c r="J368" s="71"/>
      <c r="K368" s="34" t="s">
        <v>65</v>
      </c>
      <c r="L368" s="72">
        <v>368</v>
      </c>
      <c r="M368" s="72"/>
      <c r="N368" s="73"/>
      <c r="O368" s="79" t="s">
        <v>368</v>
      </c>
      <c r="P368" s="81">
        <v>43634.802303240744</v>
      </c>
      <c r="Q368" s="79" t="s">
        <v>394</v>
      </c>
      <c r="R368" s="79" t="s">
        <v>415</v>
      </c>
      <c r="S368" s="79" t="s">
        <v>432</v>
      </c>
      <c r="T368" s="79" t="s">
        <v>471</v>
      </c>
      <c r="U368" s="82" t="s">
        <v>487</v>
      </c>
      <c r="V368" s="82" t="s">
        <v>487</v>
      </c>
      <c r="W368" s="81">
        <v>43634.802303240744</v>
      </c>
      <c r="X368" s="85">
        <v>43634</v>
      </c>
      <c r="Y368" s="87" t="s">
        <v>718</v>
      </c>
      <c r="Z368" s="82" t="s">
        <v>848</v>
      </c>
      <c r="AA368" s="79"/>
      <c r="AB368" s="79"/>
      <c r="AC368" s="87" t="s">
        <v>978</v>
      </c>
      <c r="AD368" s="79"/>
      <c r="AE368" s="79" t="b">
        <v>0</v>
      </c>
      <c r="AF368" s="79">
        <v>0</v>
      </c>
      <c r="AG368" s="87" t="s">
        <v>981</v>
      </c>
      <c r="AH368" s="79" t="b">
        <v>0</v>
      </c>
      <c r="AI368" s="79" t="s">
        <v>982</v>
      </c>
      <c r="AJ368" s="79"/>
      <c r="AK368" s="87" t="s">
        <v>981</v>
      </c>
      <c r="AL368" s="79" t="b">
        <v>0</v>
      </c>
      <c r="AM368" s="79">
        <v>0</v>
      </c>
      <c r="AN368" s="87" t="s">
        <v>981</v>
      </c>
      <c r="AO368" s="79" t="s">
        <v>1010</v>
      </c>
      <c r="AP368" s="79" t="b">
        <v>0</v>
      </c>
      <c r="AQ368" s="87" t="s">
        <v>978</v>
      </c>
      <c r="AR368" s="79" t="s">
        <v>196</v>
      </c>
      <c r="AS368" s="79">
        <v>0</v>
      </c>
      <c r="AT368" s="79">
        <v>0</v>
      </c>
      <c r="AU368" s="79"/>
      <c r="AV368" s="79"/>
      <c r="AW368" s="79"/>
      <c r="AX368" s="79"/>
      <c r="AY368" s="79"/>
      <c r="AZ368" s="79"/>
      <c r="BA368" s="79"/>
      <c r="BB368" s="79"/>
      <c r="BC368">
        <v>1</v>
      </c>
      <c r="BD368" s="78" t="str">
        <f>REPLACE(INDEX(GroupVertices[Group],MATCH(Edges[[#This Row],[Vertex 1]],GroupVertices[Vertex],0)),1,1,"")</f>
        <v>16</v>
      </c>
      <c r="BE368" s="78" t="str">
        <f>REPLACE(INDEX(GroupVertices[Group],MATCH(Edges[[#This Row],[Vertex 2]],GroupVertices[Vertex],0)),1,1,"")</f>
        <v>16</v>
      </c>
      <c r="BF368" s="48">
        <v>1</v>
      </c>
      <c r="BG368" s="49">
        <v>2.6315789473684212</v>
      </c>
      <c r="BH368" s="48">
        <v>2</v>
      </c>
      <c r="BI368" s="49">
        <v>5.2631578947368425</v>
      </c>
      <c r="BJ368" s="48">
        <v>0</v>
      </c>
      <c r="BK368" s="49">
        <v>0</v>
      </c>
      <c r="BL368" s="48">
        <v>35</v>
      </c>
      <c r="BM368" s="49">
        <v>92.10526315789474</v>
      </c>
      <c r="BN368" s="48">
        <v>38</v>
      </c>
    </row>
    <row r="369" spans="1:66" ht="15">
      <c r="A369" s="65" t="s">
        <v>350</v>
      </c>
      <c r="B369" s="65" t="s">
        <v>365</v>
      </c>
      <c r="C369" s="66" t="s">
        <v>2616</v>
      </c>
      <c r="D369" s="67">
        <v>3</v>
      </c>
      <c r="E369" s="66" t="s">
        <v>136</v>
      </c>
      <c r="F369" s="69">
        <v>23.333333333333336</v>
      </c>
      <c r="G369" s="66"/>
      <c r="H369" s="70"/>
      <c r="I369" s="71"/>
      <c r="J369" s="71"/>
      <c r="K369" s="34" t="s">
        <v>65</v>
      </c>
      <c r="L369" s="72">
        <v>369</v>
      </c>
      <c r="M369" s="72"/>
      <c r="N369" s="73"/>
      <c r="O369" s="79" t="s">
        <v>368</v>
      </c>
      <c r="P369" s="81">
        <v>43627.80719907407</v>
      </c>
      <c r="Q369" s="79" t="s">
        <v>395</v>
      </c>
      <c r="R369" s="82" t="s">
        <v>416</v>
      </c>
      <c r="S369" s="79" t="s">
        <v>433</v>
      </c>
      <c r="T369" s="79" t="s">
        <v>472</v>
      </c>
      <c r="U369" s="79"/>
      <c r="V369" s="82" t="s">
        <v>590</v>
      </c>
      <c r="W369" s="81">
        <v>43627.80719907407</v>
      </c>
      <c r="X369" s="85">
        <v>43627</v>
      </c>
      <c r="Y369" s="87" t="s">
        <v>719</v>
      </c>
      <c r="Z369" s="82" t="s">
        <v>849</v>
      </c>
      <c r="AA369" s="79"/>
      <c r="AB369" s="79"/>
      <c r="AC369" s="87" t="s">
        <v>979</v>
      </c>
      <c r="AD369" s="79"/>
      <c r="AE369" s="79" t="b">
        <v>0</v>
      </c>
      <c r="AF369" s="79">
        <v>0</v>
      </c>
      <c r="AG369" s="87" t="s">
        <v>981</v>
      </c>
      <c r="AH369" s="79" t="b">
        <v>0</v>
      </c>
      <c r="AI369" s="79" t="s">
        <v>982</v>
      </c>
      <c r="AJ369" s="79"/>
      <c r="AK369" s="87" t="s">
        <v>981</v>
      </c>
      <c r="AL369" s="79" t="b">
        <v>0</v>
      </c>
      <c r="AM369" s="79">
        <v>0</v>
      </c>
      <c r="AN369" s="87" t="s">
        <v>981</v>
      </c>
      <c r="AO369" s="79" t="s">
        <v>995</v>
      </c>
      <c r="AP369" s="79" t="b">
        <v>0</v>
      </c>
      <c r="AQ369" s="87" t="s">
        <v>979</v>
      </c>
      <c r="AR369" s="79" t="s">
        <v>196</v>
      </c>
      <c r="AS369" s="79">
        <v>0</v>
      </c>
      <c r="AT369" s="79">
        <v>0</v>
      </c>
      <c r="AU369" s="79"/>
      <c r="AV369" s="79"/>
      <c r="AW369" s="79"/>
      <c r="AX369" s="79"/>
      <c r="AY369" s="79"/>
      <c r="AZ369" s="79"/>
      <c r="BA369" s="79"/>
      <c r="BB369" s="79"/>
      <c r="BC369">
        <v>2</v>
      </c>
      <c r="BD369" s="78" t="str">
        <f>REPLACE(INDEX(GroupVertices[Group],MATCH(Edges[[#This Row],[Vertex 1]],GroupVertices[Vertex],0)),1,1,"")</f>
        <v>12</v>
      </c>
      <c r="BE369" s="78" t="str">
        <f>REPLACE(INDEX(GroupVertices[Group],MATCH(Edges[[#This Row],[Vertex 2]],GroupVertices[Vertex],0)),1,1,"")</f>
        <v>12</v>
      </c>
      <c r="BF369" s="48"/>
      <c r="BG369" s="49"/>
      <c r="BH369" s="48"/>
      <c r="BI369" s="49"/>
      <c r="BJ369" s="48"/>
      <c r="BK369" s="49"/>
      <c r="BL369" s="48"/>
      <c r="BM369" s="49"/>
      <c r="BN369" s="48"/>
    </row>
    <row r="370" spans="1:66" ht="15">
      <c r="A370" s="65" t="s">
        <v>350</v>
      </c>
      <c r="B370" s="65" t="s">
        <v>365</v>
      </c>
      <c r="C370" s="66" t="s">
        <v>2616</v>
      </c>
      <c r="D370" s="67">
        <v>3</v>
      </c>
      <c r="E370" s="66" t="s">
        <v>136</v>
      </c>
      <c r="F370" s="69">
        <v>23.333333333333336</v>
      </c>
      <c r="G370" s="66"/>
      <c r="H370" s="70"/>
      <c r="I370" s="71"/>
      <c r="J370" s="71"/>
      <c r="K370" s="34" t="s">
        <v>65</v>
      </c>
      <c r="L370" s="72">
        <v>370</v>
      </c>
      <c r="M370" s="72"/>
      <c r="N370" s="73"/>
      <c r="O370" s="79" t="s">
        <v>368</v>
      </c>
      <c r="P370" s="81">
        <v>43634.911203703705</v>
      </c>
      <c r="Q370" s="79" t="s">
        <v>396</v>
      </c>
      <c r="R370" s="82" t="s">
        <v>416</v>
      </c>
      <c r="S370" s="79" t="s">
        <v>433</v>
      </c>
      <c r="T370" s="79" t="s">
        <v>472</v>
      </c>
      <c r="U370" s="79"/>
      <c r="V370" s="82" t="s">
        <v>590</v>
      </c>
      <c r="W370" s="81">
        <v>43634.911203703705</v>
      </c>
      <c r="X370" s="85">
        <v>43634</v>
      </c>
      <c r="Y370" s="87" t="s">
        <v>720</v>
      </c>
      <c r="Z370" s="82" t="s">
        <v>850</v>
      </c>
      <c r="AA370" s="79"/>
      <c r="AB370" s="79"/>
      <c r="AC370" s="87" t="s">
        <v>980</v>
      </c>
      <c r="AD370" s="79"/>
      <c r="AE370" s="79" t="b">
        <v>0</v>
      </c>
      <c r="AF370" s="79">
        <v>0</v>
      </c>
      <c r="AG370" s="87" t="s">
        <v>981</v>
      </c>
      <c r="AH370" s="79" t="b">
        <v>0</v>
      </c>
      <c r="AI370" s="79" t="s">
        <v>982</v>
      </c>
      <c r="AJ370" s="79"/>
      <c r="AK370" s="87" t="s">
        <v>981</v>
      </c>
      <c r="AL370" s="79" t="b">
        <v>0</v>
      </c>
      <c r="AM370" s="79">
        <v>0</v>
      </c>
      <c r="AN370" s="87" t="s">
        <v>981</v>
      </c>
      <c r="AO370" s="79" t="s">
        <v>987</v>
      </c>
      <c r="AP370" s="79" t="b">
        <v>0</v>
      </c>
      <c r="AQ370" s="87" t="s">
        <v>980</v>
      </c>
      <c r="AR370" s="79" t="s">
        <v>196</v>
      </c>
      <c r="AS370" s="79">
        <v>0</v>
      </c>
      <c r="AT370" s="79">
        <v>0</v>
      </c>
      <c r="AU370" s="79"/>
      <c r="AV370" s="79"/>
      <c r="AW370" s="79"/>
      <c r="AX370" s="79"/>
      <c r="AY370" s="79"/>
      <c r="AZ370" s="79"/>
      <c r="BA370" s="79"/>
      <c r="BB370" s="79"/>
      <c r="BC370">
        <v>2</v>
      </c>
      <c r="BD370" s="78" t="str">
        <f>REPLACE(INDEX(GroupVertices[Group],MATCH(Edges[[#This Row],[Vertex 1]],GroupVertices[Vertex],0)),1,1,"")</f>
        <v>12</v>
      </c>
      <c r="BE370" s="78" t="str">
        <f>REPLACE(INDEX(GroupVertices[Group],MATCH(Edges[[#This Row],[Vertex 2]],GroupVertices[Vertex],0)),1,1,"")</f>
        <v>12</v>
      </c>
      <c r="BF370" s="48"/>
      <c r="BG370" s="49"/>
      <c r="BH370" s="48"/>
      <c r="BI370" s="49"/>
      <c r="BJ370" s="48"/>
      <c r="BK370" s="49"/>
      <c r="BL370" s="48"/>
      <c r="BM370" s="49"/>
      <c r="BN370" s="48"/>
    </row>
    <row r="371" spans="1:66" ht="15">
      <c r="A371" s="65" t="s">
        <v>350</v>
      </c>
      <c r="B371" s="65" t="s">
        <v>366</v>
      </c>
      <c r="C371" s="66" t="s">
        <v>2616</v>
      </c>
      <c r="D371" s="67">
        <v>3</v>
      </c>
      <c r="E371" s="66" t="s">
        <v>136</v>
      </c>
      <c r="F371" s="69">
        <v>23.333333333333336</v>
      </c>
      <c r="G371" s="66"/>
      <c r="H371" s="70"/>
      <c r="I371" s="71"/>
      <c r="J371" s="71"/>
      <c r="K371" s="34" t="s">
        <v>65</v>
      </c>
      <c r="L371" s="72">
        <v>371</v>
      </c>
      <c r="M371" s="72"/>
      <c r="N371" s="73"/>
      <c r="O371" s="79" t="s">
        <v>368</v>
      </c>
      <c r="P371" s="81">
        <v>43627.80719907407</v>
      </c>
      <c r="Q371" s="79" t="s">
        <v>395</v>
      </c>
      <c r="R371" s="82" t="s">
        <v>416</v>
      </c>
      <c r="S371" s="79" t="s">
        <v>433</v>
      </c>
      <c r="T371" s="79" t="s">
        <v>472</v>
      </c>
      <c r="U371" s="79"/>
      <c r="V371" s="82" t="s">
        <v>590</v>
      </c>
      <c r="W371" s="81">
        <v>43627.80719907407</v>
      </c>
      <c r="X371" s="85">
        <v>43627</v>
      </c>
      <c r="Y371" s="87" t="s">
        <v>719</v>
      </c>
      <c r="Z371" s="82" t="s">
        <v>849</v>
      </c>
      <c r="AA371" s="79"/>
      <c r="AB371" s="79"/>
      <c r="AC371" s="87" t="s">
        <v>979</v>
      </c>
      <c r="AD371" s="79"/>
      <c r="AE371" s="79" t="b">
        <v>0</v>
      </c>
      <c r="AF371" s="79">
        <v>0</v>
      </c>
      <c r="AG371" s="87" t="s">
        <v>981</v>
      </c>
      <c r="AH371" s="79" t="b">
        <v>0</v>
      </c>
      <c r="AI371" s="79" t="s">
        <v>982</v>
      </c>
      <c r="AJ371" s="79"/>
      <c r="AK371" s="87" t="s">
        <v>981</v>
      </c>
      <c r="AL371" s="79" t="b">
        <v>0</v>
      </c>
      <c r="AM371" s="79">
        <v>0</v>
      </c>
      <c r="AN371" s="87" t="s">
        <v>981</v>
      </c>
      <c r="AO371" s="79" t="s">
        <v>995</v>
      </c>
      <c r="AP371" s="79" t="b">
        <v>0</v>
      </c>
      <c r="AQ371" s="87" t="s">
        <v>979</v>
      </c>
      <c r="AR371" s="79" t="s">
        <v>196</v>
      </c>
      <c r="AS371" s="79">
        <v>0</v>
      </c>
      <c r="AT371" s="79">
        <v>0</v>
      </c>
      <c r="AU371" s="79"/>
      <c r="AV371" s="79"/>
      <c r="AW371" s="79"/>
      <c r="AX371" s="79"/>
      <c r="AY371" s="79"/>
      <c r="AZ371" s="79"/>
      <c r="BA371" s="79"/>
      <c r="BB371" s="79"/>
      <c r="BC371">
        <v>2</v>
      </c>
      <c r="BD371" s="78" t="str">
        <f>REPLACE(INDEX(GroupVertices[Group],MATCH(Edges[[#This Row],[Vertex 1]],GroupVertices[Vertex],0)),1,1,"")</f>
        <v>12</v>
      </c>
      <c r="BE371" s="78" t="str">
        <f>REPLACE(INDEX(GroupVertices[Group],MATCH(Edges[[#This Row],[Vertex 2]],GroupVertices[Vertex],0)),1,1,"")</f>
        <v>12</v>
      </c>
      <c r="BF371" s="48">
        <v>3</v>
      </c>
      <c r="BG371" s="49">
        <v>7.894736842105263</v>
      </c>
      <c r="BH371" s="48">
        <v>0</v>
      </c>
      <c r="BI371" s="49">
        <v>0</v>
      </c>
      <c r="BJ371" s="48">
        <v>0</v>
      </c>
      <c r="BK371" s="49">
        <v>0</v>
      </c>
      <c r="BL371" s="48">
        <v>35</v>
      </c>
      <c r="BM371" s="49">
        <v>92.10526315789474</v>
      </c>
      <c r="BN371" s="48">
        <v>38</v>
      </c>
    </row>
    <row r="372" spans="1:66" ht="15">
      <c r="A372" s="65" t="s">
        <v>350</v>
      </c>
      <c r="B372" s="65" t="s">
        <v>366</v>
      </c>
      <c r="C372" s="66" t="s">
        <v>2616</v>
      </c>
      <c r="D372" s="67">
        <v>3</v>
      </c>
      <c r="E372" s="66" t="s">
        <v>136</v>
      </c>
      <c r="F372" s="69">
        <v>23.333333333333336</v>
      </c>
      <c r="G372" s="66"/>
      <c r="H372" s="70"/>
      <c r="I372" s="71"/>
      <c r="J372" s="71"/>
      <c r="K372" s="34" t="s">
        <v>65</v>
      </c>
      <c r="L372" s="72">
        <v>372</v>
      </c>
      <c r="M372" s="72"/>
      <c r="N372" s="73"/>
      <c r="O372" s="79" t="s">
        <v>368</v>
      </c>
      <c r="P372" s="81">
        <v>43634.911203703705</v>
      </c>
      <c r="Q372" s="79" t="s">
        <v>396</v>
      </c>
      <c r="R372" s="82" t="s">
        <v>416</v>
      </c>
      <c r="S372" s="79" t="s">
        <v>433</v>
      </c>
      <c r="T372" s="79" t="s">
        <v>472</v>
      </c>
      <c r="U372" s="79"/>
      <c r="V372" s="82" t="s">
        <v>590</v>
      </c>
      <c r="W372" s="81">
        <v>43634.911203703705</v>
      </c>
      <c r="X372" s="85">
        <v>43634</v>
      </c>
      <c r="Y372" s="87" t="s">
        <v>720</v>
      </c>
      <c r="Z372" s="82" t="s">
        <v>850</v>
      </c>
      <c r="AA372" s="79"/>
      <c r="AB372" s="79"/>
      <c r="AC372" s="87" t="s">
        <v>980</v>
      </c>
      <c r="AD372" s="79"/>
      <c r="AE372" s="79" t="b">
        <v>0</v>
      </c>
      <c r="AF372" s="79">
        <v>0</v>
      </c>
      <c r="AG372" s="87" t="s">
        <v>981</v>
      </c>
      <c r="AH372" s="79" t="b">
        <v>0</v>
      </c>
      <c r="AI372" s="79" t="s">
        <v>982</v>
      </c>
      <c r="AJ372" s="79"/>
      <c r="AK372" s="87" t="s">
        <v>981</v>
      </c>
      <c r="AL372" s="79" t="b">
        <v>0</v>
      </c>
      <c r="AM372" s="79">
        <v>0</v>
      </c>
      <c r="AN372" s="87" t="s">
        <v>981</v>
      </c>
      <c r="AO372" s="79" t="s">
        <v>987</v>
      </c>
      <c r="AP372" s="79" t="b">
        <v>0</v>
      </c>
      <c r="AQ372" s="87" t="s">
        <v>980</v>
      </c>
      <c r="AR372" s="79" t="s">
        <v>196</v>
      </c>
      <c r="AS372" s="79">
        <v>0</v>
      </c>
      <c r="AT372" s="79">
        <v>0</v>
      </c>
      <c r="AU372" s="79"/>
      <c r="AV372" s="79"/>
      <c r="AW372" s="79"/>
      <c r="AX372" s="79"/>
      <c r="AY372" s="79"/>
      <c r="AZ372" s="79"/>
      <c r="BA372" s="79"/>
      <c r="BB372" s="79"/>
      <c r="BC372">
        <v>2</v>
      </c>
      <c r="BD372" s="78" t="str">
        <f>REPLACE(INDEX(GroupVertices[Group],MATCH(Edges[[#This Row],[Vertex 1]],GroupVertices[Vertex],0)),1,1,"")</f>
        <v>12</v>
      </c>
      <c r="BE372" s="78" t="str">
        <f>REPLACE(INDEX(GroupVertices[Group],MATCH(Edges[[#This Row],[Vertex 2]],GroupVertices[Vertex],0)),1,1,"")</f>
        <v>12</v>
      </c>
      <c r="BF372" s="48">
        <v>3</v>
      </c>
      <c r="BG372" s="49">
        <v>8.108108108108109</v>
      </c>
      <c r="BH372" s="48">
        <v>0</v>
      </c>
      <c r="BI372" s="49">
        <v>0</v>
      </c>
      <c r="BJ372" s="48">
        <v>0</v>
      </c>
      <c r="BK372" s="49">
        <v>0</v>
      </c>
      <c r="BL372" s="48">
        <v>34</v>
      </c>
      <c r="BM372" s="49">
        <v>91.89189189189189</v>
      </c>
      <c r="BN372"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hyperlinks>
    <hyperlink ref="R12" r:id="rId1" display="https://techcrunch.com/2019/06/05/mits-robot-boats-can-self-assemble-to-build-bridges-stages-or-even-markets/"/>
    <hyperlink ref="R13" r:id="rId2" display="https://techcrunch.com/2019/06/05/mits-robot-boats-can-self-assemble-to-build-bridges-stages-or-even-markets/"/>
    <hyperlink ref="R14" r:id="rId3" display="https://techcrunch.com/2019/06/05/mits-robot-boats-can-self-assemble-to-build-bridges-stages-or-even-markets/"/>
    <hyperlink ref="R15" r:id="rId4" display="https://techcrunch.com/2019/06/05/mits-robot-boats-can-self-assemble-to-build-bridges-stages-or-even-markets/"/>
    <hyperlink ref="R16" r:id="rId5" display="https://techcrunch.com/2019/06/05/mits-robot-boats-can-self-assemble-to-build-bridges-stages-or-even-markets/"/>
    <hyperlink ref="R20" r:id="rId6" display="https://www.youtube.com/watch?v=u91uyUL37WE"/>
    <hyperlink ref="R24" r:id="rId7" display="https://www.theguardian.com/technology/2019/may/26/world-first-fruit-picking-robot-set-to-work-artificial-intelligence-farming?CMP=twt_gu&amp;utm_medium=&amp;utm_source=Twitter#Echobox=1558896756"/>
    <hyperlink ref="R25" r:id="rId8" display="https://www.theguardian.com/technology/2019/may/26/world-first-fruit-picking-robot-set-to-work-artificial-intelligence-farming?CMP=twt_gu&amp;utm_medium=&amp;utm_source=Twitter#Echobox=1558896756"/>
    <hyperlink ref="R32" r:id="rId9" display="https://www.rs-online.com/designspark/4-robotics-ai-how-do-i-know-youre-not-a-robot"/>
    <hyperlink ref="R37" r:id="rId10" display="https://twitter.com/AliasRobotics/status/1138741062875451393"/>
    <hyperlink ref="R40" r:id="rId11" display="https://www.futurity.org/robot-handwriting-drawing-algorithm-2065032/"/>
    <hyperlink ref="R46" r:id="rId12" display="https://www.youtube.com/watch?v=P3TjkwErrYo"/>
    <hyperlink ref="R99" r:id="rId13" display="https://twitter.com/radiored777/status/1138064496021426177"/>
    <hyperlink ref="R139" r:id="rId14" display="https://hackaday.io/project/165971-nano-fpv-tank-inspection-bot"/>
    <hyperlink ref="R166" r:id="rId15" display="http://feedproxy.google.com/~r/Techcrunch/~3/lNEsxCUJNfg/"/>
    <hyperlink ref="R167" r:id="rId16" display="https://www.techvisor.nl/Nieuws.aspx?iid=EF23695AB675DC211CC56723ADC1F9CA8C5497D0&amp;utm_source=twitter"/>
    <hyperlink ref="R168" r:id="rId17" display="https://www.techvisor.nl/Nieuws.aspx?iid=EF23695AB675DC211CC56723ADC1F9CA8C5497D0&amp;utm_source=twitter"/>
    <hyperlink ref="R169" r:id="rId18" display="https://www.techvisor.nl/Nieuws.aspx?iid=EF23695AB675DC211CC56723ADC1F9CA8C5497D0&amp;utm_source=twitter"/>
    <hyperlink ref="R170" r:id="rId19" display="https://www.vexforum.com/t/what-cad-software-your-team-or-you-uses-on-vex-robotics-projects/62555?u=lucas_lira"/>
    <hyperlink ref="R229" r:id="rId20" display="https://twitter.com/i/web/status/1140378768449556480"/>
    <hyperlink ref="R230" r:id="rId21" display="https://twitter.com/i/web/status/1140378768449556480"/>
    <hyperlink ref="R251" r:id="rId22" display="http://tweetedtimes.com/rubenroa"/>
    <hyperlink ref="R252" r:id="rId23" display="http://tweetedtimes.com/rubenroa"/>
    <hyperlink ref="R280" r:id="rId24" display="https://www.techvisor.nl/Nieuws.aspx?iid=EF23695AB675DC211CC56723ADC1F9CA8C5497D0&amp;utm_source=twitter"/>
    <hyperlink ref="R281" r:id="rId25" display="https://www.techvisor.nl/Nieuws.aspx?iid=EF23695AB675DC211CC56723ADC1F9CA8C5497D0&amp;utm_source=twitter"/>
    <hyperlink ref="R299" r:id="rId26" display="https://medium.com/my-alienart/to-feel-or-not-to-feel-fd6533385b5"/>
    <hyperlink ref="R330" r:id="rId27" display="https://advancedmanufacturing.org/robots-ensure-quality/"/>
    <hyperlink ref="R336" r:id="rId28" display="https://www.msitec.com/info-center/workshops-seminars/robot-expo/?utm_content=94349155&amp;utm_medium=social&amp;utm_source=twitter&amp;hss_channel=tw-92540492"/>
    <hyperlink ref="R337" r:id="rId29" display="https://www.msitec.com/info-center/workshops-seminars/robot-expo/?utm_content=94349155&amp;utm_medium=social&amp;utm_source=twitter&amp;hss_channel=tw-92540492"/>
    <hyperlink ref="R369" r:id="rId30" display="https://www.springer.com/snas"/>
    <hyperlink ref="R370" r:id="rId31" display="https://www.springer.com/snas"/>
    <hyperlink ref="R371" r:id="rId32" display="https://www.springer.com/snas"/>
    <hyperlink ref="R372" r:id="rId33" display="https://www.springer.com/snas"/>
    <hyperlink ref="U24" r:id="rId34" display="https://pbs.twimg.com/ext_tw_video_thumb/1132763861730439168/pu/img/bgtFFIh7VY45kv1P.jpg"/>
    <hyperlink ref="U25" r:id="rId35" display="https://pbs.twimg.com/ext_tw_video_thumb/1132763861730439168/pu/img/bgtFFIh7VY45kv1P.jpg"/>
    <hyperlink ref="U32" r:id="rId36" display="https://pbs.twimg.com/tweet_video_thumb/D8tgSoVWwAAcEk7.jpg"/>
    <hyperlink ref="U99" r:id="rId37" display="https://pbs.twimg.com/media/D8x8XbdUIAA730l.jpg"/>
    <hyperlink ref="U139" r:id="rId38" display="https://pbs.twimg.com/media/D88fLp2XkAAkGKo.jpg"/>
    <hyperlink ref="U166" r:id="rId39" display="https://pbs.twimg.com/media/D9HENpBWwAALea9.jpg"/>
    <hyperlink ref="U171" r:id="rId40" display="https://pbs.twimg.com/ext_tw_video_thumb/1102236150847234048/pu/img/sHxkS1osez3a9fHs.jpg"/>
    <hyperlink ref="U174" r:id="rId41" display="https://pbs.twimg.com/ext_tw_video_thumb/1139623174243520512/pu/img/bGrwEaW_Z4a_9iFe.jpg"/>
    <hyperlink ref="U176" r:id="rId42" display="https://pbs.twimg.com/media/D9MpW3NXoAAyMyB.jpg"/>
    <hyperlink ref="U251" r:id="rId43" display="https://pbs.twimg.com/amplify_video_thumb/1138571954619740165/img/h5zUx7R9eg-J53T8.jpg"/>
    <hyperlink ref="U252" r:id="rId44" display="https://pbs.twimg.com/amplify_video_thumb/1138571954619740165/img/h5zUx7R9eg-J53T8.jpg"/>
    <hyperlink ref="U280" r:id="rId45" display="https://pbs.twimg.com/media/D9JFjRQX4AAnWml.jpg"/>
    <hyperlink ref="U282" r:id="rId46" display="https://pbs.twimg.com/amplify_video_thumb/1138571954619740165/img/h5zUx7R9eg-J53T8.jpg"/>
    <hyperlink ref="U283" r:id="rId47" display="https://pbs.twimg.com/amplify_video_thumb/1138571954619740165/img/h5zUx7R9eg-J53T8.jpg"/>
    <hyperlink ref="U284" r:id="rId48" display="https://pbs.twimg.com/amplify_video_thumb/1138571954619740165/img/h5zUx7R9eg-J53T8.jpg"/>
    <hyperlink ref="U285" r:id="rId49" display="https://pbs.twimg.com/amplify_video_thumb/1138571954619740165/img/h5zUx7R9eg-J53T8.jpg"/>
    <hyperlink ref="U286" r:id="rId50" display="https://pbs.twimg.com/amplify_video_thumb/1138571954619740165/img/h5zUx7R9eg-J53T8.jpg"/>
    <hyperlink ref="U330" r:id="rId51" display="https://pbs.twimg.com/media/D9SQuT2XYAcXuNC.jpg"/>
    <hyperlink ref="U336" r:id="rId52" display="https://pbs.twimg.com/media/D9TjQf7X4AEfEoY.jpg"/>
    <hyperlink ref="U337" r:id="rId53" display="https://pbs.twimg.com/media/D9TjQf7X4AEfEoY.jpg"/>
    <hyperlink ref="U342" r:id="rId54" display="https://pbs.twimg.com/media/D9XAvt-UIAAsmKA.jpg"/>
    <hyperlink ref="U368" r:id="rId55" display="https://pbs.twimg.com/media/D9XdtB2WwAAgcwh.jpg"/>
    <hyperlink ref="V3" r:id="rId56" display="http://pbs.twimg.com/profile_images/854053285401112576/dFwAHtEa_normal.jpg"/>
    <hyperlink ref="V4" r:id="rId57" display="http://pbs.twimg.com/profile_images/854053285401112576/dFwAHtEa_normal.jpg"/>
    <hyperlink ref="V5" r:id="rId58" display="http://pbs.twimg.com/profile_images/854053285401112576/dFwAHtEa_normal.jpg"/>
    <hyperlink ref="V6" r:id="rId59" display="http://pbs.twimg.com/profile_images/2512303481/h6ovjn1s1csgjakix9k9_normal.jpeg"/>
    <hyperlink ref="V7" r:id="rId60" display="http://pbs.twimg.com/profile_images/2512303481/h6ovjn1s1csgjakix9k9_normal.jpeg"/>
    <hyperlink ref="V8" r:id="rId61" display="http://pbs.twimg.com/profile_images/2512303481/h6ovjn1s1csgjakix9k9_normal.jpeg"/>
    <hyperlink ref="V9" r:id="rId62" display="http://pbs.twimg.com/profile_images/830027835897061376/svwatDAR_normal.jpg"/>
    <hyperlink ref="V10" r:id="rId63" display="http://pbs.twimg.com/profile_images/830027835897061376/svwatDAR_normal.jpg"/>
    <hyperlink ref="V11" r:id="rId64" display="http://pbs.twimg.com/profile_images/830027835897061376/svwatDAR_normal.jpg"/>
    <hyperlink ref="V12" r:id="rId65" display="http://pbs.twimg.com/profile_images/526603368324538369/t6vESJc1_normal.jpeg"/>
    <hyperlink ref="V13" r:id="rId66" display="http://pbs.twimg.com/profile_images/526603368324538369/t6vESJc1_normal.jpeg"/>
    <hyperlink ref="V14" r:id="rId67" display="http://pbs.twimg.com/profile_images/944098723407073280/3EbJ52SC_normal.jpg"/>
    <hyperlink ref="V15" r:id="rId68" display="http://pbs.twimg.com/profile_images/944098723407073280/3EbJ52SC_normal.jpg"/>
    <hyperlink ref="V16" r:id="rId69" display="http://pbs.twimg.com/profile_images/944098723407073280/3EbJ52SC_normal.jpg"/>
    <hyperlink ref="V17" r:id="rId70" display="http://pbs.twimg.com/profile_images/911247752545185792/atxSrJoy_normal.jpg"/>
    <hyperlink ref="V18" r:id="rId71" display="http://pbs.twimg.com/profile_images/985498031087935488/2XR47oEX_normal.jpg"/>
    <hyperlink ref="V19" r:id="rId72" display="http://pbs.twimg.com/profile_images/1031086871630077954/4N9kzeBY_normal.jpg"/>
    <hyperlink ref="V20" r:id="rId73" display="http://pbs.twimg.com/profile_images/1025217633837301760/oxC27iiN_normal.jpg"/>
    <hyperlink ref="V21" r:id="rId74" display="http://pbs.twimg.com/profile_images/817020516196352000/hqnx9C_O_normal.jpg"/>
    <hyperlink ref="V22" r:id="rId75" display="http://pbs.twimg.com/profile_images/1130464033738448897/WPA1g4DM_normal.png"/>
    <hyperlink ref="V23" r:id="rId76" display="http://pbs.twimg.com/profile_images/1130464033738448897/WPA1g4DM_normal.png"/>
    <hyperlink ref="V24" r:id="rId77" display="https://pbs.twimg.com/ext_tw_video_thumb/1132763861730439168/pu/img/bgtFFIh7VY45kv1P.jpg"/>
    <hyperlink ref="V25" r:id="rId78" display="https://pbs.twimg.com/ext_tw_video_thumb/1132763861730439168/pu/img/bgtFFIh7VY45kv1P.jpg"/>
    <hyperlink ref="V26" r:id="rId79" display="http://pbs.twimg.com/profile_images/1110322972995264517/RTq62sZZ_normal.jpg"/>
    <hyperlink ref="V27" r:id="rId80" display="http://pbs.twimg.com/profile_images/1110322972995264517/RTq62sZZ_normal.jpg"/>
    <hyperlink ref="V28" r:id="rId81" display="http://pbs.twimg.com/profile_images/1110322972995264517/RTq62sZZ_normal.jpg"/>
    <hyperlink ref="V29" r:id="rId82" display="http://pbs.twimg.com/profile_images/1088064204957978624/SAvzKDRg_normal.jpg"/>
    <hyperlink ref="V30" r:id="rId83" display="http://pbs.twimg.com/profile_images/1138735160428548096/px2v9MeF_normal.png"/>
    <hyperlink ref="V31" r:id="rId84" display="http://pbs.twimg.com/profile_images/1138735160428548096/px2v9MeF_normal.png"/>
    <hyperlink ref="V32" r:id="rId85" display="https://pbs.twimg.com/tweet_video_thumb/D8tgSoVWwAAcEk7.jpg"/>
    <hyperlink ref="V33" r:id="rId86" display="http://pbs.twimg.com/profile_images/1133669024393510912/jclzDNxO_normal.png"/>
    <hyperlink ref="V34" r:id="rId87" display="http://pbs.twimg.com/profile_images/837414130701189121/6QDxINSl_normal.jpg"/>
    <hyperlink ref="V35" r:id="rId88" display="http://pbs.twimg.com/profile_images/2185185497/ROS_industrial_Logo_Square_normal.png"/>
    <hyperlink ref="V36" r:id="rId89" display="http://pbs.twimg.com/profile_images/2185185497/ROS_industrial_Logo_Square_normal.png"/>
    <hyperlink ref="V37" r:id="rId90" display="http://pbs.twimg.com/profile_images/1072438990756814849/g5bSjQ1k_normal.jpg"/>
    <hyperlink ref="V38" r:id="rId91" display="http://pbs.twimg.com/profile_images/639360726835007488/GpwaAnNE_normal.png"/>
    <hyperlink ref="V39" r:id="rId92" display="http://pbs.twimg.com/profile_images/639360726835007488/GpwaAnNE_normal.png"/>
    <hyperlink ref="V40" r:id="rId93" display="http://pbs.twimg.com/profile_images/804449224133898240/78ukMu2t_normal.jpg"/>
    <hyperlink ref="V41" r:id="rId94" display="http://pbs.twimg.com/profile_images/1126925725922152448/xAod0VMe_normal.jpg"/>
    <hyperlink ref="V42" r:id="rId95" display="http://pbs.twimg.com/profile_images/1103354381515280384/SIX5Y-jA_normal.png"/>
    <hyperlink ref="V43" r:id="rId96" display="http://pbs.twimg.com/profile_images/1133436086804463616/9GtoCCfE_normal.jpg"/>
    <hyperlink ref="V44" r:id="rId97" display="http://pbs.twimg.com/profile_images/952940796306698250/ZRDFKWhI_normal.jpg"/>
    <hyperlink ref="V45" r:id="rId98" display="http://pbs.twimg.com/profile_images/1021770075995553792/qq98oOzk_normal.jpg"/>
    <hyperlink ref="V46" r:id="rId99" display="http://pbs.twimg.com/profile_images/1021770075995553792/qq98oOzk_normal.jpg"/>
    <hyperlink ref="V47" r:id="rId100" display="http://pbs.twimg.com/profile_images/1116242110951432192/cWs3-w9p_normal.jpg"/>
    <hyperlink ref="V48" r:id="rId101" display="http://pbs.twimg.com/profile_images/1116242110951432192/cWs3-w9p_normal.jpg"/>
    <hyperlink ref="V49" r:id="rId102" display="http://pbs.twimg.com/profile_images/1116242110951432192/cWs3-w9p_normal.jpg"/>
    <hyperlink ref="V50" r:id="rId103" display="http://pbs.twimg.com/profile_images/1116242110951432192/cWs3-w9p_normal.jpg"/>
    <hyperlink ref="V51" r:id="rId104" display="http://pbs.twimg.com/profile_images/1023192048382488576/rw3Pnsw-_normal.jpg"/>
    <hyperlink ref="V52" r:id="rId105" display="http://pbs.twimg.com/profile_images/1023192048382488576/rw3Pnsw-_normal.jpg"/>
    <hyperlink ref="V53" r:id="rId106" display="http://pbs.twimg.com/profile_images/1023192048382488576/rw3Pnsw-_normal.jpg"/>
    <hyperlink ref="V54" r:id="rId107" display="http://pbs.twimg.com/profile_images/1023192048382488576/rw3Pnsw-_normal.jpg"/>
    <hyperlink ref="V55" r:id="rId108" display="http://pbs.twimg.com/profile_images/1039728353723334656/3274SyWT_normal.jpg"/>
    <hyperlink ref="V56" r:id="rId109" display="http://pbs.twimg.com/profile_images/1039728353723334656/3274SyWT_normal.jpg"/>
    <hyperlink ref="V57" r:id="rId110" display="http://pbs.twimg.com/profile_images/1039728353723334656/3274SyWT_normal.jpg"/>
    <hyperlink ref="V58" r:id="rId111" display="http://pbs.twimg.com/profile_images/1039728353723334656/3274SyWT_normal.jpg"/>
    <hyperlink ref="V59" r:id="rId112" display="http://pbs.twimg.com/profile_images/896041919/mv_normal.png"/>
    <hyperlink ref="V60" r:id="rId113" display="http://pbs.twimg.com/profile_images/896041919/mv_normal.png"/>
    <hyperlink ref="V61" r:id="rId114" display="http://pbs.twimg.com/profile_images/896041919/mv_normal.png"/>
    <hyperlink ref="V62" r:id="rId115" display="http://pbs.twimg.com/profile_images/896041919/mv_normal.png"/>
    <hyperlink ref="V63" r:id="rId116" display="http://pbs.twimg.com/profile_images/950551184246484992/UrHNWK8X_normal.jpg"/>
    <hyperlink ref="V64" r:id="rId117" display="http://pbs.twimg.com/profile_images/950551184246484992/UrHNWK8X_normal.jpg"/>
    <hyperlink ref="V65" r:id="rId118" display="http://pbs.twimg.com/profile_images/950551184246484992/UrHNWK8X_normal.jpg"/>
    <hyperlink ref="V66" r:id="rId119" display="http://pbs.twimg.com/profile_images/950551184246484992/UrHNWK8X_normal.jpg"/>
    <hyperlink ref="V67" r:id="rId120" display="http://pbs.twimg.com/profile_images/1075096640095223808/CLO7umqD_normal.jpg"/>
    <hyperlink ref="V68" r:id="rId121" display="http://pbs.twimg.com/profile_images/1075096640095223808/CLO7umqD_normal.jpg"/>
    <hyperlink ref="V69" r:id="rId122" display="http://pbs.twimg.com/profile_images/1075096640095223808/CLO7umqD_normal.jpg"/>
    <hyperlink ref="V70" r:id="rId123" display="http://pbs.twimg.com/profile_images/1075096640095223808/CLO7umqD_normal.jpg"/>
    <hyperlink ref="V71" r:id="rId124" display="http://pbs.twimg.com/profile_images/675717837084827649/lxWuv2tZ_normal.jpg"/>
    <hyperlink ref="V72" r:id="rId125" display="http://pbs.twimg.com/profile_images/675717837084827649/lxWuv2tZ_normal.jpg"/>
    <hyperlink ref="V73" r:id="rId126" display="http://pbs.twimg.com/profile_images/675717837084827649/lxWuv2tZ_normal.jpg"/>
    <hyperlink ref="V74" r:id="rId127" display="http://pbs.twimg.com/profile_images/675717837084827649/lxWuv2tZ_normal.jpg"/>
    <hyperlink ref="V75" r:id="rId128" display="http://pbs.twimg.com/profile_images/748462516527718403/y-iizXCw_normal.jpg"/>
    <hyperlink ref="V76" r:id="rId129" display="http://pbs.twimg.com/profile_images/748462516527718403/y-iizXCw_normal.jpg"/>
    <hyperlink ref="V77" r:id="rId130" display="http://pbs.twimg.com/profile_images/748462516527718403/y-iizXCw_normal.jpg"/>
    <hyperlink ref="V78" r:id="rId131" display="http://pbs.twimg.com/profile_images/748462516527718403/y-iizXCw_normal.jpg"/>
    <hyperlink ref="V79" r:id="rId132" display="http://pbs.twimg.com/profile_images/910614317526949889/HLfT9m2i_normal.jpg"/>
    <hyperlink ref="V80" r:id="rId133" display="http://pbs.twimg.com/profile_images/910614317526949889/HLfT9m2i_normal.jpg"/>
    <hyperlink ref="V81" r:id="rId134" display="http://pbs.twimg.com/profile_images/910614317526949889/HLfT9m2i_normal.jpg"/>
    <hyperlink ref="V82" r:id="rId135" display="http://pbs.twimg.com/profile_images/910614317526949889/HLfT9m2i_normal.jpg"/>
    <hyperlink ref="V83" r:id="rId136" display="http://pbs.twimg.com/profile_images/1138563294271234048/BZFSVIcy_normal.jpg"/>
    <hyperlink ref="V84" r:id="rId137" display="http://pbs.twimg.com/profile_images/1138563294271234048/BZFSVIcy_normal.jpg"/>
    <hyperlink ref="V85" r:id="rId138" display="http://pbs.twimg.com/profile_images/1138563294271234048/BZFSVIcy_normal.jpg"/>
    <hyperlink ref="V86" r:id="rId139" display="http://pbs.twimg.com/profile_images/1138563294271234048/BZFSVIcy_normal.jpg"/>
    <hyperlink ref="V87" r:id="rId140" display="http://pbs.twimg.com/profile_images/1128876010177474566/8ZhBgxX2_normal.png"/>
    <hyperlink ref="V88" r:id="rId141" display="http://pbs.twimg.com/profile_images/1128876010177474566/8ZhBgxX2_normal.png"/>
    <hyperlink ref="V89" r:id="rId142" display="http://pbs.twimg.com/profile_images/1128876010177474566/8ZhBgxX2_normal.png"/>
    <hyperlink ref="V90" r:id="rId143" display="http://pbs.twimg.com/profile_images/1128876010177474566/8ZhBgxX2_normal.png"/>
    <hyperlink ref="V91" r:id="rId144" display="http://pbs.twimg.com/profile_images/1136920147174801408/IJNBnh2K_normal.png"/>
    <hyperlink ref="V92" r:id="rId145" display="http://pbs.twimg.com/profile_images/1136920147174801408/IJNBnh2K_normal.png"/>
    <hyperlink ref="V93" r:id="rId146" display="http://pbs.twimg.com/profile_images/1136920147174801408/IJNBnh2K_normal.png"/>
    <hyperlink ref="V94" r:id="rId147" display="http://pbs.twimg.com/profile_images/1136920147174801408/IJNBnh2K_normal.png"/>
    <hyperlink ref="V95" r:id="rId148" display="http://pbs.twimg.com/profile_images/417235686148698112/x23DTRbE_normal.jpeg"/>
    <hyperlink ref="V96" r:id="rId149" display="http://pbs.twimg.com/profile_images/417235686148698112/x23DTRbE_normal.jpeg"/>
    <hyperlink ref="V97" r:id="rId150" display="http://pbs.twimg.com/profile_images/417235686148698112/x23DTRbE_normal.jpeg"/>
    <hyperlink ref="V98" r:id="rId151" display="http://pbs.twimg.com/profile_images/417235686148698112/x23DTRbE_normal.jpeg"/>
    <hyperlink ref="V99" r:id="rId152" display="https://pbs.twimg.com/media/D8x8XbdUIAA730l.jpg"/>
    <hyperlink ref="V100" r:id="rId153" display="http://pbs.twimg.com/profile_images/1076462504002375680/grqsiD9i_normal.jpg"/>
    <hyperlink ref="V101" r:id="rId154" display="http://pbs.twimg.com/profile_images/1076462504002375680/grqsiD9i_normal.jpg"/>
    <hyperlink ref="V102" r:id="rId155" display="http://pbs.twimg.com/profile_images/1076462504002375680/grqsiD9i_normal.jpg"/>
    <hyperlink ref="V103" r:id="rId156" display="http://pbs.twimg.com/profile_images/1076462504002375680/grqsiD9i_normal.jpg"/>
    <hyperlink ref="V104" r:id="rId157" display="http://pbs.twimg.com/profile_images/1076462504002375680/grqsiD9i_normal.jpg"/>
    <hyperlink ref="V105" r:id="rId158" display="http://pbs.twimg.com/profile_images/1076462504002375680/grqsiD9i_normal.jpg"/>
    <hyperlink ref="V106" r:id="rId159" display="http://pbs.twimg.com/profile_images/1031938102594437121/cNr3J7YT_normal.jpg"/>
    <hyperlink ref="V107" r:id="rId160" display="http://pbs.twimg.com/profile_images/1031938102594437121/cNr3J7YT_normal.jpg"/>
    <hyperlink ref="V108" r:id="rId161" display="http://pbs.twimg.com/profile_images/1031938102594437121/cNr3J7YT_normal.jpg"/>
    <hyperlink ref="V109" r:id="rId162" display="http://pbs.twimg.com/profile_images/1031938102594437121/cNr3J7YT_normal.jpg"/>
    <hyperlink ref="V110" r:id="rId163" display="http://pbs.twimg.com/profile_images/2896874206/ad7f199356e24493dbd851d4cac7a26c_normal.jpeg"/>
    <hyperlink ref="V111" r:id="rId164" display="http://pbs.twimg.com/profile_images/2896874206/ad7f199356e24493dbd851d4cac7a26c_normal.jpeg"/>
    <hyperlink ref="V112" r:id="rId165" display="http://pbs.twimg.com/profile_images/2896874206/ad7f199356e24493dbd851d4cac7a26c_normal.jpeg"/>
    <hyperlink ref="V113" r:id="rId166" display="http://pbs.twimg.com/profile_images/2896874206/ad7f199356e24493dbd851d4cac7a26c_normal.jpeg"/>
    <hyperlink ref="V114" r:id="rId167" display="http://pbs.twimg.com/profile_images/495527403385790464/Nb27efC7_normal.jpeg"/>
    <hyperlink ref="V115" r:id="rId168" display="http://pbs.twimg.com/profile_images/495527403385790464/Nb27efC7_normal.jpeg"/>
    <hyperlink ref="V116" r:id="rId169" display="http://pbs.twimg.com/profile_images/495527403385790464/Nb27efC7_normal.jpeg"/>
    <hyperlink ref="V117" r:id="rId170" display="http://pbs.twimg.com/profile_images/495527403385790464/Nb27efC7_normal.jpeg"/>
    <hyperlink ref="V118" r:id="rId171" display="http://pbs.twimg.com/profile_images/3060331708/482e5863958e91bedad75f369e24a22b_normal.jpeg"/>
    <hyperlink ref="V119" r:id="rId172" display="http://pbs.twimg.com/profile_images/3060331708/482e5863958e91bedad75f369e24a22b_normal.jpeg"/>
    <hyperlink ref="V120" r:id="rId173" display="http://pbs.twimg.com/profile_images/3060331708/482e5863958e91bedad75f369e24a22b_normal.jpeg"/>
    <hyperlink ref="V121" r:id="rId174" display="http://pbs.twimg.com/profile_images/3060331708/482e5863958e91bedad75f369e24a22b_normal.jpeg"/>
    <hyperlink ref="V122" r:id="rId175" display="http://pbs.twimg.com/profile_images/599982401276645376/RHwtzxAk_normal.jpg"/>
    <hyperlink ref="V123" r:id="rId176" display="http://pbs.twimg.com/profile_images/599982401276645376/RHwtzxAk_normal.jpg"/>
    <hyperlink ref="V124" r:id="rId177" display="http://pbs.twimg.com/profile_images/599982401276645376/RHwtzxAk_normal.jpg"/>
    <hyperlink ref="V125" r:id="rId178" display="http://pbs.twimg.com/profile_images/599982401276645376/RHwtzxAk_normal.jpg"/>
    <hyperlink ref="V126" r:id="rId179" display="http://pbs.twimg.com/profile_images/1033003454871076865/TOiGZ8pQ_normal.jpg"/>
    <hyperlink ref="V127" r:id="rId180" display="http://pbs.twimg.com/profile_images/1033003454871076865/TOiGZ8pQ_normal.jpg"/>
    <hyperlink ref="V128" r:id="rId181" display="http://pbs.twimg.com/profile_images/1033003454871076865/TOiGZ8pQ_normal.jpg"/>
    <hyperlink ref="V129" r:id="rId182" display="http://pbs.twimg.com/profile_images/1033003454871076865/TOiGZ8pQ_normal.jpg"/>
    <hyperlink ref="V130" r:id="rId183" display="http://pbs.twimg.com/profile_images/875634403388530689/t4DD_msf_normal.jpg"/>
    <hyperlink ref="V131" r:id="rId184" display="http://pbs.twimg.com/profile_images/875634403388530689/t4DD_msf_normal.jpg"/>
    <hyperlink ref="V132" r:id="rId185" display="http://pbs.twimg.com/profile_images/875634403388530689/t4DD_msf_normal.jpg"/>
    <hyperlink ref="V133" r:id="rId186" display="http://pbs.twimg.com/profile_images/875634403388530689/t4DD_msf_normal.jpg"/>
    <hyperlink ref="V134" r:id="rId187" display="http://pbs.twimg.com/profile_images/694634209567068160/R8oCIMeb_normal.png"/>
    <hyperlink ref="V135" r:id="rId188" display="http://pbs.twimg.com/profile_images/891102526958743552/DuELEcYv_normal.jpg"/>
    <hyperlink ref="V136" r:id="rId189" display="http://pbs.twimg.com/profile_images/891102526958743552/DuELEcYv_normal.jpg"/>
    <hyperlink ref="V137" r:id="rId190" display="http://pbs.twimg.com/profile_images/891102526958743552/DuELEcYv_normal.jpg"/>
    <hyperlink ref="V138" r:id="rId191" display="http://pbs.twimg.com/profile_images/891102526958743552/DuELEcYv_normal.jpg"/>
    <hyperlink ref="V139" r:id="rId192" display="https://pbs.twimg.com/media/D88fLp2XkAAkGKo.jpg"/>
    <hyperlink ref="V140" r:id="rId193" display="http://pbs.twimg.com/profile_images/1077693084396281856/z8BAYDcQ_normal.jpg"/>
    <hyperlink ref="V141" r:id="rId194" display="http://pbs.twimg.com/profile_images/842229936710684673/wu5kh6qG_normal.jpg"/>
    <hyperlink ref="V142" r:id="rId195" display="http://pbs.twimg.com/profile_images/842229936710684673/wu5kh6qG_normal.jpg"/>
    <hyperlink ref="V143" r:id="rId196" display="http://pbs.twimg.com/profile_images/842229936710684673/wu5kh6qG_normal.jpg"/>
    <hyperlink ref="V144" r:id="rId197" display="http://pbs.twimg.com/profile_images/842229936710684673/wu5kh6qG_normal.jpg"/>
    <hyperlink ref="V145" r:id="rId198" display="http://pbs.twimg.com/profile_images/929705104978206720/rVOhx8VZ_normal.jpg"/>
    <hyperlink ref="V146" r:id="rId199" display="http://pbs.twimg.com/profile_images/929705104978206720/rVOhx8VZ_normal.jpg"/>
    <hyperlink ref="V147" r:id="rId200" display="http://pbs.twimg.com/profile_images/929705104978206720/rVOhx8VZ_normal.jpg"/>
    <hyperlink ref="V148" r:id="rId201" display="http://pbs.twimg.com/profile_images/929705104978206720/rVOhx8VZ_normal.jpg"/>
    <hyperlink ref="V149" r:id="rId202" display="http://pbs.twimg.com/profile_images/417029068056711169/iUWDzcOj_normal.jpeg"/>
    <hyperlink ref="V150" r:id="rId203" display="http://pbs.twimg.com/profile_images/417029068056711169/iUWDzcOj_normal.jpeg"/>
    <hyperlink ref="V151" r:id="rId204" display="http://pbs.twimg.com/profile_images/417029068056711169/iUWDzcOj_normal.jpeg"/>
    <hyperlink ref="V152" r:id="rId205" display="http://pbs.twimg.com/profile_images/417029068056711169/iUWDzcOj_normal.jpeg"/>
    <hyperlink ref="V153" r:id="rId206" display="http://pbs.twimg.com/profile_images/673468724725305344/O0-6K7mw_normal.jpg"/>
    <hyperlink ref="V154" r:id="rId207" display="http://pbs.twimg.com/profile_images/673468724725305344/O0-6K7mw_normal.jpg"/>
    <hyperlink ref="V155" r:id="rId208" display="http://pbs.twimg.com/profile_images/673468724725305344/O0-6K7mw_normal.jpg"/>
    <hyperlink ref="V156" r:id="rId209" display="http://pbs.twimg.com/profile_images/673468724725305344/O0-6K7mw_normal.jpg"/>
    <hyperlink ref="V157" r:id="rId210" display="http://pbs.twimg.com/profile_images/799434069469560832/48taTL_n_normal.jpg"/>
    <hyperlink ref="V158" r:id="rId211" display="http://pbs.twimg.com/profile_images/799434069469560832/48taTL_n_normal.jpg"/>
    <hyperlink ref="V159" r:id="rId212" display="http://pbs.twimg.com/profile_images/799434069469560832/48taTL_n_normal.jpg"/>
    <hyperlink ref="V160" r:id="rId213" display="http://pbs.twimg.com/profile_images/799434069469560832/48taTL_n_normal.jpg"/>
    <hyperlink ref="V161" r:id="rId214" display="http://pbs.twimg.com/profile_images/1169575312/payaso_normal.jpg"/>
    <hyperlink ref="V162" r:id="rId215" display="http://pbs.twimg.com/profile_images/1169575312/payaso_normal.jpg"/>
    <hyperlink ref="V163" r:id="rId216" display="http://pbs.twimg.com/profile_images/1169575312/payaso_normal.jpg"/>
    <hyperlink ref="V164" r:id="rId217" display="http://pbs.twimg.com/profile_images/1169575312/payaso_normal.jpg"/>
    <hyperlink ref="V165" r:id="rId218" display="http://pbs.twimg.com/profile_images/1169575312/payaso_normal.jpg"/>
    <hyperlink ref="V166" r:id="rId219" display="https://pbs.twimg.com/media/D9HENpBWwAALea9.jpg"/>
    <hyperlink ref="V167" r:id="rId220" display="http://pbs.twimg.com/profile_images/1111340256459149312/mwPz2SKE_normal.png"/>
    <hyperlink ref="V168" r:id="rId221" display="http://pbs.twimg.com/profile_images/1041780951813169153/IMkHkS5S_normal.jpg"/>
    <hyperlink ref="V169" r:id="rId222" display="http://pbs.twimg.com/profile_images/1004235176082321408/sr8WYJoB_normal.jpg"/>
    <hyperlink ref="V170" r:id="rId223" display="http://pbs.twimg.com/profile_images/985359623023661056/qb8So_uq_normal.jpg"/>
    <hyperlink ref="V171" r:id="rId224" display="https://pbs.twimg.com/ext_tw_video_thumb/1102236150847234048/pu/img/sHxkS1osez3a9fHs.jpg"/>
    <hyperlink ref="V172" r:id="rId225" display="http://pbs.twimg.com/profile_images/1120595044736618496/q6PXCW2P_normal.png"/>
    <hyperlink ref="V173" r:id="rId226" display="http://pbs.twimg.com/profile_images/1120595044736618496/q6PXCW2P_normal.png"/>
    <hyperlink ref="V174" r:id="rId227" display="https://pbs.twimg.com/ext_tw_video_thumb/1139623174243520512/pu/img/bGrwEaW_Z4a_9iFe.jpg"/>
    <hyperlink ref="V175" r:id="rId228" display="http://pbs.twimg.com/profile_images/638758007829082112/ai6lVt4O_normal.jpg"/>
    <hyperlink ref="V176" r:id="rId229" display="https://pbs.twimg.com/media/D9MpW3NXoAAyMyB.jpg"/>
    <hyperlink ref="V177" r:id="rId230" display="http://pbs.twimg.com/profile_images/1140027211761750016/BFTZzNs7_normal.jpg"/>
    <hyperlink ref="V178" r:id="rId231" display="http://pbs.twimg.com/profile_images/1140027211761750016/BFTZzNs7_normal.jpg"/>
    <hyperlink ref="V179" r:id="rId232" display="http://pbs.twimg.com/profile_images/1140027211761750016/BFTZzNs7_normal.jpg"/>
    <hyperlink ref="V180" r:id="rId233" display="http://pbs.twimg.com/profile_images/1140027211761750016/BFTZzNs7_normal.jpg"/>
    <hyperlink ref="V181" r:id="rId234" display="http://pbs.twimg.com/profile_images/751167463266643968/xawG-fPx_normal.jpg"/>
    <hyperlink ref="V182" r:id="rId235" display="http://pbs.twimg.com/profile_images/751167463266643968/xawG-fPx_normal.jpg"/>
    <hyperlink ref="V183" r:id="rId236" display="http://pbs.twimg.com/profile_images/751167463266643968/xawG-fPx_normal.jpg"/>
    <hyperlink ref="V184" r:id="rId237" display="http://pbs.twimg.com/profile_images/751167463266643968/xawG-fPx_normal.jpg"/>
    <hyperlink ref="V185" r:id="rId238" display="http://abs.twimg.com/sticky/default_profile_images/default_profile_normal.png"/>
    <hyperlink ref="V186" r:id="rId239" display="http://abs.twimg.com/sticky/default_profile_images/default_profile_normal.png"/>
    <hyperlink ref="V187" r:id="rId240" display="http://abs.twimg.com/sticky/default_profile_images/default_profile_normal.png"/>
    <hyperlink ref="V188" r:id="rId241" display="http://abs.twimg.com/sticky/default_profile_images/default_profile_normal.png"/>
    <hyperlink ref="V189" r:id="rId242" display="http://abs.twimg.com/sticky/default_profile_images/default_profile_normal.png"/>
    <hyperlink ref="V190" r:id="rId243" display="http://abs.twimg.com/sticky/default_profile_images/default_profile_normal.png"/>
    <hyperlink ref="V191" r:id="rId244" display="http://abs.twimg.com/sticky/default_profile_images/default_profile_normal.png"/>
    <hyperlink ref="V192" r:id="rId245" display="http://abs.twimg.com/sticky/default_profile_images/default_profile_normal.png"/>
    <hyperlink ref="V193" r:id="rId246" display="http://pbs.twimg.com/profile_images/1139641775264534528/UXVUm8hk_normal.jpg"/>
    <hyperlink ref="V194" r:id="rId247" display="http://pbs.twimg.com/profile_images/1139641775264534528/UXVUm8hk_normal.jpg"/>
    <hyperlink ref="V195" r:id="rId248" display="http://pbs.twimg.com/profile_images/1139641775264534528/UXVUm8hk_normal.jpg"/>
    <hyperlink ref="V196" r:id="rId249" display="http://pbs.twimg.com/profile_images/1139641775264534528/UXVUm8hk_normal.jpg"/>
    <hyperlink ref="V197" r:id="rId250" display="http://pbs.twimg.com/profile_images/1119976409253011457/ptSYO0hS_normal.jpg"/>
    <hyperlink ref="V198" r:id="rId251" display="http://pbs.twimg.com/profile_images/1119976409253011457/ptSYO0hS_normal.jpg"/>
    <hyperlink ref="V199" r:id="rId252" display="http://pbs.twimg.com/profile_images/1119976409253011457/ptSYO0hS_normal.jpg"/>
    <hyperlink ref="V200" r:id="rId253" display="http://pbs.twimg.com/profile_images/1119976409253011457/ptSYO0hS_normal.jpg"/>
    <hyperlink ref="V201" r:id="rId254" display="http://pbs.twimg.com/profile_images/710735123876982784/GjV7JWMk_normal.jpg"/>
    <hyperlink ref="V202" r:id="rId255" display="http://pbs.twimg.com/profile_images/710735123876982784/GjV7JWMk_normal.jpg"/>
    <hyperlink ref="V203" r:id="rId256" display="http://pbs.twimg.com/profile_images/710735123876982784/GjV7JWMk_normal.jpg"/>
    <hyperlink ref="V204" r:id="rId257" display="http://pbs.twimg.com/profile_images/710735123876982784/GjV7JWMk_normal.jpg"/>
    <hyperlink ref="V205" r:id="rId258" display="http://pbs.twimg.com/profile_images/1141104180792385537/tyGLIGrd_normal.jpg"/>
    <hyperlink ref="V206" r:id="rId259" display="http://pbs.twimg.com/profile_images/1141104180792385537/tyGLIGrd_normal.jpg"/>
    <hyperlink ref="V207" r:id="rId260" display="http://pbs.twimg.com/profile_images/1141104180792385537/tyGLIGrd_normal.jpg"/>
    <hyperlink ref="V208" r:id="rId261" display="http://pbs.twimg.com/profile_images/1141104180792385537/tyGLIGrd_normal.jpg"/>
    <hyperlink ref="V209" r:id="rId262" display="http://pbs.twimg.com/profile_images/1021474310840635392/pMN9hbZP_normal.jpg"/>
    <hyperlink ref="V210" r:id="rId263" display="http://pbs.twimg.com/profile_images/1021474310840635392/pMN9hbZP_normal.jpg"/>
    <hyperlink ref="V211" r:id="rId264" display="http://pbs.twimg.com/profile_images/1021474310840635392/pMN9hbZP_normal.jpg"/>
    <hyperlink ref="V212" r:id="rId265" display="http://pbs.twimg.com/profile_images/1021474310840635392/pMN9hbZP_normal.jpg"/>
    <hyperlink ref="V213" r:id="rId266" display="http://pbs.twimg.com/profile_images/954866776579358721/M9mIXJhn_normal.jpg"/>
    <hyperlink ref="V214" r:id="rId267" display="http://pbs.twimg.com/profile_images/954866776579358721/M9mIXJhn_normal.jpg"/>
    <hyperlink ref="V215" r:id="rId268" display="http://pbs.twimg.com/profile_images/954866776579358721/M9mIXJhn_normal.jpg"/>
    <hyperlink ref="V216" r:id="rId269" display="http://pbs.twimg.com/profile_images/954866776579358721/M9mIXJhn_normal.jpg"/>
    <hyperlink ref="V217" r:id="rId270" display="http://pbs.twimg.com/profile_images/728817179798425600/uhdE-efq_normal.jpg"/>
    <hyperlink ref="V218" r:id="rId271" display="http://pbs.twimg.com/profile_images/728817179798425600/uhdE-efq_normal.jpg"/>
    <hyperlink ref="V219" r:id="rId272" display="http://pbs.twimg.com/profile_images/728817179798425600/uhdE-efq_normal.jpg"/>
    <hyperlink ref="V220" r:id="rId273" display="http://pbs.twimg.com/profile_images/728817179798425600/uhdE-efq_normal.jpg"/>
    <hyperlink ref="V221" r:id="rId274" display="http://pbs.twimg.com/profile_images/1044351127196581888/tBXN9Hav_normal.jpg"/>
    <hyperlink ref="V222" r:id="rId275" display="http://pbs.twimg.com/profile_images/1044351127196581888/tBXN9Hav_normal.jpg"/>
    <hyperlink ref="V223" r:id="rId276" display="http://pbs.twimg.com/profile_images/1044351127196581888/tBXN9Hav_normal.jpg"/>
    <hyperlink ref="V224" r:id="rId277" display="http://pbs.twimg.com/profile_images/1044351127196581888/tBXN9Hav_normal.jpg"/>
    <hyperlink ref="V225" r:id="rId278" display="http://pbs.twimg.com/profile_images/1121787893461078017/G5hriUX__normal.jpg"/>
    <hyperlink ref="V226" r:id="rId279" display="http://pbs.twimg.com/profile_images/1121787893461078017/G5hriUX__normal.jpg"/>
    <hyperlink ref="V227" r:id="rId280" display="http://pbs.twimg.com/profile_images/1121787893461078017/G5hriUX__normal.jpg"/>
    <hyperlink ref="V228" r:id="rId281" display="http://pbs.twimg.com/profile_images/1121787893461078017/G5hriUX__normal.jpg"/>
    <hyperlink ref="V229" r:id="rId282" display="http://pbs.twimg.com/profile_images/1129326385313538048/xmjNoSTI_normal.jpg"/>
    <hyperlink ref="V230" r:id="rId283" display="http://pbs.twimg.com/profile_images/1129326385313538048/xmjNoSTI_normal.jpg"/>
    <hyperlink ref="V231" r:id="rId284" display="http://pbs.twimg.com/profile_images/639966157294972929/tjWR-jyA_normal.jpg"/>
    <hyperlink ref="V232" r:id="rId285" display="http://pbs.twimg.com/profile_images/639966157294972929/tjWR-jyA_normal.jpg"/>
    <hyperlink ref="V233" r:id="rId286" display="http://pbs.twimg.com/profile_images/639966157294972929/tjWR-jyA_normal.jpg"/>
    <hyperlink ref="V234" r:id="rId287" display="http://pbs.twimg.com/profile_images/639966157294972929/tjWR-jyA_normal.jpg"/>
    <hyperlink ref="V235" r:id="rId288" display="http://pbs.twimg.com/profile_images/1137202071730442240/sy9RslhC_normal.png"/>
    <hyperlink ref="V236" r:id="rId289" display="http://pbs.twimg.com/profile_images/1137202071730442240/sy9RslhC_normal.png"/>
    <hyperlink ref="V237" r:id="rId290" display="http://pbs.twimg.com/profile_images/1137202071730442240/sy9RslhC_normal.png"/>
    <hyperlink ref="V238" r:id="rId291" display="http://pbs.twimg.com/profile_images/1137202071730442240/sy9RslhC_normal.png"/>
    <hyperlink ref="V239" r:id="rId292" display="http://pbs.twimg.com/profile_images/1121416275471863808/rxL5hmsa_normal.jpg"/>
    <hyperlink ref="V240" r:id="rId293" display="http://pbs.twimg.com/profile_images/1121416275471863808/rxL5hmsa_normal.jpg"/>
    <hyperlink ref="V241" r:id="rId294" display="http://pbs.twimg.com/profile_images/1121416275471863808/rxL5hmsa_normal.jpg"/>
    <hyperlink ref="V242" r:id="rId295" display="http://pbs.twimg.com/profile_images/1121416275471863808/rxL5hmsa_normal.jpg"/>
    <hyperlink ref="V243" r:id="rId296" display="http://pbs.twimg.com/profile_images/896419782370578432/KOhtDjdy_normal.jpg"/>
    <hyperlink ref="V244" r:id="rId297" display="http://pbs.twimg.com/profile_images/896419782370578432/KOhtDjdy_normal.jpg"/>
    <hyperlink ref="V245" r:id="rId298" display="http://pbs.twimg.com/profile_images/896419782370578432/KOhtDjdy_normal.jpg"/>
    <hyperlink ref="V246" r:id="rId299" display="http://pbs.twimg.com/profile_images/896419782370578432/KOhtDjdy_normal.jpg"/>
    <hyperlink ref="V247" r:id="rId300" display="http://pbs.twimg.com/profile_images/802500349407981568/Rns47sil_normal.jpg"/>
    <hyperlink ref="V248" r:id="rId301" display="http://pbs.twimg.com/profile_images/802500349407981568/Rns47sil_normal.jpg"/>
    <hyperlink ref="V249" r:id="rId302" display="http://pbs.twimg.com/profile_images/802500349407981568/Rns47sil_normal.jpg"/>
    <hyperlink ref="V250" r:id="rId303" display="http://pbs.twimg.com/profile_images/802500349407981568/Rns47sil_normal.jpg"/>
    <hyperlink ref="V251" r:id="rId304" display="https://pbs.twimg.com/amplify_video_thumb/1138571954619740165/img/h5zUx7R9eg-J53T8.jpg"/>
    <hyperlink ref="V252" r:id="rId305" display="https://pbs.twimg.com/amplify_video_thumb/1138571954619740165/img/h5zUx7R9eg-J53T8.jpg"/>
    <hyperlink ref="V253" r:id="rId306" display="http://pbs.twimg.com/profile_images/975455769285013516/v9woXI7E_normal.jpg"/>
    <hyperlink ref="V254" r:id="rId307" display="http://pbs.twimg.com/profile_images/975455769285013516/v9woXI7E_normal.jpg"/>
    <hyperlink ref="V255" r:id="rId308" display="http://pbs.twimg.com/profile_images/975455769285013516/v9woXI7E_normal.jpg"/>
    <hyperlink ref="V256" r:id="rId309" display="http://pbs.twimg.com/profile_images/701708113653669888/Nzm67hhC_normal.png"/>
    <hyperlink ref="V257" r:id="rId310" display="http://pbs.twimg.com/profile_images/701708113653669888/Nzm67hhC_normal.png"/>
    <hyperlink ref="V258" r:id="rId311" display="http://pbs.twimg.com/profile_images/701708113653669888/Nzm67hhC_normal.png"/>
    <hyperlink ref="V259" r:id="rId312" display="http://pbs.twimg.com/profile_images/701708113653669888/Nzm67hhC_normal.png"/>
    <hyperlink ref="V260" r:id="rId313" display="http://pbs.twimg.com/profile_images/1052162549385314305/sbVfOrk0_normal.jpg"/>
    <hyperlink ref="V261" r:id="rId314" display="http://pbs.twimg.com/profile_images/1052162549385314305/sbVfOrk0_normal.jpg"/>
    <hyperlink ref="V262" r:id="rId315" display="http://pbs.twimg.com/profile_images/1052162549385314305/sbVfOrk0_normal.jpg"/>
    <hyperlink ref="V263" r:id="rId316" display="http://pbs.twimg.com/profile_images/1052162549385314305/sbVfOrk0_normal.jpg"/>
    <hyperlink ref="V264" r:id="rId317" display="http://pbs.twimg.com/profile_images/658030835623440384/L6b015aU_normal.jpg"/>
    <hyperlink ref="V265" r:id="rId318" display="http://pbs.twimg.com/profile_images/658030835623440384/L6b015aU_normal.jpg"/>
    <hyperlink ref="V266" r:id="rId319" display="http://pbs.twimg.com/profile_images/658030835623440384/L6b015aU_normal.jpg"/>
    <hyperlink ref="V267" r:id="rId320" display="http://pbs.twimg.com/profile_images/658030835623440384/L6b015aU_normal.jpg"/>
    <hyperlink ref="V268" r:id="rId321" display="http://pbs.twimg.com/profile_images/658030835623440384/L6b015aU_normal.jpg"/>
    <hyperlink ref="V269" r:id="rId322" display="http://pbs.twimg.com/profile_images/658030835623440384/L6b015aU_normal.jpg"/>
    <hyperlink ref="V270" r:id="rId323" display="http://pbs.twimg.com/profile_images/658030835623440384/L6b015aU_normal.jpg"/>
    <hyperlink ref="V271" r:id="rId324" display="http://pbs.twimg.com/profile_images/658030835623440384/L6b015aU_normal.jpg"/>
    <hyperlink ref="V272" r:id="rId325" display="http://pbs.twimg.com/profile_images/918117893648285702/IAfpvIJv_normal.jpg"/>
    <hyperlink ref="V273" r:id="rId326" display="http://pbs.twimg.com/profile_images/918117893648285702/IAfpvIJv_normal.jpg"/>
    <hyperlink ref="V274" r:id="rId327" display="http://pbs.twimg.com/profile_images/918117893648285702/IAfpvIJv_normal.jpg"/>
    <hyperlink ref="V275" r:id="rId328" display="http://pbs.twimg.com/profile_images/918117893648285702/IAfpvIJv_normal.jpg"/>
    <hyperlink ref="V276" r:id="rId329" display="http://pbs.twimg.com/profile_images/918117893648285702/IAfpvIJv_normal.jpg"/>
    <hyperlink ref="V277" r:id="rId330" display="http://pbs.twimg.com/profile_images/918117893648285702/IAfpvIJv_normal.jpg"/>
    <hyperlink ref="V278" r:id="rId331" display="http://pbs.twimg.com/profile_images/918117893648285702/IAfpvIJv_normal.jpg"/>
    <hyperlink ref="V279" r:id="rId332" display="http://pbs.twimg.com/profile_images/918117893648285702/IAfpvIJv_normal.jpg"/>
    <hyperlink ref="V280" r:id="rId333" display="https://pbs.twimg.com/media/D9JFjRQX4AAnWml.jpg"/>
    <hyperlink ref="V281" r:id="rId334" display="http://pbs.twimg.com/profile_images/869962597424025601/3NHd0kZ__normal.jpg"/>
    <hyperlink ref="V282" r:id="rId335" display="https://pbs.twimg.com/amplify_video_thumb/1138571954619740165/img/h5zUx7R9eg-J53T8.jpg"/>
    <hyperlink ref="V283" r:id="rId336" display="https://pbs.twimg.com/amplify_video_thumb/1138571954619740165/img/h5zUx7R9eg-J53T8.jpg"/>
    <hyperlink ref="V284" r:id="rId337" display="https://pbs.twimg.com/amplify_video_thumb/1138571954619740165/img/h5zUx7R9eg-J53T8.jpg"/>
    <hyperlink ref="V285" r:id="rId338" display="https://pbs.twimg.com/amplify_video_thumb/1138571954619740165/img/h5zUx7R9eg-J53T8.jpg"/>
    <hyperlink ref="V286" r:id="rId339" display="https://pbs.twimg.com/amplify_video_thumb/1138571954619740165/img/h5zUx7R9eg-J53T8.jpg"/>
    <hyperlink ref="V287" r:id="rId340" display="http://pbs.twimg.com/profile_images/869962597424025601/3NHd0kZ__normal.jpg"/>
    <hyperlink ref="V288" r:id="rId341" display="http://pbs.twimg.com/profile_images/869962597424025601/3NHd0kZ__normal.jpg"/>
    <hyperlink ref="V289" r:id="rId342" display="http://pbs.twimg.com/profile_images/958945784614940672/qIOsYTHC_normal.jpg"/>
    <hyperlink ref="V290" r:id="rId343" display="http://pbs.twimg.com/profile_images/958945784614940672/qIOsYTHC_normal.jpg"/>
    <hyperlink ref="V291" r:id="rId344" display="http://pbs.twimg.com/profile_images/958945784614940672/qIOsYTHC_normal.jpg"/>
    <hyperlink ref="V292" r:id="rId345" display="http://pbs.twimg.com/profile_images/958945784614940672/qIOsYTHC_normal.jpg"/>
    <hyperlink ref="V293" r:id="rId346" display="http://pbs.twimg.com/profile_images/869962597424025601/3NHd0kZ__normal.jpg"/>
    <hyperlink ref="V294" r:id="rId347" display="http://pbs.twimg.com/profile_images/869962597424025601/3NHd0kZ__normal.jpg"/>
    <hyperlink ref="V295" r:id="rId348" display="http://pbs.twimg.com/profile_images/869962597424025601/3NHd0kZ__normal.jpg"/>
    <hyperlink ref="V296" r:id="rId349" display="http://pbs.twimg.com/profile_images/869962597424025601/3NHd0kZ__normal.jpg"/>
    <hyperlink ref="V297" r:id="rId350" display="http://pbs.twimg.com/profile_images/1404245782/igeek_normal.jpg"/>
    <hyperlink ref="V298" r:id="rId351" display="http://pbs.twimg.com/profile_images/1404245782/igeek_normal.jpg"/>
    <hyperlink ref="V299" r:id="rId352" display="http://pbs.twimg.com/profile_images/776889901363200000/5tOK3KSi_normal.jpg"/>
    <hyperlink ref="V300" r:id="rId353" display="http://pbs.twimg.com/profile_images/880205702807134209/UebmHtmR_normal.jpg"/>
    <hyperlink ref="V301" r:id="rId354" display="http://pbs.twimg.com/profile_images/880205702807134209/UebmHtmR_normal.jpg"/>
    <hyperlink ref="V302" r:id="rId355" display="http://pbs.twimg.com/profile_images/629961396860522496/0ZbeKY4p_normal.jpg"/>
    <hyperlink ref="V303" r:id="rId356" display="http://pbs.twimg.com/profile_images/629961396860522496/0ZbeKY4p_normal.jpg"/>
    <hyperlink ref="V304" r:id="rId357" display="http://pbs.twimg.com/profile_images/629961396860522496/0ZbeKY4p_normal.jpg"/>
    <hyperlink ref="V305" r:id="rId358" display="http://pbs.twimg.com/profile_images/629961396860522496/0ZbeKY4p_normal.jpg"/>
    <hyperlink ref="V306" r:id="rId359" display="http://pbs.twimg.com/profile_images/629961396860522496/0ZbeKY4p_normal.jpg"/>
    <hyperlink ref="V307" r:id="rId360" display="http://pbs.twimg.com/profile_images/629961396860522496/0ZbeKY4p_normal.jpg"/>
    <hyperlink ref="V308" r:id="rId361" display="http://pbs.twimg.com/profile_images/629961396860522496/0ZbeKY4p_normal.jpg"/>
    <hyperlink ref="V309" r:id="rId362" display="http://pbs.twimg.com/profile_images/629961396860522496/0ZbeKY4p_normal.jpg"/>
    <hyperlink ref="V310" r:id="rId363" display="http://pbs.twimg.com/profile_images/826504168928059394/vBWBmljZ_normal.jpg"/>
    <hyperlink ref="V311" r:id="rId364" display="http://pbs.twimg.com/profile_images/826504168928059394/vBWBmljZ_normal.jpg"/>
    <hyperlink ref="V312" r:id="rId365" display="http://pbs.twimg.com/profile_images/826504168928059394/vBWBmljZ_normal.jpg"/>
    <hyperlink ref="V313" r:id="rId366" display="http://pbs.twimg.com/profile_images/826504168928059394/vBWBmljZ_normal.jpg"/>
    <hyperlink ref="V314" r:id="rId367" display="http://pbs.twimg.com/profile_images/1122007369276432384/NRvxTCE3_normal.jpg"/>
    <hyperlink ref="V315" r:id="rId368" display="http://pbs.twimg.com/profile_images/1122007369276432384/NRvxTCE3_normal.jpg"/>
    <hyperlink ref="V316" r:id="rId369" display="http://pbs.twimg.com/profile_images/1122007369276432384/NRvxTCE3_normal.jpg"/>
    <hyperlink ref="V317" r:id="rId370" display="http://pbs.twimg.com/profile_images/1122007369276432384/NRvxTCE3_normal.jpg"/>
    <hyperlink ref="V318" r:id="rId371" display="http://pbs.twimg.com/profile_images/1135494912852582402/BQ1rwRVd_normal.jpg"/>
    <hyperlink ref="V319" r:id="rId372" display="http://pbs.twimg.com/profile_images/1135494912852582402/BQ1rwRVd_normal.jpg"/>
    <hyperlink ref="V320" r:id="rId373" display="http://pbs.twimg.com/profile_images/1135494912852582402/BQ1rwRVd_normal.jpg"/>
    <hyperlink ref="V321" r:id="rId374" display="http://pbs.twimg.com/profile_images/1135494912852582402/BQ1rwRVd_normal.jpg"/>
    <hyperlink ref="V322" r:id="rId375" display="http://pbs.twimg.com/profile_images/1132481920632262657/7fkuOuHt_normal.jpg"/>
    <hyperlink ref="V323" r:id="rId376" display="http://pbs.twimg.com/profile_images/1132481920632262657/7fkuOuHt_normal.jpg"/>
    <hyperlink ref="V324" r:id="rId377" display="http://pbs.twimg.com/profile_images/1132481920632262657/7fkuOuHt_normal.jpg"/>
    <hyperlink ref="V325" r:id="rId378" display="http://pbs.twimg.com/profile_images/1132481920632262657/7fkuOuHt_normal.jpg"/>
    <hyperlink ref="V326" r:id="rId379" display="http://pbs.twimg.com/profile_images/706025677733105664/MA9aa0wc_normal.jpg"/>
    <hyperlink ref="V327" r:id="rId380" display="http://pbs.twimg.com/profile_images/706025677733105664/MA9aa0wc_normal.jpg"/>
    <hyperlink ref="V328" r:id="rId381" display="http://pbs.twimg.com/profile_images/706025677733105664/MA9aa0wc_normal.jpg"/>
    <hyperlink ref="V329" r:id="rId382" display="http://pbs.twimg.com/profile_images/706025677733105664/MA9aa0wc_normal.jpg"/>
    <hyperlink ref="V330" r:id="rId383" display="https://pbs.twimg.com/media/D9SQuT2XYAcXuNC.jpg"/>
    <hyperlink ref="V331" r:id="rId384" display="http://pbs.twimg.com/profile_images/1116369812962332678/iTmzPlmG_normal.png"/>
    <hyperlink ref="V332" r:id="rId385" display="http://pbs.twimg.com/profile_images/510421817429745664/IOWYFRqF_normal.jpeg"/>
    <hyperlink ref="V333" r:id="rId386" display="http://pbs.twimg.com/profile_images/510421817429745664/IOWYFRqF_normal.jpeg"/>
    <hyperlink ref="V334" r:id="rId387" display="http://pbs.twimg.com/profile_images/510421817429745664/IOWYFRqF_normal.jpeg"/>
    <hyperlink ref="V335" r:id="rId388" display="http://pbs.twimg.com/profile_images/510421817429745664/IOWYFRqF_normal.jpeg"/>
    <hyperlink ref="V336" r:id="rId389" display="https://pbs.twimg.com/media/D9TjQf7X4AEfEoY.jpg"/>
    <hyperlink ref="V337" r:id="rId390" display="https://pbs.twimg.com/media/D9TjQf7X4AEfEoY.jpg"/>
    <hyperlink ref="V338" r:id="rId391" display="http://pbs.twimg.com/profile_images/729474806765129728/vmBrCuy8_normal.jpg"/>
    <hyperlink ref="V339" r:id="rId392" display="http://pbs.twimg.com/profile_images/729474806765129728/vmBrCuy8_normal.jpg"/>
    <hyperlink ref="V340" r:id="rId393" display="http://pbs.twimg.com/profile_images/729474806765129728/vmBrCuy8_normal.jpg"/>
    <hyperlink ref="V341" r:id="rId394" display="http://pbs.twimg.com/profile_images/729474806765129728/vmBrCuy8_normal.jpg"/>
    <hyperlink ref="V342" r:id="rId395" display="https://pbs.twimg.com/media/D9XAvt-UIAAsmKA.jpg"/>
    <hyperlink ref="V343" r:id="rId396" display="http://pbs.twimg.com/profile_images/1125366729670926337/LDSAx5u1_normal.png"/>
    <hyperlink ref="V344" r:id="rId397" display="http://pbs.twimg.com/profile_images/1125366729670926337/LDSAx5u1_normal.png"/>
    <hyperlink ref="V345" r:id="rId398" display="http://pbs.twimg.com/profile_images/1125366729670926337/LDSAx5u1_normal.png"/>
    <hyperlink ref="V346" r:id="rId399" display="http://pbs.twimg.com/profile_images/1125366729670926337/LDSAx5u1_normal.png"/>
    <hyperlink ref="V347" r:id="rId400" display="http://pbs.twimg.com/profile_images/1058379605898215424/FW_HGkBe_normal.jpg"/>
    <hyperlink ref="V354" r:id="rId401" display="http://pbs.twimg.com/profile_images/1107936345769607169/sJKWJd7g_normal.png"/>
    <hyperlink ref="V355" r:id="rId402" display="http://pbs.twimg.com/profile_images/1107936345769607169/sJKWJd7g_normal.png"/>
    <hyperlink ref="V356" r:id="rId403" display="http://pbs.twimg.com/profile_images/1107936345769607169/sJKWJd7g_normal.png"/>
    <hyperlink ref="V357" r:id="rId404" display="http://pbs.twimg.com/profile_images/1107936345769607169/sJKWJd7g_normal.png"/>
    <hyperlink ref="V358" r:id="rId405" display="http://pbs.twimg.com/profile_images/1107936345769607169/sJKWJd7g_normal.png"/>
    <hyperlink ref="V359" r:id="rId406" display="http://pbs.twimg.com/profile_images/1107936345769607169/sJKWJd7g_normal.png"/>
    <hyperlink ref="V360" r:id="rId407" display="http://pbs.twimg.com/profile_images/1107936345769607169/sJKWJd7g_normal.png"/>
    <hyperlink ref="V361" r:id="rId408" display="http://pbs.twimg.com/profile_images/1107936345769607169/sJKWJd7g_normal.png"/>
    <hyperlink ref="V362" r:id="rId409" display="http://pbs.twimg.com/profile_images/1084174813512548353/ZwdGsivD_normal.jpg"/>
    <hyperlink ref="V363" r:id="rId410" display="http://pbs.twimg.com/profile_images/1058379605898215424/FW_HGkBe_normal.jpg"/>
    <hyperlink ref="V364" r:id="rId411" display="http://pbs.twimg.com/profile_images/1084174813512548353/ZwdGsivD_normal.jpg"/>
    <hyperlink ref="V365" r:id="rId412" display="http://pbs.twimg.com/profile_images/1058379605898215424/FW_HGkBe_normal.jpg"/>
    <hyperlink ref="V366" r:id="rId413" display="http://pbs.twimg.com/profile_images/1084174813512548353/ZwdGsivD_normal.jpg"/>
    <hyperlink ref="V367" r:id="rId414" display="http://pbs.twimg.com/profile_images/1084174813512548353/ZwdGsivD_normal.jpg"/>
    <hyperlink ref="V368" r:id="rId415" display="https://pbs.twimg.com/media/D9XdtB2WwAAgcwh.jpg"/>
    <hyperlink ref="V369" r:id="rId416" display="http://pbs.twimg.com/profile_images/1036896082234695680/jOa56KeR_normal.jpg"/>
    <hyperlink ref="V370" r:id="rId417" display="http://pbs.twimg.com/profile_images/1036896082234695680/jOa56KeR_normal.jpg"/>
    <hyperlink ref="V371" r:id="rId418" display="http://pbs.twimg.com/profile_images/1036896082234695680/jOa56KeR_normal.jpg"/>
    <hyperlink ref="V372" r:id="rId419" display="http://pbs.twimg.com/profile_images/1036896082234695680/jOa56KeR_normal.jpg"/>
    <hyperlink ref="Z3" r:id="rId420" display="https://twitter.com/mariaelide5/status/1137622607413559296"/>
    <hyperlink ref="Z4" r:id="rId421" display="https://twitter.com/mariaelide5/status/1137622607413559296"/>
    <hyperlink ref="Z5" r:id="rId422" display="https://twitter.com/mariaelide5/status/1137622607413559296"/>
    <hyperlink ref="Z6" r:id="rId423" display="https://twitter.com/xapiens/status/1137740215756439552"/>
    <hyperlink ref="Z7" r:id="rId424" display="https://twitter.com/xapiens/status/1137740215756439552"/>
    <hyperlink ref="Z8" r:id="rId425" display="https://twitter.com/xapiens/status/1137740215756439552"/>
    <hyperlink ref="Z9" r:id="rId426" display="https://twitter.com/aya_ddt/status/1137740367531352064"/>
    <hyperlink ref="Z10" r:id="rId427" display="https://twitter.com/aya_ddt/status/1137740367531352064"/>
    <hyperlink ref="Z11" r:id="rId428" display="https://twitter.com/aya_ddt/status/1137740367531352064"/>
    <hyperlink ref="Z12" r:id="rId429" display="https://twitter.com/kitaekwon/status/1137786292303872000"/>
    <hyperlink ref="Z13" r:id="rId430" display="https://twitter.com/kitaekwon/status/1137786292303872000"/>
    <hyperlink ref="Z14" r:id="rId431" display="https://twitter.com/gnssfeed/status/1137835935498825729"/>
    <hyperlink ref="Z15" r:id="rId432" display="https://twitter.com/gnssfeed/status/1137835935498825729"/>
    <hyperlink ref="Z16" r:id="rId433" display="https://twitter.com/gnssfeed/status/1137835935498825729"/>
    <hyperlink ref="Z17" r:id="rId434" display="https://twitter.com/mgarnzy/status/1138109528715681792"/>
    <hyperlink ref="Z18" r:id="rId435" display="https://twitter.com/janisku7/status/1138109747587112961"/>
    <hyperlink ref="Z19" r:id="rId436" display="https://twitter.com/pollito_verde/status/1138112636627738624"/>
    <hyperlink ref="Z20" r:id="rId437" display="https://twitter.com/soulpageit/status/1138317503145349120"/>
    <hyperlink ref="Z21" r:id="rId438" display="https://twitter.com/highbladecables/status/1138379057496805377"/>
    <hyperlink ref="Z22" r:id="rId439" display="https://twitter.com/tsspl2006/status/1138424440394354689"/>
    <hyperlink ref="Z23" r:id="rId440" display="https://twitter.com/tsspl2006/status/1138424440394354689"/>
    <hyperlink ref="Z24" r:id="rId441" display="https://twitter.com/robotandaiworld/status/1132765437782122502"/>
    <hyperlink ref="Z25" r:id="rId442" display="https://twitter.com/robotandaiworld/status/1132765437782122502"/>
    <hyperlink ref="Z26" r:id="rId443" display="https://twitter.com/jenny_oceanhun/status/1138528142589607936"/>
    <hyperlink ref="Z27" r:id="rId444" display="https://twitter.com/jenny_oceanhun/status/1138528142589607936"/>
    <hyperlink ref="Z28" r:id="rId445" display="https://twitter.com/jenny_oceanhun/status/1138528142589607936"/>
    <hyperlink ref="Z29" r:id="rId446" display="https://twitter.com/jdhark1/status/1138755654515154950"/>
    <hyperlink ref="Z30" r:id="rId447" display="https://twitter.com/aliasrobotics/status/1138757469918941186"/>
    <hyperlink ref="Z31" r:id="rId448" display="https://twitter.com/aliasrobotics/status/1138757469918941186"/>
    <hyperlink ref="Z32" r:id="rId449" display="https://twitter.com/designsparkrs/status/1138109232950272002"/>
    <hyperlink ref="Z33" r:id="rId450" display="https://twitter.com/designsparkrs/status/1138163470225027074"/>
    <hyperlink ref="Z34" r:id="rId451" display="https://twitter.com/semielectronics/status/1138781158714544128"/>
    <hyperlink ref="Z35" r:id="rId452" display="https://twitter.com/rosindustrial/status/1138796272914227200"/>
    <hyperlink ref="Z36" r:id="rId453" display="https://twitter.com/rosindustrial/status/1138796272914227200"/>
    <hyperlink ref="Z37" r:id="rId454" display="https://twitter.com/rosinproject/status/1138756292598804481"/>
    <hyperlink ref="Z38" r:id="rId455" display="https://twitter.com/ahcorde/status/1138809054262910977"/>
    <hyperlink ref="Z39" r:id="rId456" display="https://twitter.com/ahcorde/status/1138809054262910977"/>
    <hyperlink ref="Z40" r:id="rId457" display="https://twitter.com/karolina_kurzac/status/1138834593346228224"/>
    <hyperlink ref="Z41" r:id="rId458" display="https://twitter.com/sally_ann_melia/status/1138879081766969344"/>
    <hyperlink ref="Z42" r:id="rId459" display="https://twitter.com/jeremyscook/status/1139166074631598082"/>
    <hyperlink ref="Z43" r:id="rId460" display="https://twitter.com/konrad_it/status/1139170642903932928"/>
    <hyperlink ref="Z44" r:id="rId461" display="https://twitter.com/thilozimmermann/status/1138754370445684737"/>
    <hyperlink ref="Z45" r:id="rId462" display="https://twitter.com/dragandbot/status/1139184352636616705"/>
    <hyperlink ref="Z46" r:id="rId463" display="https://twitter.com/dragandbot/status/1138540536074256384"/>
    <hyperlink ref="Z47" r:id="rId464" display="https://twitter.com/nadia_armogathe/status/1139294321650409474"/>
    <hyperlink ref="Z48" r:id="rId465" display="https://twitter.com/nadia_armogathe/status/1139294321650409474"/>
    <hyperlink ref="Z49" r:id="rId466" display="https://twitter.com/nadia_armogathe/status/1139294321650409474"/>
    <hyperlink ref="Z50" r:id="rId467" display="https://twitter.com/nadia_armogathe/status/1139294321650409474"/>
    <hyperlink ref="Z51" r:id="rId468" display="https://twitter.com/al0ha/status/1139296276070223878"/>
    <hyperlink ref="Z52" r:id="rId469" display="https://twitter.com/al0ha/status/1139296276070223878"/>
    <hyperlink ref="Z53" r:id="rId470" display="https://twitter.com/al0ha/status/1139296276070223878"/>
    <hyperlink ref="Z54" r:id="rId471" display="https://twitter.com/al0ha/status/1139296276070223878"/>
    <hyperlink ref="Z55" r:id="rId472" display="https://twitter.com/monteagudo_ai/status/1139297021213302784"/>
    <hyperlink ref="Z56" r:id="rId473" display="https://twitter.com/monteagudo_ai/status/1139297021213302784"/>
    <hyperlink ref="Z57" r:id="rId474" display="https://twitter.com/monteagudo_ai/status/1139297021213302784"/>
    <hyperlink ref="Z58" r:id="rId475" display="https://twitter.com/monteagudo_ai/status/1139297021213302784"/>
    <hyperlink ref="Z59" r:id="rId476" display="https://twitter.com/gpmt/status/1139304630939201543"/>
    <hyperlink ref="Z60" r:id="rId477" display="https://twitter.com/gpmt/status/1139304630939201543"/>
    <hyperlink ref="Z61" r:id="rId478" display="https://twitter.com/gpmt/status/1139304630939201543"/>
    <hyperlink ref="Z62" r:id="rId479" display="https://twitter.com/gpmt/status/1139304630939201543"/>
    <hyperlink ref="Z63" r:id="rId480" display="https://twitter.com/sandra_king2/status/1139307320926711808"/>
    <hyperlink ref="Z64" r:id="rId481" display="https://twitter.com/sandra_king2/status/1139307320926711808"/>
    <hyperlink ref="Z65" r:id="rId482" display="https://twitter.com/sandra_king2/status/1139307320926711808"/>
    <hyperlink ref="Z66" r:id="rId483" display="https://twitter.com/sandra_king2/status/1139307320926711808"/>
    <hyperlink ref="Z67" r:id="rId484" display="https://twitter.com/ottawapete/status/1139311113433223172"/>
    <hyperlink ref="Z68" r:id="rId485" display="https://twitter.com/ottawapete/status/1139311113433223172"/>
    <hyperlink ref="Z69" r:id="rId486" display="https://twitter.com/ottawapete/status/1139311113433223172"/>
    <hyperlink ref="Z70" r:id="rId487" display="https://twitter.com/ottawapete/status/1139311113433223172"/>
    <hyperlink ref="Z71" r:id="rId488" display="https://twitter.com/richardmedina23/status/1139327707232309248"/>
    <hyperlink ref="Z72" r:id="rId489" display="https://twitter.com/richardmedina23/status/1139327707232309248"/>
    <hyperlink ref="Z73" r:id="rId490" display="https://twitter.com/richardmedina23/status/1139327707232309248"/>
    <hyperlink ref="Z74" r:id="rId491" display="https://twitter.com/richardmedina23/status/1139327707232309248"/>
    <hyperlink ref="Z75" r:id="rId492" display="https://twitter.com/am_parial/status/1139339312816779264"/>
    <hyperlink ref="Z76" r:id="rId493" display="https://twitter.com/am_parial/status/1139339312816779264"/>
    <hyperlink ref="Z77" r:id="rId494" display="https://twitter.com/am_parial/status/1139339312816779264"/>
    <hyperlink ref="Z78" r:id="rId495" display="https://twitter.com/am_parial/status/1139339312816779264"/>
    <hyperlink ref="Z79" r:id="rId496" display="https://twitter.com/nimojerobbb/status/1139340162767511552"/>
    <hyperlink ref="Z80" r:id="rId497" display="https://twitter.com/nimojerobbb/status/1139340162767511552"/>
    <hyperlink ref="Z81" r:id="rId498" display="https://twitter.com/nimojerobbb/status/1139340162767511552"/>
    <hyperlink ref="Z82" r:id="rId499" display="https://twitter.com/nimojerobbb/status/1139340162767511552"/>
    <hyperlink ref="Z83" r:id="rId500" display="https://twitter.com/deltalema08/status/1139371620592566272"/>
    <hyperlink ref="Z84" r:id="rId501" display="https://twitter.com/deltalema08/status/1139371620592566272"/>
    <hyperlink ref="Z85" r:id="rId502" display="https://twitter.com/deltalema08/status/1139371620592566272"/>
    <hyperlink ref="Z86" r:id="rId503" display="https://twitter.com/deltalema08/status/1139371620592566272"/>
    <hyperlink ref="Z87" r:id="rId504" display="https://twitter.com/mohammed_kaabar/status/1139373806462496774"/>
    <hyperlink ref="Z88" r:id="rId505" display="https://twitter.com/mohammed_kaabar/status/1139373806462496774"/>
    <hyperlink ref="Z89" r:id="rId506" display="https://twitter.com/mohammed_kaabar/status/1139373806462496774"/>
    <hyperlink ref="Z90" r:id="rId507" display="https://twitter.com/mohammed_kaabar/status/1139373806462496774"/>
    <hyperlink ref="Z91" r:id="rId508" display="https://twitter.com/shakilchowdhry/status/1139389211356696577"/>
    <hyperlink ref="Z92" r:id="rId509" display="https://twitter.com/shakilchowdhry/status/1139389211356696577"/>
    <hyperlink ref="Z93" r:id="rId510" display="https://twitter.com/shakilchowdhry/status/1139389211356696577"/>
    <hyperlink ref="Z94" r:id="rId511" display="https://twitter.com/shakilchowdhry/status/1139389211356696577"/>
    <hyperlink ref="Z95" r:id="rId512" display="https://twitter.com/risto_matti/status/1139391595734716416"/>
    <hyperlink ref="Z96" r:id="rId513" display="https://twitter.com/risto_matti/status/1139391595734716416"/>
    <hyperlink ref="Z97" r:id="rId514" display="https://twitter.com/risto_matti/status/1139391595734716416"/>
    <hyperlink ref="Z98" r:id="rId515" display="https://twitter.com/risto_matti/status/1139391595734716416"/>
    <hyperlink ref="Z99" r:id="rId516" display="https://twitter.com/bizuser/status/1138421553660489728"/>
    <hyperlink ref="Z100" r:id="rId517" display="https://twitter.com/thecuriousluke/status/1138421640788881408"/>
    <hyperlink ref="Z101" r:id="rId518" display="https://twitter.com/thecuriousluke/status/1138421640788881408"/>
    <hyperlink ref="Z102" r:id="rId519" display="https://twitter.com/thecuriousluke/status/1139391806099972098"/>
    <hyperlink ref="Z103" r:id="rId520" display="https://twitter.com/thecuriousluke/status/1139391806099972098"/>
    <hyperlink ref="Z104" r:id="rId521" display="https://twitter.com/thecuriousluke/status/1139391806099972098"/>
    <hyperlink ref="Z105" r:id="rId522" display="https://twitter.com/thecuriousluke/status/1139391806099972098"/>
    <hyperlink ref="Z106" r:id="rId523" display="https://twitter.com/saul_ventura__/status/1139391963663257601"/>
    <hyperlink ref="Z107" r:id="rId524" display="https://twitter.com/saul_ventura__/status/1139391963663257601"/>
    <hyperlink ref="Z108" r:id="rId525" display="https://twitter.com/saul_ventura__/status/1139391963663257601"/>
    <hyperlink ref="Z109" r:id="rId526" display="https://twitter.com/saul_ventura__/status/1139391963663257601"/>
    <hyperlink ref="Z110" r:id="rId527" display="https://twitter.com/gaolata/status/1139404063110418432"/>
    <hyperlink ref="Z111" r:id="rId528" display="https://twitter.com/gaolata/status/1139404063110418432"/>
    <hyperlink ref="Z112" r:id="rId529" display="https://twitter.com/gaolata/status/1139404063110418432"/>
    <hyperlink ref="Z113" r:id="rId530" display="https://twitter.com/gaolata/status/1139404063110418432"/>
    <hyperlink ref="Z114" r:id="rId531" display="https://twitter.com/nathalialehen/status/1139420682058526720"/>
    <hyperlink ref="Z115" r:id="rId532" display="https://twitter.com/nathalialehen/status/1139420682058526720"/>
    <hyperlink ref="Z116" r:id="rId533" display="https://twitter.com/nathalialehen/status/1139420682058526720"/>
    <hyperlink ref="Z117" r:id="rId534" display="https://twitter.com/nathalialehen/status/1139420682058526720"/>
    <hyperlink ref="Z118" r:id="rId535" display="https://twitter.com/mcscorporate/status/1139424129726070784"/>
    <hyperlink ref="Z119" r:id="rId536" display="https://twitter.com/mcscorporate/status/1139424129726070784"/>
    <hyperlink ref="Z120" r:id="rId537" display="https://twitter.com/mcscorporate/status/1139424129726070784"/>
    <hyperlink ref="Z121" r:id="rId538" display="https://twitter.com/mcscorporate/status/1139424129726070784"/>
    <hyperlink ref="Z122" r:id="rId539" display="https://twitter.com/paolaebranati/status/1139424761728180224"/>
    <hyperlink ref="Z123" r:id="rId540" display="https://twitter.com/paolaebranati/status/1139424761728180224"/>
    <hyperlink ref="Z124" r:id="rId541" display="https://twitter.com/paolaebranati/status/1139424761728180224"/>
    <hyperlink ref="Z125" r:id="rId542" display="https://twitter.com/paolaebranati/status/1139424761728180224"/>
    <hyperlink ref="Z126" r:id="rId543" display="https://twitter.com/bswavely/status/1139456696835874816"/>
    <hyperlink ref="Z127" r:id="rId544" display="https://twitter.com/bswavely/status/1139456696835874816"/>
    <hyperlink ref="Z128" r:id="rId545" display="https://twitter.com/bswavely/status/1139456696835874816"/>
    <hyperlink ref="Z129" r:id="rId546" display="https://twitter.com/bswavely/status/1139456696835874816"/>
    <hyperlink ref="Z130" r:id="rId547" display="https://twitter.com/yaroslava_up/status/1139457498283483136"/>
    <hyperlink ref="Z131" r:id="rId548" display="https://twitter.com/yaroslava_up/status/1139457498283483136"/>
    <hyperlink ref="Z132" r:id="rId549" display="https://twitter.com/yaroslava_up/status/1139457498283483136"/>
    <hyperlink ref="Z133" r:id="rId550" display="https://twitter.com/yaroslava_up/status/1139457498283483136"/>
    <hyperlink ref="Z134" r:id="rId551" display="https://twitter.com/tindie/status/1139474058599424000"/>
    <hyperlink ref="Z135" r:id="rId552" display="https://twitter.com/bookeunjang/status/1139475438848237568"/>
    <hyperlink ref="Z136" r:id="rId553" display="https://twitter.com/bookeunjang/status/1139475438848237568"/>
    <hyperlink ref="Z137" r:id="rId554" display="https://twitter.com/bookeunjang/status/1139475438848237568"/>
    <hyperlink ref="Z138" r:id="rId555" display="https://twitter.com/bookeunjang/status/1139475438848237568"/>
    <hyperlink ref="Z139" r:id="rId556" display="https://twitter.com/shawnhymel/status/1139163517217644544"/>
    <hyperlink ref="Z140" r:id="rId557" display="https://twitter.com/tk_d3sign/status/1139483436685508609"/>
    <hyperlink ref="Z141" r:id="rId558" display="https://twitter.com/belgiuminvestor/status/1139488098067390465"/>
    <hyperlink ref="Z142" r:id="rId559" display="https://twitter.com/belgiuminvestor/status/1139488098067390465"/>
    <hyperlink ref="Z143" r:id="rId560" display="https://twitter.com/belgiuminvestor/status/1139488098067390465"/>
    <hyperlink ref="Z144" r:id="rId561" display="https://twitter.com/belgiuminvestor/status/1139488098067390465"/>
    <hyperlink ref="Z145" r:id="rId562" display="https://twitter.com/shaunwiggins/status/1139488605238419456"/>
    <hyperlink ref="Z146" r:id="rId563" display="https://twitter.com/shaunwiggins/status/1139488605238419456"/>
    <hyperlink ref="Z147" r:id="rId564" display="https://twitter.com/shaunwiggins/status/1139488605238419456"/>
    <hyperlink ref="Z148" r:id="rId565" display="https://twitter.com/shaunwiggins/status/1139488605238419456"/>
    <hyperlink ref="Z149" r:id="rId566" display="https://twitter.com/itsmylivetech/status/1139505280234991616"/>
    <hyperlink ref="Z150" r:id="rId567" display="https://twitter.com/itsmylivetech/status/1139505280234991616"/>
    <hyperlink ref="Z151" r:id="rId568" display="https://twitter.com/itsmylivetech/status/1139505280234991616"/>
    <hyperlink ref="Z152" r:id="rId569" display="https://twitter.com/itsmylivetech/status/1139505280234991616"/>
    <hyperlink ref="Z153" r:id="rId570" display="https://twitter.com/jayeshmthakur/status/1139532447211634688"/>
    <hyperlink ref="Z154" r:id="rId571" display="https://twitter.com/jayeshmthakur/status/1139532447211634688"/>
    <hyperlink ref="Z155" r:id="rId572" display="https://twitter.com/jayeshmthakur/status/1139532447211634688"/>
    <hyperlink ref="Z156" r:id="rId573" display="https://twitter.com/jayeshmthakur/status/1139532447211634688"/>
    <hyperlink ref="Z157" r:id="rId574" display="https://twitter.com/leadhershipnow/status/1139571367798398978"/>
    <hyperlink ref="Z158" r:id="rId575" display="https://twitter.com/leadhershipnow/status/1139571367798398978"/>
    <hyperlink ref="Z159" r:id="rId576" display="https://twitter.com/leadhershipnow/status/1139571367798398978"/>
    <hyperlink ref="Z160" r:id="rId577" display="https://twitter.com/leadhershipnow/status/1139571367798398978"/>
    <hyperlink ref="Z161" r:id="rId578" display="https://twitter.com/markant8/status/1139624984802779136"/>
    <hyperlink ref="Z162" r:id="rId579" display="https://twitter.com/markant8/status/1139624984802779136"/>
    <hyperlink ref="Z163" r:id="rId580" display="https://twitter.com/markant8/status/1139624984802779136"/>
    <hyperlink ref="Z164" r:id="rId581" display="https://twitter.com/markant8/status/1139624984802779136"/>
    <hyperlink ref="Z165" r:id="rId582" display="https://twitter.com/markant8/status/1139625679367000064"/>
    <hyperlink ref="Z166" r:id="rId583" display="https://twitter.com/lance_edelman/status/1139907920987066369"/>
    <hyperlink ref="Z167" r:id="rId584" display="https://twitter.com/msarozz/status/1140050476093845505"/>
    <hyperlink ref="Z168" r:id="rId585" display="https://twitter.com/manifattura40/status/1140050513104449536"/>
    <hyperlink ref="Z169" r:id="rId586" display="https://twitter.com/machine_ml/status/1140050630985289728"/>
    <hyperlink ref="Z170" r:id="rId587" display="https://twitter.com/melucaslira/status/1140086818651672576"/>
    <hyperlink ref="Z171" r:id="rId588" display="https://twitter.com/khalidhamdan0/status/1102482643621502976"/>
    <hyperlink ref="Z172" r:id="rId589" display="https://twitter.com/belamutschler/status/1140174641870319616"/>
    <hyperlink ref="Z173" r:id="rId590" display="https://twitter.com/belamutschler/status/1140174641870319616"/>
    <hyperlink ref="Z174" r:id="rId591" display="https://twitter.com/stevelareau/status/1139623242329726976"/>
    <hyperlink ref="Z175" r:id="rId592" display="https://twitter.com/sabinemondestin/status/1140299539896815616"/>
    <hyperlink ref="Z176" r:id="rId593" display="https://twitter.com/teddyrobotics/status/1140300607137505280"/>
    <hyperlink ref="Z177" r:id="rId594" display="https://twitter.com/adamcholewiski1/status/1140378819653709824"/>
    <hyperlink ref="Z178" r:id="rId595" display="https://twitter.com/adamcholewiski1/status/1140378819653709824"/>
    <hyperlink ref="Z179" r:id="rId596" display="https://twitter.com/adamcholewiski1/status/1140378819653709824"/>
    <hyperlink ref="Z180" r:id="rId597" display="https://twitter.com/adamcholewiski1/status/1140378819653709824"/>
    <hyperlink ref="Z181" r:id="rId598" display="https://twitter.com/mastersonbarry/status/1140379551798878208"/>
    <hyperlink ref="Z182" r:id="rId599" display="https://twitter.com/mastersonbarry/status/1140379551798878208"/>
    <hyperlink ref="Z183" r:id="rId600" display="https://twitter.com/mastersonbarry/status/1140379551798878208"/>
    <hyperlink ref="Z184" r:id="rId601" display="https://twitter.com/mastersonbarry/status/1140379551798878208"/>
    <hyperlink ref="Z185" r:id="rId602" display="https://twitter.com/freetoopt/status/1139294884911648768"/>
    <hyperlink ref="Z186" r:id="rId603" display="https://twitter.com/freetoopt/status/1139294884911648768"/>
    <hyperlink ref="Z187" r:id="rId604" display="https://twitter.com/freetoopt/status/1139294884911648768"/>
    <hyperlink ref="Z188" r:id="rId605" display="https://twitter.com/freetoopt/status/1139294884911648768"/>
    <hyperlink ref="Z189" r:id="rId606" display="https://twitter.com/freetoopt/status/1140380033954881536"/>
    <hyperlink ref="Z190" r:id="rId607" display="https://twitter.com/freetoopt/status/1140380033954881536"/>
    <hyperlink ref="Z191" r:id="rId608" display="https://twitter.com/freetoopt/status/1140380033954881536"/>
    <hyperlink ref="Z192" r:id="rId609" display="https://twitter.com/freetoopt/status/1140380033954881536"/>
    <hyperlink ref="Z193" r:id="rId610" display="https://twitter.com/smione3/status/1140380642468880384"/>
    <hyperlink ref="Z194" r:id="rId611" display="https://twitter.com/smione3/status/1140380642468880384"/>
    <hyperlink ref="Z195" r:id="rId612" display="https://twitter.com/smione3/status/1140380642468880384"/>
    <hyperlink ref="Z196" r:id="rId613" display="https://twitter.com/smione3/status/1140380642468880384"/>
    <hyperlink ref="Z197" r:id="rId614" display="https://twitter.com/no0on977/status/1140380981335076869"/>
    <hyperlink ref="Z198" r:id="rId615" display="https://twitter.com/no0on977/status/1140380981335076869"/>
    <hyperlink ref="Z199" r:id="rId616" display="https://twitter.com/no0on977/status/1140380981335076869"/>
    <hyperlink ref="Z200" r:id="rId617" display="https://twitter.com/no0on977/status/1140380981335076869"/>
    <hyperlink ref="Z201" r:id="rId618" display="https://twitter.com/sectest9/status/1140381002251919361"/>
    <hyperlink ref="Z202" r:id="rId619" display="https://twitter.com/sectest9/status/1140381002251919361"/>
    <hyperlink ref="Z203" r:id="rId620" display="https://twitter.com/sectest9/status/1140381002251919361"/>
    <hyperlink ref="Z204" r:id="rId621" display="https://twitter.com/sectest9/status/1140381002251919361"/>
    <hyperlink ref="Z205" r:id="rId622" display="https://twitter.com/ftugcekose/status/1140381171492302848"/>
    <hyperlink ref="Z206" r:id="rId623" display="https://twitter.com/ftugcekose/status/1140381171492302848"/>
    <hyperlink ref="Z207" r:id="rId624" display="https://twitter.com/ftugcekose/status/1140381171492302848"/>
    <hyperlink ref="Z208" r:id="rId625" display="https://twitter.com/ftugcekose/status/1140381171492302848"/>
    <hyperlink ref="Z209" r:id="rId626" display="https://twitter.com/epicrelevance/status/1140381489445707776"/>
    <hyperlink ref="Z210" r:id="rId627" display="https://twitter.com/epicrelevance/status/1140381489445707776"/>
    <hyperlink ref="Z211" r:id="rId628" display="https://twitter.com/epicrelevance/status/1140381489445707776"/>
    <hyperlink ref="Z212" r:id="rId629" display="https://twitter.com/epicrelevance/status/1140381489445707776"/>
    <hyperlink ref="Z213" r:id="rId630" display="https://twitter.com/redblockchain/status/1140381987242500096"/>
    <hyperlink ref="Z214" r:id="rId631" display="https://twitter.com/redblockchain/status/1140381987242500096"/>
    <hyperlink ref="Z215" r:id="rId632" display="https://twitter.com/redblockchain/status/1140381987242500096"/>
    <hyperlink ref="Z216" r:id="rId633" display="https://twitter.com/redblockchain/status/1140381987242500096"/>
    <hyperlink ref="Z217" r:id="rId634" display="https://twitter.com/santiagorojas/status/1140386123375677440"/>
    <hyperlink ref="Z218" r:id="rId635" display="https://twitter.com/santiagorojas/status/1140386123375677440"/>
    <hyperlink ref="Z219" r:id="rId636" display="https://twitter.com/santiagorojas/status/1140386123375677440"/>
    <hyperlink ref="Z220" r:id="rId637" display="https://twitter.com/santiagorojas/status/1140386123375677440"/>
    <hyperlink ref="Z221" r:id="rId638" display="https://twitter.com/jfrf_voyager/status/1140396755592372230"/>
    <hyperlink ref="Z222" r:id="rId639" display="https://twitter.com/jfrf_voyager/status/1140396755592372230"/>
    <hyperlink ref="Z223" r:id="rId640" display="https://twitter.com/jfrf_voyager/status/1140396755592372230"/>
    <hyperlink ref="Z224" r:id="rId641" display="https://twitter.com/jfrf_voyager/status/1140396755592372230"/>
    <hyperlink ref="Z225" r:id="rId642" display="https://twitter.com/tegar09/status/1140411469344854016"/>
    <hyperlink ref="Z226" r:id="rId643" display="https://twitter.com/tegar09/status/1140411469344854016"/>
    <hyperlink ref="Z227" r:id="rId644" display="https://twitter.com/tegar09/status/1140411469344854016"/>
    <hyperlink ref="Z228" r:id="rId645" display="https://twitter.com/tegar09/status/1140411469344854016"/>
    <hyperlink ref="Z229" r:id="rId646" display="https://twitter.com/mohr_inno/status/1140419276567928833"/>
    <hyperlink ref="Z230" r:id="rId647" display="https://twitter.com/mohr_inno/status/1140419276567928833"/>
    <hyperlink ref="Z231" r:id="rId648" display="https://twitter.com/galileus_exhorb/status/1140427331644854274"/>
    <hyperlink ref="Z232" r:id="rId649" display="https://twitter.com/galileus_exhorb/status/1140427331644854274"/>
    <hyperlink ref="Z233" r:id="rId650" display="https://twitter.com/galileus_exhorb/status/1140427331644854274"/>
    <hyperlink ref="Z234" r:id="rId651" display="https://twitter.com/galileus_exhorb/status/1140427331644854274"/>
    <hyperlink ref="Z235" r:id="rId652" display="https://twitter.com/digiaustralia/status/1140442900389486592"/>
    <hyperlink ref="Z236" r:id="rId653" display="https://twitter.com/digiaustralia/status/1140442900389486592"/>
    <hyperlink ref="Z237" r:id="rId654" display="https://twitter.com/digiaustralia/status/1140442900389486592"/>
    <hyperlink ref="Z238" r:id="rId655" display="https://twitter.com/digiaustralia/status/1140442900389486592"/>
    <hyperlink ref="Z239" r:id="rId656" display="https://twitter.com/alberto02891011/status/1140470500075945986"/>
    <hyperlink ref="Z240" r:id="rId657" display="https://twitter.com/alberto02891011/status/1140470500075945986"/>
    <hyperlink ref="Z241" r:id="rId658" display="https://twitter.com/alberto02891011/status/1140470500075945986"/>
    <hyperlink ref="Z242" r:id="rId659" display="https://twitter.com/alberto02891011/status/1140470500075945986"/>
    <hyperlink ref="Z243" r:id="rId660" display="https://twitter.com/waterpond/status/1140473020886073345"/>
    <hyperlink ref="Z244" r:id="rId661" display="https://twitter.com/waterpond/status/1140473020886073345"/>
    <hyperlink ref="Z245" r:id="rId662" display="https://twitter.com/waterpond/status/1140473020886073345"/>
    <hyperlink ref="Z246" r:id="rId663" display="https://twitter.com/waterpond/status/1140473020886073345"/>
    <hyperlink ref="Z247" r:id="rId664" display="https://twitter.com/inov82influence/status/1140474660976508928"/>
    <hyperlink ref="Z248" r:id="rId665" display="https://twitter.com/inov82influence/status/1140474660976508928"/>
    <hyperlink ref="Z249" r:id="rId666" display="https://twitter.com/inov82influence/status/1140474660976508928"/>
    <hyperlink ref="Z250" r:id="rId667" display="https://twitter.com/inov82influence/status/1140474660976508928"/>
    <hyperlink ref="Z251" r:id="rId668" display="https://twitter.com/rubenroa/status/1140474372928548869"/>
    <hyperlink ref="Z252" r:id="rId669" display="https://twitter.com/rubenroa/status/1140474372928548869"/>
    <hyperlink ref="Z253" r:id="rId670" display="https://twitter.com/e_nterdiscipl/status/1140474711735963650"/>
    <hyperlink ref="Z254" r:id="rId671" display="https://twitter.com/e_nterdiscipl/status/1140474711735963650"/>
    <hyperlink ref="Z255" r:id="rId672" display="https://twitter.com/e_nterdiscipl/status/1140474711735963650"/>
    <hyperlink ref="Z256" r:id="rId673" display="https://twitter.com/infopronetwork/status/1140478508919115777"/>
    <hyperlink ref="Z257" r:id="rId674" display="https://twitter.com/infopronetwork/status/1140478508919115777"/>
    <hyperlink ref="Z258" r:id="rId675" display="https://twitter.com/infopronetwork/status/1140478508919115777"/>
    <hyperlink ref="Z259" r:id="rId676" display="https://twitter.com/infopronetwork/status/1140478508919115777"/>
    <hyperlink ref="Z260" r:id="rId677" display="https://twitter.com/sam11_pearl/status/1140483069851271168"/>
    <hyperlink ref="Z261" r:id="rId678" display="https://twitter.com/sam11_pearl/status/1140483069851271168"/>
    <hyperlink ref="Z262" r:id="rId679" display="https://twitter.com/sam11_pearl/status/1140483069851271168"/>
    <hyperlink ref="Z263" r:id="rId680" display="https://twitter.com/sam11_pearl/status/1140483069851271168"/>
    <hyperlink ref="Z264" r:id="rId681" display="https://twitter.com/manriquevaldor/status/1139405496236949504"/>
    <hyperlink ref="Z265" r:id="rId682" display="https://twitter.com/manriquevaldor/status/1139405496236949504"/>
    <hyperlink ref="Z266" r:id="rId683" display="https://twitter.com/manriquevaldor/status/1139405496236949504"/>
    <hyperlink ref="Z267" r:id="rId684" display="https://twitter.com/manriquevaldor/status/1139405496236949504"/>
    <hyperlink ref="Z268" r:id="rId685" display="https://twitter.com/manriquevaldor/status/1140495462547566595"/>
    <hyperlink ref="Z269" r:id="rId686" display="https://twitter.com/manriquevaldor/status/1140495462547566595"/>
    <hyperlink ref="Z270" r:id="rId687" display="https://twitter.com/manriquevaldor/status/1140495462547566595"/>
    <hyperlink ref="Z271" r:id="rId688" display="https://twitter.com/manriquevaldor/status/1140495462547566595"/>
    <hyperlink ref="Z272" r:id="rId689" display="https://twitter.com/alfredsunil/status/1139402190714372097"/>
    <hyperlink ref="Z273" r:id="rId690" display="https://twitter.com/alfredsunil/status/1139402190714372097"/>
    <hyperlink ref="Z274" r:id="rId691" display="https://twitter.com/alfredsunil/status/1139402190714372097"/>
    <hyperlink ref="Z275" r:id="rId692" display="https://twitter.com/alfredsunil/status/1139402190714372097"/>
    <hyperlink ref="Z276" r:id="rId693" display="https://twitter.com/alfredsunil/status/1140516212310454272"/>
    <hyperlink ref="Z277" r:id="rId694" display="https://twitter.com/alfredsunil/status/1140516212310454272"/>
    <hyperlink ref="Z278" r:id="rId695" display="https://twitter.com/alfredsunil/status/1140516212310454272"/>
    <hyperlink ref="Z279" r:id="rId696" display="https://twitter.com/alfredsunil/status/1140516212310454272"/>
    <hyperlink ref="Z280" r:id="rId697" display="https://twitter.com/techvisornl/status/1140050129384333312"/>
    <hyperlink ref="Z281" r:id="rId698" display="https://twitter.com/machinelearn_d/status/1140067213233098765"/>
    <hyperlink ref="Z282" r:id="rId699" display="https://twitter.com/benedicterios/status/1140517000789274624"/>
    <hyperlink ref="Z283" r:id="rId700" display="https://twitter.com/benedicterios/status/1140517000789274624"/>
    <hyperlink ref="Z284" r:id="rId701" display="https://twitter.com/benedicterios/status/1140517000789274624"/>
    <hyperlink ref="Z285" r:id="rId702" display="https://twitter.com/benedicterios/status/1140517000789274624"/>
    <hyperlink ref="Z286" r:id="rId703" display="https://twitter.com/benedicterios/status/1140517000789274624"/>
    <hyperlink ref="Z287" r:id="rId704" display="https://twitter.com/machinelearn_d/status/1140519514506842112"/>
    <hyperlink ref="Z288" r:id="rId705" display="https://twitter.com/machinelearn_d/status/1140519514506842112"/>
    <hyperlink ref="Z289" r:id="rId706" display="https://twitter.com/nayana_ks/status/1140516708735602688"/>
    <hyperlink ref="Z290" r:id="rId707" display="https://twitter.com/nayana_ks/status/1140516708735602688"/>
    <hyperlink ref="Z291" r:id="rId708" display="https://twitter.com/nayana_ks/status/1140516708735602688"/>
    <hyperlink ref="Z292" r:id="rId709" display="https://twitter.com/nayana_ks/status/1140516708735602688"/>
    <hyperlink ref="Z293" r:id="rId710" display="https://twitter.com/machinelearn_d/status/1140519514506842112"/>
    <hyperlink ref="Z294" r:id="rId711" display="https://twitter.com/machinelearn_d/status/1140519514506842112"/>
    <hyperlink ref="Z295" r:id="rId712" display="https://twitter.com/machinelearn_d/status/1140519514506842112"/>
    <hyperlink ref="Z296" r:id="rId713" display="https://twitter.com/machinelearn_d/status/1140519514506842112"/>
    <hyperlink ref="Z297" r:id="rId714" display="https://twitter.com/gamergeeknews/status/1140552184511119361"/>
    <hyperlink ref="Z298" r:id="rId715" display="https://twitter.com/gamergeeknews/status/1140552184511119361"/>
    <hyperlink ref="Z299" r:id="rId716" display="https://twitter.com/nadiacamandona/status/1140552097420763136"/>
    <hyperlink ref="Z300" r:id="rId717" display="https://twitter.com/dcaravana/status/1140558936304697344"/>
    <hyperlink ref="Z301" r:id="rId718" display="https://twitter.com/dcaravana/status/1140558936304697344"/>
    <hyperlink ref="Z302" r:id="rId719" display="https://twitter.com/sunnymshah/status/1139404165245886464"/>
    <hyperlink ref="Z303" r:id="rId720" display="https://twitter.com/sunnymshah/status/1139404165245886464"/>
    <hyperlink ref="Z304" r:id="rId721" display="https://twitter.com/sunnymshah/status/1139404165245886464"/>
    <hyperlink ref="Z305" r:id="rId722" display="https://twitter.com/sunnymshah/status/1139404165245886464"/>
    <hyperlink ref="Z306" r:id="rId723" display="https://twitter.com/sunnymshah/status/1140585046631485442"/>
    <hyperlink ref="Z307" r:id="rId724" display="https://twitter.com/sunnymshah/status/1140585046631485442"/>
    <hyperlink ref="Z308" r:id="rId725" display="https://twitter.com/sunnymshah/status/1140585046631485442"/>
    <hyperlink ref="Z309" r:id="rId726" display="https://twitter.com/sunnymshah/status/1140585046631485442"/>
    <hyperlink ref="Z310" r:id="rId727" display="https://twitter.com/quebreda/status/1140642989175463936"/>
    <hyperlink ref="Z311" r:id="rId728" display="https://twitter.com/quebreda/status/1140642989175463936"/>
    <hyperlink ref="Z312" r:id="rId729" display="https://twitter.com/quebreda/status/1140642989175463936"/>
    <hyperlink ref="Z313" r:id="rId730" display="https://twitter.com/quebreda/status/1140642989175463936"/>
    <hyperlink ref="Z314" r:id="rId731" display="https://twitter.com/cryptopulse6/status/1140647002260287488"/>
    <hyperlink ref="Z315" r:id="rId732" display="https://twitter.com/cryptopulse6/status/1140647002260287488"/>
    <hyperlink ref="Z316" r:id="rId733" display="https://twitter.com/cryptopulse6/status/1140647002260287488"/>
    <hyperlink ref="Z317" r:id="rId734" display="https://twitter.com/cryptopulse6/status/1140647002260287488"/>
    <hyperlink ref="Z318" r:id="rId735" display="https://twitter.com/modis001/status/1140659324458586112"/>
    <hyperlink ref="Z319" r:id="rId736" display="https://twitter.com/modis001/status/1140659324458586112"/>
    <hyperlink ref="Z320" r:id="rId737" display="https://twitter.com/modis001/status/1140659324458586112"/>
    <hyperlink ref="Z321" r:id="rId738" display="https://twitter.com/modis001/status/1140659324458586112"/>
    <hyperlink ref="Z322" r:id="rId739" display="https://twitter.com/zuntman/status/1140669615519010816"/>
    <hyperlink ref="Z323" r:id="rId740" display="https://twitter.com/zuntman/status/1140669615519010816"/>
    <hyperlink ref="Z324" r:id="rId741" display="https://twitter.com/zuntman/status/1140669615519010816"/>
    <hyperlink ref="Z325" r:id="rId742" display="https://twitter.com/zuntman/status/1140669615519010816"/>
    <hyperlink ref="Z326" r:id="rId743" display="https://twitter.com/calmsannic/status/1140696980370407424"/>
    <hyperlink ref="Z327" r:id="rId744" display="https://twitter.com/calmsannic/status/1140696980370407424"/>
    <hyperlink ref="Z328" r:id="rId745" display="https://twitter.com/calmsannic/status/1140696980370407424"/>
    <hyperlink ref="Z329" r:id="rId746" display="https://twitter.com/calmsannic/status/1140696980370407424"/>
    <hyperlink ref="Z330" r:id="rId747" display="https://twitter.com/hainbuchamerica/status/1140695732506243072"/>
    <hyperlink ref="Z331" r:id="rId748" display="https://twitter.com/imtschicago/status/1140699336520675328"/>
    <hyperlink ref="Z332" r:id="rId749" display="https://twitter.com/diversity54/status/1140736248904146944"/>
    <hyperlink ref="Z333" r:id="rId750" display="https://twitter.com/diversity54/status/1140736248904146944"/>
    <hyperlink ref="Z334" r:id="rId751" display="https://twitter.com/diversity54/status/1140736248904146944"/>
    <hyperlink ref="Z335" r:id="rId752" display="https://twitter.com/diversity54/status/1140736248904146944"/>
    <hyperlink ref="Z336" r:id="rId753" display="https://twitter.com/msi_tec/status/1140786480085905408"/>
    <hyperlink ref="Z337" r:id="rId754" display="https://twitter.com/msi_tec/status/1140786480085905408"/>
    <hyperlink ref="Z338" r:id="rId755" display="https://twitter.com/josepayano/status/1140818704986451968"/>
    <hyperlink ref="Z339" r:id="rId756" display="https://twitter.com/josepayano/status/1140818704986451968"/>
    <hyperlink ref="Z340" r:id="rId757" display="https://twitter.com/josepayano/status/1140818704986451968"/>
    <hyperlink ref="Z341" r:id="rId758" display="https://twitter.com/josepayano/status/1140818704986451968"/>
    <hyperlink ref="Z342" r:id="rId759" display="https://twitter.com/evejobschair/status/1141030012230889473"/>
    <hyperlink ref="Z343" r:id="rId760" display="https://twitter.com/jett_grunfeld/status/1141032156027924480"/>
    <hyperlink ref="Z344" r:id="rId761" display="https://twitter.com/jett_grunfeld/status/1141032156027924480"/>
    <hyperlink ref="Z345" r:id="rId762" display="https://twitter.com/jett_grunfeld/status/1141032156027924480"/>
    <hyperlink ref="Z346" r:id="rId763" display="https://twitter.com/jett_grunfeld/status/1141032156027924480"/>
    <hyperlink ref="Z347" r:id="rId764" display="https://twitter.com/mclynd/status/1140380906827464706"/>
    <hyperlink ref="Z348" r:id="rId765" display="https://twitter.com/ronald_vanloon/status/1139293618349498369"/>
    <hyperlink ref="Z349" r:id="rId766" display="https://twitter.com/ronald_vanloon/status/1139293618349498369"/>
    <hyperlink ref="Z350" r:id="rId767" display="https://twitter.com/ronald_vanloon/status/1139293618349498369"/>
    <hyperlink ref="Z351" r:id="rId768" display="https://twitter.com/ronald_vanloon/status/1140378768449556480"/>
    <hyperlink ref="Z352" r:id="rId769" display="https://twitter.com/ronald_vanloon/status/1140378768449556480"/>
    <hyperlink ref="Z353" r:id="rId770" display="https://twitter.com/ronald_vanloon/status/1140378768449556480"/>
    <hyperlink ref="Z354" r:id="rId771" display="https://twitter.com/ronald_vanloon/status/1140658614849417216"/>
    <hyperlink ref="Z355" r:id="rId772" display="https://twitter.com/ronald_vanloon/status/1140658614849417216"/>
    <hyperlink ref="Z356" r:id="rId773" display="https://twitter.com/ronald_vanloon/status/1140658614849417216"/>
    <hyperlink ref="Z357" r:id="rId774" display="https://twitter.com/ronald_vanloon/status/1140658614849417216"/>
    <hyperlink ref="Z358" r:id="rId775" display="https://twitter.com/ronald_vanloon/status/1141001625827532800"/>
    <hyperlink ref="Z359" r:id="rId776" display="https://twitter.com/ronald_vanloon/status/1141001625827532800"/>
    <hyperlink ref="Z360" r:id="rId777" display="https://twitter.com/ronald_vanloon/status/1141001625827532800"/>
    <hyperlink ref="Z361" r:id="rId778" display="https://twitter.com/ronald_vanloon/status/1141001625827532800"/>
    <hyperlink ref="Z362" r:id="rId779" display="https://twitter.com/awc978/status/1141051260231147520"/>
    <hyperlink ref="Z363" r:id="rId780" display="https://twitter.com/mclynd/status/1140380906827464706"/>
    <hyperlink ref="Z364" r:id="rId781" display="https://twitter.com/awc978/status/1141051260231147520"/>
    <hyperlink ref="Z365" r:id="rId782" display="https://twitter.com/mclynd/status/1140380906827464706"/>
    <hyperlink ref="Z366" r:id="rId783" display="https://twitter.com/awc978/status/1141051260231147520"/>
    <hyperlink ref="Z367" r:id="rId784" display="https://twitter.com/awc978/status/1141051260231147520"/>
    <hyperlink ref="Z368" r:id="rId785" display="https://twitter.com/compxplorersuk/status/1141061847703011329"/>
    <hyperlink ref="Z369" r:id="rId786" display="https://twitter.com/snapplsci/status/1138526907258068992"/>
    <hyperlink ref="Z370" r:id="rId787" display="https://twitter.com/snapplsci/status/1141101312924442627"/>
    <hyperlink ref="Z371" r:id="rId788" display="https://twitter.com/snapplsci/status/1138526907258068992"/>
    <hyperlink ref="Z372" r:id="rId789" display="https://twitter.com/snapplsci/status/1141101312924442627"/>
  </hyperlinks>
  <printOptions/>
  <pageMargins left="0.7" right="0.7" top="0.75" bottom="0.75" header="0.3" footer="0.3"/>
  <pageSetup horizontalDpi="600" verticalDpi="600" orientation="portrait" r:id="rId793"/>
  <legacyDrawing r:id="rId791"/>
  <tableParts>
    <tablePart r:id="rId7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19B7-308A-4628-9FEB-30350CFF56AB}">
  <dimension ref="A1:G587"/>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2389</v>
      </c>
      <c r="B1" s="13" t="s">
        <v>2544</v>
      </c>
      <c r="C1" s="13" t="s">
        <v>2545</v>
      </c>
      <c r="D1" s="13" t="s">
        <v>144</v>
      </c>
      <c r="E1" s="13" t="s">
        <v>2547</v>
      </c>
      <c r="F1" s="13" t="s">
        <v>2548</v>
      </c>
      <c r="G1" s="13" t="s">
        <v>2549</v>
      </c>
    </row>
    <row r="2" spans="1:7" ht="15">
      <c r="A2" s="78" t="s">
        <v>2033</v>
      </c>
      <c r="B2" s="78">
        <v>211</v>
      </c>
      <c r="C2" s="119">
        <v>0.054479731474309324</v>
      </c>
      <c r="D2" s="78" t="s">
        <v>2546</v>
      </c>
      <c r="E2" s="78"/>
      <c r="F2" s="78"/>
      <c r="G2" s="78"/>
    </row>
    <row r="3" spans="1:7" ht="15">
      <c r="A3" s="78" t="s">
        <v>2034</v>
      </c>
      <c r="B3" s="78">
        <v>44</v>
      </c>
      <c r="C3" s="119">
        <v>0.011360702297960237</v>
      </c>
      <c r="D3" s="78" t="s">
        <v>2546</v>
      </c>
      <c r="E3" s="78"/>
      <c r="F3" s="78"/>
      <c r="G3" s="78"/>
    </row>
    <row r="4" spans="1:7" ht="15">
      <c r="A4" s="78" t="s">
        <v>2035</v>
      </c>
      <c r="B4" s="78">
        <v>0</v>
      </c>
      <c r="C4" s="119">
        <v>0</v>
      </c>
      <c r="D4" s="78" t="s">
        <v>2546</v>
      </c>
      <c r="E4" s="78"/>
      <c r="F4" s="78"/>
      <c r="G4" s="78"/>
    </row>
    <row r="5" spans="1:7" ht="15">
      <c r="A5" s="78" t="s">
        <v>2036</v>
      </c>
      <c r="B5" s="78">
        <v>3618</v>
      </c>
      <c r="C5" s="119">
        <v>0.9341595662277303</v>
      </c>
      <c r="D5" s="78" t="s">
        <v>2546</v>
      </c>
      <c r="E5" s="78"/>
      <c r="F5" s="78"/>
      <c r="G5" s="78"/>
    </row>
    <row r="6" spans="1:7" ht="15">
      <c r="A6" s="78" t="s">
        <v>2037</v>
      </c>
      <c r="B6" s="78">
        <v>3873</v>
      </c>
      <c r="C6" s="119">
        <v>1</v>
      </c>
      <c r="D6" s="78" t="s">
        <v>2546</v>
      </c>
      <c r="E6" s="78"/>
      <c r="F6" s="78"/>
      <c r="G6" s="78"/>
    </row>
    <row r="7" spans="1:7" ht="15">
      <c r="A7" s="86" t="s">
        <v>2038</v>
      </c>
      <c r="B7" s="86">
        <v>130</v>
      </c>
      <c r="C7" s="120">
        <v>0</v>
      </c>
      <c r="D7" s="86" t="s">
        <v>2546</v>
      </c>
      <c r="E7" s="86" t="b">
        <v>0</v>
      </c>
      <c r="F7" s="86" t="b">
        <v>0</v>
      </c>
      <c r="G7" s="86" t="b">
        <v>0</v>
      </c>
    </row>
    <row r="8" spans="1:7" ht="15">
      <c r="A8" s="86" t="s">
        <v>2039</v>
      </c>
      <c r="B8" s="86">
        <v>130</v>
      </c>
      <c r="C8" s="120">
        <v>0</v>
      </c>
      <c r="D8" s="86" t="s">
        <v>2546</v>
      </c>
      <c r="E8" s="86" t="b">
        <v>0</v>
      </c>
      <c r="F8" s="86" t="b">
        <v>0</v>
      </c>
      <c r="G8" s="86" t="b">
        <v>0</v>
      </c>
    </row>
    <row r="9" spans="1:7" ht="15">
      <c r="A9" s="86" t="s">
        <v>2040</v>
      </c>
      <c r="B9" s="86">
        <v>97</v>
      </c>
      <c r="C9" s="120">
        <v>0.004380556445290274</v>
      </c>
      <c r="D9" s="86" t="s">
        <v>2546</v>
      </c>
      <c r="E9" s="86" t="b">
        <v>0</v>
      </c>
      <c r="F9" s="86" t="b">
        <v>0</v>
      </c>
      <c r="G9" s="86" t="b">
        <v>0</v>
      </c>
    </row>
    <row r="10" spans="1:7" ht="15">
      <c r="A10" s="86" t="s">
        <v>2041</v>
      </c>
      <c r="B10" s="86">
        <v>88</v>
      </c>
      <c r="C10" s="120">
        <v>0.00529564625489588</v>
      </c>
      <c r="D10" s="86" t="s">
        <v>2546</v>
      </c>
      <c r="E10" s="86" t="b">
        <v>0</v>
      </c>
      <c r="F10" s="86" t="b">
        <v>0</v>
      </c>
      <c r="G10" s="86" t="b">
        <v>0</v>
      </c>
    </row>
    <row r="11" spans="1:7" ht="15">
      <c r="A11" s="86" t="s">
        <v>2042</v>
      </c>
      <c r="B11" s="86">
        <v>82</v>
      </c>
      <c r="C11" s="120">
        <v>0.005827634585829491</v>
      </c>
      <c r="D11" s="86" t="s">
        <v>2546</v>
      </c>
      <c r="E11" s="86" t="b">
        <v>0</v>
      </c>
      <c r="F11" s="86" t="b">
        <v>0</v>
      </c>
      <c r="G11" s="86" t="b">
        <v>0</v>
      </c>
    </row>
    <row r="12" spans="1:7" ht="15">
      <c r="A12" s="86" t="s">
        <v>2073</v>
      </c>
      <c r="B12" s="86">
        <v>81</v>
      </c>
      <c r="C12" s="120">
        <v>0.005909845528296573</v>
      </c>
      <c r="D12" s="86" t="s">
        <v>2546</v>
      </c>
      <c r="E12" s="86" t="b">
        <v>0</v>
      </c>
      <c r="F12" s="86" t="b">
        <v>0</v>
      </c>
      <c r="G12" s="86" t="b">
        <v>0</v>
      </c>
    </row>
    <row r="13" spans="1:7" ht="15">
      <c r="A13" s="86" t="s">
        <v>2044</v>
      </c>
      <c r="B13" s="86">
        <v>79</v>
      </c>
      <c r="C13" s="120">
        <v>0.006223739779720226</v>
      </c>
      <c r="D13" s="86" t="s">
        <v>2546</v>
      </c>
      <c r="E13" s="86" t="b">
        <v>0</v>
      </c>
      <c r="F13" s="86" t="b">
        <v>0</v>
      </c>
      <c r="G13" s="86" t="b">
        <v>0</v>
      </c>
    </row>
    <row r="14" spans="1:7" ht="15">
      <c r="A14" s="86" t="s">
        <v>2390</v>
      </c>
      <c r="B14" s="86">
        <v>78</v>
      </c>
      <c r="C14" s="120">
        <v>0.006144958263521235</v>
      </c>
      <c r="D14" s="86" t="s">
        <v>2546</v>
      </c>
      <c r="E14" s="86" t="b">
        <v>0</v>
      </c>
      <c r="F14" s="86" t="b">
        <v>0</v>
      </c>
      <c r="G14" s="86" t="b">
        <v>0</v>
      </c>
    </row>
    <row r="15" spans="1:7" ht="15">
      <c r="A15" s="86" t="s">
        <v>2391</v>
      </c>
      <c r="B15" s="86">
        <v>78</v>
      </c>
      <c r="C15" s="120">
        <v>0.006144958263521235</v>
      </c>
      <c r="D15" s="86" t="s">
        <v>2546</v>
      </c>
      <c r="E15" s="86" t="b">
        <v>0</v>
      </c>
      <c r="F15" s="86" t="b">
        <v>0</v>
      </c>
      <c r="G15" s="86" t="b">
        <v>0</v>
      </c>
    </row>
    <row r="16" spans="1:7" ht="15">
      <c r="A16" s="86" t="s">
        <v>2045</v>
      </c>
      <c r="B16" s="86">
        <v>74</v>
      </c>
      <c r="C16" s="120">
        <v>0.006430632390132701</v>
      </c>
      <c r="D16" s="86" t="s">
        <v>2546</v>
      </c>
      <c r="E16" s="86" t="b">
        <v>0</v>
      </c>
      <c r="F16" s="86" t="b">
        <v>0</v>
      </c>
      <c r="G16" s="86" t="b">
        <v>0</v>
      </c>
    </row>
    <row r="17" spans="1:7" ht="15">
      <c r="A17" s="86" t="s">
        <v>2046</v>
      </c>
      <c r="B17" s="86">
        <v>74</v>
      </c>
      <c r="C17" s="120">
        <v>0.006430632390132701</v>
      </c>
      <c r="D17" s="86" t="s">
        <v>2546</v>
      </c>
      <c r="E17" s="86" t="b">
        <v>0</v>
      </c>
      <c r="F17" s="86" t="b">
        <v>0</v>
      </c>
      <c r="G17" s="86" t="b">
        <v>0</v>
      </c>
    </row>
    <row r="18" spans="1:7" ht="15">
      <c r="A18" s="86" t="s">
        <v>2047</v>
      </c>
      <c r="B18" s="86">
        <v>74</v>
      </c>
      <c r="C18" s="120">
        <v>0.006430632390132701</v>
      </c>
      <c r="D18" s="86" t="s">
        <v>2546</v>
      </c>
      <c r="E18" s="86" t="b">
        <v>0</v>
      </c>
      <c r="F18" s="86" t="b">
        <v>0</v>
      </c>
      <c r="G18" s="86" t="b">
        <v>0</v>
      </c>
    </row>
    <row r="19" spans="1:7" ht="15">
      <c r="A19" s="86" t="s">
        <v>358</v>
      </c>
      <c r="B19" s="86">
        <v>74</v>
      </c>
      <c r="C19" s="120">
        <v>0.006430632390132701</v>
      </c>
      <c r="D19" s="86" t="s">
        <v>2546</v>
      </c>
      <c r="E19" s="86" t="b">
        <v>0</v>
      </c>
      <c r="F19" s="86" t="b">
        <v>0</v>
      </c>
      <c r="G19" s="86" t="b">
        <v>0</v>
      </c>
    </row>
    <row r="20" spans="1:7" ht="15">
      <c r="A20" s="86" t="s">
        <v>2048</v>
      </c>
      <c r="B20" s="86">
        <v>74</v>
      </c>
      <c r="C20" s="120">
        <v>0.006430632390132701</v>
      </c>
      <c r="D20" s="86" t="s">
        <v>2546</v>
      </c>
      <c r="E20" s="86" t="b">
        <v>0</v>
      </c>
      <c r="F20" s="86" t="b">
        <v>0</v>
      </c>
      <c r="G20" s="86" t="b">
        <v>0</v>
      </c>
    </row>
    <row r="21" spans="1:7" ht="15">
      <c r="A21" s="86" t="s">
        <v>2392</v>
      </c>
      <c r="B21" s="86">
        <v>73</v>
      </c>
      <c r="C21" s="120">
        <v>0.006496909065911153</v>
      </c>
      <c r="D21" s="86" t="s">
        <v>2546</v>
      </c>
      <c r="E21" s="86" t="b">
        <v>0</v>
      </c>
      <c r="F21" s="86" t="b">
        <v>0</v>
      </c>
      <c r="G21" s="86" t="b">
        <v>0</v>
      </c>
    </row>
    <row r="22" spans="1:7" ht="15">
      <c r="A22" s="86" t="s">
        <v>2393</v>
      </c>
      <c r="B22" s="86">
        <v>73</v>
      </c>
      <c r="C22" s="120">
        <v>0.006496909065911153</v>
      </c>
      <c r="D22" s="86" t="s">
        <v>2546</v>
      </c>
      <c r="E22" s="86" t="b">
        <v>0</v>
      </c>
      <c r="F22" s="86" t="b">
        <v>0</v>
      </c>
      <c r="G22" s="86" t="b">
        <v>0</v>
      </c>
    </row>
    <row r="23" spans="1:7" ht="15">
      <c r="A23" s="86" t="s">
        <v>2394</v>
      </c>
      <c r="B23" s="86">
        <v>73</v>
      </c>
      <c r="C23" s="120">
        <v>0.006496909065911153</v>
      </c>
      <c r="D23" s="86" t="s">
        <v>2546</v>
      </c>
      <c r="E23" s="86" t="b">
        <v>0</v>
      </c>
      <c r="F23" s="86" t="b">
        <v>0</v>
      </c>
      <c r="G23" s="86" t="b">
        <v>0</v>
      </c>
    </row>
    <row r="24" spans="1:7" ht="15">
      <c r="A24" s="86" t="s">
        <v>2395</v>
      </c>
      <c r="B24" s="86">
        <v>71</v>
      </c>
      <c r="C24" s="120">
        <v>0.006623094905799384</v>
      </c>
      <c r="D24" s="86" t="s">
        <v>2546</v>
      </c>
      <c r="E24" s="86" t="b">
        <v>0</v>
      </c>
      <c r="F24" s="86" t="b">
        <v>0</v>
      </c>
      <c r="G24" s="86" t="b">
        <v>0</v>
      </c>
    </row>
    <row r="25" spans="1:7" ht="15">
      <c r="A25" s="86" t="s">
        <v>2396</v>
      </c>
      <c r="B25" s="86">
        <v>71</v>
      </c>
      <c r="C25" s="120">
        <v>0.006623094905799384</v>
      </c>
      <c r="D25" s="86" t="s">
        <v>2546</v>
      </c>
      <c r="E25" s="86" t="b">
        <v>0</v>
      </c>
      <c r="F25" s="86" t="b">
        <v>0</v>
      </c>
      <c r="G25" s="86" t="b">
        <v>0</v>
      </c>
    </row>
    <row r="26" spans="1:7" ht="15">
      <c r="A26" s="86" t="s">
        <v>2397</v>
      </c>
      <c r="B26" s="86">
        <v>71</v>
      </c>
      <c r="C26" s="120">
        <v>0.006623094905799384</v>
      </c>
      <c r="D26" s="86" t="s">
        <v>2546</v>
      </c>
      <c r="E26" s="86" t="b">
        <v>0</v>
      </c>
      <c r="F26" s="86" t="b">
        <v>0</v>
      </c>
      <c r="G26" s="86" t="b">
        <v>0</v>
      </c>
    </row>
    <row r="27" spans="1:7" ht="15">
      <c r="A27" s="86" t="s">
        <v>346</v>
      </c>
      <c r="B27" s="86">
        <v>71</v>
      </c>
      <c r="C27" s="120">
        <v>0.006623094905799384</v>
      </c>
      <c r="D27" s="86" t="s">
        <v>2546</v>
      </c>
      <c r="E27" s="86" t="b">
        <v>0</v>
      </c>
      <c r="F27" s="86" t="b">
        <v>0</v>
      </c>
      <c r="G27" s="86" t="b">
        <v>0</v>
      </c>
    </row>
    <row r="28" spans="1:7" ht="15">
      <c r="A28" s="86" t="s">
        <v>357</v>
      </c>
      <c r="B28" s="86">
        <v>69</v>
      </c>
      <c r="C28" s="120">
        <v>0.006740590926243295</v>
      </c>
      <c r="D28" s="86" t="s">
        <v>2546</v>
      </c>
      <c r="E28" s="86" t="b">
        <v>0</v>
      </c>
      <c r="F28" s="86" t="b">
        <v>0</v>
      </c>
      <c r="G28" s="86" t="b">
        <v>0</v>
      </c>
    </row>
    <row r="29" spans="1:7" ht="15">
      <c r="A29" s="86" t="s">
        <v>2398</v>
      </c>
      <c r="B29" s="86">
        <v>15</v>
      </c>
      <c r="C29" s="120">
        <v>0.0049956610080849895</v>
      </c>
      <c r="D29" s="86" t="s">
        <v>2546</v>
      </c>
      <c r="E29" s="86" t="b">
        <v>0</v>
      </c>
      <c r="F29" s="86" t="b">
        <v>0</v>
      </c>
      <c r="G29" s="86" t="b">
        <v>0</v>
      </c>
    </row>
    <row r="30" spans="1:7" ht="15">
      <c r="A30" s="86" t="s">
        <v>434</v>
      </c>
      <c r="B30" s="86">
        <v>13</v>
      </c>
      <c r="C30" s="120">
        <v>0.00495140577874004</v>
      </c>
      <c r="D30" s="86" t="s">
        <v>2546</v>
      </c>
      <c r="E30" s="86" t="b">
        <v>0</v>
      </c>
      <c r="F30" s="86" t="b">
        <v>0</v>
      </c>
      <c r="G30" s="86" t="b">
        <v>0</v>
      </c>
    </row>
    <row r="31" spans="1:7" ht="15">
      <c r="A31" s="86" t="s">
        <v>2399</v>
      </c>
      <c r="B31" s="86">
        <v>12</v>
      </c>
      <c r="C31" s="120">
        <v>0.004409497611900051</v>
      </c>
      <c r="D31" s="86" t="s">
        <v>2546</v>
      </c>
      <c r="E31" s="86" t="b">
        <v>0</v>
      </c>
      <c r="F31" s="86" t="b">
        <v>0</v>
      </c>
      <c r="G31" s="86" t="b">
        <v>0</v>
      </c>
    </row>
    <row r="32" spans="1:7" ht="15">
      <c r="A32" s="86" t="s">
        <v>2400</v>
      </c>
      <c r="B32" s="86">
        <v>12</v>
      </c>
      <c r="C32" s="120">
        <v>0.004409497611900051</v>
      </c>
      <c r="D32" s="86" t="s">
        <v>2546</v>
      </c>
      <c r="E32" s="86" t="b">
        <v>0</v>
      </c>
      <c r="F32" s="86" t="b">
        <v>0</v>
      </c>
      <c r="G32" s="86" t="b">
        <v>0</v>
      </c>
    </row>
    <row r="33" spans="1:7" ht="15">
      <c r="A33" s="86" t="s">
        <v>2075</v>
      </c>
      <c r="B33" s="86">
        <v>10</v>
      </c>
      <c r="C33" s="120">
        <v>0.005024763309555462</v>
      </c>
      <c r="D33" s="86" t="s">
        <v>2546</v>
      </c>
      <c r="E33" s="86" t="b">
        <v>0</v>
      </c>
      <c r="F33" s="86" t="b">
        <v>0</v>
      </c>
      <c r="G33" s="86" t="b">
        <v>0</v>
      </c>
    </row>
    <row r="34" spans="1:7" ht="15">
      <c r="A34" s="86" t="s">
        <v>2120</v>
      </c>
      <c r="B34" s="86">
        <v>10</v>
      </c>
      <c r="C34" s="120">
        <v>0.005024763309555462</v>
      </c>
      <c r="D34" s="86" t="s">
        <v>2546</v>
      </c>
      <c r="E34" s="86" t="b">
        <v>0</v>
      </c>
      <c r="F34" s="86" t="b">
        <v>0</v>
      </c>
      <c r="G34" s="86" t="b">
        <v>0</v>
      </c>
    </row>
    <row r="35" spans="1:7" ht="15">
      <c r="A35" s="86" t="s">
        <v>2050</v>
      </c>
      <c r="B35" s="86">
        <v>10</v>
      </c>
      <c r="C35" s="120">
        <v>0.005024763309555462</v>
      </c>
      <c r="D35" s="86" t="s">
        <v>2546</v>
      </c>
      <c r="E35" s="86" t="b">
        <v>0</v>
      </c>
      <c r="F35" s="86" t="b">
        <v>0</v>
      </c>
      <c r="G35" s="86" t="b">
        <v>0</v>
      </c>
    </row>
    <row r="36" spans="1:7" ht="15">
      <c r="A36" s="86" t="s">
        <v>2052</v>
      </c>
      <c r="B36" s="86">
        <v>9</v>
      </c>
      <c r="C36" s="120">
        <v>0.0037064302506419062</v>
      </c>
      <c r="D36" s="86" t="s">
        <v>2546</v>
      </c>
      <c r="E36" s="86" t="b">
        <v>0</v>
      </c>
      <c r="F36" s="86" t="b">
        <v>0</v>
      </c>
      <c r="G36" s="86" t="b">
        <v>0</v>
      </c>
    </row>
    <row r="37" spans="1:7" ht="15">
      <c r="A37" s="86" t="s">
        <v>2401</v>
      </c>
      <c r="B37" s="86">
        <v>9</v>
      </c>
      <c r="C37" s="120">
        <v>0.0037064302506419062</v>
      </c>
      <c r="D37" s="86" t="s">
        <v>2546</v>
      </c>
      <c r="E37" s="86" t="b">
        <v>0</v>
      </c>
      <c r="F37" s="86" t="b">
        <v>0</v>
      </c>
      <c r="G37" s="86" t="b">
        <v>0</v>
      </c>
    </row>
    <row r="38" spans="1:7" ht="15">
      <c r="A38" s="86" t="s">
        <v>2001</v>
      </c>
      <c r="B38" s="86">
        <v>9</v>
      </c>
      <c r="C38" s="120">
        <v>0.0037064302506419062</v>
      </c>
      <c r="D38" s="86" t="s">
        <v>2546</v>
      </c>
      <c r="E38" s="86" t="b">
        <v>0</v>
      </c>
      <c r="F38" s="86" t="b">
        <v>0</v>
      </c>
      <c r="G38" s="86" t="b">
        <v>0</v>
      </c>
    </row>
    <row r="39" spans="1:7" ht="15">
      <c r="A39" s="86" t="s">
        <v>436</v>
      </c>
      <c r="B39" s="86">
        <v>9</v>
      </c>
      <c r="C39" s="120">
        <v>0.0037064302506419062</v>
      </c>
      <c r="D39" s="86" t="s">
        <v>2546</v>
      </c>
      <c r="E39" s="86" t="b">
        <v>0</v>
      </c>
      <c r="F39" s="86" t="b">
        <v>0</v>
      </c>
      <c r="G39" s="86" t="b">
        <v>0</v>
      </c>
    </row>
    <row r="40" spans="1:7" ht="15">
      <c r="A40" s="86" t="s">
        <v>2051</v>
      </c>
      <c r="B40" s="86">
        <v>8</v>
      </c>
      <c r="C40" s="120">
        <v>0.0034399243332809467</v>
      </c>
      <c r="D40" s="86" t="s">
        <v>2546</v>
      </c>
      <c r="E40" s="86" t="b">
        <v>0</v>
      </c>
      <c r="F40" s="86" t="b">
        <v>0</v>
      </c>
      <c r="G40" s="86" t="b">
        <v>0</v>
      </c>
    </row>
    <row r="41" spans="1:7" ht="15">
      <c r="A41" s="86" t="s">
        <v>2402</v>
      </c>
      <c r="B41" s="86">
        <v>8</v>
      </c>
      <c r="C41" s="120">
        <v>0.0034399243332809467</v>
      </c>
      <c r="D41" s="86" t="s">
        <v>2546</v>
      </c>
      <c r="E41" s="86" t="b">
        <v>0</v>
      </c>
      <c r="F41" s="86" t="b">
        <v>0</v>
      </c>
      <c r="G41" s="86" t="b">
        <v>0</v>
      </c>
    </row>
    <row r="42" spans="1:7" ht="15">
      <c r="A42" s="86" t="s">
        <v>2086</v>
      </c>
      <c r="B42" s="86">
        <v>8</v>
      </c>
      <c r="C42" s="120">
        <v>0.004295123184599075</v>
      </c>
      <c r="D42" s="86" t="s">
        <v>2546</v>
      </c>
      <c r="E42" s="86" t="b">
        <v>0</v>
      </c>
      <c r="F42" s="86" t="b">
        <v>0</v>
      </c>
      <c r="G42" s="86" t="b">
        <v>0</v>
      </c>
    </row>
    <row r="43" spans="1:7" ht="15">
      <c r="A43" s="86" t="s">
        <v>2403</v>
      </c>
      <c r="B43" s="86">
        <v>7</v>
      </c>
      <c r="C43" s="120">
        <v>0.003154089909818203</v>
      </c>
      <c r="D43" s="86" t="s">
        <v>2546</v>
      </c>
      <c r="E43" s="86" t="b">
        <v>0</v>
      </c>
      <c r="F43" s="86" t="b">
        <v>0</v>
      </c>
      <c r="G43" s="86" t="b">
        <v>0</v>
      </c>
    </row>
    <row r="44" spans="1:7" ht="15">
      <c r="A44" s="86" t="s">
        <v>2404</v>
      </c>
      <c r="B44" s="86">
        <v>7</v>
      </c>
      <c r="C44" s="120">
        <v>0.003154089909818203</v>
      </c>
      <c r="D44" s="86" t="s">
        <v>2546</v>
      </c>
      <c r="E44" s="86" t="b">
        <v>0</v>
      </c>
      <c r="F44" s="86" t="b">
        <v>0</v>
      </c>
      <c r="G44" s="86" t="b">
        <v>0</v>
      </c>
    </row>
    <row r="45" spans="1:7" ht="15">
      <c r="A45" s="86" t="s">
        <v>2054</v>
      </c>
      <c r="B45" s="86">
        <v>7</v>
      </c>
      <c r="C45" s="120">
        <v>0.003154089909818203</v>
      </c>
      <c r="D45" s="86" t="s">
        <v>2546</v>
      </c>
      <c r="E45" s="86" t="b">
        <v>0</v>
      </c>
      <c r="F45" s="86" t="b">
        <v>0</v>
      </c>
      <c r="G45" s="86" t="b">
        <v>0</v>
      </c>
    </row>
    <row r="46" spans="1:7" ht="15">
      <c r="A46" s="86" t="s">
        <v>2060</v>
      </c>
      <c r="B46" s="86">
        <v>7</v>
      </c>
      <c r="C46" s="120">
        <v>0.003154089909818203</v>
      </c>
      <c r="D46" s="86" t="s">
        <v>2546</v>
      </c>
      <c r="E46" s="86" t="b">
        <v>0</v>
      </c>
      <c r="F46" s="86" t="b">
        <v>0</v>
      </c>
      <c r="G46" s="86" t="b">
        <v>0</v>
      </c>
    </row>
    <row r="47" spans="1:7" ht="15">
      <c r="A47" s="86" t="s">
        <v>2061</v>
      </c>
      <c r="B47" s="86">
        <v>7</v>
      </c>
      <c r="C47" s="120">
        <v>0.003154089909818203</v>
      </c>
      <c r="D47" s="86" t="s">
        <v>2546</v>
      </c>
      <c r="E47" s="86" t="b">
        <v>0</v>
      </c>
      <c r="F47" s="86" t="b">
        <v>0</v>
      </c>
      <c r="G47" s="86" t="b">
        <v>0</v>
      </c>
    </row>
    <row r="48" spans="1:7" ht="15">
      <c r="A48" s="86" t="s">
        <v>2062</v>
      </c>
      <c r="B48" s="86">
        <v>7</v>
      </c>
      <c r="C48" s="120">
        <v>0.003154089909818203</v>
      </c>
      <c r="D48" s="86" t="s">
        <v>2546</v>
      </c>
      <c r="E48" s="86" t="b">
        <v>1</v>
      </c>
      <c r="F48" s="86" t="b">
        <v>0</v>
      </c>
      <c r="G48" s="86" t="b">
        <v>0</v>
      </c>
    </row>
    <row r="49" spans="1:7" ht="15">
      <c r="A49" s="86" t="s">
        <v>2063</v>
      </c>
      <c r="B49" s="86">
        <v>7</v>
      </c>
      <c r="C49" s="120">
        <v>0.003154089909818203</v>
      </c>
      <c r="D49" s="86" t="s">
        <v>2546</v>
      </c>
      <c r="E49" s="86" t="b">
        <v>0</v>
      </c>
      <c r="F49" s="86" t="b">
        <v>0</v>
      </c>
      <c r="G49" s="86" t="b">
        <v>0</v>
      </c>
    </row>
    <row r="50" spans="1:7" ht="15">
      <c r="A50" s="86" t="s">
        <v>2064</v>
      </c>
      <c r="B50" s="86">
        <v>7</v>
      </c>
      <c r="C50" s="120">
        <v>0.003154089909818203</v>
      </c>
      <c r="D50" s="86" t="s">
        <v>2546</v>
      </c>
      <c r="E50" s="86" t="b">
        <v>0</v>
      </c>
      <c r="F50" s="86" t="b">
        <v>0</v>
      </c>
      <c r="G50" s="86" t="b">
        <v>0</v>
      </c>
    </row>
    <row r="51" spans="1:7" ht="15">
      <c r="A51" s="86" t="s">
        <v>2065</v>
      </c>
      <c r="B51" s="86">
        <v>7</v>
      </c>
      <c r="C51" s="120">
        <v>0.003154089909818203</v>
      </c>
      <c r="D51" s="86" t="s">
        <v>2546</v>
      </c>
      <c r="E51" s="86" t="b">
        <v>0</v>
      </c>
      <c r="F51" s="86" t="b">
        <v>0</v>
      </c>
      <c r="G51" s="86" t="b">
        <v>0</v>
      </c>
    </row>
    <row r="52" spans="1:7" ht="15">
      <c r="A52" s="86" t="s">
        <v>2066</v>
      </c>
      <c r="B52" s="86">
        <v>7</v>
      </c>
      <c r="C52" s="120">
        <v>0.003154089909818203</v>
      </c>
      <c r="D52" s="86" t="s">
        <v>2546</v>
      </c>
      <c r="E52" s="86" t="b">
        <v>0</v>
      </c>
      <c r="F52" s="86" t="b">
        <v>0</v>
      </c>
      <c r="G52" s="86" t="b">
        <v>0</v>
      </c>
    </row>
    <row r="53" spans="1:7" ht="15">
      <c r="A53" s="86" t="s">
        <v>2067</v>
      </c>
      <c r="B53" s="86">
        <v>7</v>
      </c>
      <c r="C53" s="120">
        <v>0.003154089909818203</v>
      </c>
      <c r="D53" s="86" t="s">
        <v>2546</v>
      </c>
      <c r="E53" s="86" t="b">
        <v>0</v>
      </c>
      <c r="F53" s="86" t="b">
        <v>1</v>
      </c>
      <c r="G53" s="86" t="b">
        <v>0</v>
      </c>
    </row>
    <row r="54" spans="1:7" ht="15">
      <c r="A54" s="86" t="s">
        <v>2068</v>
      </c>
      <c r="B54" s="86">
        <v>7</v>
      </c>
      <c r="C54" s="120">
        <v>0.003154089909818203</v>
      </c>
      <c r="D54" s="86" t="s">
        <v>2546</v>
      </c>
      <c r="E54" s="86" t="b">
        <v>0</v>
      </c>
      <c r="F54" s="86" t="b">
        <v>1</v>
      </c>
      <c r="G54" s="86" t="b">
        <v>0</v>
      </c>
    </row>
    <row r="55" spans="1:7" ht="15">
      <c r="A55" s="86" t="s">
        <v>2092</v>
      </c>
      <c r="B55" s="86">
        <v>6</v>
      </c>
      <c r="C55" s="120">
        <v>0.0028461479444386213</v>
      </c>
      <c r="D55" s="86" t="s">
        <v>2546</v>
      </c>
      <c r="E55" s="86" t="b">
        <v>0</v>
      </c>
      <c r="F55" s="86" t="b">
        <v>0</v>
      </c>
      <c r="G55" s="86" t="b">
        <v>0</v>
      </c>
    </row>
    <row r="56" spans="1:7" ht="15">
      <c r="A56" s="86" t="s">
        <v>2105</v>
      </c>
      <c r="B56" s="86">
        <v>6</v>
      </c>
      <c r="C56" s="120">
        <v>0.0028461479444386213</v>
      </c>
      <c r="D56" s="86" t="s">
        <v>2546</v>
      </c>
      <c r="E56" s="86" t="b">
        <v>0</v>
      </c>
      <c r="F56" s="86" t="b">
        <v>0</v>
      </c>
      <c r="G56" s="86" t="b">
        <v>0</v>
      </c>
    </row>
    <row r="57" spans="1:7" ht="15">
      <c r="A57" s="86" t="s">
        <v>2006</v>
      </c>
      <c r="B57" s="86">
        <v>6</v>
      </c>
      <c r="C57" s="120">
        <v>0.0028461479444386213</v>
      </c>
      <c r="D57" s="86" t="s">
        <v>2546</v>
      </c>
      <c r="E57" s="86" t="b">
        <v>0</v>
      </c>
      <c r="F57" s="86" t="b">
        <v>0</v>
      </c>
      <c r="G57" s="86" t="b">
        <v>0</v>
      </c>
    </row>
    <row r="58" spans="1:7" ht="15">
      <c r="A58" s="86" t="s">
        <v>2126</v>
      </c>
      <c r="B58" s="86">
        <v>6</v>
      </c>
      <c r="C58" s="120">
        <v>0.0028461479444386213</v>
      </c>
      <c r="D58" s="86" t="s">
        <v>2546</v>
      </c>
      <c r="E58" s="86" t="b">
        <v>0</v>
      </c>
      <c r="F58" s="86" t="b">
        <v>0</v>
      </c>
      <c r="G58" s="86" t="b">
        <v>0</v>
      </c>
    </row>
    <row r="59" spans="1:7" ht="15">
      <c r="A59" s="86" t="s">
        <v>2123</v>
      </c>
      <c r="B59" s="86">
        <v>6</v>
      </c>
      <c r="C59" s="120">
        <v>0.0028461479444386213</v>
      </c>
      <c r="D59" s="86" t="s">
        <v>2546</v>
      </c>
      <c r="E59" s="86" t="b">
        <v>0</v>
      </c>
      <c r="F59" s="86" t="b">
        <v>0</v>
      </c>
      <c r="G59" s="86" t="b">
        <v>0</v>
      </c>
    </row>
    <row r="60" spans="1:7" ht="15">
      <c r="A60" s="86" t="s">
        <v>2097</v>
      </c>
      <c r="B60" s="86">
        <v>6</v>
      </c>
      <c r="C60" s="120">
        <v>0.0028461479444386213</v>
      </c>
      <c r="D60" s="86" t="s">
        <v>2546</v>
      </c>
      <c r="E60" s="86" t="b">
        <v>0</v>
      </c>
      <c r="F60" s="86" t="b">
        <v>0</v>
      </c>
      <c r="G60" s="86" t="b">
        <v>0</v>
      </c>
    </row>
    <row r="61" spans="1:7" ht="15">
      <c r="A61" s="86" t="s">
        <v>2405</v>
      </c>
      <c r="B61" s="86">
        <v>6</v>
      </c>
      <c r="C61" s="120">
        <v>0.0028461479444386213</v>
      </c>
      <c r="D61" s="86" t="s">
        <v>2546</v>
      </c>
      <c r="E61" s="86" t="b">
        <v>0</v>
      </c>
      <c r="F61" s="86" t="b">
        <v>0</v>
      </c>
      <c r="G61" s="86" t="b">
        <v>0</v>
      </c>
    </row>
    <row r="62" spans="1:7" ht="15">
      <c r="A62" s="86" t="s">
        <v>2406</v>
      </c>
      <c r="B62" s="86">
        <v>6</v>
      </c>
      <c r="C62" s="120">
        <v>0.0028461479444386213</v>
      </c>
      <c r="D62" s="86" t="s">
        <v>2546</v>
      </c>
      <c r="E62" s="86" t="b">
        <v>0</v>
      </c>
      <c r="F62" s="86" t="b">
        <v>0</v>
      </c>
      <c r="G62" s="86" t="b">
        <v>0</v>
      </c>
    </row>
    <row r="63" spans="1:7" ht="15">
      <c r="A63" s="86" t="s">
        <v>2072</v>
      </c>
      <c r="B63" s="86">
        <v>5</v>
      </c>
      <c r="C63" s="120">
        <v>0.002512381654777731</v>
      </c>
      <c r="D63" s="86" t="s">
        <v>2546</v>
      </c>
      <c r="E63" s="86" t="b">
        <v>0</v>
      </c>
      <c r="F63" s="86" t="b">
        <v>0</v>
      </c>
      <c r="G63" s="86" t="b">
        <v>0</v>
      </c>
    </row>
    <row r="64" spans="1:7" ht="15">
      <c r="A64" s="86" t="s">
        <v>347</v>
      </c>
      <c r="B64" s="86">
        <v>5</v>
      </c>
      <c r="C64" s="120">
        <v>0.002512381654777731</v>
      </c>
      <c r="D64" s="86" t="s">
        <v>2546</v>
      </c>
      <c r="E64" s="86" t="b">
        <v>0</v>
      </c>
      <c r="F64" s="86" t="b">
        <v>0</v>
      </c>
      <c r="G64" s="86" t="b">
        <v>0</v>
      </c>
    </row>
    <row r="65" spans="1:7" ht="15">
      <c r="A65" s="86" t="s">
        <v>454</v>
      </c>
      <c r="B65" s="86">
        <v>5</v>
      </c>
      <c r="C65" s="120">
        <v>0.002512381654777731</v>
      </c>
      <c r="D65" s="86" t="s">
        <v>2546</v>
      </c>
      <c r="E65" s="86" t="b">
        <v>0</v>
      </c>
      <c r="F65" s="86" t="b">
        <v>0</v>
      </c>
      <c r="G65" s="86" t="b">
        <v>0</v>
      </c>
    </row>
    <row r="66" spans="1:7" ht="15">
      <c r="A66" s="86" t="s">
        <v>2104</v>
      </c>
      <c r="B66" s="86">
        <v>5</v>
      </c>
      <c r="C66" s="120">
        <v>0.002512381654777731</v>
      </c>
      <c r="D66" s="86" t="s">
        <v>2546</v>
      </c>
      <c r="E66" s="86" t="b">
        <v>0</v>
      </c>
      <c r="F66" s="86" t="b">
        <v>0</v>
      </c>
      <c r="G66" s="86" t="b">
        <v>0</v>
      </c>
    </row>
    <row r="67" spans="1:7" ht="15">
      <c r="A67" s="86" t="s">
        <v>2106</v>
      </c>
      <c r="B67" s="86">
        <v>5</v>
      </c>
      <c r="C67" s="120">
        <v>0.002512381654777731</v>
      </c>
      <c r="D67" s="86" t="s">
        <v>2546</v>
      </c>
      <c r="E67" s="86" t="b">
        <v>0</v>
      </c>
      <c r="F67" s="86" t="b">
        <v>0</v>
      </c>
      <c r="G67" s="86" t="b">
        <v>0</v>
      </c>
    </row>
    <row r="68" spans="1:7" ht="15">
      <c r="A68" s="86" t="s">
        <v>2107</v>
      </c>
      <c r="B68" s="86">
        <v>5</v>
      </c>
      <c r="C68" s="120">
        <v>0.002512381654777731</v>
      </c>
      <c r="D68" s="86" t="s">
        <v>2546</v>
      </c>
      <c r="E68" s="86" t="b">
        <v>0</v>
      </c>
      <c r="F68" s="86" t="b">
        <v>0</v>
      </c>
      <c r="G68" s="86" t="b">
        <v>0</v>
      </c>
    </row>
    <row r="69" spans="1:7" ht="15">
      <c r="A69" s="86" t="s">
        <v>2108</v>
      </c>
      <c r="B69" s="86">
        <v>5</v>
      </c>
      <c r="C69" s="120">
        <v>0.002512381654777731</v>
      </c>
      <c r="D69" s="86" t="s">
        <v>2546</v>
      </c>
      <c r="E69" s="86" t="b">
        <v>0</v>
      </c>
      <c r="F69" s="86" t="b">
        <v>0</v>
      </c>
      <c r="G69" s="86" t="b">
        <v>0</v>
      </c>
    </row>
    <row r="70" spans="1:7" ht="15">
      <c r="A70" s="86" t="s">
        <v>2109</v>
      </c>
      <c r="B70" s="86">
        <v>5</v>
      </c>
      <c r="C70" s="120">
        <v>0.002512381654777731</v>
      </c>
      <c r="D70" s="86" t="s">
        <v>2546</v>
      </c>
      <c r="E70" s="86" t="b">
        <v>1</v>
      </c>
      <c r="F70" s="86" t="b">
        <v>0</v>
      </c>
      <c r="G70" s="86" t="b">
        <v>0</v>
      </c>
    </row>
    <row r="71" spans="1:7" ht="15">
      <c r="A71" s="86" t="s">
        <v>2110</v>
      </c>
      <c r="B71" s="86">
        <v>5</v>
      </c>
      <c r="C71" s="120">
        <v>0.002512381654777731</v>
      </c>
      <c r="D71" s="86" t="s">
        <v>2546</v>
      </c>
      <c r="E71" s="86" t="b">
        <v>0</v>
      </c>
      <c r="F71" s="86" t="b">
        <v>0</v>
      </c>
      <c r="G71" s="86" t="b">
        <v>0</v>
      </c>
    </row>
    <row r="72" spans="1:7" ht="15">
      <c r="A72" s="86" t="s">
        <v>2111</v>
      </c>
      <c r="B72" s="86">
        <v>5</v>
      </c>
      <c r="C72" s="120">
        <v>0.002512381654777731</v>
      </c>
      <c r="D72" s="86" t="s">
        <v>2546</v>
      </c>
      <c r="E72" s="86" t="b">
        <v>0</v>
      </c>
      <c r="F72" s="86" t="b">
        <v>0</v>
      </c>
      <c r="G72" s="86" t="b">
        <v>0</v>
      </c>
    </row>
    <row r="73" spans="1:7" ht="15">
      <c r="A73" s="86" t="s">
        <v>2112</v>
      </c>
      <c r="B73" s="86">
        <v>5</v>
      </c>
      <c r="C73" s="120">
        <v>0.002512381654777731</v>
      </c>
      <c r="D73" s="86" t="s">
        <v>2546</v>
      </c>
      <c r="E73" s="86" t="b">
        <v>0</v>
      </c>
      <c r="F73" s="86" t="b">
        <v>0</v>
      </c>
      <c r="G73" s="86" t="b">
        <v>0</v>
      </c>
    </row>
    <row r="74" spans="1:7" ht="15">
      <c r="A74" s="86" t="s">
        <v>2407</v>
      </c>
      <c r="B74" s="86">
        <v>5</v>
      </c>
      <c r="C74" s="120">
        <v>0.002512381654777731</v>
      </c>
      <c r="D74" s="86" t="s">
        <v>2546</v>
      </c>
      <c r="E74" s="86" t="b">
        <v>0</v>
      </c>
      <c r="F74" s="86" t="b">
        <v>0</v>
      </c>
      <c r="G74" s="86" t="b">
        <v>0</v>
      </c>
    </row>
    <row r="75" spans="1:7" ht="15">
      <c r="A75" s="86" t="s">
        <v>2408</v>
      </c>
      <c r="B75" s="86">
        <v>5</v>
      </c>
      <c r="C75" s="120">
        <v>0.002512381654777731</v>
      </c>
      <c r="D75" s="86" t="s">
        <v>2546</v>
      </c>
      <c r="E75" s="86" t="b">
        <v>0</v>
      </c>
      <c r="F75" s="86" t="b">
        <v>0</v>
      </c>
      <c r="G75" s="86" t="b">
        <v>0</v>
      </c>
    </row>
    <row r="76" spans="1:7" ht="15">
      <c r="A76" s="86" t="s">
        <v>2409</v>
      </c>
      <c r="B76" s="86">
        <v>5</v>
      </c>
      <c r="C76" s="120">
        <v>0.002512381654777731</v>
      </c>
      <c r="D76" s="86" t="s">
        <v>2546</v>
      </c>
      <c r="E76" s="86" t="b">
        <v>0</v>
      </c>
      <c r="F76" s="86" t="b">
        <v>0</v>
      </c>
      <c r="G76" s="86" t="b">
        <v>0</v>
      </c>
    </row>
    <row r="77" spans="1:7" ht="15">
      <c r="A77" s="86" t="s">
        <v>2410</v>
      </c>
      <c r="B77" s="86">
        <v>5</v>
      </c>
      <c r="C77" s="120">
        <v>0.002512381654777731</v>
      </c>
      <c r="D77" s="86" t="s">
        <v>2546</v>
      </c>
      <c r="E77" s="86" t="b">
        <v>0</v>
      </c>
      <c r="F77" s="86" t="b">
        <v>0</v>
      </c>
      <c r="G77" s="86" t="b">
        <v>0</v>
      </c>
    </row>
    <row r="78" spans="1:7" ht="15">
      <c r="A78" s="86" t="s">
        <v>2411</v>
      </c>
      <c r="B78" s="86">
        <v>5</v>
      </c>
      <c r="C78" s="120">
        <v>0.002512381654777731</v>
      </c>
      <c r="D78" s="86" t="s">
        <v>2546</v>
      </c>
      <c r="E78" s="86" t="b">
        <v>0</v>
      </c>
      <c r="F78" s="86" t="b">
        <v>0</v>
      </c>
      <c r="G78" s="86" t="b">
        <v>0</v>
      </c>
    </row>
    <row r="79" spans="1:7" ht="15">
      <c r="A79" s="86" t="s">
        <v>2412</v>
      </c>
      <c r="B79" s="86">
        <v>5</v>
      </c>
      <c r="C79" s="120">
        <v>0.002512381654777731</v>
      </c>
      <c r="D79" s="86" t="s">
        <v>2546</v>
      </c>
      <c r="E79" s="86" t="b">
        <v>0</v>
      </c>
      <c r="F79" s="86" t="b">
        <v>0</v>
      </c>
      <c r="G79" s="86" t="b">
        <v>0</v>
      </c>
    </row>
    <row r="80" spans="1:7" ht="15">
      <c r="A80" s="86" t="s">
        <v>2070</v>
      </c>
      <c r="B80" s="86">
        <v>5</v>
      </c>
      <c r="C80" s="120">
        <v>0.002512381654777731</v>
      </c>
      <c r="D80" s="86" t="s">
        <v>2546</v>
      </c>
      <c r="E80" s="86" t="b">
        <v>0</v>
      </c>
      <c r="F80" s="86" t="b">
        <v>0</v>
      </c>
      <c r="G80" s="86" t="b">
        <v>0</v>
      </c>
    </row>
    <row r="81" spans="1:7" ht="15">
      <c r="A81" s="86" t="s">
        <v>2076</v>
      </c>
      <c r="B81" s="86">
        <v>5</v>
      </c>
      <c r="C81" s="120">
        <v>0.002512381654777731</v>
      </c>
      <c r="D81" s="86" t="s">
        <v>2546</v>
      </c>
      <c r="E81" s="86" t="b">
        <v>0</v>
      </c>
      <c r="F81" s="86" t="b">
        <v>0</v>
      </c>
      <c r="G81" s="86" t="b">
        <v>0</v>
      </c>
    </row>
    <row r="82" spans="1:7" ht="15">
      <c r="A82" s="86" t="s">
        <v>2077</v>
      </c>
      <c r="B82" s="86">
        <v>5</v>
      </c>
      <c r="C82" s="120">
        <v>0.002512381654777731</v>
      </c>
      <c r="D82" s="86" t="s">
        <v>2546</v>
      </c>
      <c r="E82" s="86" t="b">
        <v>1</v>
      </c>
      <c r="F82" s="86" t="b">
        <v>0</v>
      </c>
      <c r="G82" s="86" t="b">
        <v>0</v>
      </c>
    </row>
    <row r="83" spans="1:7" ht="15">
      <c r="A83" s="86" t="s">
        <v>2078</v>
      </c>
      <c r="B83" s="86">
        <v>5</v>
      </c>
      <c r="C83" s="120">
        <v>0.002512381654777731</v>
      </c>
      <c r="D83" s="86" t="s">
        <v>2546</v>
      </c>
      <c r="E83" s="86" t="b">
        <v>0</v>
      </c>
      <c r="F83" s="86" t="b">
        <v>0</v>
      </c>
      <c r="G83" s="86" t="b">
        <v>0</v>
      </c>
    </row>
    <row r="84" spans="1:7" ht="15">
      <c r="A84" s="86" t="s">
        <v>2079</v>
      </c>
      <c r="B84" s="86">
        <v>5</v>
      </c>
      <c r="C84" s="120">
        <v>0.002512381654777731</v>
      </c>
      <c r="D84" s="86" t="s">
        <v>2546</v>
      </c>
      <c r="E84" s="86" t="b">
        <v>0</v>
      </c>
      <c r="F84" s="86" t="b">
        <v>1</v>
      </c>
      <c r="G84" s="86" t="b">
        <v>0</v>
      </c>
    </row>
    <row r="85" spans="1:7" ht="15">
      <c r="A85" s="86" t="s">
        <v>2080</v>
      </c>
      <c r="B85" s="86">
        <v>5</v>
      </c>
      <c r="C85" s="120">
        <v>0.002512381654777731</v>
      </c>
      <c r="D85" s="86" t="s">
        <v>2546</v>
      </c>
      <c r="E85" s="86" t="b">
        <v>0</v>
      </c>
      <c r="F85" s="86" t="b">
        <v>0</v>
      </c>
      <c r="G85" s="86" t="b">
        <v>0</v>
      </c>
    </row>
    <row r="86" spans="1:7" ht="15">
      <c r="A86" s="86" t="s">
        <v>2081</v>
      </c>
      <c r="B86" s="86">
        <v>5</v>
      </c>
      <c r="C86" s="120">
        <v>0.002512381654777731</v>
      </c>
      <c r="D86" s="86" t="s">
        <v>2546</v>
      </c>
      <c r="E86" s="86" t="b">
        <v>0</v>
      </c>
      <c r="F86" s="86" t="b">
        <v>0</v>
      </c>
      <c r="G86" s="86" t="b">
        <v>0</v>
      </c>
    </row>
    <row r="87" spans="1:7" ht="15">
      <c r="A87" s="86" t="s">
        <v>2082</v>
      </c>
      <c r="B87" s="86">
        <v>5</v>
      </c>
      <c r="C87" s="120">
        <v>0.002512381654777731</v>
      </c>
      <c r="D87" s="86" t="s">
        <v>2546</v>
      </c>
      <c r="E87" s="86" t="b">
        <v>0</v>
      </c>
      <c r="F87" s="86" t="b">
        <v>0</v>
      </c>
      <c r="G87" s="86" t="b">
        <v>0</v>
      </c>
    </row>
    <row r="88" spans="1:7" ht="15">
      <c r="A88" s="86" t="s">
        <v>2083</v>
      </c>
      <c r="B88" s="86">
        <v>5</v>
      </c>
      <c r="C88" s="120">
        <v>0.002512381654777731</v>
      </c>
      <c r="D88" s="86" t="s">
        <v>2546</v>
      </c>
      <c r="E88" s="86" t="b">
        <v>0</v>
      </c>
      <c r="F88" s="86" t="b">
        <v>0</v>
      </c>
      <c r="G88" s="86" t="b">
        <v>0</v>
      </c>
    </row>
    <row r="89" spans="1:7" ht="15">
      <c r="A89" s="86" t="s">
        <v>2084</v>
      </c>
      <c r="B89" s="86">
        <v>5</v>
      </c>
      <c r="C89" s="120">
        <v>0.002512381654777731</v>
      </c>
      <c r="D89" s="86" t="s">
        <v>2546</v>
      </c>
      <c r="E89" s="86" t="b">
        <v>0</v>
      </c>
      <c r="F89" s="86" t="b">
        <v>0</v>
      </c>
      <c r="G89" s="86" t="b">
        <v>0</v>
      </c>
    </row>
    <row r="90" spans="1:7" ht="15">
      <c r="A90" s="86" t="s">
        <v>2413</v>
      </c>
      <c r="B90" s="86">
        <v>5</v>
      </c>
      <c r="C90" s="120">
        <v>0.002512381654777731</v>
      </c>
      <c r="D90" s="86" t="s">
        <v>2546</v>
      </c>
      <c r="E90" s="86" t="b">
        <v>0</v>
      </c>
      <c r="F90" s="86" t="b">
        <v>0</v>
      </c>
      <c r="G90" s="86" t="b">
        <v>0</v>
      </c>
    </row>
    <row r="91" spans="1:7" ht="15">
      <c r="A91" s="86" t="s">
        <v>2414</v>
      </c>
      <c r="B91" s="86">
        <v>5</v>
      </c>
      <c r="C91" s="120">
        <v>0.002512381654777731</v>
      </c>
      <c r="D91" s="86" t="s">
        <v>2546</v>
      </c>
      <c r="E91" s="86" t="b">
        <v>0</v>
      </c>
      <c r="F91" s="86" t="b">
        <v>1</v>
      </c>
      <c r="G91" s="86" t="b">
        <v>0</v>
      </c>
    </row>
    <row r="92" spans="1:7" ht="15">
      <c r="A92" s="86" t="s">
        <v>2415</v>
      </c>
      <c r="B92" s="86">
        <v>5</v>
      </c>
      <c r="C92" s="120">
        <v>0.002512381654777731</v>
      </c>
      <c r="D92" s="86" t="s">
        <v>2546</v>
      </c>
      <c r="E92" s="86" t="b">
        <v>0</v>
      </c>
      <c r="F92" s="86" t="b">
        <v>0</v>
      </c>
      <c r="G92" s="86" t="b">
        <v>0</v>
      </c>
    </row>
    <row r="93" spans="1:7" ht="15">
      <c r="A93" s="86" t="s">
        <v>2416</v>
      </c>
      <c r="B93" s="86">
        <v>5</v>
      </c>
      <c r="C93" s="120">
        <v>0.002512381654777731</v>
      </c>
      <c r="D93" s="86" t="s">
        <v>2546</v>
      </c>
      <c r="E93" s="86" t="b">
        <v>0</v>
      </c>
      <c r="F93" s="86" t="b">
        <v>0</v>
      </c>
      <c r="G93" s="86" t="b">
        <v>0</v>
      </c>
    </row>
    <row r="94" spans="1:7" ht="15">
      <c r="A94" s="86" t="s">
        <v>2417</v>
      </c>
      <c r="B94" s="86">
        <v>5</v>
      </c>
      <c r="C94" s="120">
        <v>0.002512381654777731</v>
      </c>
      <c r="D94" s="86" t="s">
        <v>2546</v>
      </c>
      <c r="E94" s="86" t="b">
        <v>0</v>
      </c>
      <c r="F94" s="86" t="b">
        <v>0</v>
      </c>
      <c r="G94" s="86" t="b">
        <v>0</v>
      </c>
    </row>
    <row r="95" spans="1:7" ht="15">
      <c r="A95" s="86" t="s">
        <v>2121</v>
      </c>
      <c r="B95" s="86">
        <v>5</v>
      </c>
      <c r="C95" s="120">
        <v>0.002512381654777731</v>
      </c>
      <c r="D95" s="86" t="s">
        <v>2546</v>
      </c>
      <c r="E95" s="86" t="b">
        <v>0</v>
      </c>
      <c r="F95" s="86" t="b">
        <v>0</v>
      </c>
      <c r="G95" s="86" t="b">
        <v>0</v>
      </c>
    </row>
    <row r="96" spans="1:7" ht="15">
      <c r="A96" s="86" t="s">
        <v>2122</v>
      </c>
      <c r="B96" s="86">
        <v>5</v>
      </c>
      <c r="C96" s="120">
        <v>0.002512381654777731</v>
      </c>
      <c r="D96" s="86" t="s">
        <v>2546</v>
      </c>
      <c r="E96" s="86" t="b">
        <v>0</v>
      </c>
      <c r="F96" s="86" t="b">
        <v>0</v>
      </c>
      <c r="G96" s="86" t="b">
        <v>0</v>
      </c>
    </row>
    <row r="97" spans="1:7" ht="15">
      <c r="A97" s="86" t="s">
        <v>2124</v>
      </c>
      <c r="B97" s="86">
        <v>5</v>
      </c>
      <c r="C97" s="120">
        <v>0.002512381654777731</v>
      </c>
      <c r="D97" s="86" t="s">
        <v>2546</v>
      </c>
      <c r="E97" s="86" t="b">
        <v>0</v>
      </c>
      <c r="F97" s="86" t="b">
        <v>0</v>
      </c>
      <c r="G97" s="86" t="b">
        <v>0</v>
      </c>
    </row>
    <row r="98" spans="1:7" ht="15">
      <c r="A98" s="86" t="s">
        <v>2125</v>
      </c>
      <c r="B98" s="86">
        <v>5</v>
      </c>
      <c r="C98" s="120">
        <v>0.002512381654777731</v>
      </c>
      <c r="D98" s="86" t="s">
        <v>2546</v>
      </c>
      <c r="E98" s="86" t="b">
        <v>0</v>
      </c>
      <c r="F98" s="86" t="b">
        <v>0</v>
      </c>
      <c r="G98" s="86" t="b">
        <v>0</v>
      </c>
    </row>
    <row r="99" spans="1:7" ht="15">
      <c r="A99" s="86" t="s">
        <v>2418</v>
      </c>
      <c r="B99" s="86">
        <v>5</v>
      </c>
      <c r="C99" s="120">
        <v>0.002512381654777731</v>
      </c>
      <c r="D99" s="86" t="s">
        <v>2546</v>
      </c>
      <c r="E99" s="86" t="b">
        <v>0</v>
      </c>
      <c r="F99" s="86" t="b">
        <v>0</v>
      </c>
      <c r="G99" s="86" t="b">
        <v>0</v>
      </c>
    </row>
    <row r="100" spans="1:7" ht="15">
      <c r="A100" s="86" t="s">
        <v>2419</v>
      </c>
      <c r="B100" s="86">
        <v>5</v>
      </c>
      <c r="C100" s="120">
        <v>0.002512381654777731</v>
      </c>
      <c r="D100" s="86" t="s">
        <v>2546</v>
      </c>
      <c r="E100" s="86" t="b">
        <v>0</v>
      </c>
      <c r="F100" s="86" t="b">
        <v>0</v>
      </c>
      <c r="G100" s="86" t="b">
        <v>0</v>
      </c>
    </row>
    <row r="101" spans="1:7" ht="15">
      <c r="A101" s="86" t="s">
        <v>2420</v>
      </c>
      <c r="B101" s="86">
        <v>5</v>
      </c>
      <c r="C101" s="120">
        <v>0.002512381654777731</v>
      </c>
      <c r="D101" s="86" t="s">
        <v>2546</v>
      </c>
      <c r="E101" s="86" t="b">
        <v>0</v>
      </c>
      <c r="F101" s="86" t="b">
        <v>0</v>
      </c>
      <c r="G101" s="86" t="b">
        <v>0</v>
      </c>
    </row>
    <row r="102" spans="1:7" ht="15">
      <c r="A102" s="86" t="s">
        <v>2421</v>
      </c>
      <c r="B102" s="86">
        <v>5</v>
      </c>
      <c r="C102" s="120">
        <v>0.002512381654777731</v>
      </c>
      <c r="D102" s="86" t="s">
        <v>2546</v>
      </c>
      <c r="E102" s="86" t="b">
        <v>0</v>
      </c>
      <c r="F102" s="86" t="b">
        <v>0</v>
      </c>
      <c r="G102" s="86" t="b">
        <v>0</v>
      </c>
    </row>
    <row r="103" spans="1:7" ht="15">
      <c r="A103" s="86" t="s">
        <v>2422</v>
      </c>
      <c r="B103" s="86">
        <v>5</v>
      </c>
      <c r="C103" s="120">
        <v>0.002512381654777731</v>
      </c>
      <c r="D103" s="86" t="s">
        <v>2546</v>
      </c>
      <c r="E103" s="86" t="b">
        <v>0</v>
      </c>
      <c r="F103" s="86" t="b">
        <v>0</v>
      </c>
      <c r="G103" s="86" t="b">
        <v>0</v>
      </c>
    </row>
    <row r="104" spans="1:7" ht="15">
      <c r="A104" s="86" t="s">
        <v>2423</v>
      </c>
      <c r="B104" s="86">
        <v>5</v>
      </c>
      <c r="C104" s="120">
        <v>0.002512381654777731</v>
      </c>
      <c r="D104" s="86" t="s">
        <v>2546</v>
      </c>
      <c r="E104" s="86" t="b">
        <v>0</v>
      </c>
      <c r="F104" s="86" t="b">
        <v>0</v>
      </c>
      <c r="G104" s="86" t="b">
        <v>0</v>
      </c>
    </row>
    <row r="105" spans="1:7" ht="15">
      <c r="A105" s="86" t="s">
        <v>2424</v>
      </c>
      <c r="B105" s="86">
        <v>5</v>
      </c>
      <c r="C105" s="120">
        <v>0.002512381654777731</v>
      </c>
      <c r="D105" s="86" t="s">
        <v>2546</v>
      </c>
      <c r="E105" s="86" t="b">
        <v>0</v>
      </c>
      <c r="F105" s="86" t="b">
        <v>0</v>
      </c>
      <c r="G105" s="86" t="b">
        <v>0</v>
      </c>
    </row>
    <row r="106" spans="1:7" ht="15">
      <c r="A106" s="86" t="s">
        <v>2053</v>
      </c>
      <c r="B106" s="86">
        <v>5</v>
      </c>
      <c r="C106" s="120">
        <v>0.002512381654777731</v>
      </c>
      <c r="D106" s="86" t="s">
        <v>2546</v>
      </c>
      <c r="E106" s="86" t="b">
        <v>0</v>
      </c>
      <c r="F106" s="86" t="b">
        <v>0</v>
      </c>
      <c r="G106" s="86" t="b">
        <v>0</v>
      </c>
    </row>
    <row r="107" spans="1:7" ht="15">
      <c r="A107" s="86" t="s">
        <v>2055</v>
      </c>
      <c r="B107" s="86">
        <v>5</v>
      </c>
      <c r="C107" s="120">
        <v>0.002512381654777731</v>
      </c>
      <c r="D107" s="86" t="s">
        <v>2546</v>
      </c>
      <c r="E107" s="86" t="b">
        <v>0</v>
      </c>
      <c r="F107" s="86" t="b">
        <v>0</v>
      </c>
      <c r="G107" s="86" t="b">
        <v>0</v>
      </c>
    </row>
    <row r="108" spans="1:7" ht="15">
      <c r="A108" s="86" t="s">
        <v>2056</v>
      </c>
      <c r="B108" s="86">
        <v>5</v>
      </c>
      <c r="C108" s="120">
        <v>0.002512381654777731</v>
      </c>
      <c r="D108" s="86" t="s">
        <v>2546</v>
      </c>
      <c r="E108" s="86" t="b">
        <v>0</v>
      </c>
      <c r="F108" s="86" t="b">
        <v>0</v>
      </c>
      <c r="G108" s="86" t="b">
        <v>0</v>
      </c>
    </row>
    <row r="109" spans="1:7" ht="15">
      <c r="A109" s="86" t="s">
        <v>2057</v>
      </c>
      <c r="B109" s="86">
        <v>5</v>
      </c>
      <c r="C109" s="120">
        <v>0.002512381654777731</v>
      </c>
      <c r="D109" s="86" t="s">
        <v>2546</v>
      </c>
      <c r="E109" s="86" t="b">
        <v>0</v>
      </c>
      <c r="F109" s="86" t="b">
        <v>0</v>
      </c>
      <c r="G109" s="86" t="b">
        <v>0</v>
      </c>
    </row>
    <row r="110" spans="1:7" ht="15">
      <c r="A110" s="86" t="s">
        <v>2058</v>
      </c>
      <c r="B110" s="86">
        <v>5</v>
      </c>
      <c r="C110" s="120">
        <v>0.002512381654777731</v>
      </c>
      <c r="D110" s="86" t="s">
        <v>2546</v>
      </c>
      <c r="E110" s="86" t="b">
        <v>0</v>
      </c>
      <c r="F110" s="86" t="b">
        <v>0</v>
      </c>
      <c r="G110" s="86" t="b">
        <v>0</v>
      </c>
    </row>
    <row r="111" spans="1:7" ht="15">
      <c r="A111" s="86" t="s">
        <v>2425</v>
      </c>
      <c r="B111" s="86">
        <v>5</v>
      </c>
      <c r="C111" s="120">
        <v>0.002512381654777731</v>
      </c>
      <c r="D111" s="86" t="s">
        <v>2546</v>
      </c>
      <c r="E111" s="86" t="b">
        <v>0</v>
      </c>
      <c r="F111" s="86" t="b">
        <v>0</v>
      </c>
      <c r="G111" s="86" t="b">
        <v>0</v>
      </c>
    </row>
    <row r="112" spans="1:7" ht="15">
      <c r="A112" s="86" t="s">
        <v>2426</v>
      </c>
      <c r="B112" s="86">
        <v>5</v>
      </c>
      <c r="C112" s="120">
        <v>0.002512381654777731</v>
      </c>
      <c r="D112" s="86" t="s">
        <v>2546</v>
      </c>
      <c r="E112" s="86" t="b">
        <v>0</v>
      </c>
      <c r="F112" s="86" t="b">
        <v>0</v>
      </c>
      <c r="G112" s="86" t="b">
        <v>0</v>
      </c>
    </row>
    <row r="113" spans="1:7" ht="15">
      <c r="A113" s="86" t="s">
        <v>2427</v>
      </c>
      <c r="B113" s="86">
        <v>5</v>
      </c>
      <c r="C113" s="120">
        <v>0.002512381654777731</v>
      </c>
      <c r="D113" s="86" t="s">
        <v>2546</v>
      </c>
      <c r="E113" s="86" t="b">
        <v>0</v>
      </c>
      <c r="F113" s="86" t="b">
        <v>0</v>
      </c>
      <c r="G113" s="86" t="b">
        <v>0</v>
      </c>
    </row>
    <row r="114" spans="1:7" ht="15">
      <c r="A114" s="86" t="s">
        <v>352</v>
      </c>
      <c r="B114" s="86">
        <v>5</v>
      </c>
      <c r="C114" s="120">
        <v>0.002512381654777731</v>
      </c>
      <c r="D114" s="86" t="s">
        <v>2546</v>
      </c>
      <c r="E114" s="86" t="b">
        <v>0</v>
      </c>
      <c r="F114" s="86" t="b">
        <v>0</v>
      </c>
      <c r="G114" s="86" t="b">
        <v>0</v>
      </c>
    </row>
    <row r="115" spans="1:7" ht="15">
      <c r="A115" s="86" t="s">
        <v>2428</v>
      </c>
      <c r="B115" s="86">
        <v>5</v>
      </c>
      <c r="C115" s="120">
        <v>0.002512381654777731</v>
      </c>
      <c r="D115" s="86" t="s">
        <v>2546</v>
      </c>
      <c r="E115" s="86" t="b">
        <v>0</v>
      </c>
      <c r="F115" s="86" t="b">
        <v>0</v>
      </c>
      <c r="G115" s="86" t="b">
        <v>0</v>
      </c>
    </row>
    <row r="116" spans="1:7" ht="15">
      <c r="A116" s="86" t="s">
        <v>2429</v>
      </c>
      <c r="B116" s="86">
        <v>5</v>
      </c>
      <c r="C116" s="120">
        <v>0.002512381654777731</v>
      </c>
      <c r="D116" s="86" t="s">
        <v>2546</v>
      </c>
      <c r="E116" s="86" t="b">
        <v>0</v>
      </c>
      <c r="F116" s="86" t="b">
        <v>0</v>
      </c>
      <c r="G116" s="86" t="b">
        <v>0</v>
      </c>
    </row>
    <row r="117" spans="1:7" ht="15">
      <c r="A117" s="86" t="s">
        <v>2430</v>
      </c>
      <c r="B117" s="86">
        <v>5</v>
      </c>
      <c r="C117" s="120">
        <v>0.002512381654777731</v>
      </c>
      <c r="D117" s="86" t="s">
        <v>2546</v>
      </c>
      <c r="E117" s="86" t="b">
        <v>0</v>
      </c>
      <c r="F117" s="86" t="b">
        <v>0</v>
      </c>
      <c r="G117" s="86" t="b">
        <v>0</v>
      </c>
    </row>
    <row r="118" spans="1:7" ht="15">
      <c r="A118" s="86" t="s">
        <v>2431</v>
      </c>
      <c r="B118" s="86">
        <v>5</v>
      </c>
      <c r="C118" s="120">
        <v>0.002512381654777731</v>
      </c>
      <c r="D118" s="86" t="s">
        <v>2546</v>
      </c>
      <c r="E118" s="86" t="b">
        <v>0</v>
      </c>
      <c r="F118" s="86" t="b">
        <v>0</v>
      </c>
      <c r="G118" s="86" t="b">
        <v>0</v>
      </c>
    </row>
    <row r="119" spans="1:7" ht="15">
      <c r="A119" s="86" t="s">
        <v>351</v>
      </c>
      <c r="B119" s="86">
        <v>5</v>
      </c>
      <c r="C119" s="120">
        <v>0.002512381654777731</v>
      </c>
      <c r="D119" s="86" t="s">
        <v>2546</v>
      </c>
      <c r="E119" s="86" t="b">
        <v>0</v>
      </c>
      <c r="F119" s="86" t="b">
        <v>0</v>
      </c>
      <c r="G119" s="86" t="b">
        <v>0</v>
      </c>
    </row>
    <row r="120" spans="1:7" ht="15">
      <c r="A120" s="86" t="s">
        <v>2432</v>
      </c>
      <c r="B120" s="86">
        <v>5</v>
      </c>
      <c r="C120" s="120">
        <v>0.002512381654777731</v>
      </c>
      <c r="D120" s="86" t="s">
        <v>2546</v>
      </c>
      <c r="E120" s="86" t="b">
        <v>0</v>
      </c>
      <c r="F120" s="86" t="b">
        <v>0</v>
      </c>
      <c r="G120" s="86" t="b">
        <v>0</v>
      </c>
    </row>
    <row r="121" spans="1:7" ht="15">
      <c r="A121" s="86" t="s">
        <v>2433</v>
      </c>
      <c r="B121" s="86">
        <v>4</v>
      </c>
      <c r="C121" s="120">
        <v>0.0021475615922995376</v>
      </c>
      <c r="D121" s="86" t="s">
        <v>2546</v>
      </c>
      <c r="E121" s="86" t="b">
        <v>0</v>
      </c>
      <c r="F121" s="86" t="b">
        <v>0</v>
      </c>
      <c r="G121" s="86" t="b">
        <v>0</v>
      </c>
    </row>
    <row r="122" spans="1:7" ht="15">
      <c r="A122" s="86" t="s">
        <v>2434</v>
      </c>
      <c r="B122" s="86">
        <v>4</v>
      </c>
      <c r="C122" s="120">
        <v>0.0021475615922995376</v>
      </c>
      <c r="D122" s="86" t="s">
        <v>2546</v>
      </c>
      <c r="E122" s="86" t="b">
        <v>0</v>
      </c>
      <c r="F122" s="86" t="b">
        <v>0</v>
      </c>
      <c r="G122" s="86" t="b">
        <v>0</v>
      </c>
    </row>
    <row r="123" spans="1:7" ht="15">
      <c r="A123" s="86" t="s">
        <v>2435</v>
      </c>
      <c r="B123" s="86">
        <v>4</v>
      </c>
      <c r="C123" s="120">
        <v>0.0021475615922995376</v>
      </c>
      <c r="D123" s="86" t="s">
        <v>2546</v>
      </c>
      <c r="E123" s="86" t="b">
        <v>0</v>
      </c>
      <c r="F123" s="86" t="b">
        <v>0</v>
      </c>
      <c r="G123" s="86" t="b">
        <v>0</v>
      </c>
    </row>
    <row r="124" spans="1:7" ht="15">
      <c r="A124" s="86" t="s">
        <v>2436</v>
      </c>
      <c r="B124" s="86">
        <v>4</v>
      </c>
      <c r="C124" s="120">
        <v>0.0021475615922995376</v>
      </c>
      <c r="D124" s="86" t="s">
        <v>2546</v>
      </c>
      <c r="E124" s="86" t="b">
        <v>0</v>
      </c>
      <c r="F124" s="86" t="b">
        <v>0</v>
      </c>
      <c r="G124" s="86" t="b">
        <v>0</v>
      </c>
    </row>
    <row r="125" spans="1:7" ht="15">
      <c r="A125" s="86" t="s">
        <v>2437</v>
      </c>
      <c r="B125" s="86">
        <v>4</v>
      </c>
      <c r="C125" s="120">
        <v>0.0021475615922995376</v>
      </c>
      <c r="D125" s="86" t="s">
        <v>2546</v>
      </c>
      <c r="E125" s="86" t="b">
        <v>0</v>
      </c>
      <c r="F125" s="86" t="b">
        <v>0</v>
      </c>
      <c r="G125" s="86" t="b">
        <v>0</v>
      </c>
    </row>
    <row r="126" spans="1:7" ht="15">
      <c r="A126" s="86" t="s">
        <v>2438</v>
      </c>
      <c r="B126" s="86">
        <v>4</v>
      </c>
      <c r="C126" s="120">
        <v>0.0025751610179586015</v>
      </c>
      <c r="D126" s="86" t="s">
        <v>2546</v>
      </c>
      <c r="E126" s="86" t="b">
        <v>0</v>
      </c>
      <c r="F126" s="86" t="b">
        <v>1</v>
      </c>
      <c r="G126" s="86" t="b">
        <v>0</v>
      </c>
    </row>
    <row r="127" spans="1:7" ht="15">
      <c r="A127" s="86" t="s">
        <v>2439</v>
      </c>
      <c r="B127" s="86">
        <v>4</v>
      </c>
      <c r="C127" s="120">
        <v>0.0025751610179586015</v>
      </c>
      <c r="D127" s="86" t="s">
        <v>2546</v>
      </c>
      <c r="E127" s="86" t="b">
        <v>0</v>
      </c>
      <c r="F127" s="86" t="b">
        <v>0</v>
      </c>
      <c r="G127" s="86" t="b">
        <v>0</v>
      </c>
    </row>
    <row r="128" spans="1:7" ht="15">
      <c r="A128" s="86" t="s">
        <v>2440</v>
      </c>
      <c r="B128" s="86">
        <v>4</v>
      </c>
      <c r="C128" s="120">
        <v>0.0021475615922995376</v>
      </c>
      <c r="D128" s="86" t="s">
        <v>2546</v>
      </c>
      <c r="E128" s="86" t="b">
        <v>0</v>
      </c>
      <c r="F128" s="86" t="b">
        <v>0</v>
      </c>
      <c r="G128" s="86" t="b">
        <v>0</v>
      </c>
    </row>
    <row r="129" spans="1:7" ht="15">
      <c r="A129" s="86" t="s">
        <v>2087</v>
      </c>
      <c r="B129" s="86">
        <v>4</v>
      </c>
      <c r="C129" s="120">
        <v>0.0021475615922995376</v>
      </c>
      <c r="D129" s="86" t="s">
        <v>2546</v>
      </c>
      <c r="E129" s="86" t="b">
        <v>0</v>
      </c>
      <c r="F129" s="86" t="b">
        <v>0</v>
      </c>
      <c r="G129" s="86" t="b">
        <v>0</v>
      </c>
    </row>
    <row r="130" spans="1:7" ht="15">
      <c r="A130" s="86" t="s">
        <v>2088</v>
      </c>
      <c r="B130" s="86">
        <v>4</v>
      </c>
      <c r="C130" s="120">
        <v>0.0021475615922995376</v>
      </c>
      <c r="D130" s="86" t="s">
        <v>2546</v>
      </c>
      <c r="E130" s="86" t="b">
        <v>0</v>
      </c>
      <c r="F130" s="86" t="b">
        <v>0</v>
      </c>
      <c r="G130" s="86" t="b">
        <v>0</v>
      </c>
    </row>
    <row r="131" spans="1:7" ht="15">
      <c r="A131" s="86" t="s">
        <v>2089</v>
      </c>
      <c r="B131" s="86">
        <v>4</v>
      </c>
      <c r="C131" s="120">
        <v>0.0021475615922995376</v>
      </c>
      <c r="D131" s="86" t="s">
        <v>2546</v>
      </c>
      <c r="E131" s="86" t="b">
        <v>0</v>
      </c>
      <c r="F131" s="86" t="b">
        <v>0</v>
      </c>
      <c r="G131" s="86" t="b">
        <v>0</v>
      </c>
    </row>
    <row r="132" spans="1:7" ht="15">
      <c r="A132" s="86" t="s">
        <v>2090</v>
      </c>
      <c r="B132" s="86">
        <v>4</v>
      </c>
      <c r="C132" s="120">
        <v>0.0021475615922995376</v>
      </c>
      <c r="D132" s="86" t="s">
        <v>2546</v>
      </c>
      <c r="E132" s="86" t="b">
        <v>0</v>
      </c>
      <c r="F132" s="86" t="b">
        <v>0</v>
      </c>
      <c r="G132" s="86" t="b">
        <v>0</v>
      </c>
    </row>
    <row r="133" spans="1:7" ht="15">
      <c r="A133" s="86" t="s">
        <v>2091</v>
      </c>
      <c r="B133" s="86">
        <v>4</v>
      </c>
      <c r="C133" s="120">
        <v>0.0021475615922995376</v>
      </c>
      <c r="D133" s="86" t="s">
        <v>2546</v>
      </c>
      <c r="E133" s="86" t="b">
        <v>0</v>
      </c>
      <c r="F133" s="86" t="b">
        <v>0</v>
      </c>
      <c r="G133" s="86" t="b">
        <v>0</v>
      </c>
    </row>
    <row r="134" spans="1:7" ht="15">
      <c r="A134" s="86" t="s">
        <v>2093</v>
      </c>
      <c r="B134" s="86">
        <v>4</v>
      </c>
      <c r="C134" s="120">
        <v>0.0021475615922995376</v>
      </c>
      <c r="D134" s="86" t="s">
        <v>2546</v>
      </c>
      <c r="E134" s="86" t="b">
        <v>0</v>
      </c>
      <c r="F134" s="86" t="b">
        <v>0</v>
      </c>
      <c r="G134" s="86" t="b">
        <v>0</v>
      </c>
    </row>
    <row r="135" spans="1:7" ht="15">
      <c r="A135" s="86" t="s">
        <v>2441</v>
      </c>
      <c r="B135" s="86">
        <v>4</v>
      </c>
      <c r="C135" s="120">
        <v>0.0021475615922995376</v>
      </c>
      <c r="D135" s="86" t="s">
        <v>2546</v>
      </c>
      <c r="E135" s="86" t="b">
        <v>0</v>
      </c>
      <c r="F135" s="86" t="b">
        <v>0</v>
      </c>
      <c r="G135" s="86" t="b">
        <v>0</v>
      </c>
    </row>
    <row r="136" spans="1:7" ht="15">
      <c r="A136" s="86" t="s">
        <v>2442</v>
      </c>
      <c r="B136" s="86">
        <v>4</v>
      </c>
      <c r="C136" s="120">
        <v>0.0021475615922995376</v>
      </c>
      <c r="D136" s="86" t="s">
        <v>2546</v>
      </c>
      <c r="E136" s="86" t="b">
        <v>0</v>
      </c>
      <c r="F136" s="86" t="b">
        <v>1</v>
      </c>
      <c r="G136" s="86" t="b">
        <v>0</v>
      </c>
    </row>
    <row r="137" spans="1:7" ht="15">
      <c r="A137" s="86" t="s">
        <v>2443</v>
      </c>
      <c r="B137" s="86">
        <v>4</v>
      </c>
      <c r="C137" s="120">
        <v>0.0021475615922995376</v>
      </c>
      <c r="D137" s="86" t="s">
        <v>2546</v>
      </c>
      <c r="E137" s="86" t="b">
        <v>0</v>
      </c>
      <c r="F137" s="86" t="b">
        <v>0</v>
      </c>
      <c r="G137" s="86" t="b">
        <v>0</v>
      </c>
    </row>
    <row r="138" spans="1:7" ht="15">
      <c r="A138" s="86" t="s">
        <v>2444</v>
      </c>
      <c r="B138" s="86">
        <v>4</v>
      </c>
      <c r="C138" s="120">
        <v>0.0021475615922995376</v>
      </c>
      <c r="D138" s="86" t="s">
        <v>2546</v>
      </c>
      <c r="E138" s="86" t="b">
        <v>0</v>
      </c>
      <c r="F138" s="86" t="b">
        <v>0</v>
      </c>
      <c r="G138" s="86" t="b">
        <v>0</v>
      </c>
    </row>
    <row r="139" spans="1:7" ht="15">
      <c r="A139" s="86" t="s">
        <v>2445</v>
      </c>
      <c r="B139" s="86">
        <v>4</v>
      </c>
      <c r="C139" s="120">
        <v>0.0021475615922995376</v>
      </c>
      <c r="D139" s="86" t="s">
        <v>2546</v>
      </c>
      <c r="E139" s="86" t="b">
        <v>0</v>
      </c>
      <c r="F139" s="86" t="b">
        <v>0</v>
      </c>
      <c r="G139" s="86" t="b">
        <v>0</v>
      </c>
    </row>
    <row r="140" spans="1:7" ht="15">
      <c r="A140" s="86" t="s">
        <v>2446</v>
      </c>
      <c r="B140" s="86">
        <v>4</v>
      </c>
      <c r="C140" s="120">
        <v>0.0021475615922995376</v>
      </c>
      <c r="D140" s="86" t="s">
        <v>2546</v>
      </c>
      <c r="E140" s="86" t="b">
        <v>0</v>
      </c>
      <c r="F140" s="86" t="b">
        <v>0</v>
      </c>
      <c r="G140" s="86" t="b">
        <v>0</v>
      </c>
    </row>
    <row r="141" spans="1:7" ht="15">
      <c r="A141" s="86" t="s">
        <v>2447</v>
      </c>
      <c r="B141" s="86">
        <v>4</v>
      </c>
      <c r="C141" s="120">
        <v>0.0021475615922995376</v>
      </c>
      <c r="D141" s="86" t="s">
        <v>2546</v>
      </c>
      <c r="E141" s="86" t="b">
        <v>0</v>
      </c>
      <c r="F141" s="86" t="b">
        <v>0</v>
      </c>
      <c r="G141" s="86" t="b">
        <v>0</v>
      </c>
    </row>
    <row r="142" spans="1:7" ht="15">
      <c r="A142" s="86" t="s">
        <v>2448</v>
      </c>
      <c r="B142" s="86">
        <v>4</v>
      </c>
      <c r="C142" s="120">
        <v>0.0021475615922995376</v>
      </c>
      <c r="D142" s="86" t="s">
        <v>2546</v>
      </c>
      <c r="E142" s="86" t="b">
        <v>0</v>
      </c>
      <c r="F142" s="86" t="b">
        <v>0</v>
      </c>
      <c r="G142" s="86" t="b">
        <v>0</v>
      </c>
    </row>
    <row r="143" spans="1:7" ht="15">
      <c r="A143" s="86" t="s">
        <v>356</v>
      </c>
      <c r="B143" s="86">
        <v>4</v>
      </c>
      <c r="C143" s="120">
        <v>0.0021475615922995376</v>
      </c>
      <c r="D143" s="86" t="s">
        <v>2546</v>
      </c>
      <c r="E143" s="86" t="b">
        <v>0</v>
      </c>
      <c r="F143" s="86" t="b">
        <v>0</v>
      </c>
      <c r="G143" s="86" t="b">
        <v>0</v>
      </c>
    </row>
    <row r="144" spans="1:7" ht="15">
      <c r="A144" s="86" t="s">
        <v>2449</v>
      </c>
      <c r="B144" s="86">
        <v>3</v>
      </c>
      <c r="C144" s="120">
        <v>0.0017437735414636089</v>
      </c>
      <c r="D144" s="86" t="s">
        <v>2546</v>
      </c>
      <c r="E144" s="86" t="b">
        <v>1</v>
      </c>
      <c r="F144" s="86" t="b">
        <v>0</v>
      </c>
      <c r="G144" s="86" t="b">
        <v>0</v>
      </c>
    </row>
    <row r="145" spans="1:7" ht="15">
      <c r="A145" s="86" t="s">
        <v>2450</v>
      </c>
      <c r="B145" s="86">
        <v>3</v>
      </c>
      <c r="C145" s="120">
        <v>0.0017437735414636089</v>
      </c>
      <c r="D145" s="86" t="s">
        <v>2546</v>
      </c>
      <c r="E145" s="86" t="b">
        <v>0</v>
      </c>
      <c r="F145" s="86" t="b">
        <v>0</v>
      </c>
      <c r="G145" s="86" t="b">
        <v>0</v>
      </c>
    </row>
    <row r="146" spans="1:7" ht="15">
      <c r="A146" s="86" t="s">
        <v>2451</v>
      </c>
      <c r="B146" s="86">
        <v>3</v>
      </c>
      <c r="C146" s="120">
        <v>0.0017437735414636089</v>
      </c>
      <c r="D146" s="86" t="s">
        <v>2546</v>
      </c>
      <c r="E146" s="86" t="b">
        <v>0</v>
      </c>
      <c r="F146" s="86" t="b">
        <v>0</v>
      </c>
      <c r="G146" s="86" t="b">
        <v>0</v>
      </c>
    </row>
    <row r="147" spans="1:7" ht="15">
      <c r="A147" s="86" t="s">
        <v>2452</v>
      </c>
      <c r="B147" s="86">
        <v>3</v>
      </c>
      <c r="C147" s="120">
        <v>0.0017437735414636089</v>
      </c>
      <c r="D147" s="86" t="s">
        <v>2546</v>
      </c>
      <c r="E147" s="86" t="b">
        <v>0</v>
      </c>
      <c r="F147" s="86" t="b">
        <v>0</v>
      </c>
      <c r="G147" s="86" t="b">
        <v>0</v>
      </c>
    </row>
    <row r="148" spans="1:7" ht="15">
      <c r="A148" s="86" t="s">
        <v>2453</v>
      </c>
      <c r="B148" s="86">
        <v>3</v>
      </c>
      <c r="C148" s="120">
        <v>0.0017437735414636089</v>
      </c>
      <c r="D148" s="86" t="s">
        <v>2546</v>
      </c>
      <c r="E148" s="86" t="b">
        <v>0</v>
      </c>
      <c r="F148" s="86" t="b">
        <v>0</v>
      </c>
      <c r="G148" s="86" t="b">
        <v>0</v>
      </c>
    </row>
    <row r="149" spans="1:7" ht="15">
      <c r="A149" s="86" t="s">
        <v>2095</v>
      </c>
      <c r="B149" s="86">
        <v>3</v>
      </c>
      <c r="C149" s="120">
        <v>0.0017437735414636089</v>
      </c>
      <c r="D149" s="86" t="s">
        <v>2546</v>
      </c>
      <c r="E149" s="86" t="b">
        <v>0</v>
      </c>
      <c r="F149" s="86" t="b">
        <v>0</v>
      </c>
      <c r="G149" s="86" t="b">
        <v>0</v>
      </c>
    </row>
    <row r="150" spans="1:7" ht="15">
      <c r="A150" s="86" t="s">
        <v>2096</v>
      </c>
      <c r="B150" s="86">
        <v>3</v>
      </c>
      <c r="C150" s="120">
        <v>0.0017437735414636089</v>
      </c>
      <c r="D150" s="86" t="s">
        <v>2546</v>
      </c>
      <c r="E150" s="86" t="b">
        <v>1</v>
      </c>
      <c r="F150" s="86" t="b">
        <v>0</v>
      </c>
      <c r="G150" s="86" t="b">
        <v>0</v>
      </c>
    </row>
    <row r="151" spans="1:7" ht="15">
      <c r="A151" s="86" t="s">
        <v>2098</v>
      </c>
      <c r="B151" s="86">
        <v>3</v>
      </c>
      <c r="C151" s="120">
        <v>0.0017437735414636089</v>
      </c>
      <c r="D151" s="86" t="s">
        <v>2546</v>
      </c>
      <c r="E151" s="86" t="b">
        <v>0</v>
      </c>
      <c r="F151" s="86" t="b">
        <v>0</v>
      </c>
      <c r="G151" s="86" t="b">
        <v>0</v>
      </c>
    </row>
    <row r="152" spans="1:7" ht="15">
      <c r="A152" s="86" t="s">
        <v>2099</v>
      </c>
      <c r="B152" s="86">
        <v>3</v>
      </c>
      <c r="C152" s="120">
        <v>0.0017437735414636089</v>
      </c>
      <c r="D152" s="86" t="s">
        <v>2546</v>
      </c>
      <c r="E152" s="86" t="b">
        <v>0</v>
      </c>
      <c r="F152" s="86" t="b">
        <v>0</v>
      </c>
      <c r="G152" s="86" t="b">
        <v>0</v>
      </c>
    </row>
    <row r="153" spans="1:7" ht="15">
      <c r="A153" s="86" t="s">
        <v>2100</v>
      </c>
      <c r="B153" s="86">
        <v>3</v>
      </c>
      <c r="C153" s="120">
        <v>0.0017437735414636089</v>
      </c>
      <c r="D153" s="86" t="s">
        <v>2546</v>
      </c>
      <c r="E153" s="86" t="b">
        <v>0</v>
      </c>
      <c r="F153" s="86" t="b">
        <v>0</v>
      </c>
      <c r="G153" s="86" t="b">
        <v>0</v>
      </c>
    </row>
    <row r="154" spans="1:7" ht="15">
      <c r="A154" s="86" t="s">
        <v>2101</v>
      </c>
      <c r="B154" s="86">
        <v>3</v>
      </c>
      <c r="C154" s="120">
        <v>0.0017437735414636089</v>
      </c>
      <c r="D154" s="86" t="s">
        <v>2546</v>
      </c>
      <c r="E154" s="86" t="b">
        <v>0</v>
      </c>
      <c r="F154" s="86" t="b">
        <v>0</v>
      </c>
      <c r="G154" s="86" t="b">
        <v>0</v>
      </c>
    </row>
    <row r="155" spans="1:7" ht="15">
      <c r="A155" s="86" t="s">
        <v>2102</v>
      </c>
      <c r="B155" s="86">
        <v>3</v>
      </c>
      <c r="C155" s="120">
        <v>0.0017437735414636089</v>
      </c>
      <c r="D155" s="86" t="s">
        <v>2546</v>
      </c>
      <c r="E155" s="86" t="b">
        <v>1</v>
      </c>
      <c r="F155" s="86" t="b">
        <v>0</v>
      </c>
      <c r="G155" s="86" t="b">
        <v>0</v>
      </c>
    </row>
    <row r="156" spans="1:7" ht="15">
      <c r="A156" s="86" t="s">
        <v>2454</v>
      </c>
      <c r="B156" s="86">
        <v>3</v>
      </c>
      <c r="C156" s="120">
        <v>0.0017437735414636089</v>
      </c>
      <c r="D156" s="86" t="s">
        <v>2546</v>
      </c>
      <c r="E156" s="86" t="b">
        <v>0</v>
      </c>
      <c r="F156" s="86" t="b">
        <v>0</v>
      </c>
      <c r="G156" s="86" t="b">
        <v>0</v>
      </c>
    </row>
    <row r="157" spans="1:7" ht="15">
      <c r="A157" s="86" t="s">
        <v>2455</v>
      </c>
      <c r="B157" s="86">
        <v>3</v>
      </c>
      <c r="C157" s="120">
        <v>0.0017437735414636089</v>
      </c>
      <c r="D157" s="86" t="s">
        <v>2546</v>
      </c>
      <c r="E157" s="86" t="b">
        <v>0</v>
      </c>
      <c r="F157" s="86" t="b">
        <v>0</v>
      </c>
      <c r="G157" s="86" t="b">
        <v>0</v>
      </c>
    </row>
    <row r="158" spans="1:7" ht="15">
      <c r="A158" s="86" t="s">
        <v>2456</v>
      </c>
      <c r="B158" s="86">
        <v>3</v>
      </c>
      <c r="C158" s="120">
        <v>0.0017437735414636089</v>
      </c>
      <c r="D158" s="86" t="s">
        <v>2546</v>
      </c>
      <c r="E158" s="86" t="b">
        <v>0</v>
      </c>
      <c r="F158" s="86" t="b">
        <v>0</v>
      </c>
      <c r="G158" s="86" t="b">
        <v>0</v>
      </c>
    </row>
    <row r="159" spans="1:7" ht="15">
      <c r="A159" s="86" t="s">
        <v>2457</v>
      </c>
      <c r="B159" s="86">
        <v>3</v>
      </c>
      <c r="C159" s="120">
        <v>0.0017437735414636089</v>
      </c>
      <c r="D159" s="86" t="s">
        <v>2546</v>
      </c>
      <c r="E159" s="86" t="b">
        <v>0</v>
      </c>
      <c r="F159" s="86" t="b">
        <v>0</v>
      </c>
      <c r="G159" s="86" t="b">
        <v>0</v>
      </c>
    </row>
    <row r="160" spans="1:7" ht="15">
      <c r="A160" s="86" t="s">
        <v>361</v>
      </c>
      <c r="B160" s="86">
        <v>3</v>
      </c>
      <c r="C160" s="120">
        <v>0.0017437735414636089</v>
      </c>
      <c r="D160" s="86" t="s">
        <v>2546</v>
      </c>
      <c r="E160" s="86" t="b">
        <v>0</v>
      </c>
      <c r="F160" s="86" t="b">
        <v>0</v>
      </c>
      <c r="G160" s="86" t="b">
        <v>0</v>
      </c>
    </row>
    <row r="161" spans="1:7" ht="15">
      <c r="A161" s="86" t="s">
        <v>2458</v>
      </c>
      <c r="B161" s="86">
        <v>3</v>
      </c>
      <c r="C161" s="120">
        <v>0.0017437735414636089</v>
      </c>
      <c r="D161" s="86" t="s">
        <v>2546</v>
      </c>
      <c r="E161" s="86" t="b">
        <v>0</v>
      </c>
      <c r="F161" s="86" t="b">
        <v>0</v>
      </c>
      <c r="G161" s="86" t="b">
        <v>0</v>
      </c>
    </row>
    <row r="162" spans="1:7" ht="15">
      <c r="A162" s="86" t="s">
        <v>2459</v>
      </c>
      <c r="B162" s="86">
        <v>3</v>
      </c>
      <c r="C162" s="120">
        <v>0.0017437735414636089</v>
      </c>
      <c r="D162" s="86" t="s">
        <v>2546</v>
      </c>
      <c r="E162" s="86" t="b">
        <v>0</v>
      </c>
      <c r="F162" s="86" t="b">
        <v>0</v>
      </c>
      <c r="G162" s="86" t="b">
        <v>0</v>
      </c>
    </row>
    <row r="163" spans="1:7" ht="15">
      <c r="A163" s="86" t="s">
        <v>2460</v>
      </c>
      <c r="B163" s="86">
        <v>3</v>
      </c>
      <c r="C163" s="120">
        <v>0.0017437735414636089</v>
      </c>
      <c r="D163" s="86" t="s">
        <v>2546</v>
      </c>
      <c r="E163" s="86" t="b">
        <v>0</v>
      </c>
      <c r="F163" s="86" t="b">
        <v>0</v>
      </c>
      <c r="G163" s="86" t="b">
        <v>0</v>
      </c>
    </row>
    <row r="164" spans="1:7" ht="15">
      <c r="A164" s="86" t="s">
        <v>2461</v>
      </c>
      <c r="B164" s="86">
        <v>3</v>
      </c>
      <c r="C164" s="120">
        <v>0.0017437735414636089</v>
      </c>
      <c r="D164" s="86" t="s">
        <v>2546</v>
      </c>
      <c r="E164" s="86" t="b">
        <v>0</v>
      </c>
      <c r="F164" s="86" t="b">
        <v>0</v>
      </c>
      <c r="G164" s="86" t="b">
        <v>0</v>
      </c>
    </row>
    <row r="165" spans="1:7" ht="15">
      <c r="A165" s="86" t="s">
        <v>2462</v>
      </c>
      <c r="B165" s="86">
        <v>3</v>
      </c>
      <c r="C165" s="120">
        <v>0.0017437735414636089</v>
      </c>
      <c r="D165" s="86" t="s">
        <v>2546</v>
      </c>
      <c r="E165" s="86" t="b">
        <v>0</v>
      </c>
      <c r="F165" s="86" t="b">
        <v>0</v>
      </c>
      <c r="G165" s="86" t="b">
        <v>0</v>
      </c>
    </row>
    <row r="166" spans="1:7" ht="15">
      <c r="A166" s="86" t="s">
        <v>2463</v>
      </c>
      <c r="B166" s="86">
        <v>3</v>
      </c>
      <c r="C166" s="120">
        <v>0.0017437735414636089</v>
      </c>
      <c r="D166" s="86" t="s">
        <v>2546</v>
      </c>
      <c r="E166" s="86" t="b">
        <v>0</v>
      </c>
      <c r="F166" s="86" t="b">
        <v>0</v>
      </c>
      <c r="G166" s="86" t="b">
        <v>0</v>
      </c>
    </row>
    <row r="167" spans="1:7" ht="15">
      <c r="A167" s="86" t="s">
        <v>2464</v>
      </c>
      <c r="B167" s="86">
        <v>3</v>
      </c>
      <c r="C167" s="120">
        <v>0.0017437735414636089</v>
      </c>
      <c r="D167" s="86" t="s">
        <v>2546</v>
      </c>
      <c r="E167" s="86" t="b">
        <v>0</v>
      </c>
      <c r="F167" s="86" t="b">
        <v>0</v>
      </c>
      <c r="G167" s="86" t="b">
        <v>0</v>
      </c>
    </row>
    <row r="168" spans="1:7" ht="15">
      <c r="A168" s="86" t="s">
        <v>2465</v>
      </c>
      <c r="B168" s="86">
        <v>3</v>
      </c>
      <c r="C168" s="120">
        <v>0.0017437735414636089</v>
      </c>
      <c r="D168" s="86" t="s">
        <v>2546</v>
      </c>
      <c r="E168" s="86" t="b">
        <v>0</v>
      </c>
      <c r="F168" s="86" t="b">
        <v>0</v>
      </c>
      <c r="G168" s="86" t="b">
        <v>0</v>
      </c>
    </row>
    <row r="169" spans="1:7" ht="15">
      <c r="A169" s="86" t="s">
        <v>2466</v>
      </c>
      <c r="B169" s="86">
        <v>3</v>
      </c>
      <c r="C169" s="120">
        <v>0.0017437735414636089</v>
      </c>
      <c r="D169" s="86" t="s">
        <v>2546</v>
      </c>
      <c r="E169" s="86" t="b">
        <v>0</v>
      </c>
      <c r="F169" s="86" t="b">
        <v>0</v>
      </c>
      <c r="G169" s="86" t="b">
        <v>0</v>
      </c>
    </row>
    <row r="170" spans="1:7" ht="15">
      <c r="A170" s="86" t="s">
        <v>2467</v>
      </c>
      <c r="B170" s="86">
        <v>3</v>
      </c>
      <c r="C170" s="120">
        <v>0.0017437735414636089</v>
      </c>
      <c r="D170" s="86" t="s">
        <v>2546</v>
      </c>
      <c r="E170" s="86" t="b">
        <v>0</v>
      </c>
      <c r="F170" s="86" t="b">
        <v>0</v>
      </c>
      <c r="G170" s="86" t="b">
        <v>0</v>
      </c>
    </row>
    <row r="171" spans="1:7" ht="15">
      <c r="A171" s="86" t="s">
        <v>2468</v>
      </c>
      <c r="B171" s="86">
        <v>3</v>
      </c>
      <c r="C171" s="120">
        <v>0.0017437735414636089</v>
      </c>
      <c r="D171" s="86" t="s">
        <v>2546</v>
      </c>
      <c r="E171" s="86" t="b">
        <v>0</v>
      </c>
      <c r="F171" s="86" t="b">
        <v>0</v>
      </c>
      <c r="G171" s="86" t="b">
        <v>0</v>
      </c>
    </row>
    <row r="172" spans="1:7" ht="15">
      <c r="A172" s="86" t="s">
        <v>2469</v>
      </c>
      <c r="B172" s="86">
        <v>3</v>
      </c>
      <c r="C172" s="120">
        <v>0.0017437735414636089</v>
      </c>
      <c r="D172" s="86" t="s">
        <v>2546</v>
      </c>
      <c r="E172" s="86" t="b">
        <v>0</v>
      </c>
      <c r="F172" s="86" t="b">
        <v>0</v>
      </c>
      <c r="G172" s="86" t="b">
        <v>0</v>
      </c>
    </row>
    <row r="173" spans="1:7" ht="15">
      <c r="A173" s="86" t="s">
        <v>2470</v>
      </c>
      <c r="B173" s="86">
        <v>3</v>
      </c>
      <c r="C173" s="120">
        <v>0.0017437735414636089</v>
      </c>
      <c r="D173" s="86" t="s">
        <v>2546</v>
      </c>
      <c r="E173" s="86" t="b">
        <v>0</v>
      </c>
      <c r="F173" s="86" t="b">
        <v>0</v>
      </c>
      <c r="G173" s="86" t="b">
        <v>0</v>
      </c>
    </row>
    <row r="174" spans="1:7" ht="15">
      <c r="A174" s="86" t="s">
        <v>2471</v>
      </c>
      <c r="B174" s="86">
        <v>3</v>
      </c>
      <c r="C174" s="120">
        <v>0.0017437735414636089</v>
      </c>
      <c r="D174" s="86" t="s">
        <v>2546</v>
      </c>
      <c r="E174" s="86" t="b">
        <v>0</v>
      </c>
      <c r="F174" s="86" t="b">
        <v>0</v>
      </c>
      <c r="G174" s="86" t="b">
        <v>0</v>
      </c>
    </row>
    <row r="175" spans="1:7" ht="15">
      <c r="A175" s="86" t="s">
        <v>2472</v>
      </c>
      <c r="B175" s="86">
        <v>3</v>
      </c>
      <c r="C175" s="120">
        <v>0.0017437735414636089</v>
      </c>
      <c r="D175" s="86" t="s">
        <v>2546</v>
      </c>
      <c r="E175" s="86" t="b">
        <v>0</v>
      </c>
      <c r="F175" s="86" t="b">
        <v>0</v>
      </c>
      <c r="G175" s="86" t="b">
        <v>0</v>
      </c>
    </row>
    <row r="176" spans="1:7" ht="15">
      <c r="A176" s="86" t="s">
        <v>2473</v>
      </c>
      <c r="B176" s="86">
        <v>3</v>
      </c>
      <c r="C176" s="120">
        <v>0.0017437735414636089</v>
      </c>
      <c r="D176" s="86" t="s">
        <v>2546</v>
      </c>
      <c r="E176" s="86" t="b">
        <v>0</v>
      </c>
      <c r="F176" s="86" t="b">
        <v>0</v>
      </c>
      <c r="G176" s="86" t="b">
        <v>0</v>
      </c>
    </row>
    <row r="177" spans="1:7" ht="15">
      <c r="A177" s="86" t="s">
        <v>2474</v>
      </c>
      <c r="B177" s="86">
        <v>3</v>
      </c>
      <c r="C177" s="120">
        <v>0.0017437735414636089</v>
      </c>
      <c r="D177" s="86" t="s">
        <v>2546</v>
      </c>
      <c r="E177" s="86" t="b">
        <v>0</v>
      </c>
      <c r="F177" s="86" t="b">
        <v>0</v>
      </c>
      <c r="G177" s="86" t="b">
        <v>0</v>
      </c>
    </row>
    <row r="178" spans="1:7" ht="15">
      <c r="A178" s="86" t="s">
        <v>2475</v>
      </c>
      <c r="B178" s="86">
        <v>3</v>
      </c>
      <c r="C178" s="120">
        <v>0.0017437735414636089</v>
      </c>
      <c r="D178" s="86" t="s">
        <v>2546</v>
      </c>
      <c r="E178" s="86" t="b">
        <v>0</v>
      </c>
      <c r="F178" s="86" t="b">
        <v>0</v>
      </c>
      <c r="G178" s="86" t="b">
        <v>0</v>
      </c>
    </row>
    <row r="179" spans="1:7" ht="15">
      <c r="A179" s="86" t="s">
        <v>2476</v>
      </c>
      <c r="B179" s="86">
        <v>3</v>
      </c>
      <c r="C179" s="120">
        <v>0.0017437735414636089</v>
      </c>
      <c r="D179" s="86" t="s">
        <v>2546</v>
      </c>
      <c r="E179" s="86" t="b">
        <v>0</v>
      </c>
      <c r="F179" s="86" t="b">
        <v>0</v>
      </c>
      <c r="G179" s="86" t="b">
        <v>0</v>
      </c>
    </row>
    <row r="180" spans="1:7" ht="15">
      <c r="A180" s="86" t="s">
        <v>2477</v>
      </c>
      <c r="B180" s="86">
        <v>3</v>
      </c>
      <c r="C180" s="120">
        <v>0.0017437735414636089</v>
      </c>
      <c r="D180" s="86" t="s">
        <v>2546</v>
      </c>
      <c r="E180" s="86" t="b">
        <v>0</v>
      </c>
      <c r="F180" s="86" t="b">
        <v>0</v>
      </c>
      <c r="G180" s="86" t="b">
        <v>0</v>
      </c>
    </row>
    <row r="181" spans="1:7" ht="15">
      <c r="A181" s="86" t="s">
        <v>2114</v>
      </c>
      <c r="B181" s="86">
        <v>3</v>
      </c>
      <c r="C181" s="120">
        <v>0.0017437735414636089</v>
      </c>
      <c r="D181" s="86" t="s">
        <v>2546</v>
      </c>
      <c r="E181" s="86" t="b">
        <v>0</v>
      </c>
      <c r="F181" s="86" t="b">
        <v>0</v>
      </c>
      <c r="G181" s="86" t="b">
        <v>0</v>
      </c>
    </row>
    <row r="182" spans="1:7" ht="15">
      <c r="A182" s="86" t="s">
        <v>2115</v>
      </c>
      <c r="B182" s="86">
        <v>3</v>
      </c>
      <c r="C182" s="120">
        <v>0.0017437735414636089</v>
      </c>
      <c r="D182" s="86" t="s">
        <v>2546</v>
      </c>
      <c r="E182" s="86" t="b">
        <v>0</v>
      </c>
      <c r="F182" s="86" t="b">
        <v>0</v>
      </c>
      <c r="G182" s="86" t="b">
        <v>0</v>
      </c>
    </row>
    <row r="183" spans="1:7" ht="15">
      <c r="A183" s="86" t="s">
        <v>2116</v>
      </c>
      <c r="B183" s="86">
        <v>3</v>
      </c>
      <c r="C183" s="120">
        <v>0.0017437735414636089</v>
      </c>
      <c r="D183" s="86" t="s">
        <v>2546</v>
      </c>
      <c r="E183" s="86" t="b">
        <v>0</v>
      </c>
      <c r="F183" s="86" t="b">
        <v>0</v>
      </c>
      <c r="G183" s="86" t="b">
        <v>0</v>
      </c>
    </row>
    <row r="184" spans="1:7" ht="15">
      <c r="A184" s="86" t="s">
        <v>2117</v>
      </c>
      <c r="B184" s="86">
        <v>3</v>
      </c>
      <c r="C184" s="120">
        <v>0.0017437735414636089</v>
      </c>
      <c r="D184" s="86" t="s">
        <v>2546</v>
      </c>
      <c r="E184" s="86" t="b">
        <v>0</v>
      </c>
      <c r="F184" s="86" t="b">
        <v>0</v>
      </c>
      <c r="G184" s="86" t="b">
        <v>0</v>
      </c>
    </row>
    <row r="185" spans="1:7" ht="15">
      <c r="A185" s="86" t="s">
        <v>2118</v>
      </c>
      <c r="B185" s="86">
        <v>3</v>
      </c>
      <c r="C185" s="120">
        <v>0.0017437735414636089</v>
      </c>
      <c r="D185" s="86" t="s">
        <v>2546</v>
      </c>
      <c r="E185" s="86" t="b">
        <v>0</v>
      </c>
      <c r="F185" s="86" t="b">
        <v>0</v>
      </c>
      <c r="G185" s="86" t="b">
        <v>0</v>
      </c>
    </row>
    <row r="186" spans="1:7" ht="15">
      <c r="A186" s="86" t="s">
        <v>2478</v>
      </c>
      <c r="B186" s="86">
        <v>3</v>
      </c>
      <c r="C186" s="120">
        <v>0.0017437735414636089</v>
      </c>
      <c r="D186" s="86" t="s">
        <v>2546</v>
      </c>
      <c r="E186" s="86" t="b">
        <v>0</v>
      </c>
      <c r="F186" s="86" t="b">
        <v>0</v>
      </c>
      <c r="G186" s="86" t="b">
        <v>0</v>
      </c>
    </row>
    <row r="187" spans="1:7" ht="15">
      <c r="A187" s="86" t="s">
        <v>2479</v>
      </c>
      <c r="B187" s="86">
        <v>3</v>
      </c>
      <c r="C187" s="120">
        <v>0.0017437735414636089</v>
      </c>
      <c r="D187" s="86" t="s">
        <v>2546</v>
      </c>
      <c r="E187" s="86" t="b">
        <v>0</v>
      </c>
      <c r="F187" s="86" t="b">
        <v>0</v>
      </c>
      <c r="G187" s="86" t="b">
        <v>0</v>
      </c>
    </row>
    <row r="188" spans="1:7" ht="15">
      <c r="A188" s="86" t="s">
        <v>2480</v>
      </c>
      <c r="B188" s="86">
        <v>3</v>
      </c>
      <c r="C188" s="120">
        <v>0.0017437735414636089</v>
      </c>
      <c r="D188" s="86" t="s">
        <v>2546</v>
      </c>
      <c r="E188" s="86" t="b">
        <v>0</v>
      </c>
      <c r="F188" s="86" t="b">
        <v>0</v>
      </c>
      <c r="G188" s="86" t="b">
        <v>0</v>
      </c>
    </row>
    <row r="189" spans="1:7" ht="15">
      <c r="A189" s="86" t="s">
        <v>2481</v>
      </c>
      <c r="B189" s="86">
        <v>3</v>
      </c>
      <c r="C189" s="120">
        <v>0.0017437735414636089</v>
      </c>
      <c r="D189" s="86" t="s">
        <v>2546</v>
      </c>
      <c r="E189" s="86" t="b">
        <v>0</v>
      </c>
      <c r="F189" s="86" t="b">
        <v>0</v>
      </c>
      <c r="G189" s="86" t="b">
        <v>0</v>
      </c>
    </row>
    <row r="190" spans="1:7" ht="15">
      <c r="A190" s="86" t="s">
        <v>2482</v>
      </c>
      <c r="B190" s="86">
        <v>3</v>
      </c>
      <c r="C190" s="120">
        <v>0.0017437735414636089</v>
      </c>
      <c r="D190" s="86" t="s">
        <v>2546</v>
      </c>
      <c r="E190" s="86" t="b">
        <v>0</v>
      </c>
      <c r="F190" s="86" t="b">
        <v>0</v>
      </c>
      <c r="G190" s="86" t="b">
        <v>0</v>
      </c>
    </row>
    <row r="191" spans="1:7" ht="15">
      <c r="A191" s="86" t="s">
        <v>2483</v>
      </c>
      <c r="B191" s="86">
        <v>3</v>
      </c>
      <c r="C191" s="120">
        <v>0.0017437735414636089</v>
      </c>
      <c r="D191" s="86" t="s">
        <v>2546</v>
      </c>
      <c r="E191" s="86" t="b">
        <v>0</v>
      </c>
      <c r="F191" s="86" t="b">
        <v>0</v>
      </c>
      <c r="G191" s="86" t="b">
        <v>0</v>
      </c>
    </row>
    <row r="192" spans="1:7" ht="15">
      <c r="A192" s="86" t="s">
        <v>355</v>
      </c>
      <c r="B192" s="86">
        <v>3</v>
      </c>
      <c r="C192" s="120">
        <v>0.0017437735414636089</v>
      </c>
      <c r="D192" s="86" t="s">
        <v>2546</v>
      </c>
      <c r="E192" s="86" t="b">
        <v>0</v>
      </c>
      <c r="F192" s="86" t="b">
        <v>0</v>
      </c>
      <c r="G192" s="86" t="b">
        <v>0</v>
      </c>
    </row>
    <row r="193" spans="1:7" ht="15">
      <c r="A193" s="86" t="s">
        <v>2484</v>
      </c>
      <c r="B193" s="86">
        <v>3</v>
      </c>
      <c r="C193" s="120">
        <v>0.0017437735414636089</v>
      </c>
      <c r="D193" s="86" t="s">
        <v>2546</v>
      </c>
      <c r="E193" s="86" t="b">
        <v>1</v>
      </c>
      <c r="F193" s="86" t="b">
        <v>0</v>
      </c>
      <c r="G193" s="86" t="b">
        <v>0</v>
      </c>
    </row>
    <row r="194" spans="1:7" ht="15">
      <c r="A194" s="86" t="s">
        <v>2485</v>
      </c>
      <c r="B194" s="86">
        <v>3</v>
      </c>
      <c r="C194" s="120">
        <v>0.0017437735414636089</v>
      </c>
      <c r="D194" s="86" t="s">
        <v>2546</v>
      </c>
      <c r="E194" s="86" t="b">
        <v>1</v>
      </c>
      <c r="F194" s="86" t="b">
        <v>0</v>
      </c>
      <c r="G194" s="86" t="b">
        <v>0</v>
      </c>
    </row>
    <row r="195" spans="1:7" ht="15">
      <c r="A195" s="86" t="s">
        <v>2486</v>
      </c>
      <c r="B195" s="86">
        <v>3</v>
      </c>
      <c r="C195" s="120">
        <v>0.0017437735414636089</v>
      </c>
      <c r="D195" s="86" t="s">
        <v>2546</v>
      </c>
      <c r="E195" s="86" t="b">
        <v>0</v>
      </c>
      <c r="F195" s="86" t="b">
        <v>0</v>
      </c>
      <c r="G195" s="86" t="b">
        <v>0</v>
      </c>
    </row>
    <row r="196" spans="1:7" ht="15">
      <c r="A196" s="86" t="s">
        <v>2487</v>
      </c>
      <c r="B196" s="86">
        <v>3</v>
      </c>
      <c r="C196" s="120">
        <v>0.0017437735414636089</v>
      </c>
      <c r="D196" s="86" t="s">
        <v>2546</v>
      </c>
      <c r="E196" s="86" t="b">
        <v>0</v>
      </c>
      <c r="F196" s="86" t="b">
        <v>0</v>
      </c>
      <c r="G196" s="86" t="b">
        <v>0</v>
      </c>
    </row>
    <row r="197" spans="1:7" ht="15">
      <c r="A197" s="86" t="s">
        <v>2488</v>
      </c>
      <c r="B197" s="86">
        <v>3</v>
      </c>
      <c r="C197" s="120">
        <v>0.0017437735414636089</v>
      </c>
      <c r="D197" s="86" t="s">
        <v>2546</v>
      </c>
      <c r="E197" s="86" t="b">
        <v>0</v>
      </c>
      <c r="F197" s="86" t="b">
        <v>0</v>
      </c>
      <c r="G197" s="86" t="b">
        <v>0</v>
      </c>
    </row>
    <row r="198" spans="1:7" ht="15">
      <c r="A198" s="86" t="s">
        <v>2489</v>
      </c>
      <c r="B198" s="86">
        <v>3</v>
      </c>
      <c r="C198" s="120">
        <v>0.0017437735414636089</v>
      </c>
      <c r="D198" s="86" t="s">
        <v>2546</v>
      </c>
      <c r="E198" s="86" t="b">
        <v>0</v>
      </c>
      <c r="F198" s="86" t="b">
        <v>0</v>
      </c>
      <c r="G198" s="86" t="b">
        <v>0</v>
      </c>
    </row>
    <row r="199" spans="1:7" ht="15">
      <c r="A199" s="86" t="s">
        <v>2490</v>
      </c>
      <c r="B199" s="86">
        <v>3</v>
      </c>
      <c r="C199" s="120">
        <v>0.0017437735414636089</v>
      </c>
      <c r="D199" s="86" t="s">
        <v>2546</v>
      </c>
      <c r="E199" s="86" t="b">
        <v>0</v>
      </c>
      <c r="F199" s="86" t="b">
        <v>0</v>
      </c>
      <c r="G199" s="86" t="b">
        <v>0</v>
      </c>
    </row>
    <row r="200" spans="1:7" ht="15">
      <c r="A200" s="86" t="s">
        <v>2491</v>
      </c>
      <c r="B200" s="86">
        <v>3</v>
      </c>
      <c r="C200" s="120">
        <v>0.0017437735414636089</v>
      </c>
      <c r="D200" s="86" t="s">
        <v>2546</v>
      </c>
      <c r="E200" s="86" t="b">
        <v>0</v>
      </c>
      <c r="F200" s="86" t="b">
        <v>0</v>
      </c>
      <c r="G200" s="86" t="b">
        <v>0</v>
      </c>
    </row>
    <row r="201" spans="1:7" ht="15">
      <c r="A201" s="86" t="s">
        <v>2492</v>
      </c>
      <c r="B201" s="86">
        <v>3</v>
      </c>
      <c r="C201" s="120">
        <v>0.0017437735414636089</v>
      </c>
      <c r="D201" s="86" t="s">
        <v>2546</v>
      </c>
      <c r="E201" s="86" t="b">
        <v>0</v>
      </c>
      <c r="F201" s="86" t="b">
        <v>0</v>
      </c>
      <c r="G201" s="86" t="b">
        <v>0</v>
      </c>
    </row>
    <row r="202" spans="1:7" ht="15">
      <c r="A202" s="86" t="s">
        <v>2493</v>
      </c>
      <c r="B202" s="86">
        <v>3</v>
      </c>
      <c r="C202" s="120">
        <v>0.0017437735414636089</v>
      </c>
      <c r="D202" s="86" t="s">
        <v>2546</v>
      </c>
      <c r="E202" s="86" t="b">
        <v>0</v>
      </c>
      <c r="F202" s="86" t="b">
        <v>0</v>
      </c>
      <c r="G202" s="86" t="b">
        <v>0</v>
      </c>
    </row>
    <row r="203" spans="1:7" ht="15">
      <c r="A203" s="86" t="s">
        <v>2494</v>
      </c>
      <c r="B203" s="86">
        <v>2</v>
      </c>
      <c r="C203" s="120">
        <v>0.0012875805089793007</v>
      </c>
      <c r="D203" s="86" t="s">
        <v>2546</v>
      </c>
      <c r="E203" s="86" t="b">
        <v>1</v>
      </c>
      <c r="F203" s="86" t="b">
        <v>0</v>
      </c>
      <c r="G203" s="86" t="b">
        <v>0</v>
      </c>
    </row>
    <row r="204" spans="1:7" ht="15">
      <c r="A204" s="86" t="s">
        <v>2495</v>
      </c>
      <c r="B204" s="86">
        <v>2</v>
      </c>
      <c r="C204" s="120">
        <v>0.0012875805089793007</v>
      </c>
      <c r="D204" s="86" t="s">
        <v>2546</v>
      </c>
      <c r="E204" s="86" t="b">
        <v>0</v>
      </c>
      <c r="F204" s="86" t="b">
        <v>0</v>
      </c>
      <c r="G204" s="86" t="b">
        <v>0</v>
      </c>
    </row>
    <row r="205" spans="1:7" ht="15">
      <c r="A205" s="86" t="s">
        <v>2496</v>
      </c>
      <c r="B205" s="86">
        <v>2</v>
      </c>
      <c r="C205" s="120">
        <v>0.0012875805089793007</v>
      </c>
      <c r="D205" s="86" t="s">
        <v>2546</v>
      </c>
      <c r="E205" s="86" t="b">
        <v>1</v>
      </c>
      <c r="F205" s="86" t="b">
        <v>0</v>
      </c>
      <c r="G205" s="86" t="b">
        <v>0</v>
      </c>
    </row>
    <row r="206" spans="1:7" ht="15">
      <c r="A206" s="86" t="s">
        <v>2497</v>
      </c>
      <c r="B206" s="86">
        <v>2</v>
      </c>
      <c r="C206" s="120">
        <v>0.0012875805089793007</v>
      </c>
      <c r="D206" s="86" t="s">
        <v>2546</v>
      </c>
      <c r="E206" s="86" t="b">
        <v>0</v>
      </c>
      <c r="F206" s="86" t="b">
        <v>0</v>
      </c>
      <c r="G206" s="86" t="b">
        <v>0</v>
      </c>
    </row>
    <row r="207" spans="1:7" ht="15">
      <c r="A207" s="86" t="s">
        <v>2498</v>
      </c>
      <c r="B207" s="86">
        <v>2</v>
      </c>
      <c r="C207" s="120">
        <v>0.0012875805089793007</v>
      </c>
      <c r="D207" s="86" t="s">
        <v>2546</v>
      </c>
      <c r="E207" s="86" t="b">
        <v>0</v>
      </c>
      <c r="F207" s="86" t="b">
        <v>0</v>
      </c>
      <c r="G207" s="86" t="b">
        <v>0</v>
      </c>
    </row>
    <row r="208" spans="1:7" ht="15">
      <c r="A208" s="86" t="s">
        <v>2499</v>
      </c>
      <c r="B208" s="86">
        <v>2</v>
      </c>
      <c r="C208" s="120">
        <v>0.0012875805089793007</v>
      </c>
      <c r="D208" s="86" t="s">
        <v>2546</v>
      </c>
      <c r="E208" s="86" t="b">
        <v>0</v>
      </c>
      <c r="F208" s="86" t="b">
        <v>0</v>
      </c>
      <c r="G208" s="86" t="b">
        <v>0</v>
      </c>
    </row>
    <row r="209" spans="1:7" ht="15">
      <c r="A209" s="86" t="s">
        <v>2500</v>
      </c>
      <c r="B209" s="86">
        <v>2</v>
      </c>
      <c r="C209" s="120">
        <v>0.0012875805089793007</v>
      </c>
      <c r="D209" s="86" t="s">
        <v>2546</v>
      </c>
      <c r="E209" s="86" t="b">
        <v>0</v>
      </c>
      <c r="F209" s="86" t="b">
        <v>0</v>
      </c>
      <c r="G209" s="86" t="b">
        <v>0</v>
      </c>
    </row>
    <row r="210" spans="1:7" ht="15">
      <c r="A210" s="86" t="s">
        <v>2501</v>
      </c>
      <c r="B210" s="86">
        <v>2</v>
      </c>
      <c r="C210" s="120">
        <v>0.0012875805089793007</v>
      </c>
      <c r="D210" s="86" t="s">
        <v>2546</v>
      </c>
      <c r="E210" s="86" t="b">
        <v>0</v>
      </c>
      <c r="F210" s="86" t="b">
        <v>0</v>
      </c>
      <c r="G210" s="86" t="b">
        <v>0</v>
      </c>
    </row>
    <row r="211" spans="1:7" ht="15">
      <c r="A211" s="86" t="s">
        <v>366</v>
      </c>
      <c r="B211" s="86">
        <v>2</v>
      </c>
      <c r="C211" s="120">
        <v>0.0012875805089793007</v>
      </c>
      <c r="D211" s="86" t="s">
        <v>2546</v>
      </c>
      <c r="E211" s="86" t="b">
        <v>0</v>
      </c>
      <c r="F211" s="86" t="b">
        <v>0</v>
      </c>
      <c r="G211" s="86" t="b">
        <v>0</v>
      </c>
    </row>
    <row r="212" spans="1:7" ht="15">
      <c r="A212" s="86" t="s">
        <v>365</v>
      </c>
      <c r="B212" s="86">
        <v>2</v>
      </c>
      <c r="C212" s="120">
        <v>0.0012875805089793007</v>
      </c>
      <c r="D212" s="86" t="s">
        <v>2546</v>
      </c>
      <c r="E212" s="86" t="b">
        <v>0</v>
      </c>
      <c r="F212" s="86" t="b">
        <v>0</v>
      </c>
      <c r="G212" s="86" t="b">
        <v>0</v>
      </c>
    </row>
    <row r="213" spans="1:7" ht="15">
      <c r="A213" s="86" t="s">
        <v>2502</v>
      </c>
      <c r="B213" s="86">
        <v>2</v>
      </c>
      <c r="C213" s="120">
        <v>0.0012875805089793007</v>
      </c>
      <c r="D213" s="86" t="s">
        <v>2546</v>
      </c>
      <c r="E213" s="86" t="b">
        <v>0</v>
      </c>
      <c r="F213" s="86" t="b">
        <v>0</v>
      </c>
      <c r="G213" s="86" t="b">
        <v>0</v>
      </c>
    </row>
    <row r="214" spans="1:7" ht="15">
      <c r="A214" s="86" t="s">
        <v>2503</v>
      </c>
      <c r="B214" s="86">
        <v>2</v>
      </c>
      <c r="C214" s="120">
        <v>0.0012875805089793007</v>
      </c>
      <c r="D214" s="86" t="s">
        <v>2546</v>
      </c>
      <c r="E214" s="86" t="b">
        <v>1</v>
      </c>
      <c r="F214" s="86" t="b">
        <v>0</v>
      </c>
      <c r="G214" s="86" t="b">
        <v>0</v>
      </c>
    </row>
    <row r="215" spans="1:7" ht="15">
      <c r="A215" s="86" t="s">
        <v>2071</v>
      </c>
      <c r="B215" s="86">
        <v>2</v>
      </c>
      <c r="C215" s="120">
        <v>0.0012875805089793007</v>
      </c>
      <c r="D215" s="86" t="s">
        <v>2546</v>
      </c>
      <c r="E215" s="86" t="b">
        <v>0</v>
      </c>
      <c r="F215" s="86" t="b">
        <v>0</v>
      </c>
      <c r="G215" s="86" t="b">
        <v>0</v>
      </c>
    </row>
    <row r="216" spans="1:7" ht="15">
      <c r="A216" s="86" t="s">
        <v>2140</v>
      </c>
      <c r="B216" s="86">
        <v>2</v>
      </c>
      <c r="C216" s="120">
        <v>0.001501380221808833</v>
      </c>
      <c r="D216" s="86" t="s">
        <v>2546</v>
      </c>
      <c r="E216" s="86" t="b">
        <v>0</v>
      </c>
      <c r="F216" s="86" t="b">
        <v>0</v>
      </c>
      <c r="G216" s="86" t="b">
        <v>0</v>
      </c>
    </row>
    <row r="217" spans="1:7" ht="15">
      <c r="A217" s="86" t="s">
        <v>2504</v>
      </c>
      <c r="B217" s="86">
        <v>2</v>
      </c>
      <c r="C217" s="120">
        <v>0.0012875805089793007</v>
      </c>
      <c r="D217" s="86" t="s">
        <v>2546</v>
      </c>
      <c r="E217" s="86" t="b">
        <v>0</v>
      </c>
      <c r="F217" s="86" t="b">
        <v>0</v>
      </c>
      <c r="G217" s="86" t="b">
        <v>0</v>
      </c>
    </row>
    <row r="218" spans="1:7" ht="15">
      <c r="A218" s="86" t="s">
        <v>2505</v>
      </c>
      <c r="B218" s="86">
        <v>2</v>
      </c>
      <c r="C218" s="120">
        <v>0.0012875805089793007</v>
      </c>
      <c r="D218" s="86" t="s">
        <v>2546</v>
      </c>
      <c r="E218" s="86" t="b">
        <v>0</v>
      </c>
      <c r="F218" s="86" t="b">
        <v>0</v>
      </c>
      <c r="G218" s="86" t="b">
        <v>0</v>
      </c>
    </row>
    <row r="219" spans="1:7" ht="15">
      <c r="A219" s="86" t="s">
        <v>2506</v>
      </c>
      <c r="B219" s="86">
        <v>2</v>
      </c>
      <c r="C219" s="120">
        <v>0.0012875805089793007</v>
      </c>
      <c r="D219" s="86" t="s">
        <v>2546</v>
      </c>
      <c r="E219" s="86" t="b">
        <v>0</v>
      </c>
      <c r="F219" s="86" t="b">
        <v>0</v>
      </c>
      <c r="G219" s="86" t="b">
        <v>0</v>
      </c>
    </row>
    <row r="220" spans="1:7" ht="15">
      <c r="A220" s="86" t="s">
        <v>2507</v>
      </c>
      <c r="B220" s="86">
        <v>2</v>
      </c>
      <c r="C220" s="120">
        <v>0.0012875805089793007</v>
      </c>
      <c r="D220" s="86" t="s">
        <v>2546</v>
      </c>
      <c r="E220" s="86" t="b">
        <v>1</v>
      </c>
      <c r="F220" s="86" t="b">
        <v>0</v>
      </c>
      <c r="G220" s="86" t="b">
        <v>0</v>
      </c>
    </row>
    <row r="221" spans="1:7" ht="15">
      <c r="A221" s="86" t="s">
        <v>2508</v>
      </c>
      <c r="B221" s="86">
        <v>2</v>
      </c>
      <c r="C221" s="120">
        <v>0.0012875805089793007</v>
      </c>
      <c r="D221" s="86" t="s">
        <v>2546</v>
      </c>
      <c r="E221" s="86" t="b">
        <v>0</v>
      </c>
      <c r="F221" s="86" t="b">
        <v>0</v>
      </c>
      <c r="G221" s="86" t="b">
        <v>0</v>
      </c>
    </row>
    <row r="222" spans="1:7" ht="15">
      <c r="A222" s="86" t="s">
        <v>2509</v>
      </c>
      <c r="B222" s="86">
        <v>2</v>
      </c>
      <c r="C222" s="120">
        <v>0.0012875805089793007</v>
      </c>
      <c r="D222" s="86" t="s">
        <v>2546</v>
      </c>
      <c r="E222" s="86" t="b">
        <v>0</v>
      </c>
      <c r="F222" s="86" t="b">
        <v>0</v>
      </c>
      <c r="G222" s="86" t="b">
        <v>0</v>
      </c>
    </row>
    <row r="223" spans="1:7" ht="15">
      <c r="A223" s="86" t="s">
        <v>2510</v>
      </c>
      <c r="B223" s="86">
        <v>2</v>
      </c>
      <c r="C223" s="120">
        <v>0.0012875805089793007</v>
      </c>
      <c r="D223" s="86" t="s">
        <v>2546</v>
      </c>
      <c r="E223" s="86" t="b">
        <v>1</v>
      </c>
      <c r="F223" s="86" t="b">
        <v>0</v>
      </c>
      <c r="G223" s="86" t="b">
        <v>0</v>
      </c>
    </row>
    <row r="224" spans="1:7" ht="15">
      <c r="A224" s="86" t="s">
        <v>2511</v>
      </c>
      <c r="B224" s="86">
        <v>2</v>
      </c>
      <c r="C224" s="120">
        <v>0.0012875805089793007</v>
      </c>
      <c r="D224" s="86" t="s">
        <v>2546</v>
      </c>
      <c r="E224" s="86" t="b">
        <v>0</v>
      </c>
      <c r="F224" s="86" t="b">
        <v>0</v>
      </c>
      <c r="G224" s="86" t="b">
        <v>0</v>
      </c>
    </row>
    <row r="225" spans="1:7" ht="15">
      <c r="A225" s="86" t="s">
        <v>2512</v>
      </c>
      <c r="B225" s="86">
        <v>2</v>
      </c>
      <c r="C225" s="120">
        <v>0.0012875805089793007</v>
      </c>
      <c r="D225" s="86" t="s">
        <v>2546</v>
      </c>
      <c r="E225" s="86" t="b">
        <v>0</v>
      </c>
      <c r="F225" s="86" t="b">
        <v>0</v>
      </c>
      <c r="G225" s="86" t="b">
        <v>0</v>
      </c>
    </row>
    <row r="226" spans="1:7" ht="15">
      <c r="A226" s="86" t="s">
        <v>329</v>
      </c>
      <c r="B226" s="86">
        <v>2</v>
      </c>
      <c r="C226" s="120">
        <v>0.0012875805089793007</v>
      </c>
      <c r="D226" s="86" t="s">
        <v>2546</v>
      </c>
      <c r="E226" s="86" t="b">
        <v>0</v>
      </c>
      <c r="F226" s="86" t="b">
        <v>0</v>
      </c>
      <c r="G226" s="86" t="b">
        <v>0</v>
      </c>
    </row>
    <row r="227" spans="1:7" ht="15">
      <c r="A227" s="86" t="s">
        <v>360</v>
      </c>
      <c r="B227" s="86">
        <v>2</v>
      </c>
      <c r="C227" s="120">
        <v>0.0012875805089793007</v>
      </c>
      <c r="D227" s="86" t="s">
        <v>2546</v>
      </c>
      <c r="E227" s="86" t="b">
        <v>0</v>
      </c>
      <c r="F227" s="86" t="b">
        <v>0</v>
      </c>
      <c r="G227" s="86" t="b">
        <v>0</v>
      </c>
    </row>
    <row r="228" spans="1:7" ht="15">
      <c r="A228" s="86" t="s">
        <v>2513</v>
      </c>
      <c r="B228" s="86">
        <v>2</v>
      </c>
      <c r="C228" s="120">
        <v>0.0012875805089793007</v>
      </c>
      <c r="D228" s="86" t="s">
        <v>2546</v>
      </c>
      <c r="E228" s="86" t="b">
        <v>1</v>
      </c>
      <c r="F228" s="86" t="b">
        <v>0</v>
      </c>
      <c r="G228" s="86" t="b">
        <v>0</v>
      </c>
    </row>
    <row r="229" spans="1:7" ht="15">
      <c r="A229" s="86" t="s">
        <v>2514</v>
      </c>
      <c r="B229" s="86">
        <v>2</v>
      </c>
      <c r="C229" s="120">
        <v>0.0012875805089793007</v>
      </c>
      <c r="D229" s="86" t="s">
        <v>2546</v>
      </c>
      <c r="E229" s="86" t="b">
        <v>0</v>
      </c>
      <c r="F229" s="86" t="b">
        <v>0</v>
      </c>
      <c r="G229" s="86" t="b">
        <v>0</v>
      </c>
    </row>
    <row r="230" spans="1:7" ht="15">
      <c r="A230" s="86" t="s">
        <v>2515</v>
      </c>
      <c r="B230" s="86">
        <v>2</v>
      </c>
      <c r="C230" s="120">
        <v>0.0012875805089793007</v>
      </c>
      <c r="D230" s="86" t="s">
        <v>2546</v>
      </c>
      <c r="E230" s="86" t="b">
        <v>0</v>
      </c>
      <c r="F230" s="86" t="b">
        <v>0</v>
      </c>
      <c r="G230" s="86" t="b">
        <v>0</v>
      </c>
    </row>
    <row r="231" spans="1:7" ht="15">
      <c r="A231" s="86" t="s">
        <v>2516</v>
      </c>
      <c r="B231" s="86">
        <v>2</v>
      </c>
      <c r="C231" s="120">
        <v>0.0012875805089793007</v>
      </c>
      <c r="D231" s="86" t="s">
        <v>2546</v>
      </c>
      <c r="E231" s="86" t="b">
        <v>0</v>
      </c>
      <c r="F231" s="86" t="b">
        <v>0</v>
      </c>
      <c r="G231" s="86" t="b">
        <v>0</v>
      </c>
    </row>
    <row r="232" spans="1:7" ht="15">
      <c r="A232" s="86" t="s">
        <v>2517</v>
      </c>
      <c r="B232" s="86">
        <v>2</v>
      </c>
      <c r="C232" s="120">
        <v>0.0012875805089793007</v>
      </c>
      <c r="D232" s="86" t="s">
        <v>2546</v>
      </c>
      <c r="E232" s="86" t="b">
        <v>0</v>
      </c>
      <c r="F232" s="86" t="b">
        <v>0</v>
      </c>
      <c r="G232" s="86" t="b">
        <v>0</v>
      </c>
    </row>
    <row r="233" spans="1:7" ht="15">
      <c r="A233" s="86" t="s">
        <v>2518</v>
      </c>
      <c r="B233" s="86">
        <v>2</v>
      </c>
      <c r="C233" s="120">
        <v>0.0012875805089793007</v>
      </c>
      <c r="D233" s="86" t="s">
        <v>2546</v>
      </c>
      <c r="E233" s="86" t="b">
        <v>0</v>
      </c>
      <c r="F233" s="86" t="b">
        <v>0</v>
      </c>
      <c r="G233" s="86" t="b">
        <v>0</v>
      </c>
    </row>
    <row r="234" spans="1:7" ht="15">
      <c r="A234" s="86" t="s">
        <v>2519</v>
      </c>
      <c r="B234" s="86">
        <v>2</v>
      </c>
      <c r="C234" s="120">
        <v>0.0012875805089793007</v>
      </c>
      <c r="D234" s="86" t="s">
        <v>2546</v>
      </c>
      <c r="E234" s="86" t="b">
        <v>0</v>
      </c>
      <c r="F234" s="86" t="b">
        <v>0</v>
      </c>
      <c r="G234" s="86" t="b">
        <v>0</v>
      </c>
    </row>
    <row r="235" spans="1:7" ht="15">
      <c r="A235" s="86" t="s">
        <v>2520</v>
      </c>
      <c r="B235" s="86">
        <v>2</v>
      </c>
      <c r="C235" s="120">
        <v>0.0012875805089793007</v>
      </c>
      <c r="D235" s="86" t="s">
        <v>2546</v>
      </c>
      <c r="E235" s="86" t="b">
        <v>0</v>
      </c>
      <c r="F235" s="86" t="b">
        <v>0</v>
      </c>
      <c r="G235" s="86" t="b">
        <v>0</v>
      </c>
    </row>
    <row r="236" spans="1:7" ht="15">
      <c r="A236" s="86" t="s">
        <v>2521</v>
      </c>
      <c r="B236" s="86">
        <v>2</v>
      </c>
      <c r="C236" s="120">
        <v>0.0012875805089793007</v>
      </c>
      <c r="D236" s="86" t="s">
        <v>2546</v>
      </c>
      <c r="E236" s="86" t="b">
        <v>0</v>
      </c>
      <c r="F236" s="86" t="b">
        <v>0</v>
      </c>
      <c r="G236" s="86" t="b">
        <v>0</v>
      </c>
    </row>
    <row r="237" spans="1:7" ht="15">
      <c r="A237" s="86" t="s">
        <v>2522</v>
      </c>
      <c r="B237" s="86">
        <v>2</v>
      </c>
      <c r="C237" s="120">
        <v>0.0012875805089793007</v>
      </c>
      <c r="D237" s="86" t="s">
        <v>2546</v>
      </c>
      <c r="E237" s="86" t="b">
        <v>0</v>
      </c>
      <c r="F237" s="86" t="b">
        <v>0</v>
      </c>
      <c r="G237" s="86" t="b">
        <v>0</v>
      </c>
    </row>
    <row r="238" spans="1:7" ht="15">
      <c r="A238" s="86" t="s">
        <v>2523</v>
      </c>
      <c r="B238" s="86">
        <v>2</v>
      </c>
      <c r="C238" s="120">
        <v>0.0012875805089793007</v>
      </c>
      <c r="D238" s="86" t="s">
        <v>2546</v>
      </c>
      <c r="E238" s="86" t="b">
        <v>0</v>
      </c>
      <c r="F238" s="86" t="b">
        <v>0</v>
      </c>
      <c r="G238" s="86" t="b">
        <v>0</v>
      </c>
    </row>
    <row r="239" spans="1:7" ht="15">
      <c r="A239" s="86" t="s">
        <v>2524</v>
      </c>
      <c r="B239" s="86">
        <v>2</v>
      </c>
      <c r="C239" s="120">
        <v>0.0012875805089793007</v>
      </c>
      <c r="D239" s="86" t="s">
        <v>2546</v>
      </c>
      <c r="E239" s="86" t="b">
        <v>0</v>
      </c>
      <c r="F239" s="86" t="b">
        <v>0</v>
      </c>
      <c r="G239" s="86" t="b">
        <v>0</v>
      </c>
    </row>
    <row r="240" spans="1:7" ht="15">
      <c r="A240" s="86" t="s">
        <v>2525</v>
      </c>
      <c r="B240" s="86">
        <v>2</v>
      </c>
      <c r="C240" s="120">
        <v>0.0012875805089793007</v>
      </c>
      <c r="D240" s="86" t="s">
        <v>2546</v>
      </c>
      <c r="E240" s="86" t="b">
        <v>0</v>
      </c>
      <c r="F240" s="86" t="b">
        <v>0</v>
      </c>
      <c r="G240" s="86" t="b">
        <v>0</v>
      </c>
    </row>
    <row r="241" spans="1:7" ht="15">
      <c r="A241" s="86" t="s">
        <v>2526</v>
      </c>
      <c r="B241" s="86">
        <v>2</v>
      </c>
      <c r="C241" s="120">
        <v>0.0012875805089793007</v>
      </c>
      <c r="D241" s="86" t="s">
        <v>2546</v>
      </c>
      <c r="E241" s="86" t="b">
        <v>0</v>
      </c>
      <c r="F241" s="86" t="b">
        <v>0</v>
      </c>
      <c r="G241" s="86" t="b">
        <v>0</v>
      </c>
    </row>
    <row r="242" spans="1:7" ht="15">
      <c r="A242" s="86" t="s">
        <v>2527</v>
      </c>
      <c r="B242" s="86">
        <v>2</v>
      </c>
      <c r="C242" s="120">
        <v>0.0012875805089793007</v>
      </c>
      <c r="D242" s="86" t="s">
        <v>2546</v>
      </c>
      <c r="E242" s="86" t="b">
        <v>0</v>
      </c>
      <c r="F242" s="86" t="b">
        <v>0</v>
      </c>
      <c r="G242" s="86" t="b">
        <v>0</v>
      </c>
    </row>
    <row r="243" spans="1:7" ht="15">
      <c r="A243" s="86" t="s">
        <v>2528</v>
      </c>
      <c r="B243" s="86">
        <v>2</v>
      </c>
      <c r="C243" s="120">
        <v>0.0012875805089793007</v>
      </c>
      <c r="D243" s="86" t="s">
        <v>2546</v>
      </c>
      <c r="E243" s="86" t="b">
        <v>0</v>
      </c>
      <c r="F243" s="86" t="b">
        <v>0</v>
      </c>
      <c r="G243" s="86" t="b">
        <v>0</v>
      </c>
    </row>
    <row r="244" spans="1:7" ht="15">
      <c r="A244" s="86" t="s">
        <v>2529</v>
      </c>
      <c r="B244" s="86">
        <v>2</v>
      </c>
      <c r="C244" s="120">
        <v>0.0012875805089793007</v>
      </c>
      <c r="D244" s="86" t="s">
        <v>2546</v>
      </c>
      <c r="E244" s="86" t="b">
        <v>0</v>
      </c>
      <c r="F244" s="86" t="b">
        <v>0</v>
      </c>
      <c r="G244" s="86" t="b">
        <v>0</v>
      </c>
    </row>
    <row r="245" spans="1:7" ht="15">
      <c r="A245" s="86" t="s">
        <v>2530</v>
      </c>
      <c r="B245" s="86">
        <v>2</v>
      </c>
      <c r="C245" s="120">
        <v>0.0012875805089793007</v>
      </c>
      <c r="D245" s="86" t="s">
        <v>2546</v>
      </c>
      <c r="E245" s="86" t="b">
        <v>0</v>
      </c>
      <c r="F245" s="86" t="b">
        <v>0</v>
      </c>
      <c r="G245" s="86" t="b">
        <v>0</v>
      </c>
    </row>
    <row r="246" spans="1:7" ht="15">
      <c r="A246" s="86" t="s">
        <v>2531</v>
      </c>
      <c r="B246" s="86">
        <v>2</v>
      </c>
      <c r="C246" s="120">
        <v>0.0012875805089793007</v>
      </c>
      <c r="D246" s="86" t="s">
        <v>2546</v>
      </c>
      <c r="E246" s="86" t="b">
        <v>0</v>
      </c>
      <c r="F246" s="86" t="b">
        <v>0</v>
      </c>
      <c r="G246" s="86" t="b">
        <v>0</v>
      </c>
    </row>
    <row r="247" spans="1:7" ht="15">
      <c r="A247" s="86" t="s">
        <v>2532</v>
      </c>
      <c r="B247" s="86">
        <v>2</v>
      </c>
      <c r="C247" s="120">
        <v>0.0012875805089793007</v>
      </c>
      <c r="D247" s="86" t="s">
        <v>2546</v>
      </c>
      <c r="E247" s="86" t="b">
        <v>0</v>
      </c>
      <c r="F247" s="86" t="b">
        <v>0</v>
      </c>
      <c r="G247" s="86" t="b">
        <v>0</v>
      </c>
    </row>
    <row r="248" spans="1:7" ht="15">
      <c r="A248" s="86" t="s">
        <v>2533</v>
      </c>
      <c r="B248" s="86">
        <v>2</v>
      </c>
      <c r="C248" s="120">
        <v>0.0012875805089793007</v>
      </c>
      <c r="D248" s="86" t="s">
        <v>2546</v>
      </c>
      <c r="E248" s="86" t="b">
        <v>0</v>
      </c>
      <c r="F248" s="86" t="b">
        <v>0</v>
      </c>
      <c r="G248" s="86" t="b">
        <v>0</v>
      </c>
    </row>
    <row r="249" spans="1:7" ht="15">
      <c r="A249" s="86" t="s">
        <v>2534</v>
      </c>
      <c r="B249" s="86">
        <v>2</v>
      </c>
      <c r="C249" s="120">
        <v>0.0012875805089793007</v>
      </c>
      <c r="D249" s="86" t="s">
        <v>2546</v>
      </c>
      <c r="E249" s="86" t="b">
        <v>0</v>
      </c>
      <c r="F249" s="86" t="b">
        <v>0</v>
      </c>
      <c r="G249" s="86" t="b">
        <v>0</v>
      </c>
    </row>
    <row r="250" spans="1:7" ht="15">
      <c r="A250" s="86" t="s">
        <v>2535</v>
      </c>
      <c r="B250" s="86">
        <v>2</v>
      </c>
      <c r="C250" s="120">
        <v>0.0012875805089793007</v>
      </c>
      <c r="D250" s="86" t="s">
        <v>2546</v>
      </c>
      <c r="E250" s="86" t="b">
        <v>1</v>
      </c>
      <c r="F250" s="86" t="b">
        <v>0</v>
      </c>
      <c r="G250" s="86" t="b">
        <v>0</v>
      </c>
    </row>
    <row r="251" spans="1:7" ht="15">
      <c r="A251" s="86" t="s">
        <v>2536</v>
      </c>
      <c r="B251" s="86">
        <v>2</v>
      </c>
      <c r="C251" s="120">
        <v>0.0012875805089793007</v>
      </c>
      <c r="D251" s="86" t="s">
        <v>2546</v>
      </c>
      <c r="E251" s="86" t="b">
        <v>0</v>
      </c>
      <c r="F251" s="86" t="b">
        <v>0</v>
      </c>
      <c r="G251" s="86" t="b">
        <v>0</v>
      </c>
    </row>
    <row r="252" spans="1:7" ht="15">
      <c r="A252" s="86" t="s">
        <v>2537</v>
      </c>
      <c r="B252" s="86">
        <v>2</v>
      </c>
      <c r="C252" s="120">
        <v>0.0012875805089793007</v>
      </c>
      <c r="D252" s="86" t="s">
        <v>2546</v>
      </c>
      <c r="E252" s="86" t="b">
        <v>0</v>
      </c>
      <c r="F252" s="86" t="b">
        <v>0</v>
      </c>
      <c r="G252" s="86" t="b">
        <v>0</v>
      </c>
    </row>
    <row r="253" spans="1:7" ht="15">
      <c r="A253" s="86" t="s">
        <v>2538</v>
      </c>
      <c r="B253" s="86">
        <v>2</v>
      </c>
      <c r="C253" s="120">
        <v>0.0012875805089793007</v>
      </c>
      <c r="D253" s="86" t="s">
        <v>2546</v>
      </c>
      <c r="E253" s="86" t="b">
        <v>0</v>
      </c>
      <c r="F253" s="86" t="b">
        <v>0</v>
      </c>
      <c r="G253" s="86" t="b">
        <v>0</v>
      </c>
    </row>
    <row r="254" spans="1:7" ht="15">
      <c r="A254" s="86" t="s">
        <v>359</v>
      </c>
      <c r="B254" s="86">
        <v>2</v>
      </c>
      <c r="C254" s="120">
        <v>0.0012875805089793007</v>
      </c>
      <c r="D254" s="86" t="s">
        <v>2546</v>
      </c>
      <c r="E254" s="86" t="b">
        <v>0</v>
      </c>
      <c r="F254" s="86" t="b">
        <v>0</v>
      </c>
      <c r="G254" s="86" t="b">
        <v>0</v>
      </c>
    </row>
    <row r="255" spans="1:7" ht="15">
      <c r="A255" s="86" t="s">
        <v>2539</v>
      </c>
      <c r="B255" s="86">
        <v>2</v>
      </c>
      <c r="C255" s="120">
        <v>0.0012875805089793007</v>
      </c>
      <c r="D255" s="86" t="s">
        <v>2546</v>
      </c>
      <c r="E255" s="86" t="b">
        <v>0</v>
      </c>
      <c r="F255" s="86" t="b">
        <v>1</v>
      </c>
      <c r="G255" s="86" t="b">
        <v>0</v>
      </c>
    </row>
    <row r="256" spans="1:7" ht="15">
      <c r="A256" s="86" t="s">
        <v>2540</v>
      </c>
      <c r="B256" s="86">
        <v>2</v>
      </c>
      <c r="C256" s="120">
        <v>0.0012875805089793007</v>
      </c>
      <c r="D256" s="86" t="s">
        <v>2546</v>
      </c>
      <c r="E256" s="86" t="b">
        <v>1</v>
      </c>
      <c r="F256" s="86" t="b">
        <v>0</v>
      </c>
      <c r="G256" s="86" t="b">
        <v>0</v>
      </c>
    </row>
    <row r="257" spans="1:7" ht="15">
      <c r="A257" s="86" t="s">
        <v>2541</v>
      </c>
      <c r="B257" s="86">
        <v>2</v>
      </c>
      <c r="C257" s="120">
        <v>0.0012875805089793007</v>
      </c>
      <c r="D257" s="86" t="s">
        <v>2546</v>
      </c>
      <c r="E257" s="86" t="b">
        <v>0</v>
      </c>
      <c r="F257" s="86" t="b">
        <v>0</v>
      </c>
      <c r="G257" s="86" t="b">
        <v>0</v>
      </c>
    </row>
    <row r="258" spans="1:7" ht="15">
      <c r="A258" s="86" t="s">
        <v>2542</v>
      </c>
      <c r="B258" s="86">
        <v>2</v>
      </c>
      <c r="C258" s="120">
        <v>0.0012875805089793007</v>
      </c>
      <c r="D258" s="86" t="s">
        <v>2546</v>
      </c>
      <c r="E258" s="86" t="b">
        <v>0</v>
      </c>
      <c r="F258" s="86" t="b">
        <v>0</v>
      </c>
      <c r="G258" s="86" t="b">
        <v>0</v>
      </c>
    </row>
    <row r="259" spans="1:7" ht="15">
      <c r="A259" s="86" t="s">
        <v>353</v>
      </c>
      <c r="B259" s="86">
        <v>2</v>
      </c>
      <c r="C259" s="120">
        <v>0.0012875805089793007</v>
      </c>
      <c r="D259" s="86" t="s">
        <v>2546</v>
      </c>
      <c r="E259" s="86" t="b">
        <v>0</v>
      </c>
      <c r="F259" s="86" t="b">
        <v>0</v>
      </c>
      <c r="G259" s="86" t="b">
        <v>0</v>
      </c>
    </row>
    <row r="260" spans="1:7" ht="15">
      <c r="A260" s="86" t="s">
        <v>2543</v>
      </c>
      <c r="B260" s="86">
        <v>2</v>
      </c>
      <c r="C260" s="120">
        <v>0.0012875805089793007</v>
      </c>
      <c r="D260" s="86" t="s">
        <v>2546</v>
      </c>
      <c r="E260" s="86" t="b">
        <v>0</v>
      </c>
      <c r="F260" s="86" t="b">
        <v>0</v>
      </c>
      <c r="G260" s="86" t="b">
        <v>0</v>
      </c>
    </row>
    <row r="261" spans="1:7" ht="15">
      <c r="A261" s="86" t="s">
        <v>2039</v>
      </c>
      <c r="B261" s="86">
        <v>73</v>
      </c>
      <c r="C261" s="120">
        <v>0</v>
      </c>
      <c r="D261" s="86" t="s">
        <v>1892</v>
      </c>
      <c r="E261" s="86" t="b">
        <v>0</v>
      </c>
      <c r="F261" s="86" t="b">
        <v>0</v>
      </c>
      <c r="G261" s="86" t="b">
        <v>0</v>
      </c>
    </row>
    <row r="262" spans="1:7" ht="15">
      <c r="A262" s="86" t="s">
        <v>2041</v>
      </c>
      <c r="B262" s="86">
        <v>73</v>
      </c>
      <c r="C262" s="120">
        <v>0</v>
      </c>
      <c r="D262" s="86" t="s">
        <v>1892</v>
      </c>
      <c r="E262" s="86" t="b">
        <v>0</v>
      </c>
      <c r="F262" s="86" t="b">
        <v>0</v>
      </c>
      <c r="G262" s="86" t="b">
        <v>0</v>
      </c>
    </row>
    <row r="263" spans="1:7" ht="15">
      <c r="A263" s="86" t="s">
        <v>2042</v>
      </c>
      <c r="B263" s="86">
        <v>73</v>
      </c>
      <c r="C263" s="120">
        <v>0</v>
      </c>
      <c r="D263" s="86" t="s">
        <v>1892</v>
      </c>
      <c r="E263" s="86" t="b">
        <v>0</v>
      </c>
      <c r="F263" s="86" t="b">
        <v>0</v>
      </c>
      <c r="G263" s="86" t="b">
        <v>0</v>
      </c>
    </row>
    <row r="264" spans="1:7" ht="15">
      <c r="A264" s="86" t="s">
        <v>2044</v>
      </c>
      <c r="B264" s="86">
        <v>73</v>
      </c>
      <c r="C264" s="120">
        <v>0.00027195059036733935</v>
      </c>
      <c r="D264" s="86" t="s">
        <v>1892</v>
      </c>
      <c r="E264" s="86" t="b">
        <v>0</v>
      </c>
      <c r="F264" s="86" t="b">
        <v>0</v>
      </c>
      <c r="G264" s="86" t="b">
        <v>0</v>
      </c>
    </row>
    <row r="265" spans="1:7" ht="15">
      <c r="A265" s="86" t="s">
        <v>2038</v>
      </c>
      <c r="B265" s="86">
        <v>73</v>
      </c>
      <c r="C265" s="120">
        <v>0</v>
      </c>
      <c r="D265" s="86" t="s">
        <v>1892</v>
      </c>
      <c r="E265" s="86" t="b">
        <v>0</v>
      </c>
      <c r="F265" s="86" t="b">
        <v>0</v>
      </c>
      <c r="G265" s="86" t="b">
        <v>0</v>
      </c>
    </row>
    <row r="266" spans="1:7" ht="15">
      <c r="A266" s="86" t="s">
        <v>2045</v>
      </c>
      <c r="B266" s="86">
        <v>72</v>
      </c>
      <c r="C266" s="120">
        <v>0.0002682252398143621</v>
      </c>
      <c r="D266" s="86" t="s">
        <v>1892</v>
      </c>
      <c r="E266" s="86" t="b">
        <v>0</v>
      </c>
      <c r="F266" s="86" t="b">
        <v>0</v>
      </c>
      <c r="G266" s="86" t="b">
        <v>0</v>
      </c>
    </row>
    <row r="267" spans="1:7" ht="15">
      <c r="A267" s="86" t="s">
        <v>2046</v>
      </c>
      <c r="B267" s="86">
        <v>72</v>
      </c>
      <c r="C267" s="120">
        <v>0.0002682252398143621</v>
      </c>
      <c r="D267" s="86" t="s">
        <v>1892</v>
      </c>
      <c r="E267" s="86" t="b">
        <v>0</v>
      </c>
      <c r="F267" s="86" t="b">
        <v>0</v>
      </c>
      <c r="G267" s="86" t="b">
        <v>0</v>
      </c>
    </row>
    <row r="268" spans="1:7" ht="15">
      <c r="A268" s="86" t="s">
        <v>2047</v>
      </c>
      <c r="B268" s="86">
        <v>72</v>
      </c>
      <c r="C268" s="120">
        <v>0.0002682252398143621</v>
      </c>
      <c r="D268" s="86" t="s">
        <v>1892</v>
      </c>
      <c r="E268" s="86" t="b">
        <v>0</v>
      </c>
      <c r="F268" s="86" t="b">
        <v>0</v>
      </c>
      <c r="G268" s="86" t="b">
        <v>0</v>
      </c>
    </row>
    <row r="269" spans="1:7" ht="15">
      <c r="A269" s="86" t="s">
        <v>358</v>
      </c>
      <c r="B269" s="86">
        <v>72</v>
      </c>
      <c r="C269" s="120">
        <v>0.0002682252398143621</v>
      </c>
      <c r="D269" s="86" t="s">
        <v>1892</v>
      </c>
      <c r="E269" s="86" t="b">
        <v>0</v>
      </c>
      <c r="F269" s="86" t="b">
        <v>0</v>
      </c>
      <c r="G269" s="86" t="b">
        <v>0</v>
      </c>
    </row>
    <row r="270" spans="1:7" ht="15">
      <c r="A270" s="86" t="s">
        <v>2048</v>
      </c>
      <c r="B270" s="86">
        <v>72</v>
      </c>
      <c r="C270" s="120">
        <v>0.0002682252398143621</v>
      </c>
      <c r="D270" s="86" t="s">
        <v>1892</v>
      </c>
      <c r="E270" s="86" t="b">
        <v>0</v>
      </c>
      <c r="F270" s="86" t="b">
        <v>0</v>
      </c>
      <c r="G270" s="86" t="b">
        <v>0</v>
      </c>
    </row>
    <row r="271" spans="1:7" ht="15">
      <c r="A271" s="86" t="s">
        <v>2040</v>
      </c>
      <c r="B271" s="86">
        <v>72</v>
      </c>
      <c r="C271" s="120">
        <v>0.0002682252398143621</v>
      </c>
      <c r="D271" s="86" t="s">
        <v>1892</v>
      </c>
      <c r="E271" s="86" t="b">
        <v>0</v>
      </c>
      <c r="F271" s="86" t="b">
        <v>0</v>
      </c>
      <c r="G271" s="86" t="b">
        <v>0</v>
      </c>
    </row>
    <row r="272" spans="1:7" ht="15">
      <c r="A272" s="86" t="s">
        <v>2391</v>
      </c>
      <c r="B272" s="86">
        <v>72</v>
      </c>
      <c r="C272" s="120">
        <v>0.0002682252398143621</v>
      </c>
      <c r="D272" s="86" t="s">
        <v>1892</v>
      </c>
      <c r="E272" s="86" t="b">
        <v>0</v>
      </c>
      <c r="F272" s="86" t="b">
        <v>0</v>
      </c>
      <c r="G272" s="86" t="b">
        <v>0</v>
      </c>
    </row>
    <row r="273" spans="1:7" ht="15">
      <c r="A273" s="86" t="s">
        <v>2073</v>
      </c>
      <c r="B273" s="86">
        <v>71</v>
      </c>
      <c r="C273" s="120">
        <v>0.000532699197449019</v>
      </c>
      <c r="D273" s="86" t="s">
        <v>1892</v>
      </c>
      <c r="E273" s="86" t="b">
        <v>0</v>
      </c>
      <c r="F273" s="86" t="b">
        <v>0</v>
      </c>
      <c r="G273" s="86" t="b">
        <v>0</v>
      </c>
    </row>
    <row r="274" spans="1:7" ht="15">
      <c r="A274" s="86" t="s">
        <v>2392</v>
      </c>
      <c r="B274" s="86">
        <v>71</v>
      </c>
      <c r="C274" s="120">
        <v>0.000532699197449019</v>
      </c>
      <c r="D274" s="86" t="s">
        <v>1892</v>
      </c>
      <c r="E274" s="86" t="b">
        <v>0</v>
      </c>
      <c r="F274" s="86" t="b">
        <v>0</v>
      </c>
      <c r="G274" s="86" t="b">
        <v>0</v>
      </c>
    </row>
    <row r="275" spans="1:7" ht="15">
      <c r="A275" s="86" t="s">
        <v>2390</v>
      </c>
      <c r="B275" s="86">
        <v>71</v>
      </c>
      <c r="C275" s="120">
        <v>0.000532699197449019</v>
      </c>
      <c r="D275" s="86" t="s">
        <v>1892</v>
      </c>
      <c r="E275" s="86" t="b">
        <v>0</v>
      </c>
      <c r="F275" s="86" t="b">
        <v>0</v>
      </c>
      <c r="G275" s="86" t="b">
        <v>0</v>
      </c>
    </row>
    <row r="276" spans="1:7" ht="15">
      <c r="A276" s="86" t="s">
        <v>2393</v>
      </c>
      <c r="B276" s="86">
        <v>71</v>
      </c>
      <c r="C276" s="120">
        <v>0.000532699197449019</v>
      </c>
      <c r="D276" s="86" t="s">
        <v>1892</v>
      </c>
      <c r="E276" s="86" t="b">
        <v>0</v>
      </c>
      <c r="F276" s="86" t="b">
        <v>0</v>
      </c>
      <c r="G276" s="86" t="b">
        <v>0</v>
      </c>
    </row>
    <row r="277" spans="1:7" ht="15">
      <c r="A277" s="86" t="s">
        <v>2394</v>
      </c>
      <c r="B277" s="86">
        <v>71</v>
      </c>
      <c r="C277" s="120">
        <v>0.000532699197449019</v>
      </c>
      <c r="D277" s="86" t="s">
        <v>1892</v>
      </c>
      <c r="E277" s="86" t="b">
        <v>0</v>
      </c>
      <c r="F277" s="86" t="b">
        <v>0</v>
      </c>
      <c r="G277" s="86" t="b">
        <v>0</v>
      </c>
    </row>
    <row r="278" spans="1:7" ht="15">
      <c r="A278" s="86" t="s">
        <v>2395</v>
      </c>
      <c r="B278" s="86">
        <v>69</v>
      </c>
      <c r="C278" s="120">
        <v>0.0010501804026373392</v>
      </c>
      <c r="D278" s="86" t="s">
        <v>1892</v>
      </c>
      <c r="E278" s="86" t="b">
        <v>0</v>
      </c>
      <c r="F278" s="86" t="b">
        <v>0</v>
      </c>
      <c r="G278" s="86" t="b">
        <v>0</v>
      </c>
    </row>
    <row r="279" spans="1:7" ht="15">
      <c r="A279" s="86" t="s">
        <v>2396</v>
      </c>
      <c r="B279" s="86">
        <v>69</v>
      </c>
      <c r="C279" s="120">
        <v>0.0010501804026373392</v>
      </c>
      <c r="D279" s="86" t="s">
        <v>1892</v>
      </c>
      <c r="E279" s="86" t="b">
        <v>0</v>
      </c>
      <c r="F279" s="86" t="b">
        <v>0</v>
      </c>
      <c r="G279" s="86" t="b">
        <v>0</v>
      </c>
    </row>
    <row r="280" spans="1:7" ht="15">
      <c r="A280" s="86" t="s">
        <v>2397</v>
      </c>
      <c r="B280" s="86">
        <v>69</v>
      </c>
      <c r="C280" s="120">
        <v>0.0010501804026373392</v>
      </c>
      <c r="D280" s="86" t="s">
        <v>1892</v>
      </c>
      <c r="E280" s="86" t="b">
        <v>0</v>
      </c>
      <c r="F280" s="86" t="b">
        <v>0</v>
      </c>
      <c r="G280" s="86" t="b">
        <v>0</v>
      </c>
    </row>
    <row r="281" spans="1:7" ht="15">
      <c r="A281" s="86" t="s">
        <v>346</v>
      </c>
      <c r="B281" s="86">
        <v>69</v>
      </c>
      <c r="C281" s="120">
        <v>0.0010501804026373392</v>
      </c>
      <c r="D281" s="86" t="s">
        <v>1892</v>
      </c>
      <c r="E281" s="86" t="b">
        <v>0</v>
      </c>
      <c r="F281" s="86" t="b">
        <v>0</v>
      </c>
      <c r="G281" s="86" t="b">
        <v>0</v>
      </c>
    </row>
    <row r="282" spans="1:7" ht="15">
      <c r="A282" s="86" t="s">
        <v>357</v>
      </c>
      <c r="B282" s="86">
        <v>67</v>
      </c>
      <c r="C282" s="120">
        <v>0.0015520023924845616</v>
      </c>
      <c r="D282" s="86" t="s">
        <v>1892</v>
      </c>
      <c r="E282" s="86" t="b">
        <v>0</v>
      </c>
      <c r="F282" s="86" t="b">
        <v>0</v>
      </c>
      <c r="G282" s="86" t="b">
        <v>0</v>
      </c>
    </row>
    <row r="283" spans="1:7" ht="15">
      <c r="A283" s="86" t="s">
        <v>347</v>
      </c>
      <c r="B283" s="86">
        <v>5</v>
      </c>
      <c r="C283" s="120">
        <v>0.003620500173459071</v>
      </c>
      <c r="D283" s="86" t="s">
        <v>1892</v>
      </c>
      <c r="E283" s="86" t="b">
        <v>0</v>
      </c>
      <c r="F283" s="86" t="b">
        <v>0</v>
      </c>
      <c r="G283" s="86" t="b">
        <v>0</v>
      </c>
    </row>
    <row r="284" spans="1:7" ht="15">
      <c r="A284" s="86" t="s">
        <v>329</v>
      </c>
      <c r="B284" s="86">
        <v>2</v>
      </c>
      <c r="C284" s="120">
        <v>0.0019431503289259635</v>
      </c>
      <c r="D284" s="86" t="s">
        <v>1892</v>
      </c>
      <c r="E284" s="86" t="b">
        <v>0</v>
      </c>
      <c r="F284" s="86" t="b">
        <v>0</v>
      </c>
      <c r="G284" s="86" t="b">
        <v>0</v>
      </c>
    </row>
    <row r="285" spans="1:7" ht="15">
      <c r="A285" s="86" t="s">
        <v>360</v>
      </c>
      <c r="B285" s="86">
        <v>2</v>
      </c>
      <c r="C285" s="120">
        <v>0.0019431503289259635</v>
      </c>
      <c r="D285" s="86" t="s">
        <v>1892</v>
      </c>
      <c r="E285" s="86" t="b">
        <v>0</v>
      </c>
      <c r="F285" s="86" t="b">
        <v>0</v>
      </c>
      <c r="G285" s="86" t="b">
        <v>0</v>
      </c>
    </row>
    <row r="286" spans="1:7" ht="15">
      <c r="A286" s="86" t="s">
        <v>2513</v>
      </c>
      <c r="B286" s="86">
        <v>2</v>
      </c>
      <c r="C286" s="120">
        <v>0.0019431503289259635</v>
      </c>
      <c r="D286" s="86" t="s">
        <v>1892</v>
      </c>
      <c r="E286" s="86" t="b">
        <v>1</v>
      </c>
      <c r="F286" s="86" t="b">
        <v>0</v>
      </c>
      <c r="G286" s="86" t="b">
        <v>0</v>
      </c>
    </row>
    <row r="287" spans="1:7" ht="15">
      <c r="A287" s="86" t="s">
        <v>2514</v>
      </c>
      <c r="B287" s="86">
        <v>2</v>
      </c>
      <c r="C287" s="120">
        <v>0.0019431503289259635</v>
      </c>
      <c r="D287" s="86" t="s">
        <v>1892</v>
      </c>
      <c r="E287" s="86" t="b">
        <v>0</v>
      </c>
      <c r="F287" s="86" t="b">
        <v>0</v>
      </c>
      <c r="G287" s="86" t="b">
        <v>0</v>
      </c>
    </row>
    <row r="288" spans="1:7" ht="15">
      <c r="A288" s="86" t="s">
        <v>2515</v>
      </c>
      <c r="B288" s="86">
        <v>2</v>
      </c>
      <c r="C288" s="120">
        <v>0.0019431503289259635</v>
      </c>
      <c r="D288" s="86" t="s">
        <v>1892</v>
      </c>
      <c r="E288" s="86" t="b">
        <v>0</v>
      </c>
      <c r="F288" s="86" t="b">
        <v>0</v>
      </c>
      <c r="G288" s="86" t="b">
        <v>0</v>
      </c>
    </row>
    <row r="289" spans="1:7" ht="15">
      <c r="A289" s="86" t="s">
        <v>2516</v>
      </c>
      <c r="B289" s="86">
        <v>2</v>
      </c>
      <c r="C289" s="120">
        <v>0.0019431503289259635</v>
      </c>
      <c r="D289" s="86" t="s">
        <v>1892</v>
      </c>
      <c r="E289" s="86" t="b">
        <v>0</v>
      </c>
      <c r="F289" s="86" t="b">
        <v>0</v>
      </c>
      <c r="G289" s="86" t="b">
        <v>0</v>
      </c>
    </row>
    <row r="290" spans="1:7" ht="15">
      <c r="A290" s="86" t="s">
        <v>2451</v>
      </c>
      <c r="B290" s="86">
        <v>2</v>
      </c>
      <c r="C290" s="120">
        <v>0.0019431503289259635</v>
      </c>
      <c r="D290" s="86" t="s">
        <v>1892</v>
      </c>
      <c r="E290" s="86" t="b">
        <v>0</v>
      </c>
      <c r="F290" s="86" t="b">
        <v>0</v>
      </c>
      <c r="G290" s="86" t="b">
        <v>0</v>
      </c>
    </row>
    <row r="291" spans="1:7" ht="15">
      <c r="A291" s="86" t="s">
        <v>2517</v>
      </c>
      <c r="B291" s="86">
        <v>2</v>
      </c>
      <c r="C291" s="120">
        <v>0.0019431503289259635</v>
      </c>
      <c r="D291" s="86" t="s">
        <v>1892</v>
      </c>
      <c r="E291" s="86" t="b">
        <v>0</v>
      </c>
      <c r="F291" s="86" t="b">
        <v>0</v>
      </c>
      <c r="G291" s="86" t="b">
        <v>0</v>
      </c>
    </row>
    <row r="292" spans="1:7" ht="15">
      <c r="A292" s="86" t="s">
        <v>2050</v>
      </c>
      <c r="B292" s="86">
        <v>10</v>
      </c>
      <c r="C292" s="120">
        <v>0</v>
      </c>
      <c r="D292" s="86" t="s">
        <v>1893</v>
      </c>
      <c r="E292" s="86" t="b">
        <v>0</v>
      </c>
      <c r="F292" s="86" t="b">
        <v>0</v>
      </c>
      <c r="G292" s="86" t="b">
        <v>0</v>
      </c>
    </row>
    <row r="293" spans="1:7" ht="15">
      <c r="A293" s="86" t="s">
        <v>2051</v>
      </c>
      <c r="B293" s="86">
        <v>5</v>
      </c>
      <c r="C293" s="120">
        <v>0</v>
      </c>
      <c r="D293" s="86" t="s">
        <v>1893</v>
      </c>
      <c r="E293" s="86" t="b">
        <v>0</v>
      </c>
      <c r="F293" s="86" t="b">
        <v>0</v>
      </c>
      <c r="G293" s="86" t="b">
        <v>0</v>
      </c>
    </row>
    <row r="294" spans="1:7" ht="15">
      <c r="A294" s="86" t="s">
        <v>2052</v>
      </c>
      <c r="B294" s="86">
        <v>5</v>
      </c>
      <c r="C294" s="120">
        <v>0</v>
      </c>
      <c r="D294" s="86" t="s">
        <v>1893</v>
      </c>
      <c r="E294" s="86" t="b">
        <v>0</v>
      </c>
      <c r="F294" s="86" t="b">
        <v>0</v>
      </c>
      <c r="G294" s="86" t="b">
        <v>0</v>
      </c>
    </row>
    <row r="295" spans="1:7" ht="15">
      <c r="A295" s="86" t="s">
        <v>2053</v>
      </c>
      <c r="B295" s="86">
        <v>5</v>
      </c>
      <c r="C295" s="120">
        <v>0</v>
      </c>
      <c r="D295" s="86" t="s">
        <v>1893</v>
      </c>
      <c r="E295" s="86" t="b">
        <v>0</v>
      </c>
      <c r="F295" s="86" t="b">
        <v>0</v>
      </c>
      <c r="G295" s="86" t="b">
        <v>0</v>
      </c>
    </row>
    <row r="296" spans="1:7" ht="15">
      <c r="A296" s="86" t="s">
        <v>2054</v>
      </c>
      <c r="B296" s="86">
        <v>5</v>
      </c>
      <c r="C296" s="120">
        <v>0</v>
      </c>
      <c r="D296" s="86" t="s">
        <v>1893</v>
      </c>
      <c r="E296" s="86" t="b">
        <v>0</v>
      </c>
      <c r="F296" s="86" t="b">
        <v>0</v>
      </c>
      <c r="G296" s="86" t="b">
        <v>0</v>
      </c>
    </row>
    <row r="297" spans="1:7" ht="15">
      <c r="A297" s="86" t="s">
        <v>2055</v>
      </c>
      <c r="B297" s="86">
        <v>5</v>
      </c>
      <c r="C297" s="120">
        <v>0</v>
      </c>
      <c r="D297" s="86" t="s">
        <v>1893</v>
      </c>
      <c r="E297" s="86" t="b">
        <v>0</v>
      </c>
      <c r="F297" s="86" t="b">
        <v>0</v>
      </c>
      <c r="G297" s="86" t="b">
        <v>0</v>
      </c>
    </row>
    <row r="298" spans="1:7" ht="15">
      <c r="A298" s="86" t="s">
        <v>2039</v>
      </c>
      <c r="B298" s="86">
        <v>5</v>
      </c>
      <c r="C298" s="120">
        <v>0</v>
      </c>
      <c r="D298" s="86" t="s">
        <v>1893</v>
      </c>
      <c r="E298" s="86" t="b">
        <v>0</v>
      </c>
      <c r="F298" s="86" t="b">
        <v>0</v>
      </c>
      <c r="G298" s="86" t="b">
        <v>0</v>
      </c>
    </row>
    <row r="299" spans="1:7" ht="15">
      <c r="A299" s="86" t="s">
        <v>2056</v>
      </c>
      <c r="B299" s="86">
        <v>5</v>
      </c>
      <c r="C299" s="120">
        <v>0</v>
      </c>
      <c r="D299" s="86" t="s">
        <v>1893</v>
      </c>
      <c r="E299" s="86" t="b">
        <v>0</v>
      </c>
      <c r="F299" s="86" t="b">
        <v>0</v>
      </c>
      <c r="G299" s="86" t="b">
        <v>0</v>
      </c>
    </row>
    <row r="300" spans="1:7" ht="15">
      <c r="A300" s="86" t="s">
        <v>2057</v>
      </c>
      <c r="B300" s="86">
        <v>5</v>
      </c>
      <c r="C300" s="120">
        <v>0</v>
      </c>
      <c r="D300" s="86" t="s">
        <v>1893</v>
      </c>
      <c r="E300" s="86" t="b">
        <v>0</v>
      </c>
      <c r="F300" s="86" t="b">
        <v>0</v>
      </c>
      <c r="G300" s="86" t="b">
        <v>0</v>
      </c>
    </row>
    <row r="301" spans="1:7" ht="15">
      <c r="A301" s="86" t="s">
        <v>2058</v>
      </c>
      <c r="B301" s="86">
        <v>5</v>
      </c>
      <c r="C301" s="120">
        <v>0</v>
      </c>
      <c r="D301" s="86" t="s">
        <v>1893</v>
      </c>
      <c r="E301" s="86" t="b">
        <v>0</v>
      </c>
      <c r="F301" s="86" t="b">
        <v>0</v>
      </c>
      <c r="G301" s="86" t="b">
        <v>0</v>
      </c>
    </row>
    <row r="302" spans="1:7" ht="15">
      <c r="A302" s="86" t="s">
        <v>2425</v>
      </c>
      <c r="B302" s="86">
        <v>5</v>
      </c>
      <c r="C302" s="120">
        <v>0</v>
      </c>
      <c r="D302" s="86" t="s">
        <v>1893</v>
      </c>
      <c r="E302" s="86" t="b">
        <v>0</v>
      </c>
      <c r="F302" s="86" t="b">
        <v>0</v>
      </c>
      <c r="G302" s="86" t="b">
        <v>0</v>
      </c>
    </row>
    <row r="303" spans="1:7" ht="15">
      <c r="A303" s="86" t="s">
        <v>2426</v>
      </c>
      <c r="B303" s="86">
        <v>5</v>
      </c>
      <c r="C303" s="120">
        <v>0</v>
      </c>
      <c r="D303" s="86" t="s">
        <v>1893</v>
      </c>
      <c r="E303" s="86" t="b">
        <v>0</v>
      </c>
      <c r="F303" s="86" t="b">
        <v>0</v>
      </c>
      <c r="G303" s="86" t="b">
        <v>0</v>
      </c>
    </row>
    <row r="304" spans="1:7" ht="15">
      <c r="A304" s="86" t="s">
        <v>436</v>
      </c>
      <c r="B304" s="86">
        <v>5</v>
      </c>
      <c r="C304" s="120">
        <v>0</v>
      </c>
      <c r="D304" s="86" t="s">
        <v>1893</v>
      </c>
      <c r="E304" s="86" t="b">
        <v>0</v>
      </c>
      <c r="F304" s="86" t="b">
        <v>0</v>
      </c>
      <c r="G304" s="86" t="b">
        <v>0</v>
      </c>
    </row>
    <row r="305" spans="1:7" ht="15">
      <c r="A305" s="86" t="s">
        <v>2427</v>
      </c>
      <c r="B305" s="86">
        <v>5</v>
      </c>
      <c r="C305" s="120">
        <v>0</v>
      </c>
      <c r="D305" s="86" t="s">
        <v>1893</v>
      </c>
      <c r="E305" s="86" t="b">
        <v>0</v>
      </c>
      <c r="F305" s="86" t="b">
        <v>0</v>
      </c>
      <c r="G305" s="86" t="b">
        <v>0</v>
      </c>
    </row>
    <row r="306" spans="1:7" ht="15">
      <c r="A306" s="86" t="s">
        <v>352</v>
      </c>
      <c r="B306" s="86">
        <v>5</v>
      </c>
      <c r="C306" s="120">
        <v>0</v>
      </c>
      <c r="D306" s="86" t="s">
        <v>1893</v>
      </c>
      <c r="E306" s="86" t="b">
        <v>0</v>
      </c>
      <c r="F306" s="86" t="b">
        <v>0</v>
      </c>
      <c r="G306" s="86" t="b">
        <v>0</v>
      </c>
    </row>
    <row r="307" spans="1:7" ht="15">
      <c r="A307" s="86" t="s">
        <v>2428</v>
      </c>
      <c r="B307" s="86">
        <v>5</v>
      </c>
      <c r="C307" s="120">
        <v>0</v>
      </c>
      <c r="D307" s="86" t="s">
        <v>1893</v>
      </c>
      <c r="E307" s="86" t="b">
        <v>0</v>
      </c>
      <c r="F307" s="86" t="b">
        <v>0</v>
      </c>
      <c r="G307" s="86" t="b">
        <v>0</v>
      </c>
    </row>
    <row r="308" spans="1:7" ht="15">
      <c r="A308" s="86" t="s">
        <v>2006</v>
      </c>
      <c r="B308" s="86">
        <v>5</v>
      </c>
      <c r="C308" s="120">
        <v>0</v>
      </c>
      <c r="D308" s="86" t="s">
        <v>1893</v>
      </c>
      <c r="E308" s="86" t="b">
        <v>0</v>
      </c>
      <c r="F308" s="86" t="b">
        <v>0</v>
      </c>
      <c r="G308" s="86" t="b">
        <v>0</v>
      </c>
    </row>
    <row r="309" spans="1:7" ht="15">
      <c r="A309" s="86" t="s">
        <v>2402</v>
      </c>
      <c r="B309" s="86">
        <v>5</v>
      </c>
      <c r="C309" s="120">
        <v>0</v>
      </c>
      <c r="D309" s="86" t="s">
        <v>1893</v>
      </c>
      <c r="E309" s="86" t="b">
        <v>0</v>
      </c>
      <c r="F309" s="86" t="b">
        <v>0</v>
      </c>
      <c r="G309" s="86" t="b">
        <v>0</v>
      </c>
    </row>
    <row r="310" spans="1:7" ht="15">
      <c r="A310" s="86" t="s">
        <v>2406</v>
      </c>
      <c r="B310" s="86">
        <v>5</v>
      </c>
      <c r="C310" s="120">
        <v>0</v>
      </c>
      <c r="D310" s="86" t="s">
        <v>1893</v>
      </c>
      <c r="E310" s="86" t="b">
        <v>0</v>
      </c>
      <c r="F310" s="86" t="b">
        <v>0</v>
      </c>
      <c r="G310" s="86" t="b">
        <v>0</v>
      </c>
    </row>
    <row r="311" spans="1:7" ht="15">
      <c r="A311" s="86" t="s">
        <v>2429</v>
      </c>
      <c r="B311" s="86">
        <v>5</v>
      </c>
      <c r="C311" s="120">
        <v>0</v>
      </c>
      <c r="D311" s="86" t="s">
        <v>1893</v>
      </c>
      <c r="E311" s="86" t="b">
        <v>0</v>
      </c>
      <c r="F311" s="86" t="b">
        <v>0</v>
      </c>
      <c r="G311" s="86" t="b">
        <v>0</v>
      </c>
    </row>
    <row r="312" spans="1:7" ht="15">
      <c r="A312" s="86" t="s">
        <v>2430</v>
      </c>
      <c r="B312" s="86">
        <v>5</v>
      </c>
      <c r="C312" s="120">
        <v>0</v>
      </c>
      <c r="D312" s="86" t="s">
        <v>1893</v>
      </c>
      <c r="E312" s="86" t="b">
        <v>0</v>
      </c>
      <c r="F312" s="86" t="b">
        <v>0</v>
      </c>
      <c r="G312" s="86" t="b">
        <v>0</v>
      </c>
    </row>
    <row r="313" spans="1:7" ht="15">
      <c r="A313" s="86" t="s">
        <v>2431</v>
      </c>
      <c r="B313" s="86">
        <v>5</v>
      </c>
      <c r="C313" s="120">
        <v>0</v>
      </c>
      <c r="D313" s="86" t="s">
        <v>1893</v>
      </c>
      <c r="E313" s="86" t="b">
        <v>0</v>
      </c>
      <c r="F313" s="86" t="b">
        <v>0</v>
      </c>
      <c r="G313" s="86" t="b">
        <v>0</v>
      </c>
    </row>
    <row r="314" spans="1:7" ht="15">
      <c r="A314" s="86" t="s">
        <v>351</v>
      </c>
      <c r="B314" s="86">
        <v>5</v>
      </c>
      <c r="C314" s="120">
        <v>0</v>
      </c>
      <c r="D314" s="86" t="s">
        <v>1893</v>
      </c>
      <c r="E314" s="86" t="b">
        <v>0</v>
      </c>
      <c r="F314" s="86" t="b">
        <v>0</v>
      </c>
      <c r="G314" s="86" t="b">
        <v>0</v>
      </c>
    </row>
    <row r="315" spans="1:7" ht="15">
      <c r="A315" s="86" t="s">
        <v>2432</v>
      </c>
      <c r="B315" s="86">
        <v>5</v>
      </c>
      <c r="C315" s="120">
        <v>0</v>
      </c>
      <c r="D315" s="86" t="s">
        <v>1893</v>
      </c>
      <c r="E315" s="86" t="b">
        <v>0</v>
      </c>
      <c r="F315" s="86" t="b">
        <v>0</v>
      </c>
      <c r="G315" s="86" t="b">
        <v>0</v>
      </c>
    </row>
    <row r="316" spans="1:7" ht="15">
      <c r="A316" s="86" t="s">
        <v>2038</v>
      </c>
      <c r="B316" s="86">
        <v>5</v>
      </c>
      <c r="C316" s="120">
        <v>0</v>
      </c>
      <c r="D316" s="86" t="s">
        <v>1893</v>
      </c>
      <c r="E316" s="86" t="b">
        <v>0</v>
      </c>
      <c r="F316" s="86" t="b">
        <v>0</v>
      </c>
      <c r="G316" s="86" t="b">
        <v>0</v>
      </c>
    </row>
    <row r="317" spans="1:7" ht="15">
      <c r="A317" s="86" t="s">
        <v>2060</v>
      </c>
      <c r="B317" s="86">
        <v>7</v>
      </c>
      <c r="C317" s="120">
        <v>0</v>
      </c>
      <c r="D317" s="86" t="s">
        <v>1894</v>
      </c>
      <c r="E317" s="86" t="b">
        <v>0</v>
      </c>
      <c r="F317" s="86" t="b">
        <v>0</v>
      </c>
      <c r="G317" s="86" t="b">
        <v>0</v>
      </c>
    </row>
    <row r="318" spans="1:7" ht="15">
      <c r="A318" s="86" t="s">
        <v>2061</v>
      </c>
      <c r="B318" s="86">
        <v>7</v>
      </c>
      <c r="C318" s="120">
        <v>0</v>
      </c>
      <c r="D318" s="86" t="s">
        <v>1894</v>
      </c>
      <c r="E318" s="86" t="b">
        <v>0</v>
      </c>
      <c r="F318" s="86" t="b">
        <v>0</v>
      </c>
      <c r="G318" s="86" t="b">
        <v>0</v>
      </c>
    </row>
    <row r="319" spans="1:7" ht="15">
      <c r="A319" s="86" t="s">
        <v>2038</v>
      </c>
      <c r="B319" s="86">
        <v>7</v>
      </c>
      <c r="C319" s="120">
        <v>0</v>
      </c>
      <c r="D319" s="86" t="s">
        <v>1894</v>
      </c>
      <c r="E319" s="86" t="b">
        <v>0</v>
      </c>
      <c r="F319" s="86" t="b">
        <v>0</v>
      </c>
      <c r="G319" s="86" t="b">
        <v>0</v>
      </c>
    </row>
    <row r="320" spans="1:7" ht="15">
      <c r="A320" s="86" t="s">
        <v>2062</v>
      </c>
      <c r="B320" s="86">
        <v>7</v>
      </c>
      <c r="C320" s="120">
        <v>0</v>
      </c>
      <c r="D320" s="86" t="s">
        <v>1894</v>
      </c>
      <c r="E320" s="86" t="b">
        <v>1</v>
      </c>
      <c r="F320" s="86" t="b">
        <v>0</v>
      </c>
      <c r="G320" s="86" t="b">
        <v>0</v>
      </c>
    </row>
    <row r="321" spans="1:7" ht="15">
      <c r="A321" s="86" t="s">
        <v>2063</v>
      </c>
      <c r="B321" s="86">
        <v>7</v>
      </c>
      <c r="C321" s="120">
        <v>0</v>
      </c>
      <c r="D321" s="86" t="s">
        <v>1894</v>
      </c>
      <c r="E321" s="86" t="b">
        <v>0</v>
      </c>
      <c r="F321" s="86" t="b">
        <v>0</v>
      </c>
      <c r="G321" s="86" t="b">
        <v>0</v>
      </c>
    </row>
    <row r="322" spans="1:7" ht="15">
      <c r="A322" s="86" t="s">
        <v>2064</v>
      </c>
      <c r="B322" s="86">
        <v>7</v>
      </c>
      <c r="C322" s="120">
        <v>0</v>
      </c>
      <c r="D322" s="86" t="s">
        <v>1894</v>
      </c>
      <c r="E322" s="86" t="b">
        <v>0</v>
      </c>
      <c r="F322" s="86" t="b">
        <v>0</v>
      </c>
      <c r="G322" s="86" t="b">
        <v>0</v>
      </c>
    </row>
    <row r="323" spans="1:7" ht="15">
      <c r="A323" s="86" t="s">
        <v>2065</v>
      </c>
      <c r="B323" s="86">
        <v>7</v>
      </c>
      <c r="C323" s="120">
        <v>0</v>
      </c>
      <c r="D323" s="86" t="s">
        <v>1894</v>
      </c>
      <c r="E323" s="86" t="b">
        <v>0</v>
      </c>
      <c r="F323" s="86" t="b">
        <v>0</v>
      </c>
      <c r="G323" s="86" t="b">
        <v>0</v>
      </c>
    </row>
    <row r="324" spans="1:7" ht="15">
      <c r="A324" s="86" t="s">
        <v>2066</v>
      </c>
      <c r="B324" s="86">
        <v>7</v>
      </c>
      <c r="C324" s="120">
        <v>0</v>
      </c>
      <c r="D324" s="86" t="s">
        <v>1894</v>
      </c>
      <c r="E324" s="86" t="b">
        <v>0</v>
      </c>
      <c r="F324" s="86" t="b">
        <v>0</v>
      </c>
      <c r="G324" s="86" t="b">
        <v>0</v>
      </c>
    </row>
    <row r="325" spans="1:7" ht="15">
      <c r="A325" s="86" t="s">
        <v>2067</v>
      </c>
      <c r="B325" s="86">
        <v>7</v>
      </c>
      <c r="C325" s="120">
        <v>0</v>
      </c>
      <c r="D325" s="86" t="s">
        <v>1894</v>
      </c>
      <c r="E325" s="86" t="b">
        <v>0</v>
      </c>
      <c r="F325" s="86" t="b">
        <v>1</v>
      </c>
      <c r="G325" s="86" t="b">
        <v>0</v>
      </c>
    </row>
    <row r="326" spans="1:7" ht="15">
      <c r="A326" s="86" t="s">
        <v>2068</v>
      </c>
      <c r="B326" s="86">
        <v>7</v>
      </c>
      <c r="C326" s="120">
        <v>0</v>
      </c>
      <c r="D326" s="86" t="s">
        <v>1894</v>
      </c>
      <c r="E326" s="86" t="b">
        <v>0</v>
      </c>
      <c r="F326" s="86" t="b">
        <v>1</v>
      </c>
      <c r="G326" s="86" t="b">
        <v>0</v>
      </c>
    </row>
    <row r="327" spans="1:7" ht="15">
      <c r="A327" s="86" t="s">
        <v>2039</v>
      </c>
      <c r="B327" s="86">
        <v>7</v>
      </c>
      <c r="C327" s="120">
        <v>0</v>
      </c>
      <c r="D327" s="86" t="s">
        <v>1894</v>
      </c>
      <c r="E327" s="86" t="b">
        <v>0</v>
      </c>
      <c r="F327" s="86" t="b">
        <v>0</v>
      </c>
      <c r="G327" s="86" t="b">
        <v>0</v>
      </c>
    </row>
    <row r="328" spans="1:7" ht="15">
      <c r="A328" s="86" t="s">
        <v>2040</v>
      </c>
      <c r="B328" s="86">
        <v>7</v>
      </c>
      <c r="C328" s="120">
        <v>0</v>
      </c>
      <c r="D328" s="86" t="s">
        <v>1894</v>
      </c>
      <c r="E328" s="86" t="b">
        <v>0</v>
      </c>
      <c r="F328" s="86" t="b">
        <v>0</v>
      </c>
      <c r="G328" s="86" t="b">
        <v>0</v>
      </c>
    </row>
    <row r="329" spans="1:7" ht="15">
      <c r="A329" s="86" t="s">
        <v>2039</v>
      </c>
      <c r="B329" s="86">
        <v>6</v>
      </c>
      <c r="C329" s="120">
        <v>0</v>
      </c>
      <c r="D329" s="86" t="s">
        <v>1895</v>
      </c>
      <c r="E329" s="86" t="b">
        <v>0</v>
      </c>
      <c r="F329" s="86" t="b">
        <v>0</v>
      </c>
      <c r="G329" s="86" t="b">
        <v>0</v>
      </c>
    </row>
    <row r="330" spans="1:7" ht="15">
      <c r="A330" s="86" t="s">
        <v>2038</v>
      </c>
      <c r="B330" s="86">
        <v>6</v>
      </c>
      <c r="C330" s="120">
        <v>0</v>
      </c>
      <c r="D330" s="86" t="s">
        <v>1895</v>
      </c>
      <c r="E330" s="86" t="b">
        <v>0</v>
      </c>
      <c r="F330" s="86" t="b">
        <v>0</v>
      </c>
      <c r="G330" s="86" t="b">
        <v>0</v>
      </c>
    </row>
    <row r="331" spans="1:7" ht="15">
      <c r="A331" s="86" t="s">
        <v>2040</v>
      </c>
      <c r="B331" s="86">
        <v>2</v>
      </c>
      <c r="C331" s="120">
        <v>0.00973716846366658</v>
      </c>
      <c r="D331" s="86" t="s">
        <v>1895</v>
      </c>
      <c r="E331" s="86" t="b">
        <v>0</v>
      </c>
      <c r="F331" s="86" t="b">
        <v>0</v>
      </c>
      <c r="G331" s="86" t="b">
        <v>0</v>
      </c>
    </row>
    <row r="332" spans="1:7" ht="15">
      <c r="A332" s="86" t="s">
        <v>2070</v>
      </c>
      <c r="B332" s="86">
        <v>2</v>
      </c>
      <c r="C332" s="120">
        <v>0.00973716846366658</v>
      </c>
      <c r="D332" s="86" t="s">
        <v>1895</v>
      </c>
      <c r="E332" s="86" t="b">
        <v>0</v>
      </c>
      <c r="F332" s="86" t="b">
        <v>0</v>
      </c>
      <c r="G332" s="86" t="b">
        <v>0</v>
      </c>
    </row>
    <row r="333" spans="1:7" ht="15">
      <c r="A333" s="86" t="s">
        <v>2071</v>
      </c>
      <c r="B333" s="86">
        <v>2</v>
      </c>
      <c r="C333" s="120">
        <v>0.00973716846366658</v>
      </c>
      <c r="D333" s="86" t="s">
        <v>1895</v>
      </c>
      <c r="E333" s="86" t="b">
        <v>0</v>
      </c>
      <c r="F333" s="86" t="b">
        <v>0</v>
      </c>
      <c r="G333" s="86" t="b">
        <v>0</v>
      </c>
    </row>
    <row r="334" spans="1:7" ht="15">
      <c r="A334" s="86" t="s">
        <v>2072</v>
      </c>
      <c r="B334" s="86">
        <v>2</v>
      </c>
      <c r="C334" s="120">
        <v>0.00973716846366658</v>
      </c>
      <c r="D334" s="86" t="s">
        <v>1895</v>
      </c>
      <c r="E334" s="86" t="b">
        <v>0</v>
      </c>
      <c r="F334" s="86" t="b">
        <v>0</v>
      </c>
      <c r="G334" s="86" t="b">
        <v>0</v>
      </c>
    </row>
    <row r="335" spans="1:7" ht="15">
      <c r="A335" s="86" t="s">
        <v>2073</v>
      </c>
      <c r="B335" s="86">
        <v>2</v>
      </c>
      <c r="C335" s="120">
        <v>0.00973716846366658</v>
      </c>
      <c r="D335" s="86" t="s">
        <v>1895</v>
      </c>
      <c r="E335" s="86" t="b">
        <v>0</v>
      </c>
      <c r="F335" s="86" t="b">
        <v>0</v>
      </c>
      <c r="G335" s="86" t="b">
        <v>0</v>
      </c>
    </row>
    <row r="336" spans="1:7" ht="15">
      <c r="A336" s="86" t="s">
        <v>2075</v>
      </c>
      <c r="B336" s="86">
        <v>10</v>
      </c>
      <c r="C336" s="120">
        <v>0</v>
      </c>
      <c r="D336" s="86" t="s">
        <v>1896</v>
      </c>
      <c r="E336" s="86" t="b">
        <v>0</v>
      </c>
      <c r="F336" s="86" t="b">
        <v>0</v>
      </c>
      <c r="G336" s="86" t="b">
        <v>0</v>
      </c>
    </row>
    <row r="337" spans="1:7" ht="15">
      <c r="A337" s="86" t="s">
        <v>2076</v>
      </c>
      <c r="B337" s="86">
        <v>5</v>
      </c>
      <c r="C337" s="120">
        <v>0</v>
      </c>
      <c r="D337" s="86" t="s">
        <v>1896</v>
      </c>
      <c r="E337" s="86" t="b">
        <v>0</v>
      </c>
      <c r="F337" s="86" t="b">
        <v>0</v>
      </c>
      <c r="G337" s="86" t="b">
        <v>0</v>
      </c>
    </row>
    <row r="338" spans="1:7" ht="15">
      <c r="A338" s="86" t="s">
        <v>2077</v>
      </c>
      <c r="B338" s="86">
        <v>5</v>
      </c>
      <c r="C338" s="120">
        <v>0</v>
      </c>
      <c r="D338" s="86" t="s">
        <v>1896</v>
      </c>
      <c r="E338" s="86" t="b">
        <v>1</v>
      </c>
      <c r="F338" s="86" t="b">
        <v>0</v>
      </c>
      <c r="G338" s="86" t="b">
        <v>0</v>
      </c>
    </row>
    <row r="339" spans="1:7" ht="15">
      <c r="A339" s="86" t="s">
        <v>2078</v>
      </c>
      <c r="B339" s="86">
        <v>5</v>
      </c>
      <c r="C339" s="120">
        <v>0</v>
      </c>
      <c r="D339" s="86" t="s">
        <v>1896</v>
      </c>
      <c r="E339" s="86" t="b">
        <v>0</v>
      </c>
      <c r="F339" s="86" t="b">
        <v>0</v>
      </c>
      <c r="G339" s="86" t="b">
        <v>0</v>
      </c>
    </row>
    <row r="340" spans="1:7" ht="15">
      <c r="A340" s="86" t="s">
        <v>2079</v>
      </c>
      <c r="B340" s="86">
        <v>5</v>
      </c>
      <c r="C340" s="120">
        <v>0</v>
      </c>
      <c r="D340" s="86" t="s">
        <v>1896</v>
      </c>
      <c r="E340" s="86" t="b">
        <v>0</v>
      </c>
      <c r="F340" s="86" t="b">
        <v>1</v>
      </c>
      <c r="G340" s="86" t="b">
        <v>0</v>
      </c>
    </row>
    <row r="341" spans="1:7" ht="15">
      <c r="A341" s="86" t="s">
        <v>2080</v>
      </c>
      <c r="B341" s="86">
        <v>5</v>
      </c>
      <c r="C341" s="120">
        <v>0</v>
      </c>
      <c r="D341" s="86" t="s">
        <v>1896</v>
      </c>
      <c r="E341" s="86" t="b">
        <v>0</v>
      </c>
      <c r="F341" s="86" t="b">
        <v>0</v>
      </c>
      <c r="G341" s="86" t="b">
        <v>0</v>
      </c>
    </row>
    <row r="342" spans="1:7" ht="15">
      <c r="A342" s="86" t="s">
        <v>2081</v>
      </c>
      <c r="B342" s="86">
        <v>5</v>
      </c>
      <c r="C342" s="120">
        <v>0</v>
      </c>
      <c r="D342" s="86" t="s">
        <v>1896</v>
      </c>
      <c r="E342" s="86" t="b">
        <v>0</v>
      </c>
      <c r="F342" s="86" t="b">
        <v>0</v>
      </c>
      <c r="G342" s="86" t="b">
        <v>0</v>
      </c>
    </row>
    <row r="343" spans="1:7" ht="15">
      <c r="A343" s="86" t="s">
        <v>2082</v>
      </c>
      <c r="B343" s="86">
        <v>5</v>
      </c>
      <c r="C343" s="120">
        <v>0</v>
      </c>
      <c r="D343" s="86" t="s">
        <v>1896</v>
      </c>
      <c r="E343" s="86" t="b">
        <v>0</v>
      </c>
      <c r="F343" s="86" t="b">
        <v>0</v>
      </c>
      <c r="G343" s="86" t="b">
        <v>0</v>
      </c>
    </row>
    <row r="344" spans="1:7" ht="15">
      <c r="A344" s="86" t="s">
        <v>2083</v>
      </c>
      <c r="B344" s="86">
        <v>5</v>
      </c>
      <c r="C344" s="120">
        <v>0</v>
      </c>
      <c r="D344" s="86" t="s">
        <v>1896</v>
      </c>
      <c r="E344" s="86" t="b">
        <v>0</v>
      </c>
      <c r="F344" s="86" t="b">
        <v>0</v>
      </c>
      <c r="G344" s="86" t="b">
        <v>0</v>
      </c>
    </row>
    <row r="345" spans="1:7" ht="15">
      <c r="A345" s="86" t="s">
        <v>2084</v>
      </c>
      <c r="B345" s="86">
        <v>5</v>
      </c>
      <c r="C345" s="120">
        <v>0</v>
      </c>
      <c r="D345" s="86" t="s">
        <v>1896</v>
      </c>
      <c r="E345" s="86" t="b">
        <v>0</v>
      </c>
      <c r="F345" s="86" t="b">
        <v>0</v>
      </c>
      <c r="G345" s="86" t="b">
        <v>0</v>
      </c>
    </row>
    <row r="346" spans="1:7" ht="15">
      <c r="A346" s="86" t="s">
        <v>2413</v>
      </c>
      <c r="B346" s="86">
        <v>5</v>
      </c>
      <c r="C346" s="120">
        <v>0</v>
      </c>
      <c r="D346" s="86" t="s">
        <v>1896</v>
      </c>
      <c r="E346" s="86" t="b">
        <v>0</v>
      </c>
      <c r="F346" s="86" t="b">
        <v>0</v>
      </c>
      <c r="G346" s="86" t="b">
        <v>0</v>
      </c>
    </row>
    <row r="347" spans="1:7" ht="15">
      <c r="A347" s="86" t="s">
        <v>2414</v>
      </c>
      <c r="B347" s="86">
        <v>5</v>
      </c>
      <c r="C347" s="120">
        <v>0</v>
      </c>
      <c r="D347" s="86" t="s">
        <v>1896</v>
      </c>
      <c r="E347" s="86" t="b">
        <v>0</v>
      </c>
      <c r="F347" s="86" t="b">
        <v>1</v>
      </c>
      <c r="G347" s="86" t="b">
        <v>0</v>
      </c>
    </row>
    <row r="348" spans="1:7" ht="15">
      <c r="A348" s="86" t="s">
        <v>2415</v>
      </c>
      <c r="B348" s="86">
        <v>5</v>
      </c>
      <c r="C348" s="120">
        <v>0</v>
      </c>
      <c r="D348" s="86" t="s">
        <v>1896</v>
      </c>
      <c r="E348" s="86" t="b">
        <v>0</v>
      </c>
      <c r="F348" s="86" t="b">
        <v>0</v>
      </c>
      <c r="G348" s="86" t="b">
        <v>0</v>
      </c>
    </row>
    <row r="349" spans="1:7" ht="15">
      <c r="A349" s="86" t="s">
        <v>2038</v>
      </c>
      <c r="B349" s="86">
        <v>5</v>
      </c>
      <c r="C349" s="120">
        <v>0</v>
      </c>
      <c r="D349" s="86" t="s">
        <v>1896</v>
      </c>
      <c r="E349" s="86" t="b">
        <v>0</v>
      </c>
      <c r="F349" s="86" t="b">
        <v>0</v>
      </c>
      <c r="G349" s="86" t="b">
        <v>0</v>
      </c>
    </row>
    <row r="350" spans="1:7" ht="15">
      <c r="A350" s="86" t="s">
        <v>2039</v>
      </c>
      <c r="B350" s="86">
        <v>5</v>
      </c>
      <c r="C350" s="120">
        <v>0</v>
      </c>
      <c r="D350" s="86" t="s">
        <v>1896</v>
      </c>
      <c r="E350" s="86" t="b">
        <v>0</v>
      </c>
      <c r="F350" s="86" t="b">
        <v>0</v>
      </c>
      <c r="G350" s="86" t="b">
        <v>0</v>
      </c>
    </row>
    <row r="351" spans="1:7" ht="15">
      <c r="A351" s="86" t="s">
        <v>2416</v>
      </c>
      <c r="B351" s="86">
        <v>5</v>
      </c>
      <c r="C351" s="120">
        <v>0</v>
      </c>
      <c r="D351" s="86" t="s">
        <v>1896</v>
      </c>
      <c r="E351" s="86" t="b">
        <v>0</v>
      </c>
      <c r="F351" s="86" t="b">
        <v>0</v>
      </c>
      <c r="G351" s="86" t="b">
        <v>0</v>
      </c>
    </row>
    <row r="352" spans="1:7" ht="15">
      <c r="A352" s="86" t="s">
        <v>2405</v>
      </c>
      <c r="B352" s="86">
        <v>5</v>
      </c>
      <c r="C352" s="120">
        <v>0</v>
      </c>
      <c r="D352" s="86" t="s">
        <v>1896</v>
      </c>
      <c r="E352" s="86" t="b">
        <v>0</v>
      </c>
      <c r="F352" s="86" t="b">
        <v>0</v>
      </c>
      <c r="G352" s="86" t="b">
        <v>0</v>
      </c>
    </row>
    <row r="353" spans="1:7" ht="15">
      <c r="A353" s="86" t="s">
        <v>2417</v>
      </c>
      <c r="B353" s="86">
        <v>5</v>
      </c>
      <c r="C353" s="120">
        <v>0</v>
      </c>
      <c r="D353" s="86" t="s">
        <v>1896</v>
      </c>
      <c r="E353" s="86" t="b">
        <v>0</v>
      </c>
      <c r="F353" s="86" t="b">
        <v>0</v>
      </c>
      <c r="G353" s="86" t="b">
        <v>0</v>
      </c>
    </row>
    <row r="354" spans="1:7" ht="15">
      <c r="A354" s="86" t="s">
        <v>2086</v>
      </c>
      <c r="B354" s="86">
        <v>8</v>
      </c>
      <c r="C354" s="120">
        <v>0</v>
      </c>
      <c r="D354" s="86" t="s">
        <v>1897</v>
      </c>
      <c r="E354" s="86" t="b">
        <v>0</v>
      </c>
      <c r="F354" s="86" t="b">
        <v>0</v>
      </c>
      <c r="G354" s="86" t="b">
        <v>0</v>
      </c>
    </row>
    <row r="355" spans="1:7" ht="15">
      <c r="A355" s="86" t="s">
        <v>2087</v>
      </c>
      <c r="B355" s="86">
        <v>4</v>
      </c>
      <c r="C355" s="120">
        <v>0</v>
      </c>
      <c r="D355" s="86" t="s">
        <v>1897</v>
      </c>
      <c r="E355" s="86" t="b">
        <v>0</v>
      </c>
      <c r="F355" s="86" t="b">
        <v>0</v>
      </c>
      <c r="G355" s="86" t="b">
        <v>0</v>
      </c>
    </row>
    <row r="356" spans="1:7" ht="15">
      <c r="A356" s="86" t="s">
        <v>436</v>
      </c>
      <c r="B356" s="86">
        <v>4</v>
      </c>
      <c r="C356" s="120">
        <v>0</v>
      </c>
      <c r="D356" s="86" t="s">
        <v>1897</v>
      </c>
      <c r="E356" s="86" t="b">
        <v>0</v>
      </c>
      <c r="F356" s="86" t="b">
        <v>0</v>
      </c>
      <c r="G356" s="86" t="b">
        <v>0</v>
      </c>
    </row>
    <row r="357" spans="1:7" ht="15">
      <c r="A357" s="86" t="s">
        <v>2088</v>
      </c>
      <c r="B357" s="86">
        <v>4</v>
      </c>
      <c r="C357" s="120">
        <v>0</v>
      </c>
      <c r="D357" s="86" t="s">
        <v>1897</v>
      </c>
      <c r="E357" s="86" t="b">
        <v>0</v>
      </c>
      <c r="F357" s="86" t="b">
        <v>0</v>
      </c>
      <c r="G357" s="86" t="b">
        <v>0</v>
      </c>
    </row>
    <row r="358" spans="1:7" ht="15">
      <c r="A358" s="86" t="s">
        <v>2089</v>
      </c>
      <c r="B358" s="86">
        <v>4</v>
      </c>
      <c r="C358" s="120">
        <v>0</v>
      </c>
      <c r="D358" s="86" t="s">
        <v>1897</v>
      </c>
      <c r="E358" s="86" t="b">
        <v>0</v>
      </c>
      <c r="F358" s="86" t="b">
        <v>0</v>
      </c>
      <c r="G358" s="86" t="b">
        <v>0</v>
      </c>
    </row>
    <row r="359" spans="1:7" ht="15">
      <c r="A359" s="86" t="s">
        <v>2038</v>
      </c>
      <c r="B359" s="86">
        <v>4</v>
      </c>
      <c r="C359" s="120">
        <v>0</v>
      </c>
      <c r="D359" s="86" t="s">
        <v>1897</v>
      </c>
      <c r="E359" s="86" t="b">
        <v>0</v>
      </c>
      <c r="F359" s="86" t="b">
        <v>0</v>
      </c>
      <c r="G359" s="86" t="b">
        <v>0</v>
      </c>
    </row>
    <row r="360" spans="1:7" ht="15">
      <c r="A360" s="86" t="s">
        <v>2090</v>
      </c>
      <c r="B360" s="86">
        <v>4</v>
      </c>
      <c r="C360" s="120">
        <v>0</v>
      </c>
      <c r="D360" s="86" t="s">
        <v>1897</v>
      </c>
      <c r="E360" s="86" t="b">
        <v>0</v>
      </c>
      <c r="F360" s="86" t="b">
        <v>0</v>
      </c>
      <c r="G360" s="86" t="b">
        <v>0</v>
      </c>
    </row>
    <row r="361" spans="1:7" ht="15">
      <c r="A361" s="86" t="s">
        <v>2091</v>
      </c>
      <c r="B361" s="86">
        <v>4</v>
      </c>
      <c r="C361" s="120">
        <v>0</v>
      </c>
      <c r="D361" s="86" t="s">
        <v>1897</v>
      </c>
      <c r="E361" s="86" t="b">
        <v>0</v>
      </c>
      <c r="F361" s="86" t="b">
        <v>0</v>
      </c>
      <c r="G361" s="86" t="b">
        <v>0</v>
      </c>
    </row>
    <row r="362" spans="1:7" ht="15">
      <c r="A362" s="86" t="s">
        <v>2092</v>
      </c>
      <c r="B362" s="86">
        <v>4</v>
      </c>
      <c r="C362" s="120">
        <v>0</v>
      </c>
      <c r="D362" s="86" t="s">
        <v>1897</v>
      </c>
      <c r="E362" s="86" t="b">
        <v>0</v>
      </c>
      <c r="F362" s="86" t="b">
        <v>0</v>
      </c>
      <c r="G362" s="86" t="b">
        <v>0</v>
      </c>
    </row>
    <row r="363" spans="1:7" ht="15">
      <c r="A363" s="86" t="s">
        <v>2093</v>
      </c>
      <c r="B363" s="86">
        <v>4</v>
      </c>
      <c r="C363" s="120">
        <v>0</v>
      </c>
      <c r="D363" s="86" t="s">
        <v>1897</v>
      </c>
      <c r="E363" s="86" t="b">
        <v>0</v>
      </c>
      <c r="F363" s="86" t="b">
        <v>0</v>
      </c>
      <c r="G363" s="86" t="b">
        <v>0</v>
      </c>
    </row>
    <row r="364" spans="1:7" ht="15">
      <c r="A364" s="86" t="s">
        <v>2441</v>
      </c>
      <c r="B364" s="86">
        <v>4</v>
      </c>
      <c r="C364" s="120">
        <v>0</v>
      </c>
      <c r="D364" s="86" t="s">
        <v>1897</v>
      </c>
      <c r="E364" s="86" t="b">
        <v>0</v>
      </c>
      <c r="F364" s="86" t="b">
        <v>0</v>
      </c>
      <c r="G364" s="86" t="b">
        <v>0</v>
      </c>
    </row>
    <row r="365" spans="1:7" ht="15">
      <c r="A365" s="86" t="s">
        <v>2442</v>
      </c>
      <c r="B365" s="86">
        <v>4</v>
      </c>
      <c r="C365" s="120">
        <v>0</v>
      </c>
      <c r="D365" s="86" t="s">
        <v>1897</v>
      </c>
      <c r="E365" s="86" t="b">
        <v>0</v>
      </c>
      <c r="F365" s="86" t="b">
        <v>1</v>
      </c>
      <c r="G365" s="86" t="b">
        <v>0</v>
      </c>
    </row>
    <row r="366" spans="1:7" ht="15">
      <c r="A366" s="86" t="s">
        <v>2443</v>
      </c>
      <c r="B366" s="86">
        <v>4</v>
      </c>
      <c r="C366" s="120">
        <v>0</v>
      </c>
      <c r="D366" s="86" t="s">
        <v>1897</v>
      </c>
      <c r="E366" s="86" t="b">
        <v>0</v>
      </c>
      <c r="F366" s="86" t="b">
        <v>0</v>
      </c>
      <c r="G366" s="86" t="b">
        <v>0</v>
      </c>
    </row>
    <row r="367" spans="1:7" ht="15">
      <c r="A367" s="86" t="s">
        <v>2444</v>
      </c>
      <c r="B367" s="86">
        <v>4</v>
      </c>
      <c r="C367" s="120">
        <v>0</v>
      </c>
      <c r="D367" s="86" t="s">
        <v>1897</v>
      </c>
      <c r="E367" s="86" t="b">
        <v>0</v>
      </c>
      <c r="F367" s="86" t="b">
        <v>0</v>
      </c>
      <c r="G367" s="86" t="b">
        <v>0</v>
      </c>
    </row>
    <row r="368" spans="1:7" ht="15">
      <c r="A368" s="86" t="s">
        <v>2445</v>
      </c>
      <c r="B368" s="86">
        <v>4</v>
      </c>
      <c r="C368" s="120">
        <v>0</v>
      </c>
      <c r="D368" s="86" t="s">
        <v>1897</v>
      </c>
      <c r="E368" s="86" t="b">
        <v>0</v>
      </c>
      <c r="F368" s="86" t="b">
        <v>0</v>
      </c>
      <c r="G368" s="86" t="b">
        <v>0</v>
      </c>
    </row>
    <row r="369" spans="1:7" ht="15">
      <c r="A369" s="86" t="s">
        <v>2446</v>
      </c>
      <c r="B369" s="86">
        <v>4</v>
      </c>
      <c r="C369" s="120">
        <v>0</v>
      </c>
      <c r="D369" s="86" t="s">
        <v>1897</v>
      </c>
      <c r="E369" s="86" t="b">
        <v>0</v>
      </c>
      <c r="F369" s="86" t="b">
        <v>0</v>
      </c>
      <c r="G369" s="86" t="b">
        <v>0</v>
      </c>
    </row>
    <row r="370" spans="1:7" ht="15">
      <c r="A370" s="86" t="s">
        <v>2447</v>
      </c>
      <c r="B370" s="86">
        <v>4</v>
      </c>
      <c r="C370" s="120">
        <v>0</v>
      </c>
      <c r="D370" s="86" t="s">
        <v>1897</v>
      </c>
      <c r="E370" s="86" t="b">
        <v>0</v>
      </c>
      <c r="F370" s="86" t="b">
        <v>0</v>
      </c>
      <c r="G370" s="86" t="b">
        <v>0</v>
      </c>
    </row>
    <row r="371" spans="1:7" ht="15">
      <c r="A371" s="86" t="s">
        <v>2399</v>
      </c>
      <c r="B371" s="86">
        <v>4</v>
      </c>
      <c r="C371" s="120">
        <v>0</v>
      </c>
      <c r="D371" s="86" t="s">
        <v>1897</v>
      </c>
      <c r="E371" s="86" t="b">
        <v>0</v>
      </c>
      <c r="F371" s="86" t="b">
        <v>0</v>
      </c>
      <c r="G371" s="86" t="b">
        <v>0</v>
      </c>
    </row>
    <row r="372" spans="1:7" ht="15">
      <c r="A372" s="86" t="s">
        <v>2039</v>
      </c>
      <c r="B372" s="86">
        <v>4</v>
      </c>
      <c r="C372" s="120">
        <v>0</v>
      </c>
      <c r="D372" s="86" t="s">
        <v>1897</v>
      </c>
      <c r="E372" s="86" t="b">
        <v>0</v>
      </c>
      <c r="F372" s="86" t="b">
        <v>0</v>
      </c>
      <c r="G372" s="86" t="b">
        <v>0</v>
      </c>
    </row>
    <row r="373" spans="1:7" ht="15">
      <c r="A373" s="86" t="s">
        <v>2448</v>
      </c>
      <c r="B373" s="86">
        <v>4</v>
      </c>
      <c r="C373" s="120">
        <v>0</v>
      </c>
      <c r="D373" s="86" t="s">
        <v>1897</v>
      </c>
      <c r="E373" s="86" t="b">
        <v>0</v>
      </c>
      <c r="F373" s="86" t="b">
        <v>0</v>
      </c>
      <c r="G373" s="86" t="b">
        <v>0</v>
      </c>
    </row>
    <row r="374" spans="1:7" ht="15">
      <c r="A374" s="86" t="s">
        <v>2398</v>
      </c>
      <c r="B374" s="86">
        <v>4</v>
      </c>
      <c r="C374" s="120">
        <v>0</v>
      </c>
      <c r="D374" s="86" t="s">
        <v>1897</v>
      </c>
      <c r="E374" s="86" t="b">
        <v>0</v>
      </c>
      <c r="F374" s="86" t="b">
        <v>0</v>
      </c>
      <c r="G374" s="86" t="b">
        <v>0</v>
      </c>
    </row>
    <row r="375" spans="1:7" ht="15">
      <c r="A375" s="86" t="s">
        <v>2424</v>
      </c>
      <c r="B375" s="86">
        <v>4</v>
      </c>
      <c r="C375" s="120">
        <v>0</v>
      </c>
      <c r="D375" s="86" t="s">
        <v>1897</v>
      </c>
      <c r="E375" s="86" t="b">
        <v>0</v>
      </c>
      <c r="F375" s="86" t="b">
        <v>0</v>
      </c>
      <c r="G375" s="86" t="b">
        <v>0</v>
      </c>
    </row>
    <row r="376" spans="1:7" ht="15">
      <c r="A376" s="86" t="s">
        <v>356</v>
      </c>
      <c r="B376" s="86">
        <v>4</v>
      </c>
      <c r="C376" s="120">
        <v>0</v>
      </c>
      <c r="D376" s="86" t="s">
        <v>1897</v>
      </c>
      <c r="E376" s="86" t="b">
        <v>0</v>
      </c>
      <c r="F376" s="86" t="b">
        <v>0</v>
      </c>
      <c r="G376" s="86" t="b">
        <v>0</v>
      </c>
    </row>
    <row r="377" spans="1:7" ht="15">
      <c r="A377" s="86" t="s">
        <v>2095</v>
      </c>
      <c r="B377" s="86">
        <v>3</v>
      </c>
      <c r="C377" s="120">
        <v>0</v>
      </c>
      <c r="D377" s="86" t="s">
        <v>1898</v>
      </c>
      <c r="E377" s="86" t="b">
        <v>0</v>
      </c>
      <c r="F377" s="86" t="b">
        <v>0</v>
      </c>
      <c r="G377" s="86" t="b">
        <v>0</v>
      </c>
    </row>
    <row r="378" spans="1:7" ht="15">
      <c r="A378" s="86" t="s">
        <v>2096</v>
      </c>
      <c r="B378" s="86">
        <v>3</v>
      </c>
      <c r="C378" s="120">
        <v>0</v>
      </c>
      <c r="D378" s="86" t="s">
        <v>1898</v>
      </c>
      <c r="E378" s="86" t="b">
        <v>1</v>
      </c>
      <c r="F378" s="86" t="b">
        <v>0</v>
      </c>
      <c r="G378" s="86" t="b">
        <v>0</v>
      </c>
    </row>
    <row r="379" spans="1:7" ht="15">
      <c r="A379" s="86" t="s">
        <v>434</v>
      </c>
      <c r="B379" s="86">
        <v>3</v>
      </c>
      <c r="C379" s="120">
        <v>0</v>
      </c>
      <c r="D379" s="86" t="s">
        <v>1898</v>
      </c>
      <c r="E379" s="86" t="b">
        <v>0</v>
      </c>
      <c r="F379" s="86" t="b">
        <v>0</v>
      </c>
      <c r="G379" s="86" t="b">
        <v>0</v>
      </c>
    </row>
    <row r="380" spans="1:7" ht="15">
      <c r="A380" s="86" t="s">
        <v>2097</v>
      </c>
      <c r="B380" s="86">
        <v>3</v>
      </c>
      <c r="C380" s="120">
        <v>0</v>
      </c>
      <c r="D380" s="86" t="s">
        <v>1898</v>
      </c>
      <c r="E380" s="86" t="b">
        <v>0</v>
      </c>
      <c r="F380" s="86" t="b">
        <v>0</v>
      </c>
      <c r="G380" s="86" t="b">
        <v>0</v>
      </c>
    </row>
    <row r="381" spans="1:7" ht="15">
      <c r="A381" s="86" t="s">
        <v>2098</v>
      </c>
      <c r="B381" s="86">
        <v>3</v>
      </c>
      <c r="C381" s="120">
        <v>0</v>
      </c>
      <c r="D381" s="86" t="s">
        <v>1898</v>
      </c>
      <c r="E381" s="86" t="b">
        <v>0</v>
      </c>
      <c r="F381" s="86" t="b">
        <v>0</v>
      </c>
      <c r="G381" s="86" t="b">
        <v>0</v>
      </c>
    </row>
    <row r="382" spans="1:7" ht="15">
      <c r="A382" s="86" t="s">
        <v>2099</v>
      </c>
      <c r="B382" s="86">
        <v>3</v>
      </c>
      <c r="C382" s="120">
        <v>0</v>
      </c>
      <c r="D382" s="86" t="s">
        <v>1898</v>
      </c>
      <c r="E382" s="86" t="b">
        <v>0</v>
      </c>
      <c r="F382" s="86" t="b">
        <v>0</v>
      </c>
      <c r="G382" s="86" t="b">
        <v>0</v>
      </c>
    </row>
    <row r="383" spans="1:7" ht="15">
      <c r="A383" s="86" t="s">
        <v>2100</v>
      </c>
      <c r="B383" s="86">
        <v>3</v>
      </c>
      <c r="C383" s="120">
        <v>0</v>
      </c>
      <c r="D383" s="86" t="s">
        <v>1898</v>
      </c>
      <c r="E383" s="86" t="b">
        <v>0</v>
      </c>
      <c r="F383" s="86" t="b">
        <v>0</v>
      </c>
      <c r="G383" s="86" t="b">
        <v>0</v>
      </c>
    </row>
    <row r="384" spans="1:7" ht="15">
      <c r="A384" s="86" t="s">
        <v>2001</v>
      </c>
      <c r="B384" s="86">
        <v>3</v>
      </c>
      <c r="C384" s="120">
        <v>0</v>
      </c>
      <c r="D384" s="86" t="s">
        <v>1898</v>
      </c>
      <c r="E384" s="86" t="b">
        <v>0</v>
      </c>
      <c r="F384" s="86" t="b">
        <v>0</v>
      </c>
      <c r="G384" s="86" t="b">
        <v>0</v>
      </c>
    </row>
    <row r="385" spans="1:7" ht="15">
      <c r="A385" s="86" t="s">
        <v>2101</v>
      </c>
      <c r="B385" s="86">
        <v>3</v>
      </c>
      <c r="C385" s="120">
        <v>0</v>
      </c>
      <c r="D385" s="86" t="s">
        <v>1898</v>
      </c>
      <c r="E385" s="86" t="b">
        <v>0</v>
      </c>
      <c r="F385" s="86" t="b">
        <v>0</v>
      </c>
      <c r="G385" s="86" t="b">
        <v>0</v>
      </c>
    </row>
    <row r="386" spans="1:7" ht="15">
      <c r="A386" s="86" t="s">
        <v>2102</v>
      </c>
      <c r="B386" s="86">
        <v>3</v>
      </c>
      <c r="C386" s="120">
        <v>0</v>
      </c>
      <c r="D386" s="86" t="s">
        <v>1898</v>
      </c>
      <c r="E386" s="86" t="b">
        <v>1</v>
      </c>
      <c r="F386" s="86" t="b">
        <v>0</v>
      </c>
      <c r="G386" s="86" t="b">
        <v>0</v>
      </c>
    </row>
    <row r="387" spans="1:7" ht="15">
      <c r="A387" s="86" t="s">
        <v>2454</v>
      </c>
      <c r="B387" s="86">
        <v>3</v>
      </c>
      <c r="C387" s="120">
        <v>0</v>
      </c>
      <c r="D387" s="86" t="s">
        <v>1898</v>
      </c>
      <c r="E387" s="86" t="b">
        <v>0</v>
      </c>
      <c r="F387" s="86" t="b">
        <v>0</v>
      </c>
      <c r="G387" s="86" t="b">
        <v>0</v>
      </c>
    </row>
    <row r="388" spans="1:7" ht="15">
      <c r="A388" s="86" t="s">
        <v>2433</v>
      </c>
      <c r="B388" s="86">
        <v>3</v>
      </c>
      <c r="C388" s="120">
        <v>0</v>
      </c>
      <c r="D388" s="86" t="s">
        <v>1898</v>
      </c>
      <c r="E388" s="86" t="b">
        <v>0</v>
      </c>
      <c r="F388" s="86" t="b">
        <v>0</v>
      </c>
      <c r="G388" s="86" t="b">
        <v>0</v>
      </c>
    </row>
    <row r="389" spans="1:7" ht="15">
      <c r="A389" s="86" t="s">
        <v>2455</v>
      </c>
      <c r="B389" s="86">
        <v>3</v>
      </c>
      <c r="C389" s="120">
        <v>0</v>
      </c>
      <c r="D389" s="86" t="s">
        <v>1898</v>
      </c>
      <c r="E389" s="86" t="b">
        <v>0</v>
      </c>
      <c r="F389" s="86" t="b">
        <v>0</v>
      </c>
      <c r="G389" s="86" t="b">
        <v>0</v>
      </c>
    </row>
    <row r="390" spans="1:7" ht="15">
      <c r="A390" s="86" t="s">
        <v>2456</v>
      </c>
      <c r="B390" s="86">
        <v>3</v>
      </c>
      <c r="C390" s="120">
        <v>0</v>
      </c>
      <c r="D390" s="86" t="s">
        <v>1898</v>
      </c>
      <c r="E390" s="86" t="b">
        <v>0</v>
      </c>
      <c r="F390" s="86" t="b">
        <v>0</v>
      </c>
      <c r="G390" s="86" t="b">
        <v>0</v>
      </c>
    </row>
    <row r="391" spans="1:7" ht="15">
      <c r="A391" s="86" t="s">
        <v>2434</v>
      </c>
      <c r="B391" s="86">
        <v>3</v>
      </c>
      <c r="C391" s="120">
        <v>0</v>
      </c>
      <c r="D391" s="86" t="s">
        <v>1898</v>
      </c>
      <c r="E391" s="86" t="b">
        <v>0</v>
      </c>
      <c r="F391" s="86" t="b">
        <v>0</v>
      </c>
      <c r="G391" s="86" t="b">
        <v>0</v>
      </c>
    </row>
    <row r="392" spans="1:7" ht="15">
      <c r="A392" s="86" t="s">
        <v>2457</v>
      </c>
      <c r="B392" s="86">
        <v>3</v>
      </c>
      <c r="C392" s="120">
        <v>0</v>
      </c>
      <c r="D392" s="86" t="s">
        <v>1898</v>
      </c>
      <c r="E392" s="86" t="b">
        <v>0</v>
      </c>
      <c r="F392" s="86" t="b">
        <v>0</v>
      </c>
      <c r="G392" s="86" t="b">
        <v>0</v>
      </c>
    </row>
    <row r="393" spans="1:7" ht="15">
      <c r="A393" s="86" t="s">
        <v>361</v>
      </c>
      <c r="B393" s="86">
        <v>3</v>
      </c>
      <c r="C393" s="120">
        <v>0</v>
      </c>
      <c r="D393" s="86" t="s">
        <v>1898</v>
      </c>
      <c r="E393" s="86" t="b">
        <v>0</v>
      </c>
      <c r="F393" s="86" t="b">
        <v>0</v>
      </c>
      <c r="G393" s="86" t="b">
        <v>0</v>
      </c>
    </row>
    <row r="394" spans="1:7" ht="15">
      <c r="A394" s="86" t="s">
        <v>2040</v>
      </c>
      <c r="B394" s="86">
        <v>3</v>
      </c>
      <c r="C394" s="120">
        <v>0</v>
      </c>
      <c r="D394" s="86" t="s">
        <v>1898</v>
      </c>
      <c r="E394" s="86" t="b">
        <v>0</v>
      </c>
      <c r="F394" s="86" t="b">
        <v>0</v>
      </c>
      <c r="G394" s="86" t="b">
        <v>0</v>
      </c>
    </row>
    <row r="395" spans="1:7" ht="15">
      <c r="A395" s="86" t="s">
        <v>2039</v>
      </c>
      <c r="B395" s="86">
        <v>3</v>
      </c>
      <c r="C395" s="120">
        <v>0</v>
      </c>
      <c r="D395" s="86" t="s">
        <v>1898</v>
      </c>
      <c r="E395" s="86" t="b">
        <v>0</v>
      </c>
      <c r="F395" s="86" t="b">
        <v>0</v>
      </c>
      <c r="G395" s="86" t="b">
        <v>0</v>
      </c>
    </row>
    <row r="396" spans="1:7" ht="15">
      <c r="A396" s="86" t="s">
        <v>2458</v>
      </c>
      <c r="B396" s="86">
        <v>3</v>
      </c>
      <c r="C396" s="120">
        <v>0</v>
      </c>
      <c r="D396" s="86" t="s">
        <v>1898</v>
      </c>
      <c r="E396" s="86" t="b">
        <v>0</v>
      </c>
      <c r="F396" s="86" t="b">
        <v>0</v>
      </c>
      <c r="G396" s="86" t="b">
        <v>0</v>
      </c>
    </row>
    <row r="397" spans="1:7" ht="15">
      <c r="A397" s="86" t="s">
        <v>2041</v>
      </c>
      <c r="B397" s="86">
        <v>3</v>
      </c>
      <c r="C397" s="120">
        <v>0</v>
      </c>
      <c r="D397" s="86" t="s">
        <v>1898</v>
      </c>
      <c r="E397" s="86" t="b">
        <v>0</v>
      </c>
      <c r="F397" s="86" t="b">
        <v>0</v>
      </c>
      <c r="G397" s="86" t="b">
        <v>0</v>
      </c>
    </row>
    <row r="398" spans="1:7" ht="15">
      <c r="A398" s="86" t="s">
        <v>2038</v>
      </c>
      <c r="B398" s="86">
        <v>3</v>
      </c>
      <c r="C398" s="120">
        <v>0</v>
      </c>
      <c r="D398" s="86" t="s">
        <v>1898</v>
      </c>
      <c r="E398" s="86" t="b">
        <v>0</v>
      </c>
      <c r="F398" s="86" t="b">
        <v>0</v>
      </c>
      <c r="G398" s="86" t="b">
        <v>0</v>
      </c>
    </row>
    <row r="399" spans="1:7" ht="15">
      <c r="A399" s="86" t="s">
        <v>454</v>
      </c>
      <c r="B399" s="86">
        <v>4</v>
      </c>
      <c r="C399" s="120">
        <v>0</v>
      </c>
      <c r="D399" s="86" t="s">
        <v>1899</v>
      </c>
      <c r="E399" s="86" t="b">
        <v>0</v>
      </c>
      <c r="F399" s="86" t="b">
        <v>0</v>
      </c>
      <c r="G399" s="86" t="b">
        <v>0</v>
      </c>
    </row>
    <row r="400" spans="1:7" ht="15">
      <c r="A400" s="86" t="s">
        <v>2104</v>
      </c>
      <c r="B400" s="86">
        <v>4</v>
      </c>
      <c r="C400" s="120">
        <v>0</v>
      </c>
      <c r="D400" s="86" t="s">
        <v>1899</v>
      </c>
      <c r="E400" s="86" t="b">
        <v>0</v>
      </c>
      <c r="F400" s="86" t="b">
        <v>0</v>
      </c>
      <c r="G400" s="86" t="b">
        <v>0</v>
      </c>
    </row>
    <row r="401" spans="1:7" ht="15">
      <c r="A401" s="86" t="s">
        <v>2105</v>
      </c>
      <c r="B401" s="86">
        <v>4</v>
      </c>
      <c r="C401" s="120">
        <v>0</v>
      </c>
      <c r="D401" s="86" t="s">
        <v>1899</v>
      </c>
      <c r="E401" s="86" t="b">
        <v>0</v>
      </c>
      <c r="F401" s="86" t="b">
        <v>0</v>
      </c>
      <c r="G401" s="86" t="b">
        <v>0</v>
      </c>
    </row>
    <row r="402" spans="1:7" ht="15">
      <c r="A402" s="86" t="s">
        <v>2106</v>
      </c>
      <c r="B402" s="86">
        <v>4</v>
      </c>
      <c r="C402" s="120">
        <v>0</v>
      </c>
      <c r="D402" s="86" t="s">
        <v>1899</v>
      </c>
      <c r="E402" s="86" t="b">
        <v>0</v>
      </c>
      <c r="F402" s="86" t="b">
        <v>0</v>
      </c>
      <c r="G402" s="86" t="b">
        <v>0</v>
      </c>
    </row>
    <row r="403" spans="1:7" ht="15">
      <c r="A403" s="86" t="s">
        <v>2107</v>
      </c>
      <c r="B403" s="86">
        <v>4</v>
      </c>
      <c r="C403" s="120">
        <v>0</v>
      </c>
      <c r="D403" s="86" t="s">
        <v>1899</v>
      </c>
      <c r="E403" s="86" t="b">
        <v>0</v>
      </c>
      <c r="F403" s="86" t="b">
        <v>0</v>
      </c>
      <c r="G403" s="86" t="b">
        <v>0</v>
      </c>
    </row>
    <row r="404" spans="1:7" ht="15">
      <c r="A404" s="86" t="s">
        <v>2108</v>
      </c>
      <c r="B404" s="86">
        <v>4</v>
      </c>
      <c r="C404" s="120">
        <v>0</v>
      </c>
      <c r="D404" s="86" t="s">
        <v>1899</v>
      </c>
      <c r="E404" s="86" t="b">
        <v>0</v>
      </c>
      <c r="F404" s="86" t="b">
        <v>0</v>
      </c>
      <c r="G404" s="86" t="b">
        <v>0</v>
      </c>
    </row>
    <row r="405" spans="1:7" ht="15">
      <c r="A405" s="86" t="s">
        <v>2109</v>
      </c>
      <c r="B405" s="86">
        <v>4</v>
      </c>
      <c r="C405" s="120">
        <v>0</v>
      </c>
      <c r="D405" s="86" t="s">
        <v>1899</v>
      </c>
      <c r="E405" s="86" t="b">
        <v>1</v>
      </c>
      <c r="F405" s="86" t="b">
        <v>0</v>
      </c>
      <c r="G405" s="86" t="b">
        <v>0</v>
      </c>
    </row>
    <row r="406" spans="1:7" ht="15">
      <c r="A406" s="86" t="s">
        <v>2110</v>
      </c>
      <c r="B406" s="86">
        <v>4</v>
      </c>
      <c r="C406" s="120">
        <v>0</v>
      </c>
      <c r="D406" s="86" t="s">
        <v>1899</v>
      </c>
      <c r="E406" s="86" t="b">
        <v>0</v>
      </c>
      <c r="F406" s="86" t="b">
        <v>0</v>
      </c>
      <c r="G406" s="86" t="b">
        <v>0</v>
      </c>
    </row>
    <row r="407" spans="1:7" ht="15">
      <c r="A407" s="86" t="s">
        <v>2111</v>
      </c>
      <c r="B407" s="86">
        <v>4</v>
      </c>
      <c r="C407" s="120">
        <v>0</v>
      </c>
      <c r="D407" s="86" t="s">
        <v>1899</v>
      </c>
      <c r="E407" s="86" t="b">
        <v>0</v>
      </c>
      <c r="F407" s="86" t="b">
        <v>0</v>
      </c>
      <c r="G407" s="86" t="b">
        <v>0</v>
      </c>
    </row>
    <row r="408" spans="1:7" ht="15">
      <c r="A408" s="86" t="s">
        <v>2112</v>
      </c>
      <c r="B408" s="86">
        <v>4</v>
      </c>
      <c r="C408" s="120">
        <v>0</v>
      </c>
      <c r="D408" s="86" t="s">
        <v>1899</v>
      </c>
      <c r="E408" s="86" t="b">
        <v>0</v>
      </c>
      <c r="F408" s="86" t="b">
        <v>0</v>
      </c>
      <c r="G408" s="86" t="b">
        <v>0</v>
      </c>
    </row>
    <row r="409" spans="1:7" ht="15">
      <c r="A409" s="86" t="s">
        <v>2407</v>
      </c>
      <c r="B409" s="86">
        <v>4</v>
      </c>
      <c r="C409" s="120">
        <v>0</v>
      </c>
      <c r="D409" s="86" t="s">
        <v>1899</v>
      </c>
      <c r="E409" s="86" t="b">
        <v>0</v>
      </c>
      <c r="F409" s="86" t="b">
        <v>0</v>
      </c>
      <c r="G409" s="86" t="b">
        <v>0</v>
      </c>
    </row>
    <row r="410" spans="1:7" ht="15">
      <c r="A410" s="86" t="s">
        <v>2408</v>
      </c>
      <c r="B410" s="86">
        <v>4</v>
      </c>
      <c r="C410" s="120">
        <v>0</v>
      </c>
      <c r="D410" s="86" t="s">
        <v>1899</v>
      </c>
      <c r="E410" s="86" t="b">
        <v>0</v>
      </c>
      <c r="F410" s="86" t="b">
        <v>0</v>
      </c>
      <c r="G410" s="86" t="b">
        <v>0</v>
      </c>
    </row>
    <row r="411" spans="1:7" ht="15">
      <c r="A411" s="86" t="s">
        <v>2409</v>
      </c>
      <c r="B411" s="86">
        <v>4</v>
      </c>
      <c r="C411" s="120">
        <v>0</v>
      </c>
      <c r="D411" s="86" t="s">
        <v>1899</v>
      </c>
      <c r="E411" s="86" t="b">
        <v>0</v>
      </c>
      <c r="F411" s="86" t="b">
        <v>0</v>
      </c>
      <c r="G411" s="86" t="b">
        <v>0</v>
      </c>
    </row>
    <row r="412" spans="1:7" ht="15">
      <c r="A412" s="86" t="s">
        <v>2410</v>
      </c>
      <c r="B412" s="86">
        <v>4</v>
      </c>
      <c r="C412" s="120">
        <v>0</v>
      </c>
      <c r="D412" s="86" t="s">
        <v>1899</v>
      </c>
      <c r="E412" s="86" t="b">
        <v>0</v>
      </c>
      <c r="F412" s="86" t="b">
        <v>0</v>
      </c>
      <c r="G412" s="86" t="b">
        <v>0</v>
      </c>
    </row>
    <row r="413" spans="1:7" ht="15">
      <c r="A413" s="86" t="s">
        <v>2038</v>
      </c>
      <c r="B413" s="86">
        <v>4</v>
      </c>
      <c r="C413" s="120">
        <v>0</v>
      </c>
      <c r="D413" s="86" t="s">
        <v>1899</v>
      </c>
      <c r="E413" s="86" t="b">
        <v>0</v>
      </c>
      <c r="F413" s="86" t="b">
        <v>0</v>
      </c>
      <c r="G413" s="86" t="b">
        <v>0</v>
      </c>
    </row>
    <row r="414" spans="1:7" ht="15">
      <c r="A414" s="86" t="s">
        <v>2398</v>
      </c>
      <c r="B414" s="86">
        <v>4</v>
      </c>
      <c r="C414" s="120">
        <v>0</v>
      </c>
      <c r="D414" s="86" t="s">
        <v>1899</v>
      </c>
      <c r="E414" s="86" t="b">
        <v>0</v>
      </c>
      <c r="F414" s="86" t="b">
        <v>0</v>
      </c>
      <c r="G414" s="86" t="b">
        <v>0</v>
      </c>
    </row>
    <row r="415" spans="1:7" ht="15">
      <c r="A415" s="86" t="s">
        <v>2039</v>
      </c>
      <c r="B415" s="86">
        <v>4</v>
      </c>
      <c r="C415" s="120">
        <v>0</v>
      </c>
      <c r="D415" s="86" t="s">
        <v>1899</v>
      </c>
      <c r="E415" s="86" t="b">
        <v>0</v>
      </c>
      <c r="F415" s="86" t="b">
        <v>0</v>
      </c>
      <c r="G415" s="86" t="b">
        <v>0</v>
      </c>
    </row>
    <row r="416" spans="1:7" ht="15">
      <c r="A416" s="86" t="s">
        <v>2391</v>
      </c>
      <c r="B416" s="86">
        <v>4</v>
      </c>
      <c r="C416" s="120">
        <v>0</v>
      </c>
      <c r="D416" s="86" t="s">
        <v>1899</v>
      </c>
      <c r="E416" s="86" t="b">
        <v>0</v>
      </c>
      <c r="F416" s="86" t="b">
        <v>0</v>
      </c>
      <c r="G416" s="86" t="b">
        <v>0</v>
      </c>
    </row>
    <row r="417" spans="1:7" ht="15">
      <c r="A417" s="86" t="s">
        <v>2400</v>
      </c>
      <c r="B417" s="86">
        <v>4</v>
      </c>
      <c r="C417" s="120">
        <v>0</v>
      </c>
      <c r="D417" s="86" t="s">
        <v>1899</v>
      </c>
      <c r="E417" s="86" t="b">
        <v>0</v>
      </c>
      <c r="F417" s="86" t="b">
        <v>0</v>
      </c>
      <c r="G417" s="86" t="b">
        <v>0</v>
      </c>
    </row>
    <row r="418" spans="1:7" ht="15">
      <c r="A418" s="86" t="s">
        <v>2040</v>
      </c>
      <c r="B418" s="86">
        <v>4</v>
      </c>
      <c r="C418" s="120">
        <v>0</v>
      </c>
      <c r="D418" s="86" t="s">
        <v>1899</v>
      </c>
      <c r="E418" s="86" t="b">
        <v>0</v>
      </c>
      <c r="F418" s="86" t="b">
        <v>0</v>
      </c>
      <c r="G418" s="86" t="b">
        <v>0</v>
      </c>
    </row>
    <row r="419" spans="1:7" ht="15">
      <c r="A419" s="86" t="s">
        <v>2411</v>
      </c>
      <c r="B419" s="86">
        <v>4</v>
      </c>
      <c r="C419" s="120">
        <v>0</v>
      </c>
      <c r="D419" s="86" t="s">
        <v>1899</v>
      </c>
      <c r="E419" s="86" t="b">
        <v>0</v>
      </c>
      <c r="F419" s="86" t="b">
        <v>0</v>
      </c>
      <c r="G419" s="86" t="b">
        <v>0</v>
      </c>
    </row>
    <row r="420" spans="1:7" ht="15">
      <c r="A420" s="86" t="s">
        <v>2404</v>
      </c>
      <c r="B420" s="86">
        <v>4</v>
      </c>
      <c r="C420" s="120">
        <v>0</v>
      </c>
      <c r="D420" s="86" t="s">
        <v>1899</v>
      </c>
      <c r="E420" s="86" t="b">
        <v>0</v>
      </c>
      <c r="F420" s="86" t="b">
        <v>0</v>
      </c>
      <c r="G420" s="86" t="b">
        <v>0</v>
      </c>
    </row>
    <row r="421" spans="1:7" ht="15">
      <c r="A421" s="86" t="s">
        <v>2041</v>
      </c>
      <c r="B421" s="86">
        <v>4</v>
      </c>
      <c r="C421" s="120">
        <v>0</v>
      </c>
      <c r="D421" s="86" t="s">
        <v>1899</v>
      </c>
      <c r="E421" s="86" t="b">
        <v>0</v>
      </c>
      <c r="F421" s="86" t="b">
        <v>0</v>
      </c>
      <c r="G421" s="86" t="b">
        <v>0</v>
      </c>
    </row>
    <row r="422" spans="1:7" ht="15">
      <c r="A422" s="86" t="s">
        <v>2412</v>
      </c>
      <c r="B422" s="86">
        <v>4</v>
      </c>
      <c r="C422" s="120">
        <v>0</v>
      </c>
      <c r="D422" s="86" t="s">
        <v>1899</v>
      </c>
      <c r="E422" s="86" t="b">
        <v>0</v>
      </c>
      <c r="F422" s="86" t="b">
        <v>0</v>
      </c>
      <c r="G422" s="86" t="b">
        <v>0</v>
      </c>
    </row>
    <row r="423" spans="1:7" ht="15">
      <c r="A423" s="86" t="s">
        <v>2042</v>
      </c>
      <c r="B423" s="86">
        <v>4</v>
      </c>
      <c r="C423" s="120">
        <v>0</v>
      </c>
      <c r="D423" s="86" t="s">
        <v>1899</v>
      </c>
      <c r="E423" s="86" t="b">
        <v>0</v>
      </c>
      <c r="F423" s="86" t="b">
        <v>0</v>
      </c>
      <c r="G423" s="86" t="b">
        <v>0</v>
      </c>
    </row>
    <row r="424" spans="1:7" ht="15">
      <c r="A424" s="86" t="s">
        <v>2039</v>
      </c>
      <c r="B424" s="86">
        <v>4</v>
      </c>
      <c r="C424" s="120">
        <v>0</v>
      </c>
      <c r="D424" s="86" t="s">
        <v>1900</v>
      </c>
      <c r="E424" s="86" t="b">
        <v>0</v>
      </c>
      <c r="F424" s="86" t="b">
        <v>0</v>
      </c>
      <c r="G424" s="86" t="b">
        <v>0</v>
      </c>
    </row>
    <row r="425" spans="1:7" ht="15">
      <c r="A425" s="86" t="s">
        <v>2041</v>
      </c>
      <c r="B425" s="86">
        <v>4</v>
      </c>
      <c r="C425" s="120">
        <v>0</v>
      </c>
      <c r="D425" s="86" t="s">
        <v>1900</v>
      </c>
      <c r="E425" s="86" t="b">
        <v>0</v>
      </c>
      <c r="F425" s="86" t="b">
        <v>0</v>
      </c>
      <c r="G425" s="86" t="b">
        <v>0</v>
      </c>
    </row>
    <row r="426" spans="1:7" ht="15">
      <c r="A426" s="86" t="s">
        <v>2042</v>
      </c>
      <c r="B426" s="86">
        <v>4</v>
      </c>
      <c r="C426" s="120">
        <v>0</v>
      </c>
      <c r="D426" s="86" t="s">
        <v>1900</v>
      </c>
      <c r="E426" s="86" t="b">
        <v>0</v>
      </c>
      <c r="F426" s="86" t="b">
        <v>0</v>
      </c>
      <c r="G426" s="86" t="b">
        <v>0</v>
      </c>
    </row>
    <row r="427" spans="1:7" ht="15">
      <c r="A427" s="86" t="s">
        <v>2038</v>
      </c>
      <c r="B427" s="86">
        <v>4</v>
      </c>
      <c r="C427" s="120">
        <v>0</v>
      </c>
      <c r="D427" s="86" t="s">
        <v>1900</v>
      </c>
      <c r="E427" s="86" t="b">
        <v>0</v>
      </c>
      <c r="F427" s="86" t="b">
        <v>0</v>
      </c>
      <c r="G427" s="86" t="b">
        <v>0</v>
      </c>
    </row>
    <row r="428" spans="1:7" ht="15">
      <c r="A428" s="86" t="s">
        <v>2073</v>
      </c>
      <c r="B428" s="86">
        <v>4</v>
      </c>
      <c r="C428" s="120">
        <v>0</v>
      </c>
      <c r="D428" s="86" t="s">
        <v>1900</v>
      </c>
      <c r="E428" s="86" t="b">
        <v>0</v>
      </c>
      <c r="F428" s="86" t="b">
        <v>0</v>
      </c>
      <c r="G428" s="86" t="b">
        <v>0</v>
      </c>
    </row>
    <row r="429" spans="1:7" ht="15">
      <c r="A429" s="86" t="s">
        <v>2114</v>
      </c>
      <c r="B429" s="86">
        <v>3</v>
      </c>
      <c r="C429" s="120">
        <v>0.0036389923283970857</v>
      </c>
      <c r="D429" s="86" t="s">
        <v>1900</v>
      </c>
      <c r="E429" s="86" t="b">
        <v>0</v>
      </c>
      <c r="F429" s="86" t="b">
        <v>0</v>
      </c>
      <c r="G429" s="86" t="b">
        <v>0</v>
      </c>
    </row>
    <row r="430" spans="1:7" ht="15">
      <c r="A430" s="86" t="s">
        <v>2115</v>
      </c>
      <c r="B430" s="86">
        <v>3</v>
      </c>
      <c r="C430" s="120">
        <v>0.0036389923283970857</v>
      </c>
      <c r="D430" s="86" t="s">
        <v>1900</v>
      </c>
      <c r="E430" s="86" t="b">
        <v>0</v>
      </c>
      <c r="F430" s="86" t="b">
        <v>0</v>
      </c>
      <c r="G430" s="86" t="b">
        <v>0</v>
      </c>
    </row>
    <row r="431" spans="1:7" ht="15">
      <c r="A431" s="86" t="s">
        <v>2116</v>
      </c>
      <c r="B431" s="86">
        <v>3</v>
      </c>
      <c r="C431" s="120">
        <v>0.0036389923283970857</v>
      </c>
      <c r="D431" s="86" t="s">
        <v>1900</v>
      </c>
      <c r="E431" s="86" t="b">
        <v>0</v>
      </c>
      <c r="F431" s="86" t="b">
        <v>0</v>
      </c>
      <c r="G431" s="86" t="b">
        <v>0</v>
      </c>
    </row>
    <row r="432" spans="1:7" ht="15">
      <c r="A432" s="86" t="s">
        <v>2117</v>
      </c>
      <c r="B432" s="86">
        <v>3</v>
      </c>
      <c r="C432" s="120">
        <v>0.0036389923283970857</v>
      </c>
      <c r="D432" s="86" t="s">
        <v>1900</v>
      </c>
      <c r="E432" s="86" t="b">
        <v>0</v>
      </c>
      <c r="F432" s="86" t="b">
        <v>0</v>
      </c>
      <c r="G432" s="86" t="b">
        <v>0</v>
      </c>
    </row>
    <row r="433" spans="1:7" ht="15">
      <c r="A433" s="86" t="s">
        <v>2118</v>
      </c>
      <c r="B433" s="86">
        <v>3</v>
      </c>
      <c r="C433" s="120">
        <v>0.0036389923283970857</v>
      </c>
      <c r="D433" s="86" t="s">
        <v>1900</v>
      </c>
      <c r="E433" s="86" t="b">
        <v>0</v>
      </c>
      <c r="F433" s="86" t="b">
        <v>0</v>
      </c>
      <c r="G433" s="86" t="b">
        <v>0</v>
      </c>
    </row>
    <row r="434" spans="1:7" ht="15">
      <c r="A434" s="86" t="s">
        <v>2478</v>
      </c>
      <c r="B434" s="86">
        <v>3</v>
      </c>
      <c r="C434" s="120">
        <v>0.0036389923283970857</v>
      </c>
      <c r="D434" s="86" t="s">
        <v>1900</v>
      </c>
      <c r="E434" s="86" t="b">
        <v>0</v>
      </c>
      <c r="F434" s="86" t="b">
        <v>0</v>
      </c>
      <c r="G434" s="86" t="b">
        <v>0</v>
      </c>
    </row>
    <row r="435" spans="1:7" ht="15">
      <c r="A435" s="86" t="s">
        <v>2479</v>
      </c>
      <c r="B435" s="86">
        <v>3</v>
      </c>
      <c r="C435" s="120">
        <v>0.0036389923283970857</v>
      </c>
      <c r="D435" s="86" t="s">
        <v>1900</v>
      </c>
      <c r="E435" s="86" t="b">
        <v>0</v>
      </c>
      <c r="F435" s="86" t="b">
        <v>0</v>
      </c>
      <c r="G435" s="86" t="b">
        <v>0</v>
      </c>
    </row>
    <row r="436" spans="1:7" ht="15">
      <c r="A436" s="86" t="s">
        <v>2480</v>
      </c>
      <c r="B436" s="86">
        <v>3</v>
      </c>
      <c r="C436" s="120">
        <v>0.0036389923283970857</v>
      </c>
      <c r="D436" s="86" t="s">
        <v>1900</v>
      </c>
      <c r="E436" s="86" t="b">
        <v>0</v>
      </c>
      <c r="F436" s="86" t="b">
        <v>0</v>
      </c>
      <c r="G436" s="86" t="b">
        <v>0</v>
      </c>
    </row>
    <row r="437" spans="1:7" ht="15">
      <c r="A437" s="86" t="s">
        <v>2481</v>
      </c>
      <c r="B437" s="86">
        <v>3</v>
      </c>
      <c r="C437" s="120">
        <v>0.0036389923283970857</v>
      </c>
      <c r="D437" s="86" t="s">
        <v>1900</v>
      </c>
      <c r="E437" s="86" t="b">
        <v>0</v>
      </c>
      <c r="F437" s="86" t="b">
        <v>0</v>
      </c>
      <c r="G437" s="86" t="b">
        <v>0</v>
      </c>
    </row>
    <row r="438" spans="1:7" ht="15">
      <c r="A438" s="86" t="s">
        <v>2482</v>
      </c>
      <c r="B438" s="86">
        <v>3</v>
      </c>
      <c r="C438" s="120">
        <v>0.0036389923283970857</v>
      </c>
      <c r="D438" s="86" t="s">
        <v>1900</v>
      </c>
      <c r="E438" s="86" t="b">
        <v>0</v>
      </c>
      <c r="F438" s="86" t="b">
        <v>0</v>
      </c>
      <c r="G438" s="86" t="b">
        <v>0</v>
      </c>
    </row>
    <row r="439" spans="1:7" ht="15">
      <c r="A439" s="86" t="s">
        <v>2483</v>
      </c>
      <c r="B439" s="86">
        <v>3</v>
      </c>
      <c r="C439" s="120">
        <v>0.0036389923283970857</v>
      </c>
      <c r="D439" s="86" t="s">
        <v>1900</v>
      </c>
      <c r="E439" s="86" t="b">
        <v>0</v>
      </c>
      <c r="F439" s="86" t="b">
        <v>0</v>
      </c>
      <c r="G439" s="86" t="b">
        <v>0</v>
      </c>
    </row>
    <row r="440" spans="1:7" ht="15">
      <c r="A440" s="86" t="s">
        <v>355</v>
      </c>
      <c r="B440" s="86">
        <v>3</v>
      </c>
      <c r="C440" s="120">
        <v>0.0036389923283970857</v>
      </c>
      <c r="D440" s="86" t="s">
        <v>1900</v>
      </c>
      <c r="E440" s="86" t="b">
        <v>0</v>
      </c>
      <c r="F440" s="86" t="b">
        <v>0</v>
      </c>
      <c r="G440" s="86" t="b">
        <v>0</v>
      </c>
    </row>
    <row r="441" spans="1:7" ht="15">
      <c r="A441" s="86" t="s">
        <v>2403</v>
      </c>
      <c r="B441" s="86">
        <v>3</v>
      </c>
      <c r="C441" s="120">
        <v>0.0036389923283970857</v>
      </c>
      <c r="D441" s="86" t="s">
        <v>1900</v>
      </c>
      <c r="E441" s="86" t="b">
        <v>0</v>
      </c>
      <c r="F441" s="86" t="b">
        <v>0</v>
      </c>
      <c r="G441" s="86" t="b">
        <v>0</v>
      </c>
    </row>
    <row r="442" spans="1:7" ht="15">
      <c r="A442" s="86" t="s">
        <v>2484</v>
      </c>
      <c r="B442" s="86">
        <v>3</v>
      </c>
      <c r="C442" s="120">
        <v>0.0036389923283970857</v>
      </c>
      <c r="D442" s="86" t="s">
        <v>1900</v>
      </c>
      <c r="E442" s="86" t="b">
        <v>1</v>
      </c>
      <c r="F442" s="86" t="b">
        <v>0</v>
      </c>
      <c r="G442" s="86" t="b">
        <v>0</v>
      </c>
    </row>
    <row r="443" spans="1:7" ht="15">
      <c r="A443" s="86" t="s">
        <v>2485</v>
      </c>
      <c r="B443" s="86">
        <v>3</v>
      </c>
      <c r="C443" s="120">
        <v>0.0036389923283970857</v>
      </c>
      <c r="D443" s="86" t="s">
        <v>1900</v>
      </c>
      <c r="E443" s="86" t="b">
        <v>1</v>
      </c>
      <c r="F443" s="86" t="b">
        <v>0</v>
      </c>
      <c r="G443" s="86" t="b">
        <v>0</v>
      </c>
    </row>
    <row r="444" spans="1:7" ht="15">
      <c r="A444" s="86" t="s">
        <v>2486</v>
      </c>
      <c r="B444" s="86">
        <v>3</v>
      </c>
      <c r="C444" s="120">
        <v>0.0036389923283970857</v>
      </c>
      <c r="D444" s="86" t="s">
        <v>1900</v>
      </c>
      <c r="E444" s="86" t="b">
        <v>0</v>
      </c>
      <c r="F444" s="86" t="b">
        <v>0</v>
      </c>
      <c r="G444" s="86" t="b">
        <v>0</v>
      </c>
    </row>
    <row r="445" spans="1:7" ht="15">
      <c r="A445" s="86" t="s">
        <v>2487</v>
      </c>
      <c r="B445" s="86">
        <v>3</v>
      </c>
      <c r="C445" s="120">
        <v>0.0036389923283970857</v>
      </c>
      <c r="D445" s="86" t="s">
        <v>1900</v>
      </c>
      <c r="E445" s="86" t="b">
        <v>0</v>
      </c>
      <c r="F445" s="86" t="b">
        <v>0</v>
      </c>
      <c r="G445" s="86" t="b">
        <v>0</v>
      </c>
    </row>
    <row r="446" spans="1:7" ht="15">
      <c r="A446" s="86" t="s">
        <v>2400</v>
      </c>
      <c r="B446" s="86">
        <v>3</v>
      </c>
      <c r="C446" s="120">
        <v>0.0036389923283970857</v>
      </c>
      <c r="D446" s="86" t="s">
        <v>1900</v>
      </c>
      <c r="E446" s="86" t="b">
        <v>0</v>
      </c>
      <c r="F446" s="86" t="b">
        <v>0</v>
      </c>
      <c r="G446" s="86" t="b">
        <v>0</v>
      </c>
    </row>
    <row r="447" spans="1:7" ht="15">
      <c r="A447" s="86" t="s">
        <v>2488</v>
      </c>
      <c r="B447" s="86">
        <v>3</v>
      </c>
      <c r="C447" s="120">
        <v>0.0036389923283970857</v>
      </c>
      <c r="D447" s="86" t="s">
        <v>1900</v>
      </c>
      <c r="E447" s="86" t="b">
        <v>0</v>
      </c>
      <c r="F447" s="86" t="b">
        <v>0</v>
      </c>
      <c r="G447" s="86" t="b">
        <v>0</v>
      </c>
    </row>
    <row r="448" spans="1:7" ht="15">
      <c r="A448" s="86" t="s">
        <v>2398</v>
      </c>
      <c r="B448" s="86">
        <v>3</v>
      </c>
      <c r="C448" s="120">
        <v>0.0036389923283970857</v>
      </c>
      <c r="D448" s="86" t="s">
        <v>1900</v>
      </c>
      <c r="E448" s="86" t="b">
        <v>0</v>
      </c>
      <c r="F448" s="86" t="b">
        <v>0</v>
      </c>
      <c r="G448" s="86" t="b">
        <v>0</v>
      </c>
    </row>
    <row r="449" spans="1:7" ht="15">
      <c r="A449" s="86" t="s">
        <v>2401</v>
      </c>
      <c r="B449" s="86">
        <v>3</v>
      </c>
      <c r="C449" s="120">
        <v>0.0036389923283970857</v>
      </c>
      <c r="D449" s="86" t="s">
        <v>1900</v>
      </c>
      <c r="E449" s="86" t="b">
        <v>0</v>
      </c>
      <c r="F449" s="86" t="b">
        <v>0</v>
      </c>
      <c r="G449" s="86" t="b">
        <v>0</v>
      </c>
    </row>
    <row r="450" spans="1:7" ht="15">
      <c r="A450" s="86" t="s">
        <v>2489</v>
      </c>
      <c r="B450" s="86">
        <v>3</v>
      </c>
      <c r="C450" s="120">
        <v>0.0036389923283970857</v>
      </c>
      <c r="D450" s="86" t="s">
        <v>1900</v>
      </c>
      <c r="E450" s="86" t="b">
        <v>0</v>
      </c>
      <c r="F450" s="86" t="b">
        <v>0</v>
      </c>
      <c r="G450" s="86" t="b">
        <v>0</v>
      </c>
    </row>
    <row r="451" spans="1:7" ht="15">
      <c r="A451" s="86" t="s">
        <v>2120</v>
      </c>
      <c r="B451" s="86">
        <v>10</v>
      </c>
      <c r="C451" s="120">
        <v>0</v>
      </c>
      <c r="D451" s="86" t="s">
        <v>1901</v>
      </c>
      <c r="E451" s="86" t="b">
        <v>0</v>
      </c>
      <c r="F451" s="86" t="b">
        <v>0</v>
      </c>
      <c r="G451" s="86" t="b">
        <v>0</v>
      </c>
    </row>
    <row r="452" spans="1:7" ht="15">
      <c r="A452" s="86" t="s">
        <v>434</v>
      </c>
      <c r="B452" s="86">
        <v>7</v>
      </c>
      <c r="C452" s="120">
        <v>0</v>
      </c>
      <c r="D452" s="86" t="s">
        <v>1901</v>
      </c>
      <c r="E452" s="86" t="b">
        <v>0</v>
      </c>
      <c r="F452" s="86" t="b">
        <v>0</v>
      </c>
      <c r="G452" s="86" t="b">
        <v>0</v>
      </c>
    </row>
    <row r="453" spans="1:7" ht="15">
      <c r="A453" s="86" t="s">
        <v>2121</v>
      </c>
      <c r="B453" s="86">
        <v>5</v>
      </c>
      <c r="C453" s="120">
        <v>0</v>
      </c>
      <c r="D453" s="86" t="s">
        <v>1901</v>
      </c>
      <c r="E453" s="86" t="b">
        <v>0</v>
      </c>
      <c r="F453" s="86" t="b">
        <v>0</v>
      </c>
      <c r="G453" s="86" t="b">
        <v>0</v>
      </c>
    </row>
    <row r="454" spans="1:7" ht="15">
      <c r="A454" s="86" t="s">
        <v>2039</v>
      </c>
      <c r="B454" s="86">
        <v>5</v>
      </c>
      <c r="C454" s="120">
        <v>0</v>
      </c>
      <c r="D454" s="86" t="s">
        <v>1901</v>
      </c>
      <c r="E454" s="86" t="b">
        <v>0</v>
      </c>
      <c r="F454" s="86" t="b">
        <v>0</v>
      </c>
      <c r="G454" s="86" t="b">
        <v>0</v>
      </c>
    </row>
    <row r="455" spans="1:7" ht="15">
      <c r="A455" s="86" t="s">
        <v>2122</v>
      </c>
      <c r="B455" s="86">
        <v>5</v>
      </c>
      <c r="C455" s="120">
        <v>0</v>
      </c>
      <c r="D455" s="86" t="s">
        <v>1901</v>
      </c>
      <c r="E455" s="86" t="b">
        <v>0</v>
      </c>
      <c r="F455" s="86" t="b">
        <v>0</v>
      </c>
      <c r="G455" s="86" t="b">
        <v>0</v>
      </c>
    </row>
    <row r="456" spans="1:7" ht="15">
      <c r="A456" s="86" t="s">
        <v>2123</v>
      </c>
      <c r="B456" s="86">
        <v>5</v>
      </c>
      <c r="C456" s="120">
        <v>0</v>
      </c>
      <c r="D456" s="86" t="s">
        <v>1901</v>
      </c>
      <c r="E456" s="86" t="b">
        <v>0</v>
      </c>
      <c r="F456" s="86" t="b">
        <v>0</v>
      </c>
      <c r="G456" s="86" t="b">
        <v>0</v>
      </c>
    </row>
    <row r="457" spans="1:7" ht="15">
      <c r="A457" s="86" t="s">
        <v>2124</v>
      </c>
      <c r="B457" s="86">
        <v>5</v>
      </c>
      <c r="C457" s="120">
        <v>0</v>
      </c>
      <c r="D457" s="86" t="s">
        <v>1901</v>
      </c>
      <c r="E457" s="86" t="b">
        <v>0</v>
      </c>
      <c r="F457" s="86" t="b">
        <v>0</v>
      </c>
      <c r="G457" s="86" t="b">
        <v>0</v>
      </c>
    </row>
    <row r="458" spans="1:7" ht="15">
      <c r="A458" s="86" t="s">
        <v>2038</v>
      </c>
      <c r="B458" s="86">
        <v>5</v>
      </c>
      <c r="C458" s="120">
        <v>0</v>
      </c>
      <c r="D458" s="86" t="s">
        <v>1901</v>
      </c>
      <c r="E458" s="86" t="b">
        <v>0</v>
      </c>
      <c r="F458" s="86" t="b">
        <v>0</v>
      </c>
      <c r="G458" s="86" t="b">
        <v>0</v>
      </c>
    </row>
    <row r="459" spans="1:7" ht="15">
      <c r="A459" s="86" t="s">
        <v>2125</v>
      </c>
      <c r="B459" s="86">
        <v>5</v>
      </c>
      <c r="C459" s="120">
        <v>0</v>
      </c>
      <c r="D459" s="86" t="s">
        <v>1901</v>
      </c>
      <c r="E459" s="86" t="b">
        <v>0</v>
      </c>
      <c r="F459" s="86" t="b">
        <v>0</v>
      </c>
      <c r="G459" s="86" t="b">
        <v>0</v>
      </c>
    </row>
    <row r="460" spans="1:7" ht="15">
      <c r="A460" s="86" t="s">
        <v>2126</v>
      </c>
      <c r="B460" s="86">
        <v>5</v>
      </c>
      <c r="C460" s="120">
        <v>0</v>
      </c>
      <c r="D460" s="86" t="s">
        <v>1901</v>
      </c>
      <c r="E460" s="86" t="b">
        <v>0</v>
      </c>
      <c r="F460" s="86" t="b">
        <v>0</v>
      </c>
      <c r="G460" s="86" t="b">
        <v>0</v>
      </c>
    </row>
    <row r="461" spans="1:7" ht="15">
      <c r="A461" s="86" t="s">
        <v>2418</v>
      </c>
      <c r="B461" s="86">
        <v>5</v>
      </c>
      <c r="C461" s="120">
        <v>0</v>
      </c>
      <c r="D461" s="86" t="s">
        <v>1901</v>
      </c>
      <c r="E461" s="86" t="b">
        <v>0</v>
      </c>
      <c r="F461" s="86" t="b">
        <v>0</v>
      </c>
      <c r="G461" s="86" t="b">
        <v>0</v>
      </c>
    </row>
    <row r="462" spans="1:7" ht="15">
      <c r="A462" s="86" t="s">
        <v>2419</v>
      </c>
      <c r="B462" s="86">
        <v>5</v>
      </c>
      <c r="C462" s="120">
        <v>0</v>
      </c>
      <c r="D462" s="86" t="s">
        <v>1901</v>
      </c>
      <c r="E462" s="86" t="b">
        <v>0</v>
      </c>
      <c r="F462" s="86" t="b">
        <v>0</v>
      </c>
      <c r="G462" s="86" t="b">
        <v>0</v>
      </c>
    </row>
    <row r="463" spans="1:7" ht="15">
      <c r="A463" s="86" t="s">
        <v>2420</v>
      </c>
      <c r="B463" s="86">
        <v>5</v>
      </c>
      <c r="C463" s="120">
        <v>0</v>
      </c>
      <c r="D463" s="86" t="s">
        <v>1901</v>
      </c>
      <c r="E463" s="86" t="b">
        <v>0</v>
      </c>
      <c r="F463" s="86" t="b">
        <v>0</v>
      </c>
      <c r="G463" s="86" t="b">
        <v>0</v>
      </c>
    </row>
    <row r="464" spans="1:7" ht="15">
      <c r="A464" s="86" t="s">
        <v>2421</v>
      </c>
      <c r="B464" s="86">
        <v>5</v>
      </c>
      <c r="C464" s="120">
        <v>0</v>
      </c>
      <c r="D464" s="86" t="s">
        <v>1901</v>
      </c>
      <c r="E464" s="86" t="b">
        <v>0</v>
      </c>
      <c r="F464" s="86" t="b">
        <v>0</v>
      </c>
      <c r="G464" s="86" t="b">
        <v>0</v>
      </c>
    </row>
    <row r="465" spans="1:7" ht="15">
      <c r="A465" s="86" t="s">
        <v>2422</v>
      </c>
      <c r="B465" s="86">
        <v>5</v>
      </c>
      <c r="C465" s="120">
        <v>0</v>
      </c>
      <c r="D465" s="86" t="s">
        <v>1901</v>
      </c>
      <c r="E465" s="86" t="b">
        <v>0</v>
      </c>
      <c r="F465" s="86" t="b">
        <v>0</v>
      </c>
      <c r="G465" s="86" t="b">
        <v>0</v>
      </c>
    </row>
    <row r="466" spans="1:7" ht="15">
      <c r="A466" s="86" t="s">
        <v>2423</v>
      </c>
      <c r="B466" s="86">
        <v>5</v>
      </c>
      <c r="C466" s="120">
        <v>0</v>
      </c>
      <c r="D466" s="86" t="s">
        <v>1901</v>
      </c>
      <c r="E466" s="86" t="b">
        <v>0</v>
      </c>
      <c r="F466" s="86" t="b">
        <v>0</v>
      </c>
      <c r="G466" s="86" t="b">
        <v>0</v>
      </c>
    </row>
    <row r="467" spans="1:7" ht="15">
      <c r="A467" s="86" t="s">
        <v>2438</v>
      </c>
      <c r="B467" s="86">
        <v>4</v>
      </c>
      <c r="C467" s="120">
        <v>0.01196812056156504</v>
      </c>
      <c r="D467" s="86" t="s">
        <v>1901</v>
      </c>
      <c r="E467" s="86" t="b">
        <v>0</v>
      </c>
      <c r="F467" s="86" t="b">
        <v>1</v>
      </c>
      <c r="G467" s="86" t="b">
        <v>0</v>
      </c>
    </row>
    <row r="468" spans="1:7" ht="15">
      <c r="A468" s="86" t="s">
        <v>2439</v>
      </c>
      <c r="B468" s="86">
        <v>4</v>
      </c>
      <c r="C468" s="120">
        <v>0.01196812056156504</v>
      </c>
      <c r="D468" s="86" t="s">
        <v>1901</v>
      </c>
      <c r="E468" s="86" t="b">
        <v>0</v>
      </c>
      <c r="F468" s="86" t="b">
        <v>0</v>
      </c>
      <c r="G468" s="86" t="b">
        <v>0</v>
      </c>
    </row>
    <row r="469" spans="1:7" ht="15">
      <c r="A469" s="86" t="s">
        <v>2097</v>
      </c>
      <c r="B469" s="86">
        <v>3</v>
      </c>
      <c r="C469" s="120">
        <v>0.0050041071342035275</v>
      </c>
      <c r="D469" s="86" t="s">
        <v>1901</v>
      </c>
      <c r="E469" s="86" t="b">
        <v>0</v>
      </c>
      <c r="F469" s="86" t="b">
        <v>0</v>
      </c>
      <c r="G469" s="86" t="b">
        <v>0</v>
      </c>
    </row>
    <row r="470" spans="1:7" ht="15">
      <c r="A470" s="86" t="s">
        <v>2490</v>
      </c>
      <c r="B470" s="86">
        <v>3</v>
      </c>
      <c r="C470" s="120">
        <v>0.0050041071342035275</v>
      </c>
      <c r="D470" s="86" t="s">
        <v>1901</v>
      </c>
      <c r="E470" s="86" t="b">
        <v>0</v>
      </c>
      <c r="F470" s="86" t="b">
        <v>0</v>
      </c>
      <c r="G470" s="86" t="b">
        <v>0</v>
      </c>
    </row>
    <row r="471" spans="1:7" ht="15">
      <c r="A471" s="86" t="s">
        <v>2491</v>
      </c>
      <c r="B471" s="86">
        <v>3</v>
      </c>
      <c r="C471" s="120">
        <v>0.0050041071342035275</v>
      </c>
      <c r="D471" s="86" t="s">
        <v>1901</v>
      </c>
      <c r="E471" s="86" t="b">
        <v>0</v>
      </c>
      <c r="F471" s="86" t="b">
        <v>0</v>
      </c>
      <c r="G471" s="86" t="b">
        <v>0</v>
      </c>
    </row>
    <row r="472" spans="1:7" ht="15">
      <c r="A472" s="86" t="s">
        <v>2440</v>
      </c>
      <c r="B472" s="86">
        <v>3</v>
      </c>
      <c r="C472" s="120">
        <v>0.0050041071342035275</v>
      </c>
      <c r="D472" s="86" t="s">
        <v>1901</v>
      </c>
      <c r="E472" s="86" t="b">
        <v>0</v>
      </c>
      <c r="F472" s="86" t="b">
        <v>0</v>
      </c>
      <c r="G472" s="86" t="b">
        <v>0</v>
      </c>
    </row>
    <row r="473" spans="1:7" ht="15">
      <c r="A473" s="86" t="s">
        <v>2492</v>
      </c>
      <c r="B473" s="86">
        <v>3</v>
      </c>
      <c r="C473" s="120">
        <v>0.0050041071342035275</v>
      </c>
      <c r="D473" s="86" t="s">
        <v>1901</v>
      </c>
      <c r="E473" s="86" t="b">
        <v>0</v>
      </c>
      <c r="F473" s="86" t="b">
        <v>0</v>
      </c>
      <c r="G473" s="86" t="b">
        <v>0</v>
      </c>
    </row>
    <row r="474" spans="1:7" ht="15">
      <c r="A474" s="86" t="s">
        <v>2398</v>
      </c>
      <c r="B474" s="86">
        <v>3</v>
      </c>
      <c r="C474" s="120">
        <v>0.0050041071342035275</v>
      </c>
      <c r="D474" s="86" t="s">
        <v>1901</v>
      </c>
      <c r="E474" s="86" t="b">
        <v>0</v>
      </c>
      <c r="F474" s="86" t="b">
        <v>0</v>
      </c>
      <c r="G474" s="86" t="b">
        <v>0</v>
      </c>
    </row>
    <row r="475" spans="1:7" ht="15">
      <c r="A475" s="86" t="s">
        <v>2402</v>
      </c>
      <c r="B475" s="86">
        <v>3</v>
      </c>
      <c r="C475" s="120">
        <v>0.0050041071342035275</v>
      </c>
      <c r="D475" s="86" t="s">
        <v>1901</v>
      </c>
      <c r="E475" s="86" t="b">
        <v>0</v>
      </c>
      <c r="F475" s="86" t="b">
        <v>0</v>
      </c>
      <c r="G475" s="86" t="b">
        <v>0</v>
      </c>
    </row>
    <row r="476" spans="1:7" ht="15">
      <c r="A476" s="86" t="s">
        <v>2493</v>
      </c>
      <c r="B476" s="86">
        <v>3</v>
      </c>
      <c r="C476" s="120">
        <v>0.0050041071342035275</v>
      </c>
      <c r="D476" s="86" t="s">
        <v>1901</v>
      </c>
      <c r="E476" s="86" t="b">
        <v>0</v>
      </c>
      <c r="F476" s="86" t="b">
        <v>0</v>
      </c>
      <c r="G476" s="86" t="b">
        <v>0</v>
      </c>
    </row>
    <row r="477" spans="1:7" ht="15">
      <c r="A477" s="86" t="s">
        <v>2437</v>
      </c>
      <c r="B477" s="86">
        <v>3</v>
      </c>
      <c r="C477" s="120">
        <v>0.0050041071342035275</v>
      </c>
      <c r="D477" s="86" t="s">
        <v>1901</v>
      </c>
      <c r="E477" s="86" t="b">
        <v>0</v>
      </c>
      <c r="F477" s="86" t="b">
        <v>0</v>
      </c>
      <c r="G477" s="86" t="b">
        <v>0</v>
      </c>
    </row>
    <row r="478" spans="1:7" ht="15">
      <c r="A478" s="86" t="s">
        <v>2070</v>
      </c>
      <c r="B478" s="86">
        <v>3</v>
      </c>
      <c r="C478" s="120">
        <v>0.0050041071342035275</v>
      </c>
      <c r="D478" s="86" t="s">
        <v>1901</v>
      </c>
      <c r="E478" s="86" t="b">
        <v>0</v>
      </c>
      <c r="F478" s="86" t="b">
        <v>0</v>
      </c>
      <c r="G478" s="86" t="b">
        <v>0</v>
      </c>
    </row>
    <row r="479" spans="1:7" ht="15">
      <c r="A479" s="86" t="s">
        <v>2539</v>
      </c>
      <c r="B479" s="86">
        <v>2</v>
      </c>
      <c r="C479" s="120">
        <v>0.00598406028078252</v>
      </c>
      <c r="D479" s="86" t="s">
        <v>1901</v>
      </c>
      <c r="E479" s="86" t="b">
        <v>0</v>
      </c>
      <c r="F479" s="86" t="b">
        <v>1</v>
      </c>
      <c r="G479" s="86" t="b">
        <v>0</v>
      </c>
    </row>
    <row r="480" spans="1:7" ht="15">
      <c r="A480" s="86" t="s">
        <v>2436</v>
      </c>
      <c r="B480" s="86">
        <v>2</v>
      </c>
      <c r="C480" s="120">
        <v>0.00598406028078252</v>
      </c>
      <c r="D480" s="86" t="s">
        <v>1901</v>
      </c>
      <c r="E480" s="86" t="b">
        <v>0</v>
      </c>
      <c r="F480" s="86" t="b">
        <v>0</v>
      </c>
      <c r="G480" s="86" t="b">
        <v>0</v>
      </c>
    </row>
    <row r="481" spans="1:7" ht="15">
      <c r="A481" s="86" t="s">
        <v>2540</v>
      </c>
      <c r="B481" s="86">
        <v>2</v>
      </c>
      <c r="C481" s="120">
        <v>0.00598406028078252</v>
      </c>
      <c r="D481" s="86" t="s">
        <v>1901</v>
      </c>
      <c r="E481" s="86" t="b">
        <v>1</v>
      </c>
      <c r="F481" s="86" t="b">
        <v>0</v>
      </c>
      <c r="G481" s="86" t="b">
        <v>0</v>
      </c>
    </row>
    <row r="482" spans="1:7" ht="15">
      <c r="A482" s="86" t="s">
        <v>2541</v>
      </c>
      <c r="B482" s="86">
        <v>2</v>
      </c>
      <c r="C482" s="120">
        <v>0.00598406028078252</v>
      </c>
      <c r="D482" s="86" t="s">
        <v>1901</v>
      </c>
      <c r="E482" s="86" t="b">
        <v>0</v>
      </c>
      <c r="F482" s="86" t="b">
        <v>0</v>
      </c>
      <c r="G482" s="86" t="b">
        <v>0</v>
      </c>
    </row>
    <row r="483" spans="1:7" ht="15">
      <c r="A483" s="86" t="s">
        <v>2542</v>
      </c>
      <c r="B483" s="86">
        <v>2</v>
      </c>
      <c r="C483" s="120">
        <v>0</v>
      </c>
      <c r="D483" s="86" t="s">
        <v>1902</v>
      </c>
      <c r="E483" s="86" t="b">
        <v>0</v>
      </c>
      <c r="F483" s="86" t="b">
        <v>0</v>
      </c>
      <c r="G483" s="86" t="b">
        <v>0</v>
      </c>
    </row>
    <row r="484" spans="1:7" ht="15">
      <c r="A484" s="86" t="s">
        <v>2039</v>
      </c>
      <c r="B484" s="86">
        <v>2</v>
      </c>
      <c r="C484" s="120">
        <v>0</v>
      </c>
      <c r="D484" s="86" t="s">
        <v>1902</v>
      </c>
      <c r="E484" s="86" t="b">
        <v>0</v>
      </c>
      <c r="F484" s="86" t="b">
        <v>0</v>
      </c>
      <c r="G484" s="86" t="b">
        <v>0</v>
      </c>
    </row>
    <row r="485" spans="1:7" ht="15">
      <c r="A485" s="86" t="s">
        <v>2470</v>
      </c>
      <c r="B485" s="86">
        <v>2</v>
      </c>
      <c r="C485" s="120">
        <v>0</v>
      </c>
      <c r="D485" s="86" t="s">
        <v>1902</v>
      </c>
      <c r="E485" s="86" t="b">
        <v>0</v>
      </c>
      <c r="F485" s="86" t="b">
        <v>0</v>
      </c>
      <c r="G485" s="86" t="b">
        <v>0</v>
      </c>
    </row>
    <row r="486" spans="1:7" ht="15">
      <c r="A486" s="86" t="s">
        <v>2471</v>
      </c>
      <c r="B486" s="86">
        <v>2</v>
      </c>
      <c r="C486" s="120">
        <v>0</v>
      </c>
      <c r="D486" s="86" t="s">
        <v>1902</v>
      </c>
      <c r="E486" s="86" t="b">
        <v>0</v>
      </c>
      <c r="F486" s="86" t="b">
        <v>0</v>
      </c>
      <c r="G486" s="86" t="b">
        <v>0</v>
      </c>
    </row>
    <row r="487" spans="1:7" ht="15">
      <c r="A487" s="86" t="s">
        <v>2472</v>
      </c>
      <c r="B487" s="86">
        <v>2</v>
      </c>
      <c r="C487" s="120">
        <v>0</v>
      </c>
      <c r="D487" s="86" t="s">
        <v>1902</v>
      </c>
      <c r="E487" s="86" t="b">
        <v>0</v>
      </c>
      <c r="F487" s="86" t="b">
        <v>0</v>
      </c>
      <c r="G487" s="86" t="b">
        <v>0</v>
      </c>
    </row>
    <row r="488" spans="1:7" ht="15">
      <c r="A488" s="86" t="s">
        <v>2473</v>
      </c>
      <c r="B488" s="86">
        <v>2</v>
      </c>
      <c r="C488" s="120">
        <v>0</v>
      </c>
      <c r="D488" s="86" t="s">
        <v>1902</v>
      </c>
      <c r="E488" s="86" t="b">
        <v>0</v>
      </c>
      <c r="F488" s="86" t="b">
        <v>0</v>
      </c>
      <c r="G488" s="86" t="b">
        <v>0</v>
      </c>
    </row>
    <row r="489" spans="1:7" ht="15">
      <c r="A489" s="86" t="s">
        <v>2474</v>
      </c>
      <c r="B489" s="86">
        <v>2</v>
      </c>
      <c r="C489" s="120">
        <v>0</v>
      </c>
      <c r="D489" s="86" t="s">
        <v>1902</v>
      </c>
      <c r="E489" s="86" t="b">
        <v>0</v>
      </c>
      <c r="F489" s="86" t="b">
        <v>0</v>
      </c>
      <c r="G489" s="86" t="b">
        <v>0</v>
      </c>
    </row>
    <row r="490" spans="1:7" ht="15">
      <c r="A490" s="86" t="s">
        <v>2475</v>
      </c>
      <c r="B490" s="86">
        <v>2</v>
      </c>
      <c r="C490" s="120">
        <v>0</v>
      </c>
      <c r="D490" s="86" t="s">
        <v>1902</v>
      </c>
      <c r="E490" s="86" t="b">
        <v>0</v>
      </c>
      <c r="F490" s="86" t="b">
        <v>0</v>
      </c>
      <c r="G490" s="86" t="b">
        <v>0</v>
      </c>
    </row>
    <row r="491" spans="1:7" ht="15">
      <c r="A491" s="86" t="s">
        <v>2476</v>
      </c>
      <c r="B491" s="86">
        <v>2</v>
      </c>
      <c r="C491" s="120">
        <v>0</v>
      </c>
      <c r="D491" s="86" t="s">
        <v>1902</v>
      </c>
      <c r="E491" s="86" t="b">
        <v>0</v>
      </c>
      <c r="F491" s="86" t="b">
        <v>0</v>
      </c>
      <c r="G491" s="86" t="b">
        <v>0</v>
      </c>
    </row>
    <row r="492" spans="1:7" ht="15">
      <c r="A492" s="86" t="s">
        <v>2477</v>
      </c>
      <c r="B492" s="86">
        <v>2</v>
      </c>
      <c r="C492" s="120">
        <v>0</v>
      </c>
      <c r="D492" s="86" t="s">
        <v>1902</v>
      </c>
      <c r="E492" s="86" t="b">
        <v>0</v>
      </c>
      <c r="F492" s="86" t="b">
        <v>0</v>
      </c>
      <c r="G492" s="86" t="b">
        <v>0</v>
      </c>
    </row>
    <row r="493" spans="1:7" ht="15">
      <c r="A493" s="86" t="s">
        <v>353</v>
      </c>
      <c r="B493" s="86">
        <v>2</v>
      </c>
      <c r="C493" s="120">
        <v>0</v>
      </c>
      <c r="D493" s="86" t="s">
        <v>1902</v>
      </c>
      <c r="E493" s="86" t="b">
        <v>0</v>
      </c>
      <c r="F493" s="86" t="b">
        <v>0</v>
      </c>
      <c r="G493" s="86" t="b">
        <v>0</v>
      </c>
    </row>
    <row r="494" spans="1:7" ht="15">
      <c r="A494" s="86" t="s">
        <v>2038</v>
      </c>
      <c r="B494" s="86">
        <v>2</v>
      </c>
      <c r="C494" s="120">
        <v>0</v>
      </c>
      <c r="D494" s="86" t="s">
        <v>1902</v>
      </c>
      <c r="E494" s="86" t="b">
        <v>0</v>
      </c>
      <c r="F494" s="86" t="b">
        <v>0</v>
      </c>
      <c r="G494" s="86" t="b">
        <v>0</v>
      </c>
    </row>
    <row r="495" spans="1:7" ht="15">
      <c r="A495" s="86" t="s">
        <v>2543</v>
      </c>
      <c r="B495" s="86">
        <v>2</v>
      </c>
      <c r="C495" s="120">
        <v>0</v>
      </c>
      <c r="D495" s="86" t="s">
        <v>1902</v>
      </c>
      <c r="E495" s="86" t="b">
        <v>0</v>
      </c>
      <c r="F495" s="86" t="b">
        <v>0</v>
      </c>
      <c r="G495" s="86" t="b">
        <v>0</v>
      </c>
    </row>
    <row r="496" spans="1:7" ht="15">
      <c r="A496" s="86" t="s">
        <v>2449</v>
      </c>
      <c r="B496" s="86">
        <v>2</v>
      </c>
      <c r="C496" s="120">
        <v>0</v>
      </c>
      <c r="D496" s="86" t="s">
        <v>1903</v>
      </c>
      <c r="E496" s="86" t="b">
        <v>1</v>
      </c>
      <c r="F496" s="86" t="b">
        <v>0</v>
      </c>
      <c r="G496" s="86" t="b">
        <v>0</v>
      </c>
    </row>
    <row r="497" spans="1:7" ht="15">
      <c r="A497" s="86" t="s">
        <v>2494</v>
      </c>
      <c r="B497" s="86">
        <v>2</v>
      </c>
      <c r="C497" s="120">
        <v>0</v>
      </c>
      <c r="D497" s="86" t="s">
        <v>1903</v>
      </c>
      <c r="E497" s="86" t="b">
        <v>1</v>
      </c>
      <c r="F497" s="86" t="b">
        <v>0</v>
      </c>
      <c r="G497" s="86" t="b">
        <v>0</v>
      </c>
    </row>
    <row r="498" spans="1:7" ht="15">
      <c r="A498" s="86" t="s">
        <v>2495</v>
      </c>
      <c r="B498" s="86">
        <v>2</v>
      </c>
      <c r="C498" s="120">
        <v>0</v>
      </c>
      <c r="D498" s="86" t="s">
        <v>1903</v>
      </c>
      <c r="E498" s="86" t="b">
        <v>0</v>
      </c>
      <c r="F498" s="86" t="b">
        <v>0</v>
      </c>
      <c r="G498" s="86" t="b">
        <v>0</v>
      </c>
    </row>
    <row r="499" spans="1:7" ht="15">
      <c r="A499" s="86" t="s">
        <v>2038</v>
      </c>
      <c r="B499" s="86">
        <v>2</v>
      </c>
      <c r="C499" s="120">
        <v>0</v>
      </c>
      <c r="D499" s="86" t="s">
        <v>1903</v>
      </c>
      <c r="E499" s="86" t="b">
        <v>0</v>
      </c>
      <c r="F499" s="86" t="b">
        <v>0</v>
      </c>
      <c r="G499" s="86" t="b">
        <v>0</v>
      </c>
    </row>
    <row r="500" spans="1:7" ht="15">
      <c r="A500" s="86" t="s">
        <v>2092</v>
      </c>
      <c r="B500" s="86">
        <v>2</v>
      </c>
      <c r="C500" s="120">
        <v>0</v>
      </c>
      <c r="D500" s="86" t="s">
        <v>1903</v>
      </c>
      <c r="E500" s="86" t="b">
        <v>0</v>
      </c>
      <c r="F500" s="86" t="b">
        <v>0</v>
      </c>
      <c r="G500" s="86" t="b">
        <v>0</v>
      </c>
    </row>
    <row r="501" spans="1:7" ht="15">
      <c r="A501" s="86" t="s">
        <v>2039</v>
      </c>
      <c r="B501" s="86">
        <v>2</v>
      </c>
      <c r="C501" s="120">
        <v>0</v>
      </c>
      <c r="D501" s="86" t="s">
        <v>1903</v>
      </c>
      <c r="E501" s="86" t="b">
        <v>0</v>
      </c>
      <c r="F501" s="86" t="b">
        <v>0</v>
      </c>
      <c r="G501" s="86" t="b">
        <v>0</v>
      </c>
    </row>
    <row r="502" spans="1:7" ht="15">
      <c r="A502" s="86" t="s">
        <v>2040</v>
      </c>
      <c r="B502" s="86">
        <v>2</v>
      </c>
      <c r="C502" s="120">
        <v>0</v>
      </c>
      <c r="D502" s="86" t="s">
        <v>1903</v>
      </c>
      <c r="E502" s="86" t="b">
        <v>0</v>
      </c>
      <c r="F502" s="86" t="b">
        <v>0</v>
      </c>
      <c r="G502" s="86" t="b">
        <v>0</v>
      </c>
    </row>
    <row r="503" spans="1:7" ht="15">
      <c r="A503" s="86" t="s">
        <v>2390</v>
      </c>
      <c r="B503" s="86">
        <v>2</v>
      </c>
      <c r="C503" s="120">
        <v>0</v>
      </c>
      <c r="D503" s="86" t="s">
        <v>1903</v>
      </c>
      <c r="E503" s="86" t="b">
        <v>0</v>
      </c>
      <c r="F503" s="86" t="b">
        <v>0</v>
      </c>
      <c r="G503" s="86" t="b">
        <v>0</v>
      </c>
    </row>
    <row r="504" spans="1:7" ht="15">
      <c r="A504" s="86" t="s">
        <v>2496</v>
      </c>
      <c r="B504" s="86">
        <v>2</v>
      </c>
      <c r="C504" s="120">
        <v>0</v>
      </c>
      <c r="D504" s="86" t="s">
        <v>1903</v>
      </c>
      <c r="E504" s="86" t="b">
        <v>1</v>
      </c>
      <c r="F504" s="86" t="b">
        <v>0</v>
      </c>
      <c r="G504" s="86" t="b">
        <v>0</v>
      </c>
    </row>
    <row r="505" spans="1:7" ht="15">
      <c r="A505" s="86" t="s">
        <v>2497</v>
      </c>
      <c r="B505" s="86">
        <v>2</v>
      </c>
      <c r="C505" s="120">
        <v>0</v>
      </c>
      <c r="D505" s="86" t="s">
        <v>1903</v>
      </c>
      <c r="E505" s="86" t="b">
        <v>0</v>
      </c>
      <c r="F505" s="86" t="b">
        <v>0</v>
      </c>
      <c r="G505" s="86" t="b">
        <v>0</v>
      </c>
    </row>
    <row r="506" spans="1:7" ht="15">
      <c r="A506" s="86" t="s">
        <v>2498</v>
      </c>
      <c r="B506" s="86">
        <v>2</v>
      </c>
      <c r="C506" s="120">
        <v>0</v>
      </c>
      <c r="D506" s="86" t="s">
        <v>1903</v>
      </c>
      <c r="E506" s="86" t="b">
        <v>0</v>
      </c>
      <c r="F506" s="86" t="b">
        <v>0</v>
      </c>
      <c r="G506" s="86" t="b">
        <v>0</v>
      </c>
    </row>
    <row r="507" spans="1:7" ht="15">
      <c r="A507" s="86" t="s">
        <v>2499</v>
      </c>
      <c r="B507" s="86">
        <v>2</v>
      </c>
      <c r="C507" s="120">
        <v>0</v>
      </c>
      <c r="D507" s="86" t="s">
        <v>1903</v>
      </c>
      <c r="E507" s="86" t="b">
        <v>0</v>
      </c>
      <c r="F507" s="86" t="b">
        <v>0</v>
      </c>
      <c r="G507" s="86" t="b">
        <v>0</v>
      </c>
    </row>
    <row r="508" spans="1:7" ht="15">
      <c r="A508" s="86" t="s">
        <v>2500</v>
      </c>
      <c r="B508" s="86">
        <v>2</v>
      </c>
      <c r="C508" s="120">
        <v>0</v>
      </c>
      <c r="D508" s="86" t="s">
        <v>1903</v>
      </c>
      <c r="E508" s="86" t="b">
        <v>0</v>
      </c>
      <c r="F508" s="86" t="b">
        <v>0</v>
      </c>
      <c r="G508" s="86" t="b">
        <v>0</v>
      </c>
    </row>
    <row r="509" spans="1:7" ht="15">
      <c r="A509" s="86" t="s">
        <v>2051</v>
      </c>
      <c r="B509" s="86">
        <v>2</v>
      </c>
      <c r="C509" s="120">
        <v>0</v>
      </c>
      <c r="D509" s="86" t="s">
        <v>1903</v>
      </c>
      <c r="E509" s="86" t="b">
        <v>0</v>
      </c>
      <c r="F509" s="86" t="b">
        <v>0</v>
      </c>
      <c r="G509" s="86" t="b">
        <v>0</v>
      </c>
    </row>
    <row r="510" spans="1:7" ht="15">
      <c r="A510" s="86" t="s">
        <v>2052</v>
      </c>
      <c r="B510" s="86">
        <v>2</v>
      </c>
      <c r="C510" s="120">
        <v>0</v>
      </c>
      <c r="D510" s="86" t="s">
        <v>1903</v>
      </c>
      <c r="E510" s="86" t="b">
        <v>0</v>
      </c>
      <c r="F510" s="86" t="b">
        <v>0</v>
      </c>
      <c r="G510" s="86" t="b">
        <v>0</v>
      </c>
    </row>
    <row r="511" spans="1:7" ht="15">
      <c r="A511" s="86" t="s">
        <v>2501</v>
      </c>
      <c r="B511" s="86">
        <v>2</v>
      </c>
      <c r="C511" s="120">
        <v>0</v>
      </c>
      <c r="D511" s="86" t="s">
        <v>1903</v>
      </c>
      <c r="E511" s="86" t="b">
        <v>0</v>
      </c>
      <c r="F511" s="86" t="b">
        <v>0</v>
      </c>
      <c r="G511" s="86" t="b">
        <v>0</v>
      </c>
    </row>
    <row r="512" spans="1:7" ht="15">
      <c r="A512" s="86" t="s">
        <v>366</v>
      </c>
      <c r="B512" s="86">
        <v>2</v>
      </c>
      <c r="C512" s="120">
        <v>0</v>
      </c>
      <c r="D512" s="86" t="s">
        <v>1903</v>
      </c>
      <c r="E512" s="86" t="b">
        <v>0</v>
      </c>
      <c r="F512" s="86" t="b">
        <v>0</v>
      </c>
      <c r="G512" s="86" t="b">
        <v>0</v>
      </c>
    </row>
    <row r="513" spans="1:7" ht="15">
      <c r="A513" s="86" t="s">
        <v>365</v>
      </c>
      <c r="B513" s="86">
        <v>2</v>
      </c>
      <c r="C513" s="120">
        <v>0</v>
      </c>
      <c r="D513" s="86" t="s">
        <v>1903</v>
      </c>
      <c r="E513" s="86" t="b">
        <v>0</v>
      </c>
      <c r="F513" s="86" t="b">
        <v>0</v>
      </c>
      <c r="G513" s="86" t="b">
        <v>0</v>
      </c>
    </row>
    <row r="514" spans="1:7" ht="15">
      <c r="A514" s="86" t="s">
        <v>2072</v>
      </c>
      <c r="B514" s="86">
        <v>2</v>
      </c>
      <c r="C514" s="120">
        <v>0</v>
      </c>
      <c r="D514" s="86" t="s">
        <v>1903</v>
      </c>
      <c r="E514" s="86" t="b">
        <v>0</v>
      </c>
      <c r="F514" s="86" t="b">
        <v>0</v>
      </c>
      <c r="G514" s="86" t="b">
        <v>0</v>
      </c>
    </row>
    <row r="515" spans="1:7" ht="15">
      <c r="A515" s="86" t="s">
        <v>2502</v>
      </c>
      <c r="B515" s="86">
        <v>2</v>
      </c>
      <c r="C515" s="120">
        <v>0</v>
      </c>
      <c r="D515" s="86" t="s">
        <v>1903</v>
      </c>
      <c r="E515" s="86" t="b">
        <v>0</v>
      </c>
      <c r="F515" s="86" t="b">
        <v>0</v>
      </c>
      <c r="G515" s="86" t="b">
        <v>0</v>
      </c>
    </row>
    <row r="516" spans="1:7" ht="15">
      <c r="A516" s="86" t="s">
        <v>2399</v>
      </c>
      <c r="B516" s="86">
        <v>2</v>
      </c>
      <c r="C516" s="120">
        <v>0</v>
      </c>
      <c r="D516" s="86" t="s">
        <v>1903</v>
      </c>
      <c r="E516" s="86" t="b">
        <v>0</v>
      </c>
      <c r="F516" s="86" t="b">
        <v>0</v>
      </c>
      <c r="G516" s="86" t="b">
        <v>0</v>
      </c>
    </row>
    <row r="517" spans="1:7" ht="15">
      <c r="A517" s="86" t="s">
        <v>2140</v>
      </c>
      <c r="B517" s="86">
        <v>2</v>
      </c>
      <c r="C517" s="120">
        <v>0</v>
      </c>
      <c r="D517" s="86" t="s">
        <v>1904</v>
      </c>
      <c r="E517" s="86" t="b">
        <v>0</v>
      </c>
      <c r="F517" s="86" t="b">
        <v>0</v>
      </c>
      <c r="G517" s="86" t="b">
        <v>0</v>
      </c>
    </row>
    <row r="518" spans="1:7" ht="15">
      <c r="A518" s="86" t="s">
        <v>2038</v>
      </c>
      <c r="B518" s="86">
        <v>4</v>
      </c>
      <c r="C518" s="120">
        <v>0</v>
      </c>
      <c r="D518" s="86" t="s">
        <v>1905</v>
      </c>
      <c r="E518" s="86" t="b">
        <v>0</v>
      </c>
      <c r="F518" s="86" t="b">
        <v>0</v>
      </c>
      <c r="G518" s="86" t="b">
        <v>0</v>
      </c>
    </row>
    <row r="519" spans="1:7" ht="15">
      <c r="A519" s="86" t="s">
        <v>2039</v>
      </c>
      <c r="B519" s="86">
        <v>4</v>
      </c>
      <c r="C519" s="120">
        <v>0</v>
      </c>
      <c r="D519" s="86" t="s">
        <v>1905</v>
      </c>
      <c r="E519" s="86" t="b">
        <v>0</v>
      </c>
      <c r="F519" s="86" t="b">
        <v>0</v>
      </c>
      <c r="G519" s="86" t="b">
        <v>0</v>
      </c>
    </row>
    <row r="520" spans="1:7" ht="15">
      <c r="A520" s="86" t="s">
        <v>2040</v>
      </c>
      <c r="B520" s="86">
        <v>4</v>
      </c>
      <c r="C520" s="120">
        <v>0</v>
      </c>
      <c r="D520" s="86" t="s">
        <v>1905</v>
      </c>
      <c r="E520" s="86" t="b">
        <v>0</v>
      </c>
      <c r="F520" s="86" t="b">
        <v>0</v>
      </c>
      <c r="G520" s="86" t="b">
        <v>0</v>
      </c>
    </row>
    <row r="521" spans="1:7" ht="15">
      <c r="A521" s="86" t="s">
        <v>2041</v>
      </c>
      <c r="B521" s="86">
        <v>4</v>
      </c>
      <c r="C521" s="120">
        <v>0</v>
      </c>
      <c r="D521" s="86" t="s">
        <v>1905</v>
      </c>
      <c r="E521" s="86" t="b">
        <v>0</v>
      </c>
      <c r="F521" s="86" t="b">
        <v>0</v>
      </c>
      <c r="G521" s="86" t="b">
        <v>0</v>
      </c>
    </row>
    <row r="522" spans="1:7" ht="15">
      <c r="A522" s="86" t="s">
        <v>2073</v>
      </c>
      <c r="B522" s="86">
        <v>4</v>
      </c>
      <c r="C522" s="120">
        <v>0</v>
      </c>
      <c r="D522" s="86" t="s">
        <v>1905</v>
      </c>
      <c r="E522" s="86" t="b">
        <v>0</v>
      </c>
      <c r="F522" s="86" t="b">
        <v>0</v>
      </c>
      <c r="G522" s="86" t="b">
        <v>0</v>
      </c>
    </row>
    <row r="523" spans="1:7" ht="15">
      <c r="A523" s="86" t="s">
        <v>2044</v>
      </c>
      <c r="B523" s="86">
        <v>4</v>
      </c>
      <c r="C523" s="120">
        <v>0</v>
      </c>
      <c r="D523" s="86" t="s">
        <v>1905</v>
      </c>
      <c r="E523" s="86" t="b">
        <v>0</v>
      </c>
      <c r="F523" s="86" t="b">
        <v>0</v>
      </c>
      <c r="G523" s="86" t="b">
        <v>0</v>
      </c>
    </row>
    <row r="524" spans="1:7" ht="15">
      <c r="A524" s="86" t="s">
        <v>2459</v>
      </c>
      <c r="B524" s="86">
        <v>3</v>
      </c>
      <c r="C524" s="120">
        <v>0.004118859448625272</v>
      </c>
      <c r="D524" s="86" t="s">
        <v>1905</v>
      </c>
      <c r="E524" s="86" t="b">
        <v>0</v>
      </c>
      <c r="F524" s="86" t="b">
        <v>0</v>
      </c>
      <c r="G524" s="86" t="b">
        <v>0</v>
      </c>
    </row>
    <row r="525" spans="1:7" ht="15">
      <c r="A525" s="86" t="s">
        <v>2403</v>
      </c>
      <c r="B525" s="86">
        <v>3</v>
      </c>
      <c r="C525" s="120">
        <v>0.004118859448625272</v>
      </c>
      <c r="D525" s="86" t="s">
        <v>1905</v>
      </c>
      <c r="E525" s="86" t="b">
        <v>0</v>
      </c>
      <c r="F525" s="86" t="b">
        <v>0</v>
      </c>
      <c r="G525" s="86" t="b">
        <v>0</v>
      </c>
    </row>
    <row r="526" spans="1:7" ht="15">
      <c r="A526" s="86" t="s">
        <v>2001</v>
      </c>
      <c r="B526" s="86">
        <v>3</v>
      </c>
      <c r="C526" s="120">
        <v>0.004118859448625272</v>
      </c>
      <c r="D526" s="86" t="s">
        <v>1905</v>
      </c>
      <c r="E526" s="86" t="b">
        <v>0</v>
      </c>
      <c r="F526" s="86" t="b">
        <v>0</v>
      </c>
      <c r="G526" s="86" t="b">
        <v>0</v>
      </c>
    </row>
    <row r="527" spans="1:7" ht="15">
      <c r="A527" s="86" t="s">
        <v>2435</v>
      </c>
      <c r="B527" s="86">
        <v>3</v>
      </c>
      <c r="C527" s="120">
        <v>0.004118859448625272</v>
      </c>
      <c r="D527" s="86" t="s">
        <v>1905</v>
      </c>
      <c r="E527" s="86" t="b">
        <v>0</v>
      </c>
      <c r="F527" s="86" t="b">
        <v>0</v>
      </c>
      <c r="G527" s="86" t="b">
        <v>0</v>
      </c>
    </row>
    <row r="528" spans="1:7" ht="15">
      <c r="A528" s="86" t="s">
        <v>2460</v>
      </c>
      <c r="B528" s="86">
        <v>3</v>
      </c>
      <c r="C528" s="120">
        <v>0.004118859448625272</v>
      </c>
      <c r="D528" s="86" t="s">
        <v>1905</v>
      </c>
      <c r="E528" s="86" t="b">
        <v>0</v>
      </c>
      <c r="F528" s="86" t="b">
        <v>0</v>
      </c>
      <c r="G528" s="86" t="b">
        <v>0</v>
      </c>
    </row>
    <row r="529" spans="1:7" ht="15">
      <c r="A529" s="86" t="s">
        <v>2399</v>
      </c>
      <c r="B529" s="86">
        <v>3</v>
      </c>
      <c r="C529" s="120">
        <v>0.004118859448625272</v>
      </c>
      <c r="D529" s="86" t="s">
        <v>1905</v>
      </c>
      <c r="E529" s="86" t="b">
        <v>0</v>
      </c>
      <c r="F529" s="86" t="b">
        <v>0</v>
      </c>
      <c r="G529" s="86" t="b">
        <v>0</v>
      </c>
    </row>
    <row r="530" spans="1:7" ht="15">
      <c r="A530" s="86" t="s">
        <v>2461</v>
      </c>
      <c r="B530" s="86">
        <v>3</v>
      </c>
      <c r="C530" s="120">
        <v>0.004118859448625272</v>
      </c>
      <c r="D530" s="86" t="s">
        <v>1905</v>
      </c>
      <c r="E530" s="86" t="b">
        <v>0</v>
      </c>
      <c r="F530" s="86" t="b">
        <v>0</v>
      </c>
      <c r="G530" s="86" t="b">
        <v>0</v>
      </c>
    </row>
    <row r="531" spans="1:7" ht="15">
      <c r="A531" s="86" t="s">
        <v>2462</v>
      </c>
      <c r="B531" s="86">
        <v>3</v>
      </c>
      <c r="C531" s="120">
        <v>0.004118859448625272</v>
      </c>
      <c r="D531" s="86" t="s">
        <v>1905</v>
      </c>
      <c r="E531" s="86" t="b">
        <v>0</v>
      </c>
      <c r="F531" s="86" t="b">
        <v>0</v>
      </c>
      <c r="G531" s="86" t="b">
        <v>0</v>
      </c>
    </row>
    <row r="532" spans="1:7" ht="15">
      <c r="A532" s="86" t="s">
        <v>2463</v>
      </c>
      <c r="B532" s="86">
        <v>3</v>
      </c>
      <c r="C532" s="120">
        <v>0.004118859448625272</v>
      </c>
      <c r="D532" s="86" t="s">
        <v>1905</v>
      </c>
      <c r="E532" s="86" t="b">
        <v>0</v>
      </c>
      <c r="F532" s="86" t="b">
        <v>0</v>
      </c>
      <c r="G532" s="86" t="b">
        <v>0</v>
      </c>
    </row>
    <row r="533" spans="1:7" ht="15">
      <c r="A533" s="86" t="s">
        <v>2464</v>
      </c>
      <c r="B533" s="86">
        <v>3</v>
      </c>
      <c r="C533" s="120">
        <v>0.004118859448625272</v>
      </c>
      <c r="D533" s="86" t="s">
        <v>1905</v>
      </c>
      <c r="E533" s="86" t="b">
        <v>0</v>
      </c>
      <c r="F533" s="86" t="b">
        <v>0</v>
      </c>
      <c r="G533" s="86" t="b">
        <v>0</v>
      </c>
    </row>
    <row r="534" spans="1:7" ht="15">
      <c r="A534" s="86" t="s">
        <v>2465</v>
      </c>
      <c r="B534" s="86">
        <v>3</v>
      </c>
      <c r="C534" s="120">
        <v>0.004118859448625272</v>
      </c>
      <c r="D534" s="86" t="s">
        <v>1905</v>
      </c>
      <c r="E534" s="86" t="b">
        <v>0</v>
      </c>
      <c r="F534" s="86" t="b">
        <v>0</v>
      </c>
      <c r="G534" s="86" t="b">
        <v>0</v>
      </c>
    </row>
    <row r="535" spans="1:7" ht="15">
      <c r="A535" s="86" t="s">
        <v>2466</v>
      </c>
      <c r="B535" s="86">
        <v>3</v>
      </c>
      <c r="C535" s="120">
        <v>0.004118859448625272</v>
      </c>
      <c r="D535" s="86" t="s">
        <v>1905</v>
      </c>
      <c r="E535" s="86" t="b">
        <v>0</v>
      </c>
      <c r="F535" s="86" t="b">
        <v>0</v>
      </c>
      <c r="G535" s="86" t="b">
        <v>0</v>
      </c>
    </row>
    <row r="536" spans="1:7" ht="15">
      <c r="A536" s="86" t="s">
        <v>2400</v>
      </c>
      <c r="B536" s="86">
        <v>3</v>
      </c>
      <c r="C536" s="120">
        <v>0.004118859448625272</v>
      </c>
      <c r="D536" s="86" t="s">
        <v>1905</v>
      </c>
      <c r="E536" s="86" t="b">
        <v>0</v>
      </c>
      <c r="F536" s="86" t="b">
        <v>0</v>
      </c>
      <c r="G536" s="86" t="b">
        <v>0</v>
      </c>
    </row>
    <row r="537" spans="1:7" ht="15">
      <c r="A537" s="86" t="s">
        <v>2467</v>
      </c>
      <c r="B537" s="86">
        <v>3</v>
      </c>
      <c r="C537" s="120">
        <v>0.004118859448625272</v>
      </c>
      <c r="D537" s="86" t="s">
        <v>1905</v>
      </c>
      <c r="E537" s="86" t="b">
        <v>0</v>
      </c>
      <c r="F537" s="86" t="b">
        <v>0</v>
      </c>
      <c r="G537" s="86" t="b">
        <v>0</v>
      </c>
    </row>
    <row r="538" spans="1:7" ht="15">
      <c r="A538" s="86" t="s">
        <v>2401</v>
      </c>
      <c r="B538" s="86">
        <v>3</v>
      </c>
      <c r="C538" s="120">
        <v>0.004118859448625272</v>
      </c>
      <c r="D538" s="86" t="s">
        <v>1905</v>
      </c>
      <c r="E538" s="86" t="b">
        <v>0</v>
      </c>
      <c r="F538" s="86" t="b">
        <v>0</v>
      </c>
      <c r="G538" s="86" t="b">
        <v>0</v>
      </c>
    </row>
    <row r="539" spans="1:7" ht="15">
      <c r="A539" s="86" t="s">
        <v>2468</v>
      </c>
      <c r="B539" s="86">
        <v>3</v>
      </c>
      <c r="C539" s="120">
        <v>0.004118859448625272</v>
      </c>
      <c r="D539" s="86" t="s">
        <v>1905</v>
      </c>
      <c r="E539" s="86" t="b">
        <v>0</v>
      </c>
      <c r="F539" s="86" t="b">
        <v>0</v>
      </c>
      <c r="G539" s="86" t="b">
        <v>0</v>
      </c>
    </row>
    <row r="540" spans="1:7" ht="15">
      <c r="A540" s="86" t="s">
        <v>2469</v>
      </c>
      <c r="B540" s="86">
        <v>3</v>
      </c>
      <c r="C540" s="120">
        <v>0.004118859448625272</v>
      </c>
      <c r="D540" s="86" t="s">
        <v>1905</v>
      </c>
      <c r="E540" s="86" t="b">
        <v>0</v>
      </c>
      <c r="F540" s="86" t="b">
        <v>0</v>
      </c>
      <c r="G540" s="86" t="b">
        <v>0</v>
      </c>
    </row>
    <row r="541" spans="1:7" ht="15">
      <c r="A541" s="86" t="s">
        <v>2518</v>
      </c>
      <c r="B541" s="86">
        <v>2</v>
      </c>
      <c r="C541" s="120">
        <v>0</v>
      </c>
      <c r="D541" s="86" t="s">
        <v>1906</v>
      </c>
      <c r="E541" s="86" t="b">
        <v>0</v>
      </c>
      <c r="F541" s="86" t="b">
        <v>0</v>
      </c>
      <c r="G541" s="86" t="b">
        <v>0</v>
      </c>
    </row>
    <row r="542" spans="1:7" ht="15">
      <c r="A542" s="86" t="s">
        <v>2519</v>
      </c>
      <c r="B542" s="86">
        <v>2</v>
      </c>
      <c r="C542" s="120">
        <v>0</v>
      </c>
      <c r="D542" s="86" t="s">
        <v>1906</v>
      </c>
      <c r="E542" s="86" t="b">
        <v>0</v>
      </c>
      <c r="F542" s="86" t="b">
        <v>0</v>
      </c>
      <c r="G542" s="86" t="b">
        <v>0</v>
      </c>
    </row>
    <row r="543" spans="1:7" ht="15">
      <c r="A543" s="86" t="s">
        <v>2520</v>
      </c>
      <c r="B543" s="86">
        <v>2</v>
      </c>
      <c r="C543" s="120">
        <v>0</v>
      </c>
      <c r="D543" s="86" t="s">
        <v>1906</v>
      </c>
      <c r="E543" s="86" t="b">
        <v>0</v>
      </c>
      <c r="F543" s="86" t="b">
        <v>0</v>
      </c>
      <c r="G543" s="86" t="b">
        <v>0</v>
      </c>
    </row>
    <row r="544" spans="1:7" ht="15">
      <c r="A544" s="86" t="s">
        <v>2521</v>
      </c>
      <c r="B544" s="86">
        <v>2</v>
      </c>
      <c r="C544" s="120">
        <v>0</v>
      </c>
      <c r="D544" s="86" t="s">
        <v>1906</v>
      </c>
      <c r="E544" s="86" t="b">
        <v>0</v>
      </c>
      <c r="F544" s="86" t="b">
        <v>0</v>
      </c>
      <c r="G544" s="86" t="b">
        <v>0</v>
      </c>
    </row>
    <row r="545" spans="1:7" ht="15">
      <c r="A545" s="86" t="s">
        <v>2039</v>
      </c>
      <c r="B545" s="86">
        <v>2</v>
      </c>
      <c r="C545" s="120">
        <v>0</v>
      </c>
      <c r="D545" s="86" t="s">
        <v>1906</v>
      </c>
      <c r="E545" s="86" t="b">
        <v>0</v>
      </c>
      <c r="F545" s="86" t="b">
        <v>0</v>
      </c>
      <c r="G545" s="86" t="b">
        <v>0</v>
      </c>
    </row>
    <row r="546" spans="1:7" ht="15">
      <c r="A546" s="86" t="s">
        <v>2054</v>
      </c>
      <c r="B546" s="86">
        <v>2</v>
      </c>
      <c r="C546" s="120">
        <v>0</v>
      </c>
      <c r="D546" s="86" t="s">
        <v>1906</v>
      </c>
      <c r="E546" s="86" t="b">
        <v>0</v>
      </c>
      <c r="F546" s="86" t="b">
        <v>0</v>
      </c>
      <c r="G546" s="86" t="b">
        <v>0</v>
      </c>
    </row>
    <row r="547" spans="1:7" ht="15">
      <c r="A547" s="86" t="s">
        <v>2522</v>
      </c>
      <c r="B547" s="86">
        <v>2</v>
      </c>
      <c r="C547" s="120">
        <v>0</v>
      </c>
      <c r="D547" s="86" t="s">
        <v>1906</v>
      </c>
      <c r="E547" s="86" t="b">
        <v>0</v>
      </c>
      <c r="F547" s="86" t="b">
        <v>0</v>
      </c>
      <c r="G547" s="86" t="b">
        <v>0</v>
      </c>
    </row>
    <row r="548" spans="1:7" ht="15">
      <c r="A548" s="86" t="s">
        <v>2523</v>
      </c>
      <c r="B548" s="86">
        <v>2</v>
      </c>
      <c r="C548" s="120">
        <v>0</v>
      </c>
      <c r="D548" s="86" t="s">
        <v>1906</v>
      </c>
      <c r="E548" s="86" t="b">
        <v>0</v>
      </c>
      <c r="F548" s="86" t="b">
        <v>0</v>
      </c>
      <c r="G548" s="86" t="b">
        <v>0</v>
      </c>
    </row>
    <row r="549" spans="1:7" ht="15">
      <c r="A549" s="86" t="s">
        <v>434</v>
      </c>
      <c r="B549" s="86">
        <v>2</v>
      </c>
      <c r="C549" s="120">
        <v>0</v>
      </c>
      <c r="D549" s="86" t="s">
        <v>1906</v>
      </c>
      <c r="E549" s="86" t="b">
        <v>0</v>
      </c>
      <c r="F549" s="86" t="b">
        <v>0</v>
      </c>
      <c r="G549" s="86" t="b">
        <v>0</v>
      </c>
    </row>
    <row r="550" spans="1:7" ht="15">
      <c r="A550" s="86" t="s">
        <v>2524</v>
      </c>
      <c r="B550" s="86">
        <v>2</v>
      </c>
      <c r="C550" s="120">
        <v>0</v>
      </c>
      <c r="D550" s="86" t="s">
        <v>1906</v>
      </c>
      <c r="E550" s="86" t="b">
        <v>0</v>
      </c>
      <c r="F550" s="86" t="b">
        <v>0</v>
      </c>
      <c r="G550" s="86" t="b">
        <v>0</v>
      </c>
    </row>
    <row r="551" spans="1:7" ht="15">
      <c r="A551" s="86" t="s">
        <v>2525</v>
      </c>
      <c r="B551" s="86">
        <v>2</v>
      </c>
      <c r="C551" s="120">
        <v>0</v>
      </c>
      <c r="D551" s="86" t="s">
        <v>1906</v>
      </c>
      <c r="E551" s="86" t="b">
        <v>0</v>
      </c>
      <c r="F551" s="86" t="b">
        <v>0</v>
      </c>
      <c r="G551" s="86" t="b">
        <v>0</v>
      </c>
    </row>
    <row r="552" spans="1:7" ht="15">
      <c r="A552" s="86" t="s">
        <v>2526</v>
      </c>
      <c r="B552" s="86">
        <v>2</v>
      </c>
      <c r="C552" s="120">
        <v>0</v>
      </c>
      <c r="D552" s="86" t="s">
        <v>1906</v>
      </c>
      <c r="E552" s="86" t="b">
        <v>0</v>
      </c>
      <c r="F552" s="86" t="b">
        <v>0</v>
      </c>
      <c r="G552" s="86" t="b">
        <v>0</v>
      </c>
    </row>
    <row r="553" spans="1:7" ht="15">
      <c r="A553" s="86" t="s">
        <v>2527</v>
      </c>
      <c r="B553" s="86">
        <v>2</v>
      </c>
      <c r="C553" s="120">
        <v>0</v>
      </c>
      <c r="D553" s="86" t="s">
        <v>1906</v>
      </c>
      <c r="E553" s="86" t="b">
        <v>0</v>
      </c>
      <c r="F553" s="86" t="b">
        <v>0</v>
      </c>
      <c r="G553" s="86" t="b">
        <v>0</v>
      </c>
    </row>
    <row r="554" spans="1:7" ht="15">
      <c r="A554" s="86" t="s">
        <v>2528</v>
      </c>
      <c r="B554" s="86">
        <v>2</v>
      </c>
      <c r="C554" s="120">
        <v>0</v>
      </c>
      <c r="D554" s="86" t="s">
        <v>1906</v>
      </c>
      <c r="E554" s="86" t="b">
        <v>0</v>
      </c>
      <c r="F554" s="86" t="b">
        <v>0</v>
      </c>
      <c r="G554" s="86" t="b">
        <v>0</v>
      </c>
    </row>
    <row r="555" spans="1:7" ht="15">
      <c r="A555" s="86" t="s">
        <v>2529</v>
      </c>
      <c r="B555" s="86">
        <v>2</v>
      </c>
      <c r="C555" s="120">
        <v>0</v>
      </c>
      <c r="D555" s="86" t="s">
        <v>1906</v>
      </c>
      <c r="E555" s="86" t="b">
        <v>0</v>
      </c>
      <c r="F555" s="86" t="b">
        <v>0</v>
      </c>
      <c r="G555" s="86" t="b">
        <v>0</v>
      </c>
    </row>
    <row r="556" spans="1:7" ht="15">
      <c r="A556" s="86" t="s">
        <v>2530</v>
      </c>
      <c r="B556" s="86">
        <v>2</v>
      </c>
      <c r="C556" s="120">
        <v>0</v>
      </c>
      <c r="D556" s="86" t="s">
        <v>1906</v>
      </c>
      <c r="E556" s="86" t="b">
        <v>0</v>
      </c>
      <c r="F556" s="86" t="b">
        <v>0</v>
      </c>
      <c r="G556" s="86" t="b">
        <v>0</v>
      </c>
    </row>
    <row r="557" spans="1:7" ht="15">
      <c r="A557" s="86" t="s">
        <v>2531</v>
      </c>
      <c r="B557" s="86">
        <v>2</v>
      </c>
      <c r="C557" s="120">
        <v>0</v>
      </c>
      <c r="D557" s="86" t="s">
        <v>1906</v>
      </c>
      <c r="E557" s="86" t="b">
        <v>0</v>
      </c>
      <c r="F557" s="86" t="b">
        <v>0</v>
      </c>
      <c r="G557" s="86" t="b">
        <v>0</v>
      </c>
    </row>
    <row r="558" spans="1:7" ht="15">
      <c r="A558" s="86" t="s">
        <v>2532</v>
      </c>
      <c r="B558" s="86">
        <v>2</v>
      </c>
      <c r="C558" s="120">
        <v>0</v>
      </c>
      <c r="D558" s="86" t="s">
        <v>1906</v>
      </c>
      <c r="E558" s="86" t="b">
        <v>0</v>
      </c>
      <c r="F558" s="86" t="b">
        <v>0</v>
      </c>
      <c r="G558" s="86" t="b">
        <v>0</v>
      </c>
    </row>
    <row r="559" spans="1:7" ht="15">
      <c r="A559" s="86" t="s">
        <v>2533</v>
      </c>
      <c r="B559" s="86">
        <v>2</v>
      </c>
      <c r="C559" s="120">
        <v>0</v>
      </c>
      <c r="D559" s="86" t="s">
        <v>1906</v>
      </c>
      <c r="E559" s="86" t="b">
        <v>0</v>
      </c>
      <c r="F559" s="86" t="b">
        <v>0</v>
      </c>
      <c r="G559" s="86" t="b">
        <v>0</v>
      </c>
    </row>
    <row r="560" spans="1:7" ht="15">
      <c r="A560" s="86" t="s">
        <v>2534</v>
      </c>
      <c r="B560" s="86">
        <v>2</v>
      </c>
      <c r="C560" s="120">
        <v>0</v>
      </c>
      <c r="D560" s="86" t="s">
        <v>1906</v>
      </c>
      <c r="E560" s="86" t="b">
        <v>0</v>
      </c>
      <c r="F560" s="86" t="b">
        <v>0</v>
      </c>
      <c r="G560" s="86" t="b">
        <v>0</v>
      </c>
    </row>
    <row r="561" spans="1:7" ht="15">
      <c r="A561" s="86" t="s">
        <v>2535</v>
      </c>
      <c r="B561" s="86">
        <v>2</v>
      </c>
      <c r="C561" s="120">
        <v>0</v>
      </c>
      <c r="D561" s="86" t="s">
        <v>1906</v>
      </c>
      <c r="E561" s="86" t="b">
        <v>1</v>
      </c>
      <c r="F561" s="86" t="b">
        <v>0</v>
      </c>
      <c r="G561" s="86" t="b">
        <v>0</v>
      </c>
    </row>
    <row r="562" spans="1:7" ht="15">
      <c r="A562" s="86" t="s">
        <v>2536</v>
      </c>
      <c r="B562" s="86">
        <v>2</v>
      </c>
      <c r="C562" s="120">
        <v>0</v>
      </c>
      <c r="D562" s="86" t="s">
        <v>1906</v>
      </c>
      <c r="E562" s="86" t="b">
        <v>0</v>
      </c>
      <c r="F562" s="86" t="b">
        <v>0</v>
      </c>
      <c r="G562" s="86" t="b">
        <v>0</v>
      </c>
    </row>
    <row r="563" spans="1:7" ht="15">
      <c r="A563" s="86" t="s">
        <v>2452</v>
      </c>
      <c r="B563" s="86">
        <v>2</v>
      </c>
      <c r="C563" s="120">
        <v>0</v>
      </c>
      <c r="D563" s="86" t="s">
        <v>1906</v>
      </c>
      <c r="E563" s="86" t="b">
        <v>0</v>
      </c>
      <c r="F563" s="86" t="b">
        <v>0</v>
      </c>
      <c r="G563" s="86" t="b">
        <v>0</v>
      </c>
    </row>
    <row r="564" spans="1:7" ht="15">
      <c r="A564" s="86" t="s">
        <v>2537</v>
      </c>
      <c r="B564" s="86">
        <v>2</v>
      </c>
      <c r="C564" s="120">
        <v>0</v>
      </c>
      <c r="D564" s="86" t="s">
        <v>1906</v>
      </c>
      <c r="E564" s="86" t="b">
        <v>0</v>
      </c>
      <c r="F564" s="86" t="b">
        <v>0</v>
      </c>
      <c r="G564" s="86" t="b">
        <v>0</v>
      </c>
    </row>
    <row r="565" spans="1:7" ht="15">
      <c r="A565" s="86" t="s">
        <v>2538</v>
      </c>
      <c r="B565" s="86">
        <v>2</v>
      </c>
      <c r="C565" s="120">
        <v>0</v>
      </c>
      <c r="D565" s="86" t="s">
        <v>1906</v>
      </c>
      <c r="E565" s="86" t="b">
        <v>0</v>
      </c>
      <c r="F565" s="86" t="b">
        <v>0</v>
      </c>
      <c r="G565" s="86" t="b">
        <v>0</v>
      </c>
    </row>
    <row r="566" spans="1:7" ht="15">
      <c r="A566" s="86" t="s">
        <v>359</v>
      </c>
      <c r="B566" s="86">
        <v>2</v>
      </c>
      <c r="C566" s="120">
        <v>0</v>
      </c>
      <c r="D566" s="86" t="s">
        <v>1906</v>
      </c>
      <c r="E566" s="86" t="b">
        <v>0</v>
      </c>
      <c r="F566" s="86" t="b">
        <v>0</v>
      </c>
      <c r="G566" s="86" t="b">
        <v>0</v>
      </c>
    </row>
    <row r="567" spans="1:7" ht="15">
      <c r="A567" s="86" t="s">
        <v>2038</v>
      </c>
      <c r="B567" s="86">
        <v>2</v>
      </c>
      <c r="C567" s="120">
        <v>0</v>
      </c>
      <c r="D567" s="86" t="s">
        <v>1906</v>
      </c>
      <c r="E567" s="86" t="b">
        <v>0</v>
      </c>
      <c r="F567" s="86" t="b">
        <v>0</v>
      </c>
      <c r="G567" s="86" t="b">
        <v>0</v>
      </c>
    </row>
    <row r="568" spans="1:7" ht="15">
      <c r="A568" s="86" t="s">
        <v>2401</v>
      </c>
      <c r="B568" s="86">
        <v>2</v>
      </c>
      <c r="C568" s="120">
        <v>0</v>
      </c>
      <c r="D568" s="86" t="s">
        <v>1906</v>
      </c>
      <c r="E568" s="86" t="b">
        <v>0</v>
      </c>
      <c r="F568" s="86" t="b">
        <v>0</v>
      </c>
      <c r="G568" s="86" t="b">
        <v>0</v>
      </c>
    </row>
    <row r="569" spans="1:7" ht="15">
      <c r="A569" s="86" t="s">
        <v>2040</v>
      </c>
      <c r="B569" s="86">
        <v>2</v>
      </c>
      <c r="C569" s="120">
        <v>0</v>
      </c>
      <c r="D569" s="86" t="s">
        <v>1906</v>
      </c>
      <c r="E569" s="86" t="b">
        <v>0</v>
      </c>
      <c r="F569" s="86" t="b">
        <v>0</v>
      </c>
      <c r="G569" s="86" t="b">
        <v>0</v>
      </c>
    </row>
    <row r="570" spans="1:7" ht="15">
      <c r="A570" s="86" t="s">
        <v>2404</v>
      </c>
      <c r="B570" s="86">
        <v>2</v>
      </c>
      <c r="C570" s="120">
        <v>0</v>
      </c>
      <c r="D570" s="86" t="s">
        <v>1906</v>
      </c>
      <c r="E570" s="86" t="b">
        <v>0</v>
      </c>
      <c r="F570" s="86" t="b">
        <v>0</v>
      </c>
      <c r="G570" s="86" t="b">
        <v>0</v>
      </c>
    </row>
    <row r="571" spans="1:7" ht="15">
      <c r="A571" s="86" t="s">
        <v>2390</v>
      </c>
      <c r="B571" s="86">
        <v>2</v>
      </c>
      <c r="C571" s="120">
        <v>0</v>
      </c>
      <c r="D571" s="86" t="s">
        <v>1906</v>
      </c>
      <c r="E571" s="86" t="b">
        <v>0</v>
      </c>
      <c r="F571" s="86" t="b">
        <v>0</v>
      </c>
      <c r="G571" s="86" t="b">
        <v>0</v>
      </c>
    </row>
    <row r="572" spans="1:7" ht="15">
      <c r="A572" s="86" t="s">
        <v>2504</v>
      </c>
      <c r="B572" s="86">
        <v>2</v>
      </c>
      <c r="C572" s="120">
        <v>0</v>
      </c>
      <c r="D572" s="86" t="s">
        <v>1908</v>
      </c>
      <c r="E572" s="86" t="b">
        <v>0</v>
      </c>
      <c r="F572" s="86" t="b">
        <v>0</v>
      </c>
      <c r="G572" s="86" t="b">
        <v>0</v>
      </c>
    </row>
    <row r="573" spans="1:7" ht="15">
      <c r="A573" s="86" t="s">
        <v>2001</v>
      </c>
      <c r="B573" s="86">
        <v>2</v>
      </c>
      <c r="C573" s="120">
        <v>0</v>
      </c>
      <c r="D573" s="86" t="s">
        <v>1908</v>
      </c>
      <c r="E573" s="86" t="b">
        <v>0</v>
      </c>
      <c r="F573" s="86" t="b">
        <v>0</v>
      </c>
      <c r="G573" s="86" t="b">
        <v>0</v>
      </c>
    </row>
    <row r="574" spans="1:7" ht="15">
      <c r="A574" s="86" t="s">
        <v>2505</v>
      </c>
      <c r="B574" s="86">
        <v>2</v>
      </c>
      <c r="C574" s="120">
        <v>0</v>
      </c>
      <c r="D574" s="86" t="s">
        <v>1908</v>
      </c>
      <c r="E574" s="86" t="b">
        <v>0</v>
      </c>
      <c r="F574" s="86" t="b">
        <v>0</v>
      </c>
      <c r="G574" s="86" t="b">
        <v>0</v>
      </c>
    </row>
    <row r="575" spans="1:7" ht="15">
      <c r="A575" s="86" t="s">
        <v>2453</v>
      </c>
      <c r="B575" s="86">
        <v>2</v>
      </c>
      <c r="C575" s="120">
        <v>0</v>
      </c>
      <c r="D575" s="86" t="s">
        <v>1908</v>
      </c>
      <c r="E575" s="86" t="b">
        <v>0</v>
      </c>
      <c r="F575" s="86" t="b">
        <v>0</v>
      </c>
      <c r="G575" s="86" t="b">
        <v>0</v>
      </c>
    </row>
    <row r="576" spans="1:7" ht="15">
      <c r="A576" s="86" t="s">
        <v>2506</v>
      </c>
      <c r="B576" s="86">
        <v>2</v>
      </c>
      <c r="C576" s="120">
        <v>0</v>
      </c>
      <c r="D576" s="86" t="s">
        <v>1908</v>
      </c>
      <c r="E576" s="86" t="b">
        <v>0</v>
      </c>
      <c r="F576" s="86" t="b">
        <v>0</v>
      </c>
      <c r="G576" s="86" t="b">
        <v>0</v>
      </c>
    </row>
    <row r="577" spans="1:7" ht="15">
      <c r="A577" s="86" t="s">
        <v>2507</v>
      </c>
      <c r="B577" s="86">
        <v>2</v>
      </c>
      <c r="C577" s="120">
        <v>0</v>
      </c>
      <c r="D577" s="86" t="s">
        <v>1908</v>
      </c>
      <c r="E577" s="86" t="b">
        <v>1</v>
      </c>
      <c r="F577" s="86" t="b">
        <v>0</v>
      </c>
      <c r="G577" s="86" t="b">
        <v>0</v>
      </c>
    </row>
    <row r="578" spans="1:7" ht="15">
      <c r="A578" s="86" t="s">
        <v>2508</v>
      </c>
      <c r="B578" s="86">
        <v>2</v>
      </c>
      <c r="C578" s="120">
        <v>0</v>
      </c>
      <c r="D578" s="86" t="s">
        <v>1908</v>
      </c>
      <c r="E578" s="86" t="b">
        <v>0</v>
      </c>
      <c r="F578" s="86" t="b">
        <v>0</v>
      </c>
      <c r="G578" s="86" t="b">
        <v>0</v>
      </c>
    </row>
    <row r="579" spans="1:7" ht="15">
      <c r="A579" s="86" t="s">
        <v>2436</v>
      </c>
      <c r="B579" s="86">
        <v>2</v>
      </c>
      <c r="C579" s="120">
        <v>0</v>
      </c>
      <c r="D579" s="86" t="s">
        <v>1908</v>
      </c>
      <c r="E579" s="86" t="b">
        <v>0</v>
      </c>
      <c r="F579" s="86" t="b">
        <v>0</v>
      </c>
      <c r="G579" s="86" t="b">
        <v>0</v>
      </c>
    </row>
    <row r="580" spans="1:7" ht="15">
      <c r="A580" s="86" t="s">
        <v>2450</v>
      </c>
      <c r="B580" s="86">
        <v>2</v>
      </c>
      <c r="C580" s="120">
        <v>0</v>
      </c>
      <c r="D580" s="86" t="s">
        <v>1908</v>
      </c>
      <c r="E580" s="86" t="b">
        <v>0</v>
      </c>
      <c r="F580" s="86" t="b">
        <v>0</v>
      </c>
      <c r="G580" s="86" t="b">
        <v>0</v>
      </c>
    </row>
    <row r="581" spans="1:7" ht="15">
      <c r="A581" s="86" t="s">
        <v>2039</v>
      </c>
      <c r="B581" s="86">
        <v>2</v>
      </c>
      <c r="C581" s="120">
        <v>0</v>
      </c>
      <c r="D581" s="86" t="s">
        <v>1908</v>
      </c>
      <c r="E581" s="86" t="b">
        <v>0</v>
      </c>
      <c r="F581" s="86" t="b">
        <v>0</v>
      </c>
      <c r="G581" s="86" t="b">
        <v>0</v>
      </c>
    </row>
    <row r="582" spans="1:7" ht="15">
      <c r="A582" s="86" t="s">
        <v>2509</v>
      </c>
      <c r="B582" s="86">
        <v>2</v>
      </c>
      <c r="C582" s="120">
        <v>0</v>
      </c>
      <c r="D582" s="86" t="s">
        <v>1908</v>
      </c>
      <c r="E582" s="86" t="b">
        <v>0</v>
      </c>
      <c r="F582" s="86" t="b">
        <v>0</v>
      </c>
      <c r="G582" s="86" t="b">
        <v>0</v>
      </c>
    </row>
    <row r="583" spans="1:7" ht="15">
      <c r="A583" s="86" t="s">
        <v>2510</v>
      </c>
      <c r="B583" s="86">
        <v>2</v>
      </c>
      <c r="C583" s="120">
        <v>0</v>
      </c>
      <c r="D583" s="86" t="s">
        <v>1908</v>
      </c>
      <c r="E583" s="86" t="b">
        <v>1</v>
      </c>
      <c r="F583" s="86" t="b">
        <v>0</v>
      </c>
      <c r="G583" s="86" t="b">
        <v>0</v>
      </c>
    </row>
    <row r="584" spans="1:7" ht="15">
      <c r="A584" s="86" t="s">
        <v>2511</v>
      </c>
      <c r="B584" s="86">
        <v>2</v>
      </c>
      <c r="C584" s="120">
        <v>0</v>
      </c>
      <c r="D584" s="86" t="s">
        <v>1908</v>
      </c>
      <c r="E584" s="86" t="b">
        <v>0</v>
      </c>
      <c r="F584" s="86" t="b">
        <v>0</v>
      </c>
      <c r="G584" s="86" t="b">
        <v>0</v>
      </c>
    </row>
    <row r="585" spans="1:7" ht="15">
      <c r="A585" s="86" t="s">
        <v>2512</v>
      </c>
      <c r="B585" s="86">
        <v>2</v>
      </c>
      <c r="C585" s="120">
        <v>0</v>
      </c>
      <c r="D585" s="86" t="s">
        <v>1908</v>
      </c>
      <c r="E585" s="86" t="b">
        <v>0</v>
      </c>
      <c r="F585" s="86" t="b">
        <v>0</v>
      </c>
      <c r="G585" s="86" t="b">
        <v>0</v>
      </c>
    </row>
    <row r="586" spans="1:7" ht="15">
      <c r="A586" s="86" t="s">
        <v>2399</v>
      </c>
      <c r="B586" s="86">
        <v>2</v>
      </c>
      <c r="C586" s="120">
        <v>0</v>
      </c>
      <c r="D586" s="86" t="s">
        <v>1908</v>
      </c>
      <c r="E586" s="86" t="b">
        <v>0</v>
      </c>
      <c r="F586" s="86" t="b">
        <v>0</v>
      </c>
      <c r="G586" s="86" t="b">
        <v>0</v>
      </c>
    </row>
    <row r="587" spans="1:7" ht="15">
      <c r="A587" s="86" t="s">
        <v>2038</v>
      </c>
      <c r="B587" s="86">
        <v>2</v>
      </c>
      <c r="C587" s="120">
        <v>0</v>
      </c>
      <c r="D587" s="86" t="s">
        <v>1908</v>
      </c>
      <c r="E587" s="86" t="b">
        <v>0</v>
      </c>
      <c r="F587" s="86" t="b">
        <v>0</v>
      </c>
      <c r="G58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7F1F-5F70-4A98-8E53-7A93121B4879}">
  <dimension ref="A1:L628"/>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2550</v>
      </c>
      <c r="B1" s="13" t="s">
        <v>2551</v>
      </c>
      <c r="C1" s="13" t="s">
        <v>2544</v>
      </c>
      <c r="D1" s="13" t="s">
        <v>2545</v>
      </c>
      <c r="E1" s="13" t="s">
        <v>2552</v>
      </c>
      <c r="F1" s="13" t="s">
        <v>144</v>
      </c>
      <c r="G1" s="13" t="s">
        <v>2553</v>
      </c>
      <c r="H1" s="13" t="s">
        <v>2554</v>
      </c>
      <c r="I1" s="13" t="s">
        <v>2555</v>
      </c>
      <c r="J1" s="13" t="s">
        <v>2556</v>
      </c>
      <c r="K1" s="13" t="s">
        <v>2557</v>
      </c>
      <c r="L1" s="13" t="s">
        <v>2558</v>
      </c>
    </row>
    <row r="2" spans="1:12" ht="15">
      <c r="A2" s="86" t="s">
        <v>2039</v>
      </c>
      <c r="B2" s="86" t="s">
        <v>2045</v>
      </c>
      <c r="C2" s="86">
        <v>74</v>
      </c>
      <c r="D2" s="120">
        <v>0.006430632390132701</v>
      </c>
      <c r="E2" s="120">
        <v>1.3185162980334475</v>
      </c>
      <c r="F2" s="86" t="s">
        <v>2546</v>
      </c>
      <c r="G2" s="86" t="b">
        <v>0</v>
      </c>
      <c r="H2" s="86" t="b">
        <v>0</v>
      </c>
      <c r="I2" s="86" t="b">
        <v>0</v>
      </c>
      <c r="J2" s="86" t="b">
        <v>0</v>
      </c>
      <c r="K2" s="86" t="b">
        <v>0</v>
      </c>
      <c r="L2" s="86" t="b">
        <v>0</v>
      </c>
    </row>
    <row r="3" spans="1:12" ht="15">
      <c r="A3" s="86" t="s">
        <v>2045</v>
      </c>
      <c r="B3" s="86" t="s">
        <v>2046</v>
      </c>
      <c r="C3" s="86">
        <v>74</v>
      </c>
      <c r="D3" s="120">
        <v>0.006430632390132701</v>
      </c>
      <c r="E3" s="120">
        <v>1.5598742886017203</v>
      </c>
      <c r="F3" s="86" t="s">
        <v>2546</v>
      </c>
      <c r="G3" s="86" t="b">
        <v>0</v>
      </c>
      <c r="H3" s="86" t="b">
        <v>0</v>
      </c>
      <c r="I3" s="86" t="b">
        <v>0</v>
      </c>
      <c r="J3" s="86" t="b">
        <v>0</v>
      </c>
      <c r="K3" s="86" t="b">
        <v>0</v>
      </c>
      <c r="L3" s="86" t="b">
        <v>0</v>
      </c>
    </row>
    <row r="4" spans="1:12" ht="15">
      <c r="A4" s="86" t="s">
        <v>2046</v>
      </c>
      <c r="B4" s="86" t="s">
        <v>2047</v>
      </c>
      <c r="C4" s="86">
        <v>74</v>
      </c>
      <c r="D4" s="120">
        <v>0.006430632390132701</v>
      </c>
      <c r="E4" s="120">
        <v>1.5598742886017203</v>
      </c>
      <c r="F4" s="86" t="s">
        <v>2546</v>
      </c>
      <c r="G4" s="86" t="b">
        <v>0</v>
      </c>
      <c r="H4" s="86" t="b">
        <v>0</v>
      </c>
      <c r="I4" s="86" t="b">
        <v>0</v>
      </c>
      <c r="J4" s="86" t="b">
        <v>0</v>
      </c>
      <c r="K4" s="86" t="b">
        <v>0</v>
      </c>
      <c r="L4" s="86" t="b">
        <v>0</v>
      </c>
    </row>
    <row r="5" spans="1:12" ht="15">
      <c r="A5" s="86" t="s">
        <v>2047</v>
      </c>
      <c r="B5" s="86" t="s">
        <v>358</v>
      </c>
      <c r="C5" s="86">
        <v>74</v>
      </c>
      <c r="D5" s="120">
        <v>0.006430632390132701</v>
      </c>
      <c r="E5" s="120">
        <v>1.5598742886017203</v>
      </c>
      <c r="F5" s="86" t="s">
        <v>2546</v>
      </c>
      <c r="G5" s="86" t="b">
        <v>0</v>
      </c>
      <c r="H5" s="86" t="b">
        <v>0</v>
      </c>
      <c r="I5" s="86" t="b">
        <v>0</v>
      </c>
      <c r="J5" s="86" t="b">
        <v>0</v>
      </c>
      <c r="K5" s="86" t="b">
        <v>0</v>
      </c>
      <c r="L5" s="86" t="b">
        <v>0</v>
      </c>
    </row>
    <row r="6" spans="1:12" ht="15">
      <c r="A6" s="86" t="s">
        <v>358</v>
      </c>
      <c r="B6" s="86" t="s">
        <v>2041</v>
      </c>
      <c r="C6" s="86">
        <v>74</v>
      </c>
      <c r="D6" s="120">
        <v>0.006430632390132701</v>
      </c>
      <c r="E6" s="120">
        <v>1.4846233361825278</v>
      </c>
      <c r="F6" s="86" t="s">
        <v>2546</v>
      </c>
      <c r="G6" s="86" t="b">
        <v>0</v>
      </c>
      <c r="H6" s="86" t="b">
        <v>0</v>
      </c>
      <c r="I6" s="86" t="b">
        <v>0</v>
      </c>
      <c r="J6" s="86" t="b">
        <v>0</v>
      </c>
      <c r="K6" s="86" t="b">
        <v>0</v>
      </c>
      <c r="L6" s="86" t="b">
        <v>0</v>
      </c>
    </row>
    <row r="7" spans="1:12" ht="15">
      <c r="A7" s="86" t="s">
        <v>2041</v>
      </c>
      <c r="B7" s="86" t="s">
        <v>2042</v>
      </c>
      <c r="C7" s="86">
        <v>74</v>
      </c>
      <c r="D7" s="120">
        <v>0.006430632390132701</v>
      </c>
      <c r="E7" s="120">
        <v>1.4400412035297874</v>
      </c>
      <c r="F7" s="86" t="s">
        <v>2546</v>
      </c>
      <c r="G7" s="86" t="b">
        <v>0</v>
      </c>
      <c r="H7" s="86" t="b">
        <v>0</v>
      </c>
      <c r="I7" s="86" t="b">
        <v>0</v>
      </c>
      <c r="J7" s="86" t="b">
        <v>0</v>
      </c>
      <c r="K7" s="86" t="b">
        <v>0</v>
      </c>
      <c r="L7" s="86" t="b">
        <v>0</v>
      </c>
    </row>
    <row r="8" spans="1:12" ht="15">
      <c r="A8" s="86" t="s">
        <v>2042</v>
      </c>
      <c r="B8" s="86" t="s">
        <v>2048</v>
      </c>
      <c r="C8" s="86">
        <v>74</v>
      </c>
      <c r="D8" s="120">
        <v>0.006430632390132701</v>
      </c>
      <c r="E8" s="120">
        <v>1.5426152831602147</v>
      </c>
      <c r="F8" s="86" t="s">
        <v>2546</v>
      </c>
      <c r="G8" s="86" t="b">
        <v>0</v>
      </c>
      <c r="H8" s="86" t="b">
        <v>0</v>
      </c>
      <c r="I8" s="86" t="b">
        <v>0</v>
      </c>
      <c r="J8" s="86" t="b">
        <v>0</v>
      </c>
      <c r="K8" s="86" t="b">
        <v>0</v>
      </c>
      <c r="L8" s="86" t="b">
        <v>0</v>
      </c>
    </row>
    <row r="9" spans="1:12" ht="15">
      <c r="A9" s="86" t="s">
        <v>2048</v>
      </c>
      <c r="B9" s="86" t="s">
        <v>2044</v>
      </c>
      <c r="C9" s="86">
        <v>74</v>
      </c>
      <c r="D9" s="120">
        <v>0.006430632390132701</v>
      </c>
      <c r="E9" s="120">
        <v>1.5314789170422551</v>
      </c>
      <c r="F9" s="86" t="s">
        <v>2546</v>
      </c>
      <c r="G9" s="86" t="b">
        <v>0</v>
      </c>
      <c r="H9" s="86" t="b">
        <v>0</v>
      </c>
      <c r="I9" s="86" t="b">
        <v>0</v>
      </c>
      <c r="J9" s="86" t="b">
        <v>0</v>
      </c>
      <c r="K9" s="86" t="b">
        <v>0</v>
      </c>
      <c r="L9" s="86" t="b">
        <v>0</v>
      </c>
    </row>
    <row r="10" spans="1:12" ht="15">
      <c r="A10" s="86" t="s">
        <v>2044</v>
      </c>
      <c r="B10" s="86" t="s">
        <v>2038</v>
      </c>
      <c r="C10" s="86">
        <v>74</v>
      </c>
      <c r="D10" s="120">
        <v>0.006430632390132701</v>
      </c>
      <c r="E10" s="120">
        <v>1.2922997730663555</v>
      </c>
      <c r="F10" s="86" t="s">
        <v>2546</v>
      </c>
      <c r="G10" s="86" t="b">
        <v>0</v>
      </c>
      <c r="H10" s="86" t="b">
        <v>0</v>
      </c>
      <c r="I10" s="86" t="b">
        <v>0</v>
      </c>
      <c r="J10" s="86" t="b">
        <v>0</v>
      </c>
      <c r="K10" s="86" t="b">
        <v>0</v>
      </c>
      <c r="L10" s="86" t="b">
        <v>0</v>
      </c>
    </row>
    <row r="11" spans="1:12" ht="15">
      <c r="A11" s="86" t="s">
        <v>2038</v>
      </c>
      <c r="B11" s="86" t="s">
        <v>2073</v>
      </c>
      <c r="C11" s="86">
        <v>73</v>
      </c>
      <c r="D11" s="120">
        <v>0.006496909065911153</v>
      </c>
      <c r="E11" s="120">
        <v>1.3120618422683774</v>
      </c>
      <c r="F11" s="86" t="s">
        <v>2546</v>
      </c>
      <c r="G11" s="86" t="b">
        <v>0</v>
      </c>
      <c r="H11" s="86" t="b">
        <v>0</v>
      </c>
      <c r="I11" s="86" t="b">
        <v>0</v>
      </c>
      <c r="J11" s="86" t="b">
        <v>0</v>
      </c>
      <c r="K11" s="86" t="b">
        <v>0</v>
      </c>
      <c r="L11" s="86" t="b">
        <v>0</v>
      </c>
    </row>
    <row r="12" spans="1:12" ht="15">
      <c r="A12" s="86" t="s">
        <v>2073</v>
      </c>
      <c r="B12" s="86" t="s">
        <v>2392</v>
      </c>
      <c r="C12" s="86">
        <v>73</v>
      </c>
      <c r="D12" s="120">
        <v>0.006496909065911153</v>
      </c>
      <c r="E12" s="120">
        <v>1.5206209894540468</v>
      </c>
      <c r="F12" s="86" t="s">
        <v>2546</v>
      </c>
      <c r="G12" s="86" t="b">
        <v>0</v>
      </c>
      <c r="H12" s="86" t="b">
        <v>0</v>
      </c>
      <c r="I12" s="86" t="b">
        <v>0</v>
      </c>
      <c r="J12" s="86" t="b">
        <v>0</v>
      </c>
      <c r="K12" s="86" t="b">
        <v>0</v>
      </c>
      <c r="L12" s="86" t="b">
        <v>0</v>
      </c>
    </row>
    <row r="13" spans="1:12" ht="15">
      <c r="A13" s="86" t="s">
        <v>2392</v>
      </c>
      <c r="B13" s="86" t="s">
        <v>2390</v>
      </c>
      <c r="C13" s="86">
        <v>73</v>
      </c>
      <c r="D13" s="120">
        <v>0.006496909065911153</v>
      </c>
      <c r="E13" s="120">
        <v>1.5370114056422162</v>
      </c>
      <c r="F13" s="86" t="s">
        <v>2546</v>
      </c>
      <c r="G13" s="86" t="b">
        <v>0</v>
      </c>
      <c r="H13" s="86" t="b">
        <v>0</v>
      </c>
      <c r="I13" s="86" t="b">
        <v>0</v>
      </c>
      <c r="J13" s="86" t="b">
        <v>0</v>
      </c>
      <c r="K13" s="86" t="b">
        <v>0</v>
      </c>
      <c r="L13" s="86" t="b">
        <v>0</v>
      </c>
    </row>
    <row r="14" spans="1:12" ht="15">
      <c r="A14" s="86" t="s">
        <v>2390</v>
      </c>
      <c r="B14" s="86" t="s">
        <v>2040</v>
      </c>
      <c r="C14" s="86">
        <v>73</v>
      </c>
      <c r="D14" s="120">
        <v>0.006496909065911153</v>
      </c>
      <c r="E14" s="120">
        <v>1.4248435419061163</v>
      </c>
      <c r="F14" s="86" t="s">
        <v>2546</v>
      </c>
      <c r="G14" s="86" t="b">
        <v>0</v>
      </c>
      <c r="H14" s="86" t="b">
        <v>0</v>
      </c>
      <c r="I14" s="86" t="b">
        <v>0</v>
      </c>
      <c r="J14" s="86" t="b">
        <v>0</v>
      </c>
      <c r="K14" s="86" t="b">
        <v>0</v>
      </c>
      <c r="L14" s="86" t="b">
        <v>0</v>
      </c>
    </row>
    <row r="15" spans="1:12" ht="15">
      <c r="A15" s="86" t="s">
        <v>2040</v>
      </c>
      <c r="B15" s="86" t="s">
        <v>2391</v>
      </c>
      <c r="C15" s="86">
        <v>73</v>
      </c>
      <c r="D15" s="120">
        <v>0.006496909065911153</v>
      </c>
      <c r="E15" s="120">
        <v>1.446091756323347</v>
      </c>
      <c r="F15" s="86" t="s">
        <v>2546</v>
      </c>
      <c r="G15" s="86" t="b">
        <v>0</v>
      </c>
      <c r="H15" s="86" t="b">
        <v>0</v>
      </c>
      <c r="I15" s="86" t="b">
        <v>0</v>
      </c>
      <c r="J15" s="86" t="b">
        <v>0</v>
      </c>
      <c r="K15" s="86" t="b">
        <v>0</v>
      </c>
      <c r="L15" s="86" t="b">
        <v>0</v>
      </c>
    </row>
    <row r="16" spans="1:12" ht="15">
      <c r="A16" s="86" t="s">
        <v>2391</v>
      </c>
      <c r="B16" s="86" t="s">
        <v>2393</v>
      </c>
      <c r="C16" s="86">
        <v>73</v>
      </c>
      <c r="D16" s="120">
        <v>0.006496909065911153</v>
      </c>
      <c r="E16" s="120">
        <v>1.5370114056422162</v>
      </c>
      <c r="F16" s="86" t="s">
        <v>2546</v>
      </c>
      <c r="G16" s="86" t="b">
        <v>0</v>
      </c>
      <c r="H16" s="86" t="b">
        <v>0</v>
      </c>
      <c r="I16" s="86" t="b">
        <v>0</v>
      </c>
      <c r="J16" s="86" t="b">
        <v>0</v>
      </c>
      <c r="K16" s="86" t="b">
        <v>0</v>
      </c>
      <c r="L16" s="86" t="b">
        <v>0</v>
      </c>
    </row>
    <row r="17" spans="1:12" ht="15">
      <c r="A17" s="86" t="s">
        <v>2393</v>
      </c>
      <c r="B17" s="86" t="s">
        <v>2394</v>
      </c>
      <c r="C17" s="86">
        <v>73</v>
      </c>
      <c r="D17" s="120">
        <v>0.006496909065911153</v>
      </c>
      <c r="E17" s="120">
        <v>1.5657831482122406</v>
      </c>
      <c r="F17" s="86" t="s">
        <v>2546</v>
      </c>
      <c r="G17" s="86" t="b">
        <v>0</v>
      </c>
      <c r="H17" s="86" t="b">
        <v>0</v>
      </c>
      <c r="I17" s="86" t="b">
        <v>0</v>
      </c>
      <c r="J17" s="86" t="b">
        <v>0</v>
      </c>
      <c r="K17" s="86" t="b">
        <v>0</v>
      </c>
      <c r="L17" s="86" t="b">
        <v>0</v>
      </c>
    </row>
    <row r="18" spans="1:12" ht="15">
      <c r="A18" s="86" t="s">
        <v>2394</v>
      </c>
      <c r="B18" s="86" t="s">
        <v>2395</v>
      </c>
      <c r="C18" s="86">
        <v>71</v>
      </c>
      <c r="D18" s="120">
        <v>0.006623094905799384</v>
      </c>
      <c r="E18" s="120">
        <v>1.5657831482122406</v>
      </c>
      <c r="F18" s="86" t="s">
        <v>2546</v>
      </c>
      <c r="G18" s="86" t="b">
        <v>0</v>
      </c>
      <c r="H18" s="86" t="b">
        <v>0</v>
      </c>
      <c r="I18" s="86" t="b">
        <v>0</v>
      </c>
      <c r="J18" s="86" t="b">
        <v>0</v>
      </c>
      <c r="K18" s="86" t="b">
        <v>0</v>
      </c>
      <c r="L18" s="86" t="b">
        <v>0</v>
      </c>
    </row>
    <row r="19" spans="1:12" ht="15">
      <c r="A19" s="86" t="s">
        <v>2395</v>
      </c>
      <c r="B19" s="86" t="s">
        <v>2396</v>
      </c>
      <c r="C19" s="86">
        <v>71</v>
      </c>
      <c r="D19" s="120">
        <v>0.006623094905799384</v>
      </c>
      <c r="E19" s="120">
        <v>1.5778476596136213</v>
      </c>
      <c r="F19" s="86" t="s">
        <v>2546</v>
      </c>
      <c r="G19" s="86" t="b">
        <v>0</v>
      </c>
      <c r="H19" s="86" t="b">
        <v>0</v>
      </c>
      <c r="I19" s="86" t="b">
        <v>0</v>
      </c>
      <c r="J19" s="86" t="b">
        <v>0</v>
      </c>
      <c r="K19" s="86" t="b">
        <v>0</v>
      </c>
      <c r="L19" s="86" t="b">
        <v>0</v>
      </c>
    </row>
    <row r="20" spans="1:12" ht="15">
      <c r="A20" s="86" t="s">
        <v>2396</v>
      </c>
      <c r="B20" s="86" t="s">
        <v>2397</v>
      </c>
      <c r="C20" s="86">
        <v>71</v>
      </c>
      <c r="D20" s="120">
        <v>0.006623094905799384</v>
      </c>
      <c r="E20" s="120">
        <v>1.5778476596136213</v>
      </c>
      <c r="F20" s="86" t="s">
        <v>2546</v>
      </c>
      <c r="G20" s="86" t="b">
        <v>0</v>
      </c>
      <c r="H20" s="86" t="b">
        <v>0</v>
      </c>
      <c r="I20" s="86" t="b">
        <v>0</v>
      </c>
      <c r="J20" s="86" t="b">
        <v>0</v>
      </c>
      <c r="K20" s="86" t="b">
        <v>0</v>
      </c>
      <c r="L20" s="86" t="b">
        <v>0</v>
      </c>
    </row>
    <row r="21" spans="1:12" ht="15">
      <c r="A21" s="86" t="s">
        <v>2397</v>
      </c>
      <c r="B21" s="86" t="s">
        <v>346</v>
      </c>
      <c r="C21" s="86">
        <v>71</v>
      </c>
      <c r="D21" s="120">
        <v>0.006623094905799384</v>
      </c>
      <c r="E21" s="120">
        <v>1.5778476596136213</v>
      </c>
      <c r="F21" s="86" t="s">
        <v>2546</v>
      </c>
      <c r="G21" s="86" t="b">
        <v>0</v>
      </c>
      <c r="H21" s="86" t="b">
        <v>0</v>
      </c>
      <c r="I21" s="86" t="b">
        <v>0</v>
      </c>
      <c r="J21" s="86" t="b">
        <v>0</v>
      </c>
      <c r="K21" s="86" t="b">
        <v>0</v>
      </c>
      <c r="L21" s="86" t="b">
        <v>0</v>
      </c>
    </row>
    <row r="22" spans="1:12" ht="15">
      <c r="A22" s="86" t="s">
        <v>346</v>
      </c>
      <c r="B22" s="86" t="s">
        <v>357</v>
      </c>
      <c r="C22" s="86">
        <v>69</v>
      </c>
      <c r="D22" s="120">
        <v>0.006740590926243295</v>
      </c>
      <c r="E22" s="120">
        <v>1.5778476596136213</v>
      </c>
      <c r="F22" s="86" t="s">
        <v>2546</v>
      </c>
      <c r="G22" s="86" t="b">
        <v>0</v>
      </c>
      <c r="H22" s="86" t="b">
        <v>0</v>
      </c>
      <c r="I22" s="86" t="b">
        <v>0</v>
      </c>
      <c r="J22" s="86" t="b">
        <v>0</v>
      </c>
      <c r="K22" s="86" t="b">
        <v>0</v>
      </c>
      <c r="L22" s="86" t="b">
        <v>0</v>
      </c>
    </row>
    <row r="23" spans="1:12" ht="15">
      <c r="A23" s="86" t="s">
        <v>2039</v>
      </c>
      <c r="B23" s="86" t="s">
        <v>2040</v>
      </c>
      <c r="C23" s="86">
        <v>10</v>
      </c>
      <c r="D23" s="120">
        <v>0.003955764745407801</v>
      </c>
      <c r="E23" s="120">
        <v>0.3317445637672027</v>
      </c>
      <c r="F23" s="86" t="s">
        <v>2546</v>
      </c>
      <c r="G23" s="86" t="b">
        <v>0</v>
      </c>
      <c r="H23" s="86" t="b">
        <v>0</v>
      </c>
      <c r="I23" s="86" t="b">
        <v>0</v>
      </c>
      <c r="J23" s="86" t="b">
        <v>0</v>
      </c>
      <c r="K23" s="86" t="b">
        <v>0</v>
      </c>
      <c r="L23" s="86" t="b">
        <v>0</v>
      </c>
    </row>
    <row r="24" spans="1:12" ht="15">
      <c r="A24" s="86" t="s">
        <v>2051</v>
      </c>
      <c r="B24" s="86" t="s">
        <v>2052</v>
      </c>
      <c r="C24" s="86">
        <v>8</v>
      </c>
      <c r="D24" s="120">
        <v>0.0034399243332809467</v>
      </c>
      <c r="E24" s="120">
        <v>2.4748634988933715</v>
      </c>
      <c r="F24" s="86" t="s">
        <v>2546</v>
      </c>
      <c r="G24" s="86" t="b">
        <v>0</v>
      </c>
      <c r="H24" s="86" t="b">
        <v>0</v>
      </c>
      <c r="I24" s="86" t="b">
        <v>0</v>
      </c>
      <c r="J24" s="86" t="b">
        <v>0</v>
      </c>
      <c r="K24" s="86" t="b">
        <v>0</v>
      </c>
      <c r="L24" s="86" t="b">
        <v>0</v>
      </c>
    </row>
    <row r="25" spans="1:12" ht="15">
      <c r="A25" s="86" t="s">
        <v>2038</v>
      </c>
      <c r="B25" s="86" t="s">
        <v>2398</v>
      </c>
      <c r="C25" s="86">
        <v>8</v>
      </c>
      <c r="D25" s="120">
        <v>0.0034399243332809467</v>
      </c>
      <c r="E25" s="120">
        <v>1.0842227289628334</v>
      </c>
      <c r="F25" s="86" t="s">
        <v>2546</v>
      </c>
      <c r="G25" s="86" t="b">
        <v>0</v>
      </c>
      <c r="H25" s="86" t="b">
        <v>0</v>
      </c>
      <c r="I25" s="86" t="b">
        <v>0</v>
      </c>
      <c r="J25" s="86" t="b">
        <v>0</v>
      </c>
      <c r="K25" s="86" t="b">
        <v>0</v>
      </c>
      <c r="L25" s="86" t="b">
        <v>0</v>
      </c>
    </row>
    <row r="26" spans="1:12" ht="15">
      <c r="A26" s="86" t="s">
        <v>2400</v>
      </c>
      <c r="B26" s="86" t="s">
        <v>2040</v>
      </c>
      <c r="C26" s="86">
        <v>8</v>
      </c>
      <c r="D26" s="120">
        <v>0.0034399243332809467</v>
      </c>
      <c r="E26" s="120">
        <v>1.2662430150107704</v>
      </c>
      <c r="F26" s="86" t="s">
        <v>2546</v>
      </c>
      <c r="G26" s="86" t="b">
        <v>0</v>
      </c>
      <c r="H26" s="86" t="b">
        <v>0</v>
      </c>
      <c r="I26" s="86" t="b">
        <v>0</v>
      </c>
      <c r="J26" s="86" t="b">
        <v>0</v>
      </c>
      <c r="K26" s="86" t="b">
        <v>0</v>
      </c>
      <c r="L26" s="86" t="b">
        <v>0</v>
      </c>
    </row>
    <row r="27" spans="1:12" ht="15">
      <c r="A27" s="86" t="s">
        <v>2038</v>
      </c>
      <c r="B27" s="86" t="s">
        <v>2039</v>
      </c>
      <c r="C27" s="86">
        <v>8</v>
      </c>
      <c r="D27" s="120">
        <v>0.0034399243332809467</v>
      </c>
      <c r="E27" s="120">
        <v>0.47498415300774777</v>
      </c>
      <c r="F27" s="86" t="s">
        <v>2546</v>
      </c>
      <c r="G27" s="86" t="b">
        <v>0</v>
      </c>
      <c r="H27" s="86" t="b">
        <v>0</v>
      </c>
      <c r="I27" s="86" t="b">
        <v>0</v>
      </c>
      <c r="J27" s="86" t="b">
        <v>0</v>
      </c>
      <c r="K27" s="86" t="b">
        <v>0</v>
      </c>
      <c r="L27" s="86" t="b">
        <v>0</v>
      </c>
    </row>
    <row r="28" spans="1:12" ht="15">
      <c r="A28" s="86" t="s">
        <v>2060</v>
      </c>
      <c r="B28" s="86" t="s">
        <v>2061</v>
      </c>
      <c r="C28" s="86">
        <v>7</v>
      </c>
      <c r="D28" s="120">
        <v>0.003154089909818203</v>
      </c>
      <c r="E28" s="120">
        <v>2.58400796831844</v>
      </c>
      <c r="F28" s="86" t="s">
        <v>2546</v>
      </c>
      <c r="G28" s="86" t="b">
        <v>0</v>
      </c>
      <c r="H28" s="86" t="b">
        <v>0</v>
      </c>
      <c r="I28" s="86" t="b">
        <v>0</v>
      </c>
      <c r="J28" s="86" t="b">
        <v>0</v>
      </c>
      <c r="K28" s="86" t="b">
        <v>0</v>
      </c>
      <c r="L28" s="86" t="b">
        <v>0</v>
      </c>
    </row>
    <row r="29" spans="1:12" ht="15">
      <c r="A29" s="86" t="s">
        <v>2061</v>
      </c>
      <c r="B29" s="86" t="s">
        <v>2038</v>
      </c>
      <c r="C29" s="86">
        <v>7</v>
      </c>
      <c r="D29" s="120">
        <v>0.003154089909818203</v>
      </c>
      <c r="E29" s="120">
        <v>1.3151626560258598</v>
      </c>
      <c r="F29" s="86" t="s">
        <v>2546</v>
      </c>
      <c r="G29" s="86" t="b">
        <v>0</v>
      </c>
      <c r="H29" s="86" t="b">
        <v>0</v>
      </c>
      <c r="I29" s="86" t="b">
        <v>0</v>
      </c>
      <c r="J29" s="86" t="b">
        <v>0</v>
      </c>
      <c r="K29" s="86" t="b">
        <v>0</v>
      </c>
      <c r="L29" s="86" t="b">
        <v>0</v>
      </c>
    </row>
    <row r="30" spans="1:12" ht="15">
      <c r="A30" s="86" t="s">
        <v>2038</v>
      </c>
      <c r="B30" s="86" t="s">
        <v>2062</v>
      </c>
      <c r="C30" s="86">
        <v>7</v>
      </c>
      <c r="D30" s="120">
        <v>0.003154089909818203</v>
      </c>
      <c r="E30" s="120">
        <v>1.357224001026571</v>
      </c>
      <c r="F30" s="86" t="s">
        <v>2546</v>
      </c>
      <c r="G30" s="86" t="b">
        <v>0</v>
      </c>
      <c r="H30" s="86" t="b">
        <v>0</v>
      </c>
      <c r="I30" s="86" t="b">
        <v>0</v>
      </c>
      <c r="J30" s="86" t="b">
        <v>1</v>
      </c>
      <c r="K30" s="86" t="b">
        <v>0</v>
      </c>
      <c r="L30" s="86" t="b">
        <v>0</v>
      </c>
    </row>
    <row r="31" spans="1:12" ht="15">
      <c r="A31" s="86" t="s">
        <v>2062</v>
      </c>
      <c r="B31" s="86" t="s">
        <v>2063</v>
      </c>
      <c r="C31" s="86">
        <v>7</v>
      </c>
      <c r="D31" s="120">
        <v>0.003154089909818203</v>
      </c>
      <c r="E31" s="120">
        <v>2.58400796831844</v>
      </c>
      <c r="F31" s="86" t="s">
        <v>2546</v>
      </c>
      <c r="G31" s="86" t="b">
        <v>1</v>
      </c>
      <c r="H31" s="86" t="b">
        <v>0</v>
      </c>
      <c r="I31" s="86" t="b">
        <v>0</v>
      </c>
      <c r="J31" s="86" t="b">
        <v>0</v>
      </c>
      <c r="K31" s="86" t="b">
        <v>0</v>
      </c>
      <c r="L31" s="86" t="b">
        <v>0</v>
      </c>
    </row>
    <row r="32" spans="1:12" ht="15">
      <c r="A32" s="86" t="s">
        <v>2063</v>
      </c>
      <c r="B32" s="86" t="s">
        <v>2064</v>
      </c>
      <c r="C32" s="86">
        <v>7</v>
      </c>
      <c r="D32" s="120">
        <v>0.003154089909818203</v>
      </c>
      <c r="E32" s="120">
        <v>2.58400796831844</v>
      </c>
      <c r="F32" s="86" t="s">
        <v>2546</v>
      </c>
      <c r="G32" s="86" t="b">
        <v>0</v>
      </c>
      <c r="H32" s="86" t="b">
        <v>0</v>
      </c>
      <c r="I32" s="86" t="b">
        <v>0</v>
      </c>
      <c r="J32" s="86" t="b">
        <v>0</v>
      </c>
      <c r="K32" s="86" t="b">
        <v>0</v>
      </c>
      <c r="L32" s="86" t="b">
        <v>0</v>
      </c>
    </row>
    <row r="33" spans="1:12" ht="15">
      <c r="A33" s="86" t="s">
        <v>2064</v>
      </c>
      <c r="B33" s="86" t="s">
        <v>2065</v>
      </c>
      <c r="C33" s="86">
        <v>7</v>
      </c>
      <c r="D33" s="120">
        <v>0.003154089909818203</v>
      </c>
      <c r="E33" s="120">
        <v>2.58400796831844</v>
      </c>
      <c r="F33" s="86" t="s">
        <v>2546</v>
      </c>
      <c r="G33" s="86" t="b">
        <v>0</v>
      </c>
      <c r="H33" s="86" t="b">
        <v>0</v>
      </c>
      <c r="I33" s="86" t="b">
        <v>0</v>
      </c>
      <c r="J33" s="86" t="b">
        <v>0</v>
      </c>
      <c r="K33" s="86" t="b">
        <v>0</v>
      </c>
      <c r="L33" s="86" t="b">
        <v>0</v>
      </c>
    </row>
    <row r="34" spans="1:12" ht="15">
      <c r="A34" s="86" t="s">
        <v>2065</v>
      </c>
      <c r="B34" s="86" t="s">
        <v>2066</v>
      </c>
      <c r="C34" s="86">
        <v>7</v>
      </c>
      <c r="D34" s="120">
        <v>0.003154089909818203</v>
      </c>
      <c r="E34" s="120">
        <v>2.58400796831844</v>
      </c>
      <c r="F34" s="86" t="s">
        <v>2546</v>
      </c>
      <c r="G34" s="86" t="b">
        <v>0</v>
      </c>
      <c r="H34" s="86" t="b">
        <v>0</v>
      </c>
      <c r="I34" s="86" t="b">
        <v>0</v>
      </c>
      <c r="J34" s="86" t="b">
        <v>0</v>
      </c>
      <c r="K34" s="86" t="b">
        <v>0</v>
      </c>
      <c r="L34" s="86" t="b">
        <v>0</v>
      </c>
    </row>
    <row r="35" spans="1:12" ht="15">
      <c r="A35" s="86" t="s">
        <v>2066</v>
      </c>
      <c r="B35" s="86" t="s">
        <v>2067</v>
      </c>
      <c r="C35" s="86">
        <v>7</v>
      </c>
      <c r="D35" s="120">
        <v>0.003154089909818203</v>
      </c>
      <c r="E35" s="120">
        <v>2.58400796831844</v>
      </c>
      <c r="F35" s="86" t="s">
        <v>2546</v>
      </c>
      <c r="G35" s="86" t="b">
        <v>0</v>
      </c>
      <c r="H35" s="86" t="b">
        <v>0</v>
      </c>
      <c r="I35" s="86" t="b">
        <v>0</v>
      </c>
      <c r="J35" s="86" t="b">
        <v>0</v>
      </c>
      <c r="K35" s="86" t="b">
        <v>1</v>
      </c>
      <c r="L35" s="86" t="b">
        <v>0</v>
      </c>
    </row>
    <row r="36" spans="1:12" ht="15">
      <c r="A36" s="86" t="s">
        <v>2067</v>
      </c>
      <c r="B36" s="86" t="s">
        <v>2068</v>
      </c>
      <c r="C36" s="86">
        <v>7</v>
      </c>
      <c r="D36" s="120">
        <v>0.003154089909818203</v>
      </c>
      <c r="E36" s="120">
        <v>2.58400796831844</v>
      </c>
      <c r="F36" s="86" t="s">
        <v>2546</v>
      </c>
      <c r="G36" s="86" t="b">
        <v>0</v>
      </c>
      <c r="H36" s="86" t="b">
        <v>1</v>
      </c>
      <c r="I36" s="86" t="b">
        <v>0</v>
      </c>
      <c r="J36" s="86" t="b">
        <v>0</v>
      </c>
      <c r="K36" s="86" t="b">
        <v>1</v>
      </c>
      <c r="L36" s="86" t="b">
        <v>0</v>
      </c>
    </row>
    <row r="37" spans="1:12" ht="15">
      <c r="A37" s="86" t="s">
        <v>2068</v>
      </c>
      <c r="B37" s="86" t="s">
        <v>2039</v>
      </c>
      <c r="C37" s="86">
        <v>7</v>
      </c>
      <c r="D37" s="120">
        <v>0.003154089909818203</v>
      </c>
      <c r="E37" s="120">
        <v>1.6437761733219296</v>
      </c>
      <c r="F37" s="86" t="s">
        <v>2546</v>
      </c>
      <c r="G37" s="86" t="b">
        <v>0</v>
      </c>
      <c r="H37" s="86" t="b">
        <v>1</v>
      </c>
      <c r="I37" s="86" t="b">
        <v>0</v>
      </c>
      <c r="J37" s="86" t="b">
        <v>0</v>
      </c>
      <c r="K37" s="86" t="b">
        <v>0</v>
      </c>
      <c r="L37" s="86" t="b">
        <v>0</v>
      </c>
    </row>
    <row r="38" spans="1:12" ht="15">
      <c r="A38" s="86" t="s">
        <v>2399</v>
      </c>
      <c r="B38" s="86" t="s">
        <v>2038</v>
      </c>
      <c r="C38" s="86">
        <v>6</v>
      </c>
      <c r="D38" s="120">
        <v>0.0028461479444386213</v>
      </c>
      <c r="E38" s="120">
        <v>1.0933139064095034</v>
      </c>
      <c r="F38" s="86" t="s">
        <v>2546</v>
      </c>
      <c r="G38" s="86" t="b">
        <v>0</v>
      </c>
      <c r="H38" s="86" t="b">
        <v>0</v>
      </c>
      <c r="I38" s="86" t="b">
        <v>0</v>
      </c>
      <c r="J38" s="86" t="b">
        <v>0</v>
      </c>
      <c r="K38" s="86" t="b">
        <v>0</v>
      </c>
      <c r="L38" s="86" t="b">
        <v>0</v>
      </c>
    </row>
    <row r="39" spans="1:12" ht="15">
      <c r="A39" s="86" t="s">
        <v>2401</v>
      </c>
      <c r="B39" s="86" t="s">
        <v>2073</v>
      </c>
      <c r="C39" s="86">
        <v>6</v>
      </c>
      <c r="D39" s="120">
        <v>0.0028461479444386213</v>
      </c>
      <c r="E39" s="120">
        <v>1.3445297303983657</v>
      </c>
      <c r="F39" s="86" t="s">
        <v>2546</v>
      </c>
      <c r="G39" s="86" t="b">
        <v>0</v>
      </c>
      <c r="H39" s="86" t="b">
        <v>0</v>
      </c>
      <c r="I39" s="86" t="b">
        <v>0</v>
      </c>
      <c r="J39" s="86" t="b">
        <v>0</v>
      </c>
      <c r="K39" s="86" t="b">
        <v>0</v>
      </c>
      <c r="L39" s="86" t="b">
        <v>0</v>
      </c>
    </row>
    <row r="40" spans="1:12" ht="15">
      <c r="A40" s="86" t="s">
        <v>454</v>
      </c>
      <c r="B40" s="86" t="s">
        <v>2104</v>
      </c>
      <c r="C40" s="86">
        <v>5</v>
      </c>
      <c r="D40" s="120">
        <v>0.002512381654777731</v>
      </c>
      <c r="E40" s="120">
        <v>2.730136003996678</v>
      </c>
      <c r="F40" s="86" t="s">
        <v>2546</v>
      </c>
      <c r="G40" s="86" t="b">
        <v>0</v>
      </c>
      <c r="H40" s="86" t="b">
        <v>0</v>
      </c>
      <c r="I40" s="86" t="b">
        <v>0</v>
      </c>
      <c r="J40" s="86" t="b">
        <v>0</v>
      </c>
      <c r="K40" s="86" t="b">
        <v>0</v>
      </c>
      <c r="L40" s="86" t="b">
        <v>0</v>
      </c>
    </row>
    <row r="41" spans="1:12" ht="15">
      <c r="A41" s="86" t="s">
        <v>2104</v>
      </c>
      <c r="B41" s="86" t="s">
        <v>2105</v>
      </c>
      <c r="C41" s="86">
        <v>5</v>
      </c>
      <c r="D41" s="120">
        <v>0.002512381654777731</v>
      </c>
      <c r="E41" s="120">
        <v>2.650954757949053</v>
      </c>
      <c r="F41" s="86" t="s">
        <v>2546</v>
      </c>
      <c r="G41" s="86" t="b">
        <v>0</v>
      </c>
      <c r="H41" s="86" t="b">
        <v>0</v>
      </c>
      <c r="I41" s="86" t="b">
        <v>0</v>
      </c>
      <c r="J41" s="86" t="b">
        <v>0</v>
      </c>
      <c r="K41" s="86" t="b">
        <v>0</v>
      </c>
      <c r="L41" s="86" t="b">
        <v>0</v>
      </c>
    </row>
    <row r="42" spans="1:12" ht="15">
      <c r="A42" s="86" t="s">
        <v>2105</v>
      </c>
      <c r="B42" s="86" t="s">
        <v>2106</v>
      </c>
      <c r="C42" s="86">
        <v>5</v>
      </c>
      <c r="D42" s="120">
        <v>0.002512381654777731</v>
      </c>
      <c r="E42" s="120">
        <v>2.650954757949053</v>
      </c>
      <c r="F42" s="86" t="s">
        <v>2546</v>
      </c>
      <c r="G42" s="86" t="b">
        <v>0</v>
      </c>
      <c r="H42" s="86" t="b">
        <v>0</v>
      </c>
      <c r="I42" s="86" t="b">
        <v>0</v>
      </c>
      <c r="J42" s="86" t="b">
        <v>0</v>
      </c>
      <c r="K42" s="86" t="b">
        <v>0</v>
      </c>
      <c r="L42" s="86" t="b">
        <v>0</v>
      </c>
    </row>
    <row r="43" spans="1:12" ht="15">
      <c r="A43" s="86" t="s">
        <v>2106</v>
      </c>
      <c r="B43" s="86" t="s">
        <v>2107</v>
      </c>
      <c r="C43" s="86">
        <v>5</v>
      </c>
      <c r="D43" s="120">
        <v>0.002512381654777731</v>
      </c>
      <c r="E43" s="120">
        <v>2.730136003996678</v>
      </c>
      <c r="F43" s="86" t="s">
        <v>2546</v>
      </c>
      <c r="G43" s="86" t="b">
        <v>0</v>
      </c>
      <c r="H43" s="86" t="b">
        <v>0</v>
      </c>
      <c r="I43" s="86" t="b">
        <v>0</v>
      </c>
      <c r="J43" s="86" t="b">
        <v>0</v>
      </c>
      <c r="K43" s="86" t="b">
        <v>0</v>
      </c>
      <c r="L43" s="86" t="b">
        <v>0</v>
      </c>
    </row>
    <row r="44" spans="1:12" ht="15">
      <c r="A44" s="86" t="s">
        <v>2107</v>
      </c>
      <c r="B44" s="86" t="s">
        <v>2108</v>
      </c>
      <c r="C44" s="86">
        <v>5</v>
      </c>
      <c r="D44" s="120">
        <v>0.002512381654777731</v>
      </c>
      <c r="E44" s="120">
        <v>2.730136003996678</v>
      </c>
      <c r="F44" s="86" t="s">
        <v>2546</v>
      </c>
      <c r="G44" s="86" t="b">
        <v>0</v>
      </c>
      <c r="H44" s="86" t="b">
        <v>0</v>
      </c>
      <c r="I44" s="86" t="b">
        <v>0</v>
      </c>
      <c r="J44" s="86" t="b">
        <v>0</v>
      </c>
      <c r="K44" s="86" t="b">
        <v>0</v>
      </c>
      <c r="L44" s="86" t="b">
        <v>0</v>
      </c>
    </row>
    <row r="45" spans="1:12" ht="15">
      <c r="A45" s="86" t="s">
        <v>2108</v>
      </c>
      <c r="B45" s="86" t="s">
        <v>2109</v>
      </c>
      <c r="C45" s="86">
        <v>5</v>
      </c>
      <c r="D45" s="120">
        <v>0.002512381654777731</v>
      </c>
      <c r="E45" s="120">
        <v>2.730136003996678</v>
      </c>
      <c r="F45" s="86" t="s">
        <v>2546</v>
      </c>
      <c r="G45" s="86" t="b">
        <v>0</v>
      </c>
      <c r="H45" s="86" t="b">
        <v>0</v>
      </c>
      <c r="I45" s="86" t="b">
        <v>0</v>
      </c>
      <c r="J45" s="86" t="b">
        <v>1</v>
      </c>
      <c r="K45" s="86" t="b">
        <v>0</v>
      </c>
      <c r="L45" s="86" t="b">
        <v>0</v>
      </c>
    </row>
    <row r="46" spans="1:12" ht="15">
      <c r="A46" s="86" t="s">
        <v>2109</v>
      </c>
      <c r="B46" s="86" t="s">
        <v>2110</v>
      </c>
      <c r="C46" s="86">
        <v>5</v>
      </c>
      <c r="D46" s="120">
        <v>0.002512381654777731</v>
      </c>
      <c r="E46" s="120">
        <v>2.730136003996678</v>
      </c>
      <c r="F46" s="86" t="s">
        <v>2546</v>
      </c>
      <c r="G46" s="86" t="b">
        <v>1</v>
      </c>
      <c r="H46" s="86" t="b">
        <v>0</v>
      </c>
      <c r="I46" s="86" t="b">
        <v>0</v>
      </c>
      <c r="J46" s="86" t="b">
        <v>0</v>
      </c>
      <c r="K46" s="86" t="b">
        <v>0</v>
      </c>
      <c r="L46" s="86" t="b">
        <v>0</v>
      </c>
    </row>
    <row r="47" spans="1:12" ht="15">
      <c r="A47" s="86" t="s">
        <v>2110</v>
      </c>
      <c r="B47" s="86" t="s">
        <v>2111</v>
      </c>
      <c r="C47" s="86">
        <v>5</v>
      </c>
      <c r="D47" s="120">
        <v>0.002512381654777731</v>
      </c>
      <c r="E47" s="120">
        <v>2.730136003996678</v>
      </c>
      <c r="F47" s="86" t="s">
        <v>2546</v>
      </c>
      <c r="G47" s="86" t="b">
        <v>0</v>
      </c>
      <c r="H47" s="86" t="b">
        <v>0</v>
      </c>
      <c r="I47" s="86" t="b">
        <v>0</v>
      </c>
      <c r="J47" s="86" t="b">
        <v>0</v>
      </c>
      <c r="K47" s="86" t="b">
        <v>0</v>
      </c>
      <c r="L47" s="86" t="b">
        <v>0</v>
      </c>
    </row>
    <row r="48" spans="1:12" ht="15">
      <c r="A48" s="86" t="s">
        <v>2111</v>
      </c>
      <c r="B48" s="86" t="s">
        <v>2112</v>
      </c>
      <c r="C48" s="86">
        <v>5</v>
      </c>
      <c r="D48" s="120">
        <v>0.002512381654777731</v>
      </c>
      <c r="E48" s="120">
        <v>2.730136003996678</v>
      </c>
      <c r="F48" s="86" t="s">
        <v>2546</v>
      </c>
      <c r="G48" s="86" t="b">
        <v>0</v>
      </c>
      <c r="H48" s="86" t="b">
        <v>0</v>
      </c>
      <c r="I48" s="86" t="b">
        <v>0</v>
      </c>
      <c r="J48" s="86" t="b">
        <v>0</v>
      </c>
      <c r="K48" s="86" t="b">
        <v>0</v>
      </c>
      <c r="L48" s="86" t="b">
        <v>0</v>
      </c>
    </row>
    <row r="49" spans="1:12" ht="15">
      <c r="A49" s="86" t="s">
        <v>2112</v>
      </c>
      <c r="B49" s="86" t="s">
        <v>2407</v>
      </c>
      <c r="C49" s="86">
        <v>5</v>
      </c>
      <c r="D49" s="120">
        <v>0.002512381654777731</v>
      </c>
      <c r="E49" s="120">
        <v>2.730136003996678</v>
      </c>
      <c r="F49" s="86" t="s">
        <v>2546</v>
      </c>
      <c r="G49" s="86" t="b">
        <v>0</v>
      </c>
      <c r="H49" s="86" t="b">
        <v>0</v>
      </c>
      <c r="I49" s="86" t="b">
        <v>0</v>
      </c>
      <c r="J49" s="86" t="b">
        <v>0</v>
      </c>
      <c r="K49" s="86" t="b">
        <v>0</v>
      </c>
      <c r="L49" s="86" t="b">
        <v>0</v>
      </c>
    </row>
    <row r="50" spans="1:12" ht="15">
      <c r="A50" s="86" t="s">
        <v>2407</v>
      </c>
      <c r="B50" s="86" t="s">
        <v>2408</v>
      </c>
      <c r="C50" s="86">
        <v>5</v>
      </c>
      <c r="D50" s="120">
        <v>0.002512381654777731</v>
      </c>
      <c r="E50" s="120">
        <v>2.730136003996678</v>
      </c>
      <c r="F50" s="86" t="s">
        <v>2546</v>
      </c>
      <c r="G50" s="86" t="b">
        <v>0</v>
      </c>
      <c r="H50" s="86" t="b">
        <v>0</v>
      </c>
      <c r="I50" s="86" t="b">
        <v>0</v>
      </c>
      <c r="J50" s="86" t="b">
        <v>0</v>
      </c>
      <c r="K50" s="86" t="b">
        <v>0</v>
      </c>
      <c r="L50" s="86" t="b">
        <v>0</v>
      </c>
    </row>
    <row r="51" spans="1:12" ht="15">
      <c r="A51" s="86" t="s">
        <v>2408</v>
      </c>
      <c r="B51" s="86" t="s">
        <v>2409</v>
      </c>
      <c r="C51" s="86">
        <v>5</v>
      </c>
      <c r="D51" s="120">
        <v>0.002512381654777731</v>
      </c>
      <c r="E51" s="120">
        <v>2.730136003996678</v>
      </c>
      <c r="F51" s="86" t="s">
        <v>2546</v>
      </c>
      <c r="G51" s="86" t="b">
        <v>0</v>
      </c>
      <c r="H51" s="86" t="b">
        <v>0</v>
      </c>
      <c r="I51" s="86" t="b">
        <v>0</v>
      </c>
      <c r="J51" s="86" t="b">
        <v>0</v>
      </c>
      <c r="K51" s="86" t="b">
        <v>0</v>
      </c>
      <c r="L51" s="86" t="b">
        <v>0</v>
      </c>
    </row>
    <row r="52" spans="1:12" ht="15">
      <c r="A52" s="86" t="s">
        <v>2409</v>
      </c>
      <c r="B52" s="86" t="s">
        <v>2410</v>
      </c>
      <c r="C52" s="86">
        <v>5</v>
      </c>
      <c r="D52" s="120">
        <v>0.002512381654777731</v>
      </c>
      <c r="E52" s="120">
        <v>2.730136003996678</v>
      </c>
      <c r="F52" s="86" t="s">
        <v>2546</v>
      </c>
      <c r="G52" s="86" t="b">
        <v>0</v>
      </c>
      <c r="H52" s="86" t="b">
        <v>0</v>
      </c>
      <c r="I52" s="86" t="b">
        <v>0</v>
      </c>
      <c r="J52" s="86" t="b">
        <v>0</v>
      </c>
      <c r="K52" s="86" t="b">
        <v>0</v>
      </c>
      <c r="L52" s="86" t="b">
        <v>0</v>
      </c>
    </row>
    <row r="53" spans="1:12" ht="15">
      <c r="A53" s="86" t="s">
        <v>2410</v>
      </c>
      <c r="B53" s="86" t="s">
        <v>2038</v>
      </c>
      <c r="C53" s="86">
        <v>5</v>
      </c>
      <c r="D53" s="120">
        <v>0.002512381654777731</v>
      </c>
      <c r="E53" s="120">
        <v>1.3151626560258598</v>
      </c>
      <c r="F53" s="86" t="s">
        <v>2546</v>
      </c>
      <c r="G53" s="86" t="b">
        <v>0</v>
      </c>
      <c r="H53" s="86" t="b">
        <v>0</v>
      </c>
      <c r="I53" s="86" t="b">
        <v>0</v>
      </c>
      <c r="J53" s="86" t="b">
        <v>0</v>
      </c>
      <c r="K53" s="86" t="b">
        <v>0</v>
      </c>
      <c r="L53" s="86" t="b">
        <v>0</v>
      </c>
    </row>
    <row r="54" spans="1:12" ht="15">
      <c r="A54" s="86" t="s">
        <v>2398</v>
      </c>
      <c r="B54" s="86" t="s">
        <v>2039</v>
      </c>
      <c r="C54" s="86">
        <v>5</v>
      </c>
      <c r="D54" s="120">
        <v>0.002512381654777731</v>
      </c>
      <c r="E54" s="120">
        <v>1.166654918602267</v>
      </c>
      <c r="F54" s="86" t="s">
        <v>2546</v>
      </c>
      <c r="G54" s="86" t="b">
        <v>0</v>
      </c>
      <c r="H54" s="86" t="b">
        <v>0</v>
      </c>
      <c r="I54" s="86" t="b">
        <v>0</v>
      </c>
      <c r="J54" s="86" t="b">
        <v>0</v>
      </c>
      <c r="K54" s="86" t="b">
        <v>0</v>
      </c>
      <c r="L54" s="86" t="b">
        <v>0</v>
      </c>
    </row>
    <row r="55" spans="1:12" ht="15">
      <c r="A55" s="86" t="s">
        <v>2039</v>
      </c>
      <c r="B55" s="86" t="s">
        <v>2391</v>
      </c>
      <c r="C55" s="86">
        <v>5</v>
      </c>
      <c r="D55" s="120">
        <v>0.002512381654777731</v>
      </c>
      <c r="E55" s="120">
        <v>0.12539169967898595</v>
      </c>
      <c r="F55" s="86" t="s">
        <v>2546</v>
      </c>
      <c r="G55" s="86" t="b">
        <v>0</v>
      </c>
      <c r="H55" s="86" t="b">
        <v>0</v>
      </c>
      <c r="I55" s="86" t="b">
        <v>0</v>
      </c>
      <c r="J55" s="86" t="b">
        <v>0</v>
      </c>
      <c r="K55" s="86" t="b">
        <v>0</v>
      </c>
      <c r="L55" s="86" t="b">
        <v>0</v>
      </c>
    </row>
    <row r="56" spans="1:12" ht="15">
      <c r="A56" s="86" t="s">
        <v>2391</v>
      </c>
      <c r="B56" s="86" t="s">
        <v>2400</v>
      </c>
      <c r="C56" s="86">
        <v>5</v>
      </c>
      <c r="D56" s="120">
        <v>0.002512381654777731</v>
      </c>
      <c r="E56" s="120">
        <v>1.1568001639306102</v>
      </c>
      <c r="F56" s="86" t="s">
        <v>2546</v>
      </c>
      <c r="G56" s="86" t="b">
        <v>0</v>
      </c>
      <c r="H56" s="86" t="b">
        <v>0</v>
      </c>
      <c r="I56" s="86" t="b">
        <v>0</v>
      </c>
      <c r="J56" s="86" t="b">
        <v>0</v>
      </c>
      <c r="K56" s="86" t="b">
        <v>0</v>
      </c>
      <c r="L56" s="86" t="b">
        <v>0</v>
      </c>
    </row>
    <row r="57" spans="1:12" ht="15">
      <c r="A57" s="86" t="s">
        <v>2040</v>
      </c>
      <c r="B57" s="86" t="s">
        <v>2411</v>
      </c>
      <c r="C57" s="86">
        <v>5</v>
      </c>
      <c r="D57" s="120">
        <v>0.002512381654777731</v>
      </c>
      <c r="E57" s="120">
        <v>1.4748634988933718</v>
      </c>
      <c r="F57" s="86" t="s">
        <v>2546</v>
      </c>
      <c r="G57" s="86" t="b">
        <v>0</v>
      </c>
      <c r="H57" s="86" t="b">
        <v>0</v>
      </c>
      <c r="I57" s="86" t="b">
        <v>0</v>
      </c>
      <c r="J57" s="86" t="b">
        <v>0</v>
      </c>
      <c r="K57" s="86" t="b">
        <v>0</v>
      </c>
      <c r="L57" s="86" t="b">
        <v>0</v>
      </c>
    </row>
    <row r="58" spans="1:12" ht="15">
      <c r="A58" s="86" t="s">
        <v>2411</v>
      </c>
      <c r="B58" s="86" t="s">
        <v>2404</v>
      </c>
      <c r="C58" s="86">
        <v>5</v>
      </c>
      <c r="D58" s="120">
        <v>0.002512381654777731</v>
      </c>
      <c r="E58" s="120">
        <v>2.58400796831844</v>
      </c>
      <c r="F58" s="86" t="s">
        <v>2546</v>
      </c>
      <c r="G58" s="86" t="b">
        <v>0</v>
      </c>
      <c r="H58" s="86" t="b">
        <v>0</v>
      </c>
      <c r="I58" s="86" t="b">
        <v>0</v>
      </c>
      <c r="J58" s="86" t="b">
        <v>0</v>
      </c>
      <c r="K58" s="86" t="b">
        <v>0</v>
      </c>
      <c r="L58" s="86" t="b">
        <v>0</v>
      </c>
    </row>
    <row r="59" spans="1:12" ht="15">
      <c r="A59" s="86" t="s">
        <v>2404</v>
      </c>
      <c r="B59" s="86" t="s">
        <v>2041</v>
      </c>
      <c r="C59" s="86">
        <v>5</v>
      </c>
      <c r="D59" s="120">
        <v>0.002512381654777731</v>
      </c>
      <c r="E59" s="120">
        <v>1.3384953005042899</v>
      </c>
      <c r="F59" s="86" t="s">
        <v>2546</v>
      </c>
      <c r="G59" s="86" t="b">
        <v>0</v>
      </c>
      <c r="H59" s="86" t="b">
        <v>0</v>
      </c>
      <c r="I59" s="86" t="b">
        <v>0</v>
      </c>
      <c r="J59" s="86" t="b">
        <v>0</v>
      </c>
      <c r="K59" s="86" t="b">
        <v>0</v>
      </c>
      <c r="L59" s="86" t="b">
        <v>0</v>
      </c>
    </row>
    <row r="60" spans="1:12" ht="15">
      <c r="A60" s="86" t="s">
        <v>2041</v>
      </c>
      <c r="B60" s="86" t="s">
        <v>2412</v>
      </c>
      <c r="C60" s="86">
        <v>5</v>
      </c>
      <c r="D60" s="120">
        <v>0.002512381654777731</v>
      </c>
      <c r="E60" s="120">
        <v>1.4846233361825278</v>
      </c>
      <c r="F60" s="86" t="s">
        <v>2546</v>
      </c>
      <c r="G60" s="86" t="b">
        <v>0</v>
      </c>
      <c r="H60" s="86" t="b">
        <v>0</v>
      </c>
      <c r="I60" s="86" t="b">
        <v>0</v>
      </c>
      <c r="J60" s="86" t="b">
        <v>0</v>
      </c>
      <c r="K60" s="86" t="b">
        <v>0</v>
      </c>
      <c r="L60" s="86" t="b">
        <v>0</v>
      </c>
    </row>
    <row r="61" spans="1:12" ht="15">
      <c r="A61" s="86" t="s">
        <v>2412</v>
      </c>
      <c r="B61" s="86" t="s">
        <v>2042</v>
      </c>
      <c r="C61" s="86">
        <v>5</v>
      </c>
      <c r="D61" s="120">
        <v>0.002512381654777731</v>
      </c>
      <c r="E61" s="120">
        <v>1.5152921559489798</v>
      </c>
      <c r="F61" s="86" t="s">
        <v>2546</v>
      </c>
      <c r="G61" s="86" t="b">
        <v>0</v>
      </c>
      <c r="H61" s="86" t="b">
        <v>0</v>
      </c>
      <c r="I61" s="86" t="b">
        <v>0</v>
      </c>
      <c r="J61" s="86" t="b">
        <v>0</v>
      </c>
      <c r="K61" s="86" t="b">
        <v>0</v>
      </c>
      <c r="L61" s="86" t="b">
        <v>0</v>
      </c>
    </row>
    <row r="62" spans="1:12" ht="15">
      <c r="A62" s="86" t="s">
        <v>2076</v>
      </c>
      <c r="B62" s="86" t="s">
        <v>2077</v>
      </c>
      <c r="C62" s="86">
        <v>5</v>
      </c>
      <c r="D62" s="120">
        <v>0.002512381654777731</v>
      </c>
      <c r="E62" s="120">
        <v>2.730136003996678</v>
      </c>
      <c r="F62" s="86" t="s">
        <v>2546</v>
      </c>
      <c r="G62" s="86" t="b">
        <v>0</v>
      </c>
      <c r="H62" s="86" t="b">
        <v>0</v>
      </c>
      <c r="I62" s="86" t="b">
        <v>0</v>
      </c>
      <c r="J62" s="86" t="b">
        <v>1</v>
      </c>
      <c r="K62" s="86" t="b">
        <v>0</v>
      </c>
      <c r="L62" s="86" t="b">
        <v>0</v>
      </c>
    </row>
    <row r="63" spans="1:12" ht="15">
      <c r="A63" s="86" t="s">
        <v>2077</v>
      </c>
      <c r="B63" s="86" t="s">
        <v>2078</v>
      </c>
      <c r="C63" s="86">
        <v>5</v>
      </c>
      <c r="D63" s="120">
        <v>0.002512381654777731</v>
      </c>
      <c r="E63" s="120">
        <v>2.730136003996678</v>
      </c>
      <c r="F63" s="86" t="s">
        <v>2546</v>
      </c>
      <c r="G63" s="86" t="b">
        <v>1</v>
      </c>
      <c r="H63" s="86" t="b">
        <v>0</v>
      </c>
      <c r="I63" s="86" t="b">
        <v>0</v>
      </c>
      <c r="J63" s="86" t="b">
        <v>0</v>
      </c>
      <c r="K63" s="86" t="b">
        <v>0</v>
      </c>
      <c r="L63" s="86" t="b">
        <v>0</v>
      </c>
    </row>
    <row r="64" spans="1:12" ht="15">
      <c r="A64" s="86" t="s">
        <v>2078</v>
      </c>
      <c r="B64" s="86" t="s">
        <v>2079</v>
      </c>
      <c r="C64" s="86">
        <v>5</v>
      </c>
      <c r="D64" s="120">
        <v>0.002512381654777731</v>
      </c>
      <c r="E64" s="120">
        <v>2.730136003996678</v>
      </c>
      <c r="F64" s="86" t="s">
        <v>2546</v>
      </c>
      <c r="G64" s="86" t="b">
        <v>0</v>
      </c>
      <c r="H64" s="86" t="b">
        <v>0</v>
      </c>
      <c r="I64" s="86" t="b">
        <v>0</v>
      </c>
      <c r="J64" s="86" t="b">
        <v>0</v>
      </c>
      <c r="K64" s="86" t="b">
        <v>1</v>
      </c>
      <c r="L64" s="86" t="b">
        <v>0</v>
      </c>
    </row>
    <row r="65" spans="1:12" ht="15">
      <c r="A65" s="86" t="s">
        <v>2079</v>
      </c>
      <c r="B65" s="86" t="s">
        <v>2080</v>
      </c>
      <c r="C65" s="86">
        <v>5</v>
      </c>
      <c r="D65" s="120">
        <v>0.002512381654777731</v>
      </c>
      <c r="E65" s="120">
        <v>2.730136003996678</v>
      </c>
      <c r="F65" s="86" t="s">
        <v>2546</v>
      </c>
      <c r="G65" s="86" t="b">
        <v>0</v>
      </c>
      <c r="H65" s="86" t="b">
        <v>1</v>
      </c>
      <c r="I65" s="86" t="b">
        <v>0</v>
      </c>
      <c r="J65" s="86" t="b">
        <v>0</v>
      </c>
      <c r="K65" s="86" t="b">
        <v>0</v>
      </c>
      <c r="L65" s="86" t="b">
        <v>0</v>
      </c>
    </row>
    <row r="66" spans="1:12" ht="15">
      <c r="A66" s="86" t="s">
        <v>2080</v>
      </c>
      <c r="B66" s="86" t="s">
        <v>2075</v>
      </c>
      <c r="C66" s="86">
        <v>5</v>
      </c>
      <c r="D66" s="120">
        <v>0.002512381654777731</v>
      </c>
      <c r="E66" s="120">
        <v>2.4291060083326967</v>
      </c>
      <c r="F66" s="86" t="s">
        <v>2546</v>
      </c>
      <c r="G66" s="86" t="b">
        <v>0</v>
      </c>
      <c r="H66" s="86" t="b">
        <v>0</v>
      </c>
      <c r="I66" s="86" t="b">
        <v>0</v>
      </c>
      <c r="J66" s="86" t="b">
        <v>0</v>
      </c>
      <c r="K66" s="86" t="b">
        <v>0</v>
      </c>
      <c r="L66" s="86" t="b">
        <v>0</v>
      </c>
    </row>
    <row r="67" spans="1:12" ht="15">
      <c r="A67" s="86" t="s">
        <v>2075</v>
      </c>
      <c r="B67" s="86" t="s">
        <v>2081</v>
      </c>
      <c r="C67" s="86">
        <v>5</v>
      </c>
      <c r="D67" s="120">
        <v>0.002512381654777731</v>
      </c>
      <c r="E67" s="120">
        <v>2.4291060083326967</v>
      </c>
      <c r="F67" s="86" t="s">
        <v>2546</v>
      </c>
      <c r="G67" s="86" t="b">
        <v>0</v>
      </c>
      <c r="H67" s="86" t="b">
        <v>0</v>
      </c>
      <c r="I67" s="86" t="b">
        <v>0</v>
      </c>
      <c r="J67" s="86" t="b">
        <v>0</v>
      </c>
      <c r="K67" s="86" t="b">
        <v>0</v>
      </c>
      <c r="L67" s="86" t="b">
        <v>0</v>
      </c>
    </row>
    <row r="68" spans="1:12" ht="15">
      <c r="A68" s="86" t="s">
        <v>2081</v>
      </c>
      <c r="B68" s="86" t="s">
        <v>2082</v>
      </c>
      <c r="C68" s="86">
        <v>5</v>
      </c>
      <c r="D68" s="120">
        <v>0.002512381654777731</v>
      </c>
      <c r="E68" s="120">
        <v>2.730136003996678</v>
      </c>
      <c r="F68" s="86" t="s">
        <v>2546</v>
      </c>
      <c r="G68" s="86" t="b">
        <v>0</v>
      </c>
      <c r="H68" s="86" t="b">
        <v>0</v>
      </c>
      <c r="I68" s="86" t="b">
        <v>0</v>
      </c>
      <c r="J68" s="86" t="b">
        <v>0</v>
      </c>
      <c r="K68" s="86" t="b">
        <v>0</v>
      </c>
      <c r="L68" s="86" t="b">
        <v>0</v>
      </c>
    </row>
    <row r="69" spans="1:12" ht="15">
      <c r="A69" s="86" t="s">
        <v>2082</v>
      </c>
      <c r="B69" s="86" t="s">
        <v>2083</v>
      </c>
      <c r="C69" s="86">
        <v>5</v>
      </c>
      <c r="D69" s="120">
        <v>0.002512381654777731</v>
      </c>
      <c r="E69" s="120">
        <v>2.730136003996678</v>
      </c>
      <c r="F69" s="86" t="s">
        <v>2546</v>
      </c>
      <c r="G69" s="86" t="b">
        <v>0</v>
      </c>
      <c r="H69" s="86" t="b">
        <v>0</v>
      </c>
      <c r="I69" s="86" t="b">
        <v>0</v>
      </c>
      <c r="J69" s="86" t="b">
        <v>0</v>
      </c>
      <c r="K69" s="86" t="b">
        <v>0</v>
      </c>
      <c r="L69" s="86" t="b">
        <v>0</v>
      </c>
    </row>
    <row r="70" spans="1:12" ht="15">
      <c r="A70" s="86" t="s">
        <v>2083</v>
      </c>
      <c r="B70" s="86" t="s">
        <v>2084</v>
      </c>
      <c r="C70" s="86">
        <v>5</v>
      </c>
      <c r="D70" s="120">
        <v>0.002512381654777731</v>
      </c>
      <c r="E70" s="120">
        <v>2.730136003996678</v>
      </c>
      <c r="F70" s="86" t="s">
        <v>2546</v>
      </c>
      <c r="G70" s="86" t="b">
        <v>0</v>
      </c>
      <c r="H70" s="86" t="b">
        <v>0</v>
      </c>
      <c r="I70" s="86" t="b">
        <v>0</v>
      </c>
      <c r="J70" s="86" t="b">
        <v>0</v>
      </c>
      <c r="K70" s="86" t="b">
        <v>0</v>
      </c>
      <c r="L70" s="86" t="b">
        <v>0</v>
      </c>
    </row>
    <row r="71" spans="1:12" ht="15">
      <c r="A71" s="86" t="s">
        <v>2084</v>
      </c>
      <c r="B71" s="86" t="s">
        <v>2413</v>
      </c>
      <c r="C71" s="86">
        <v>5</v>
      </c>
      <c r="D71" s="120">
        <v>0.002512381654777731</v>
      </c>
      <c r="E71" s="120">
        <v>2.730136003996678</v>
      </c>
      <c r="F71" s="86" t="s">
        <v>2546</v>
      </c>
      <c r="G71" s="86" t="b">
        <v>0</v>
      </c>
      <c r="H71" s="86" t="b">
        <v>0</v>
      </c>
      <c r="I71" s="86" t="b">
        <v>0</v>
      </c>
      <c r="J71" s="86" t="b">
        <v>0</v>
      </c>
      <c r="K71" s="86" t="b">
        <v>0</v>
      </c>
      <c r="L71" s="86" t="b">
        <v>0</v>
      </c>
    </row>
    <row r="72" spans="1:12" ht="15">
      <c r="A72" s="86" t="s">
        <v>2413</v>
      </c>
      <c r="B72" s="86" t="s">
        <v>2075</v>
      </c>
      <c r="C72" s="86">
        <v>5</v>
      </c>
      <c r="D72" s="120">
        <v>0.002512381654777731</v>
      </c>
      <c r="E72" s="120">
        <v>2.4291060083326967</v>
      </c>
      <c r="F72" s="86" t="s">
        <v>2546</v>
      </c>
      <c r="G72" s="86" t="b">
        <v>0</v>
      </c>
      <c r="H72" s="86" t="b">
        <v>0</v>
      </c>
      <c r="I72" s="86" t="b">
        <v>0</v>
      </c>
      <c r="J72" s="86" t="b">
        <v>0</v>
      </c>
      <c r="K72" s="86" t="b">
        <v>0</v>
      </c>
      <c r="L72" s="86" t="b">
        <v>0</v>
      </c>
    </row>
    <row r="73" spans="1:12" ht="15">
      <c r="A73" s="86" t="s">
        <v>2075</v>
      </c>
      <c r="B73" s="86" t="s">
        <v>2414</v>
      </c>
      <c r="C73" s="86">
        <v>5</v>
      </c>
      <c r="D73" s="120">
        <v>0.002512381654777731</v>
      </c>
      <c r="E73" s="120">
        <v>2.4291060083326967</v>
      </c>
      <c r="F73" s="86" t="s">
        <v>2546</v>
      </c>
      <c r="G73" s="86" t="b">
        <v>0</v>
      </c>
      <c r="H73" s="86" t="b">
        <v>0</v>
      </c>
      <c r="I73" s="86" t="b">
        <v>0</v>
      </c>
      <c r="J73" s="86" t="b">
        <v>0</v>
      </c>
      <c r="K73" s="86" t="b">
        <v>1</v>
      </c>
      <c r="L73" s="86" t="b">
        <v>0</v>
      </c>
    </row>
    <row r="74" spans="1:12" ht="15">
      <c r="A74" s="86" t="s">
        <v>2414</v>
      </c>
      <c r="B74" s="86" t="s">
        <v>2415</v>
      </c>
      <c r="C74" s="86">
        <v>5</v>
      </c>
      <c r="D74" s="120">
        <v>0.002512381654777731</v>
      </c>
      <c r="E74" s="120">
        <v>2.730136003996678</v>
      </c>
      <c r="F74" s="86" t="s">
        <v>2546</v>
      </c>
      <c r="G74" s="86" t="b">
        <v>0</v>
      </c>
      <c r="H74" s="86" t="b">
        <v>1</v>
      </c>
      <c r="I74" s="86" t="b">
        <v>0</v>
      </c>
      <c r="J74" s="86" t="b">
        <v>0</v>
      </c>
      <c r="K74" s="86" t="b">
        <v>0</v>
      </c>
      <c r="L74" s="86" t="b">
        <v>0</v>
      </c>
    </row>
    <row r="75" spans="1:12" ht="15">
      <c r="A75" s="86" t="s">
        <v>2415</v>
      </c>
      <c r="B75" s="86" t="s">
        <v>2038</v>
      </c>
      <c r="C75" s="86">
        <v>5</v>
      </c>
      <c r="D75" s="120">
        <v>0.002512381654777731</v>
      </c>
      <c r="E75" s="120">
        <v>1.3151626560258598</v>
      </c>
      <c r="F75" s="86" t="s">
        <v>2546</v>
      </c>
      <c r="G75" s="86" t="b">
        <v>0</v>
      </c>
      <c r="H75" s="86" t="b">
        <v>0</v>
      </c>
      <c r="I75" s="86" t="b">
        <v>0</v>
      </c>
      <c r="J75" s="86" t="b">
        <v>0</v>
      </c>
      <c r="K75" s="86" t="b">
        <v>0</v>
      </c>
      <c r="L75" s="86" t="b">
        <v>0</v>
      </c>
    </row>
    <row r="76" spans="1:12" ht="15">
      <c r="A76" s="86" t="s">
        <v>2039</v>
      </c>
      <c r="B76" s="86" t="s">
        <v>2416</v>
      </c>
      <c r="C76" s="86">
        <v>5</v>
      </c>
      <c r="D76" s="120">
        <v>0.002512381654777731</v>
      </c>
      <c r="E76" s="120">
        <v>1.3185162980334477</v>
      </c>
      <c r="F76" s="86" t="s">
        <v>2546</v>
      </c>
      <c r="G76" s="86" t="b">
        <v>0</v>
      </c>
      <c r="H76" s="86" t="b">
        <v>0</v>
      </c>
      <c r="I76" s="86" t="b">
        <v>0</v>
      </c>
      <c r="J76" s="86" t="b">
        <v>0</v>
      </c>
      <c r="K76" s="86" t="b">
        <v>0</v>
      </c>
      <c r="L76" s="86" t="b">
        <v>0</v>
      </c>
    </row>
    <row r="77" spans="1:12" ht="15">
      <c r="A77" s="86" t="s">
        <v>2416</v>
      </c>
      <c r="B77" s="86" t="s">
        <v>2405</v>
      </c>
      <c r="C77" s="86">
        <v>5</v>
      </c>
      <c r="D77" s="120">
        <v>0.002512381654777731</v>
      </c>
      <c r="E77" s="120">
        <v>2.650954757949053</v>
      </c>
      <c r="F77" s="86" t="s">
        <v>2546</v>
      </c>
      <c r="G77" s="86" t="b">
        <v>0</v>
      </c>
      <c r="H77" s="86" t="b">
        <v>0</v>
      </c>
      <c r="I77" s="86" t="b">
        <v>0</v>
      </c>
      <c r="J77" s="86" t="b">
        <v>0</v>
      </c>
      <c r="K77" s="86" t="b">
        <v>0</v>
      </c>
      <c r="L77" s="86" t="b">
        <v>0</v>
      </c>
    </row>
    <row r="78" spans="1:12" ht="15">
      <c r="A78" s="86" t="s">
        <v>2405</v>
      </c>
      <c r="B78" s="86" t="s">
        <v>2417</v>
      </c>
      <c r="C78" s="86">
        <v>5</v>
      </c>
      <c r="D78" s="120">
        <v>0.002512381654777731</v>
      </c>
      <c r="E78" s="120">
        <v>2.730136003996678</v>
      </c>
      <c r="F78" s="86" t="s">
        <v>2546</v>
      </c>
      <c r="G78" s="86" t="b">
        <v>0</v>
      </c>
      <c r="H78" s="86" t="b">
        <v>0</v>
      </c>
      <c r="I78" s="86" t="b">
        <v>0</v>
      </c>
      <c r="J78" s="86" t="b">
        <v>0</v>
      </c>
      <c r="K78" s="86" t="b">
        <v>0</v>
      </c>
      <c r="L78" s="86" t="b">
        <v>0</v>
      </c>
    </row>
    <row r="79" spans="1:12" ht="15">
      <c r="A79" s="86" t="s">
        <v>2123</v>
      </c>
      <c r="B79" s="86" t="s">
        <v>2124</v>
      </c>
      <c r="C79" s="86">
        <v>5</v>
      </c>
      <c r="D79" s="120">
        <v>0.002512381654777731</v>
      </c>
      <c r="E79" s="120">
        <v>2.650954757949053</v>
      </c>
      <c r="F79" s="86" t="s">
        <v>2546</v>
      </c>
      <c r="G79" s="86" t="b">
        <v>0</v>
      </c>
      <c r="H79" s="86" t="b">
        <v>0</v>
      </c>
      <c r="I79" s="86" t="b">
        <v>0</v>
      </c>
      <c r="J79" s="86" t="b">
        <v>0</v>
      </c>
      <c r="K79" s="86" t="b">
        <v>0</v>
      </c>
      <c r="L79" s="86" t="b">
        <v>0</v>
      </c>
    </row>
    <row r="80" spans="1:12" ht="15">
      <c r="A80" s="86" t="s">
        <v>2124</v>
      </c>
      <c r="B80" s="86" t="s">
        <v>2038</v>
      </c>
      <c r="C80" s="86">
        <v>5</v>
      </c>
      <c r="D80" s="120">
        <v>0.002512381654777731</v>
      </c>
      <c r="E80" s="120">
        <v>1.3151626560258598</v>
      </c>
      <c r="F80" s="86" t="s">
        <v>2546</v>
      </c>
      <c r="G80" s="86" t="b">
        <v>0</v>
      </c>
      <c r="H80" s="86" t="b">
        <v>0</v>
      </c>
      <c r="I80" s="86" t="b">
        <v>0</v>
      </c>
      <c r="J80" s="86" t="b">
        <v>0</v>
      </c>
      <c r="K80" s="86" t="b">
        <v>0</v>
      </c>
      <c r="L80" s="86" t="b">
        <v>0</v>
      </c>
    </row>
    <row r="81" spans="1:12" ht="15">
      <c r="A81" s="86" t="s">
        <v>434</v>
      </c>
      <c r="B81" s="86" t="s">
        <v>2125</v>
      </c>
      <c r="C81" s="86">
        <v>5</v>
      </c>
      <c r="D81" s="120">
        <v>0.002512381654777731</v>
      </c>
      <c r="E81" s="120">
        <v>2.31516265602586</v>
      </c>
      <c r="F81" s="86" t="s">
        <v>2546</v>
      </c>
      <c r="G81" s="86" t="b">
        <v>0</v>
      </c>
      <c r="H81" s="86" t="b">
        <v>0</v>
      </c>
      <c r="I81" s="86" t="b">
        <v>0</v>
      </c>
      <c r="J81" s="86" t="b">
        <v>0</v>
      </c>
      <c r="K81" s="86" t="b">
        <v>0</v>
      </c>
      <c r="L81" s="86" t="b">
        <v>0</v>
      </c>
    </row>
    <row r="82" spans="1:12" ht="15">
      <c r="A82" s="86" t="s">
        <v>2125</v>
      </c>
      <c r="B82" s="86" t="s">
        <v>2126</v>
      </c>
      <c r="C82" s="86">
        <v>5</v>
      </c>
      <c r="D82" s="120">
        <v>0.002512381654777731</v>
      </c>
      <c r="E82" s="120">
        <v>2.650954757949053</v>
      </c>
      <c r="F82" s="86" t="s">
        <v>2546</v>
      </c>
      <c r="G82" s="86" t="b">
        <v>0</v>
      </c>
      <c r="H82" s="86" t="b">
        <v>0</v>
      </c>
      <c r="I82" s="86" t="b">
        <v>0</v>
      </c>
      <c r="J82" s="86" t="b">
        <v>0</v>
      </c>
      <c r="K82" s="86" t="b">
        <v>0</v>
      </c>
      <c r="L82" s="86" t="b">
        <v>0</v>
      </c>
    </row>
    <row r="83" spans="1:12" ht="15">
      <c r="A83" s="86" t="s">
        <v>2418</v>
      </c>
      <c r="B83" s="86" t="s">
        <v>2419</v>
      </c>
      <c r="C83" s="86">
        <v>5</v>
      </c>
      <c r="D83" s="120">
        <v>0.002512381654777731</v>
      </c>
      <c r="E83" s="120">
        <v>2.730136003996678</v>
      </c>
      <c r="F83" s="86" t="s">
        <v>2546</v>
      </c>
      <c r="G83" s="86" t="b">
        <v>0</v>
      </c>
      <c r="H83" s="86" t="b">
        <v>0</v>
      </c>
      <c r="I83" s="86" t="b">
        <v>0</v>
      </c>
      <c r="J83" s="86" t="b">
        <v>0</v>
      </c>
      <c r="K83" s="86" t="b">
        <v>0</v>
      </c>
      <c r="L83" s="86" t="b">
        <v>0</v>
      </c>
    </row>
    <row r="84" spans="1:12" ht="15">
      <c r="A84" s="86" t="s">
        <v>2419</v>
      </c>
      <c r="B84" s="86" t="s">
        <v>2420</v>
      </c>
      <c r="C84" s="86">
        <v>5</v>
      </c>
      <c r="D84" s="120">
        <v>0.002512381654777731</v>
      </c>
      <c r="E84" s="120">
        <v>2.730136003996678</v>
      </c>
      <c r="F84" s="86" t="s">
        <v>2546</v>
      </c>
      <c r="G84" s="86" t="b">
        <v>0</v>
      </c>
      <c r="H84" s="86" t="b">
        <v>0</v>
      </c>
      <c r="I84" s="86" t="b">
        <v>0</v>
      </c>
      <c r="J84" s="86" t="b">
        <v>0</v>
      </c>
      <c r="K84" s="86" t="b">
        <v>0</v>
      </c>
      <c r="L84" s="86" t="b">
        <v>0</v>
      </c>
    </row>
    <row r="85" spans="1:12" ht="15">
      <c r="A85" s="86" t="s">
        <v>2420</v>
      </c>
      <c r="B85" s="86" t="s">
        <v>2421</v>
      </c>
      <c r="C85" s="86">
        <v>5</v>
      </c>
      <c r="D85" s="120">
        <v>0.002512381654777731</v>
      </c>
      <c r="E85" s="120">
        <v>2.730136003996678</v>
      </c>
      <c r="F85" s="86" t="s">
        <v>2546</v>
      </c>
      <c r="G85" s="86" t="b">
        <v>0</v>
      </c>
      <c r="H85" s="86" t="b">
        <v>0</v>
      </c>
      <c r="I85" s="86" t="b">
        <v>0</v>
      </c>
      <c r="J85" s="86" t="b">
        <v>0</v>
      </c>
      <c r="K85" s="86" t="b">
        <v>0</v>
      </c>
      <c r="L85" s="86" t="b">
        <v>0</v>
      </c>
    </row>
    <row r="86" spans="1:12" ht="15">
      <c r="A86" s="86" t="s">
        <v>2421</v>
      </c>
      <c r="B86" s="86" t="s">
        <v>2120</v>
      </c>
      <c r="C86" s="86">
        <v>5</v>
      </c>
      <c r="D86" s="120">
        <v>0.002512381654777731</v>
      </c>
      <c r="E86" s="120">
        <v>2.4291060083326967</v>
      </c>
      <c r="F86" s="86" t="s">
        <v>2546</v>
      </c>
      <c r="G86" s="86" t="b">
        <v>0</v>
      </c>
      <c r="H86" s="86" t="b">
        <v>0</v>
      </c>
      <c r="I86" s="86" t="b">
        <v>0</v>
      </c>
      <c r="J86" s="86" t="b">
        <v>0</v>
      </c>
      <c r="K86" s="86" t="b">
        <v>0</v>
      </c>
      <c r="L86" s="86" t="b">
        <v>0</v>
      </c>
    </row>
    <row r="87" spans="1:12" ht="15">
      <c r="A87" s="86" t="s">
        <v>2120</v>
      </c>
      <c r="B87" s="86" t="s">
        <v>2422</v>
      </c>
      <c r="C87" s="86">
        <v>5</v>
      </c>
      <c r="D87" s="120">
        <v>0.002512381654777731</v>
      </c>
      <c r="E87" s="120">
        <v>2.526016021340753</v>
      </c>
      <c r="F87" s="86" t="s">
        <v>2546</v>
      </c>
      <c r="G87" s="86" t="b">
        <v>0</v>
      </c>
      <c r="H87" s="86" t="b">
        <v>0</v>
      </c>
      <c r="I87" s="86" t="b">
        <v>0</v>
      </c>
      <c r="J87" s="86" t="b">
        <v>0</v>
      </c>
      <c r="K87" s="86" t="b">
        <v>0</v>
      </c>
      <c r="L87" s="86" t="b">
        <v>0</v>
      </c>
    </row>
    <row r="88" spans="1:12" ht="15">
      <c r="A88" s="86" t="s">
        <v>2422</v>
      </c>
      <c r="B88" s="86" t="s">
        <v>2423</v>
      </c>
      <c r="C88" s="86">
        <v>5</v>
      </c>
      <c r="D88" s="120">
        <v>0.002512381654777731</v>
      </c>
      <c r="E88" s="120">
        <v>2.730136003996678</v>
      </c>
      <c r="F88" s="86" t="s">
        <v>2546</v>
      </c>
      <c r="G88" s="86" t="b">
        <v>0</v>
      </c>
      <c r="H88" s="86" t="b">
        <v>0</v>
      </c>
      <c r="I88" s="86" t="b">
        <v>0</v>
      </c>
      <c r="J88" s="86" t="b">
        <v>0</v>
      </c>
      <c r="K88" s="86" t="b">
        <v>0</v>
      </c>
      <c r="L88" s="86" t="b">
        <v>0</v>
      </c>
    </row>
    <row r="89" spans="1:12" ht="15">
      <c r="A89" s="86" t="s">
        <v>2052</v>
      </c>
      <c r="B89" s="86" t="s">
        <v>2053</v>
      </c>
      <c r="C89" s="86">
        <v>5</v>
      </c>
      <c r="D89" s="120">
        <v>0.002512381654777731</v>
      </c>
      <c r="E89" s="120">
        <v>2.4748634988933715</v>
      </c>
      <c r="F89" s="86" t="s">
        <v>2546</v>
      </c>
      <c r="G89" s="86" t="b">
        <v>0</v>
      </c>
      <c r="H89" s="86" t="b">
        <v>0</v>
      </c>
      <c r="I89" s="86" t="b">
        <v>0</v>
      </c>
      <c r="J89" s="86" t="b">
        <v>0</v>
      </c>
      <c r="K89" s="86" t="b">
        <v>0</v>
      </c>
      <c r="L89" s="86" t="b">
        <v>0</v>
      </c>
    </row>
    <row r="90" spans="1:12" ht="15">
      <c r="A90" s="86" t="s">
        <v>2053</v>
      </c>
      <c r="B90" s="86" t="s">
        <v>2054</v>
      </c>
      <c r="C90" s="86">
        <v>5</v>
      </c>
      <c r="D90" s="120">
        <v>0.002512381654777731</v>
      </c>
      <c r="E90" s="120">
        <v>2.58400796831844</v>
      </c>
      <c r="F90" s="86" t="s">
        <v>2546</v>
      </c>
      <c r="G90" s="86" t="b">
        <v>0</v>
      </c>
      <c r="H90" s="86" t="b">
        <v>0</v>
      </c>
      <c r="I90" s="86" t="b">
        <v>0</v>
      </c>
      <c r="J90" s="86" t="b">
        <v>0</v>
      </c>
      <c r="K90" s="86" t="b">
        <v>0</v>
      </c>
      <c r="L90" s="86" t="b">
        <v>0</v>
      </c>
    </row>
    <row r="91" spans="1:12" ht="15">
      <c r="A91" s="86" t="s">
        <v>2054</v>
      </c>
      <c r="B91" s="86" t="s">
        <v>2050</v>
      </c>
      <c r="C91" s="86">
        <v>5</v>
      </c>
      <c r="D91" s="120">
        <v>0.002512381654777731</v>
      </c>
      <c r="E91" s="120">
        <v>2.2829779726544586</v>
      </c>
      <c r="F91" s="86" t="s">
        <v>2546</v>
      </c>
      <c r="G91" s="86" t="b">
        <v>0</v>
      </c>
      <c r="H91" s="86" t="b">
        <v>0</v>
      </c>
      <c r="I91" s="86" t="b">
        <v>0</v>
      </c>
      <c r="J91" s="86" t="b">
        <v>0</v>
      </c>
      <c r="K91" s="86" t="b">
        <v>0</v>
      </c>
      <c r="L91" s="86" t="b">
        <v>0</v>
      </c>
    </row>
    <row r="92" spans="1:12" ht="15">
      <c r="A92" s="86" t="s">
        <v>2050</v>
      </c>
      <c r="B92" s="86" t="s">
        <v>2055</v>
      </c>
      <c r="C92" s="86">
        <v>5</v>
      </c>
      <c r="D92" s="120">
        <v>0.002512381654777731</v>
      </c>
      <c r="E92" s="120">
        <v>2.4291060083326967</v>
      </c>
      <c r="F92" s="86" t="s">
        <v>2546</v>
      </c>
      <c r="G92" s="86" t="b">
        <v>0</v>
      </c>
      <c r="H92" s="86" t="b">
        <v>0</v>
      </c>
      <c r="I92" s="86" t="b">
        <v>0</v>
      </c>
      <c r="J92" s="86" t="b">
        <v>0</v>
      </c>
      <c r="K92" s="86" t="b">
        <v>0</v>
      </c>
      <c r="L92" s="86" t="b">
        <v>0</v>
      </c>
    </row>
    <row r="93" spans="1:12" ht="15">
      <c r="A93" s="86" t="s">
        <v>2055</v>
      </c>
      <c r="B93" s="86" t="s">
        <v>2039</v>
      </c>
      <c r="C93" s="86">
        <v>5</v>
      </c>
      <c r="D93" s="120">
        <v>0.002512381654777731</v>
      </c>
      <c r="E93" s="120">
        <v>1.6437761733219296</v>
      </c>
      <c r="F93" s="86" t="s">
        <v>2546</v>
      </c>
      <c r="G93" s="86" t="b">
        <v>0</v>
      </c>
      <c r="H93" s="86" t="b">
        <v>0</v>
      </c>
      <c r="I93" s="86" t="b">
        <v>0</v>
      </c>
      <c r="J93" s="86" t="b">
        <v>0</v>
      </c>
      <c r="K93" s="86" t="b">
        <v>0</v>
      </c>
      <c r="L93" s="86" t="b">
        <v>0</v>
      </c>
    </row>
    <row r="94" spans="1:12" ht="15">
      <c r="A94" s="86" t="s">
        <v>2039</v>
      </c>
      <c r="B94" s="86" t="s">
        <v>2056</v>
      </c>
      <c r="C94" s="86">
        <v>5</v>
      </c>
      <c r="D94" s="120">
        <v>0.002512381654777731</v>
      </c>
      <c r="E94" s="120">
        <v>1.3185162980334477</v>
      </c>
      <c r="F94" s="86" t="s">
        <v>2546</v>
      </c>
      <c r="G94" s="86" t="b">
        <v>0</v>
      </c>
      <c r="H94" s="86" t="b">
        <v>0</v>
      </c>
      <c r="I94" s="86" t="b">
        <v>0</v>
      </c>
      <c r="J94" s="86" t="b">
        <v>0</v>
      </c>
      <c r="K94" s="86" t="b">
        <v>0</v>
      </c>
      <c r="L94" s="86" t="b">
        <v>0</v>
      </c>
    </row>
    <row r="95" spans="1:12" ht="15">
      <c r="A95" s="86" t="s">
        <v>2056</v>
      </c>
      <c r="B95" s="86" t="s">
        <v>2057</v>
      </c>
      <c r="C95" s="86">
        <v>5</v>
      </c>
      <c r="D95" s="120">
        <v>0.002512381654777731</v>
      </c>
      <c r="E95" s="120">
        <v>2.730136003996678</v>
      </c>
      <c r="F95" s="86" t="s">
        <v>2546</v>
      </c>
      <c r="G95" s="86" t="b">
        <v>0</v>
      </c>
      <c r="H95" s="86" t="b">
        <v>0</v>
      </c>
      <c r="I95" s="86" t="b">
        <v>0</v>
      </c>
      <c r="J95" s="86" t="b">
        <v>0</v>
      </c>
      <c r="K95" s="86" t="b">
        <v>0</v>
      </c>
      <c r="L95" s="86" t="b">
        <v>0</v>
      </c>
    </row>
    <row r="96" spans="1:12" ht="15">
      <c r="A96" s="86" t="s">
        <v>2057</v>
      </c>
      <c r="B96" s="86" t="s">
        <v>2058</v>
      </c>
      <c r="C96" s="86">
        <v>5</v>
      </c>
      <c r="D96" s="120">
        <v>0.002512381654777731</v>
      </c>
      <c r="E96" s="120">
        <v>2.730136003996678</v>
      </c>
      <c r="F96" s="86" t="s">
        <v>2546</v>
      </c>
      <c r="G96" s="86" t="b">
        <v>0</v>
      </c>
      <c r="H96" s="86" t="b">
        <v>0</v>
      </c>
      <c r="I96" s="86" t="b">
        <v>0</v>
      </c>
      <c r="J96" s="86" t="b">
        <v>0</v>
      </c>
      <c r="K96" s="86" t="b">
        <v>0</v>
      </c>
      <c r="L96" s="86" t="b">
        <v>0</v>
      </c>
    </row>
    <row r="97" spans="1:12" ht="15">
      <c r="A97" s="86" t="s">
        <v>2058</v>
      </c>
      <c r="B97" s="86" t="s">
        <v>2425</v>
      </c>
      <c r="C97" s="86">
        <v>5</v>
      </c>
      <c r="D97" s="120">
        <v>0.002512381654777731</v>
      </c>
      <c r="E97" s="120">
        <v>2.730136003996678</v>
      </c>
      <c r="F97" s="86" t="s">
        <v>2546</v>
      </c>
      <c r="G97" s="86" t="b">
        <v>0</v>
      </c>
      <c r="H97" s="86" t="b">
        <v>0</v>
      </c>
      <c r="I97" s="86" t="b">
        <v>0</v>
      </c>
      <c r="J97" s="86" t="b">
        <v>0</v>
      </c>
      <c r="K97" s="86" t="b">
        <v>0</v>
      </c>
      <c r="L97" s="86" t="b">
        <v>0</v>
      </c>
    </row>
    <row r="98" spans="1:12" ht="15">
      <c r="A98" s="86" t="s">
        <v>2425</v>
      </c>
      <c r="B98" s="86" t="s">
        <v>2426</v>
      </c>
      <c r="C98" s="86">
        <v>5</v>
      </c>
      <c r="D98" s="120">
        <v>0.002512381654777731</v>
      </c>
      <c r="E98" s="120">
        <v>2.730136003996678</v>
      </c>
      <c r="F98" s="86" t="s">
        <v>2546</v>
      </c>
      <c r="G98" s="86" t="b">
        <v>0</v>
      </c>
      <c r="H98" s="86" t="b">
        <v>0</v>
      </c>
      <c r="I98" s="86" t="b">
        <v>0</v>
      </c>
      <c r="J98" s="86" t="b">
        <v>0</v>
      </c>
      <c r="K98" s="86" t="b">
        <v>0</v>
      </c>
      <c r="L98" s="86" t="b">
        <v>0</v>
      </c>
    </row>
    <row r="99" spans="1:12" ht="15">
      <c r="A99" s="86" t="s">
        <v>2426</v>
      </c>
      <c r="B99" s="86" t="s">
        <v>436</v>
      </c>
      <c r="C99" s="86">
        <v>5</v>
      </c>
      <c r="D99" s="120">
        <v>0.002512381654777731</v>
      </c>
      <c r="E99" s="120">
        <v>2.4748634988933715</v>
      </c>
      <c r="F99" s="86" t="s">
        <v>2546</v>
      </c>
      <c r="G99" s="86" t="b">
        <v>0</v>
      </c>
      <c r="H99" s="86" t="b">
        <v>0</v>
      </c>
      <c r="I99" s="86" t="b">
        <v>0</v>
      </c>
      <c r="J99" s="86" t="b">
        <v>0</v>
      </c>
      <c r="K99" s="86" t="b">
        <v>0</v>
      </c>
      <c r="L99" s="86" t="b">
        <v>0</v>
      </c>
    </row>
    <row r="100" spans="1:12" ht="15">
      <c r="A100" s="86" t="s">
        <v>436</v>
      </c>
      <c r="B100" s="86" t="s">
        <v>2427</v>
      </c>
      <c r="C100" s="86">
        <v>5</v>
      </c>
      <c r="D100" s="120">
        <v>0.002512381654777731</v>
      </c>
      <c r="E100" s="120">
        <v>2.4748634988933715</v>
      </c>
      <c r="F100" s="86" t="s">
        <v>2546</v>
      </c>
      <c r="G100" s="86" t="b">
        <v>0</v>
      </c>
      <c r="H100" s="86" t="b">
        <v>0</v>
      </c>
      <c r="I100" s="86" t="b">
        <v>0</v>
      </c>
      <c r="J100" s="86" t="b">
        <v>0</v>
      </c>
      <c r="K100" s="86" t="b">
        <v>0</v>
      </c>
      <c r="L100" s="86" t="b">
        <v>0</v>
      </c>
    </row>
    <row r="101" spans="1:12" ht="15">
      <c r="A101" s="86" t="s">
        <v>2427</v>
      </c>
      <c r="B101" s="86" t="s">
        <v>352</v>
      </c>
      <c r="C101" s="86">
        <v>5</v>
      </c>
      <c r="D101" s="120">
        <v>0.002512381654777731</v>
      </c>
      <c r="E101" s="120">
        <v>2.730136003996678</v>
      </c>
      <c r="F101" s="86" t="s">
        <v>2546</v>
      </c>
      <c r="G101" s="86" t="b">
        <v>0</v>
      </c>
      <c r="H101" s="86" t="b">
        <v>0</v>
      </c>
      <c r="I101" s="86" t="b">
        <v>0</v>
      </c>
      <c r="J101" s="86" t="b">
        <v>0</v>
      </c>
      <c r="K101" s="86" t="b">
        <v>0</v>
      </c>
      <c r="L101" s="86" t="b">
        <v>0</v>
      </c>
    </row>
    <row r="102" spans="1:12" ht="15">
      <c r="A102" s="86" t="s">
        <v>352</v>
      </c>
      <c r="B102" s="86" t="s">
        <v>2428</v>
      </c>
      <c r="C102" s="86">
        <v>5</v>
      </c>
      <c r="D102" s="120">
        <v>0.002512381654777731</v>
      </c>
      <c r="E102" s="120">
        <v>2.730136003996678</v>
      </c>
      <c r="F102" s="86" t="s">
        <v>2546</v>
      </c>
      <c r="G102" s="86" t="b">
        <v>0</v>
      </c>
      <c r="H102" s="86" t="b">
        <v>0</v>
      </c>
      <c r="I102" s="86" t="b">
        <v>0</v>
      </c>
      <c r="J102" s="86" t="b">
        <v>0</v>
      </c>
      <c r="K102" s="86" t="b">
        <v>0</v>
      </c>
      <c r="L102" s="86" t="b">
        <v>0</v>
      </c>
    </row>
    <row r="103" spans="1:12" ht="15">
      <c r="A103" s="86" t="s">
        <v>2428</v>
      </c>
      <c r="B103" s="86" t="s">
        <v>2006</v>
      </c>
      <c r="C103" s="86">
        <v>5</v>
      </c>
      <c r="D103" s="120">
        <v>0.002512381654777731</v>
      </c>
      <c r="E103" s="120">
        <v>2.650954757949053</v>
      </c>
      <c r="F103" s="86" t="s">
        <v>2546</v>
      </c>
      <c r="G103" s="86" t="b">
        <v>0</v>
      </c>
      <c r="H103" s="86" t="b">
        <v>0</v>
      </c>
      <c r="I103" s="86" t="b">
        <v>0</v>
      </c>
      <c r="J103" s="86" t="b">
        <v>0</v>
      </c>
      <c r="K103" s="86" t="b">
        <v>0</v>
      </c>
      <c r="L103" s="86" t="b">
        <v>0</v>
      </c>
    </row>
    <row r="104" spans="1:12" ht="15">
      <c r="A104" s="86" t="s">
        <v>2006</v>
      </c>
      <c r="B104" s="86" t="s">
        <v>2402</v>
      </c>
      <c r="C104" s="86">
        <v>5</v>
      </c>
      <c r="D104" s="120">
        <v>0.002512381654777731</v>
      </c>
      <c r="E104" s="120">
        <v>2.4468347752931283</v>
      </c>
      <c r="F104" s="86" t="s">
        <v>2546</v>
      </c>
      <c r="G104" s="86" t="b">
        <v>0</v>
      </c>
      <c r="H104" s="86" t="b">
        <v>0</v>
      </c>
      <c r="I104" s="86" t="b">
        <v>0</v>
      </c>
      <c r="J104" s="86" t="b">
        <v>0</v>
      </c>
      <c r="K104" s="86" t="b">
        <v>0</v>
      </c>
      <c r="L104" s="86" t="b">
        <v>0</v>
      </c>
    </row>
    <row r="105" spans="1:12" ht="15">
      <c r="A105" s="86" t="s">
        <v>2402</v>
      </c>
      <c r="B105" s="86" t="s">
        <v>2406</v>
      </c>
      <c r="C105" s="86">
        <v>5</v>
      </c>
      <c r="D105" s="120">
        <v>0.002512381654777731</v>
      </c>
      <c r="E105" s="120">
        <v>2.4468347752931283</v>
      </c>
      <c r="F105" s="86" t="s">
        <v>2546</v>
      </c>
      <c r="G105" s="86" t="b">
        <v>0</v>
      </c>
      <c r="H105" s="86" t="b">
        <v>0</v>
      </c>
      <c r="I105" s="86" t="b">
        <v>0</v>
      </c>
      <c r="J105" s="86" t="b">
        <v>0</v>
      </c>
      <c r="K105" s="86" t="b">
        <v>0</v>
      </c>
      <c r="L105" s="86" t="b">
        <v>0</v>
      </c>
    </row>
    <row r="106" spans="1:12" ht="15">
      <c r="A106" s="86" t="s">
        <v>2406</v>
      </c>
      <c r="B106" s="86" t="s">
        <v>2050</v>
      </c>
      <c r="C106" s="86">
        <v>5</v>
      </c>
      <c r="D106" s="120">
        <v>0.002512381654777731</v>
      </c>
      <c r="E106" s="120">
        <v>2.3499247622850716</v>
      </c>
      <c r="F106" s="86" t="s">
        <v>2546</v>
      </c>
      <c r="G106" s="86" t="b">
        <v>0</v>
      </c>
      <c r="H106" s="86" t="b">
        <v>0</v>
      </c>
      <c r="I106" s="86" t="b">
        <v>0</v>
      </c>
      <c r="J106" s="86" t="b">
        <v>0</v>
      </c>
      <c r="K106" s="86" t="b">
        <v>0</v>
      </c>
      <c r="L106" s="86" t="b">
        <v>0</v>
      </c>
    </row>
    <row r="107" spans="1:12" ht="15">
      <c r="A107" s="86" t="s">
        <v>2050</v>
      </c>
      <c r="B107" s="86" t="s">
        <v>2429</v>
      </c>
      <c r="C107" s="86">
        <v>5</v>
      </c>
      <c r="D107" s="120">
        <v>0.002512381654777731</v>
      </c>
      <c r="E107" s="120">
        <v>2.4291060083326967</v>
      </c>
      <c r="F107" s="86" t="s">
        <v>2546</v>
      </c>
      <c r="G107" s="86" t="b">
        <v>0</v>
      </c>
      <c r="H107" s="86" t="b">
        <v>0</v>
      </c>
      <c r="I107" s="86" t="b">
        <v>0</v>
      </c>
      <c r="J107" s="86" t="b">
        <v>0</v>
      </c>
      <c r="K107" s="86" t="b">
        <v>0</v>
      </c>
      <c r="L107" s="86" t="b">
        <v>0</v>
      </c>
    </row>
    <row r="108" spans="1:12" ht="15">
      <c r="A108" s="86" t="s">
        <v>2429</v>
      </c>
      <c r="B108" s="86" t="s">
        <v>2430</v>
      </c>
      <c r="C108" s="86">
        <v>5</v>
      </c>
      <c r="D108" s="120">
        <v>0.002512381654777731</v>
      </c>
      <c r="E108" s="120">
        <v>2.730136003996678</v>
      </c>
      <c r="F108" s="86" t="s">
        <v>2546</v>
      </c>
      <c r="G108" s="86" t="b">
        <v>0</v>
      </c>
      <c r="H108" s="86" t="b">
        <v>0</v>
      </c>
      <c r="I108" s="86" t="b">
        <v>0</v>
      </c>
      <c r="J108" s="86" t="b">
        <v>0</v>
      </c>
      <c r="K108" s="86" t="b">
        <v>0</v>
      </c>
      <c r="L108" s="86" t="b">
        <v>0</v>
      </c>
    </row>
    <row r="109" spans="1:12" ht="15">
      <c r="A109" s="86" t="s">
        <v>2430</v>
      </c>
      <c r="B109" s="86" t="s">
        <v>2431</v>
      </c>
      <c r="C109" s="86">
        <v>5</v>
      </c>
      <c r="D109" s="120">
        <v>0.002512381654777731</v>
      </c>
      <c r="E109" s="120">
        <v>2.730136003996678</v>
      </c>
      <c r="F109" s="86" t="s">
        <v>2546</v>
      </c>
      <c r="G109" s="86" t="b">
        <v>0</v>
      </c>
      <c r="H109" s="86" t="b">
        <v>0</v>
      </c>
      <c r="I109" s="86" t="b">
        <v>0</v>
      </c>
      <c r="J109" s="86" t="b">
        <v>0</v>
      </c>
      <c r="K109" s="86" t="b">
        <v>0</v>
      </c>
      <c r="L109" s="86" t="b">
        <v>0</v>
      </c>
    </row>
    <row r="110" spans="1:12" ht="15">
      <c r="A110" s="86" t="s">
        <v>2431</v>
      </c>
      <c r="B110" s="86" t="s">
        <v>351</v>
      </c>
      <c r="C110" s="86">
        <v>5</v>
      </c>
      <c r="D110" s="120">
        <v>0.002512381654777731</v>
      </c>
      <c r="E110" s="120">
        <v>2.730136003996678</v>
      </c>
      <c r="F110" s="86" t="s">
        <v>2546</v>
      </c>
      <c r="G110" s="86" t="b">
        <v>0</v>
      </c>
      <c r="H110" s="86" t="b">
        <v>0</v>
      </c>
      <c r="I110" s="86" t="b">
        <v>0</v>
      </c>
      <c r="J110" s="86" t="b">
        <v>0</v>
      </c>
      <c r="K110" s="86" t="b">
        <v>0</v>
      </c>
      <c r="L110" s="86" t="b">
        <v>0</v>
      </c>
    </row>
    <row r="111" spans="1:12" ht="15">
      <c r="A111" s="86" t="s">
        <v>351</v>
      </c>
      <c r="B111" s="86" t="s">
        <v>2432</v>
      </c>
      <c r="C111" s="86">
        <v>5</v>
      </c>
      <c r="D111" s="120">
        <v>0.002512381654777731</v>
      </c>
      <c r="E111" s="120">
        <v>2.730136003996678</v>
      </c>
      <c r="F111" s="86" t="s">
        <v>2546</v>
      </c>
      <c r="G111" s="86" t="b">
        <v>0</v>
      </c>
      <c r="H111" s="86" t="b">
        <v>0</v>
      </c>
      <c r="I111" s="86" t="b">
        <v>0</v>
      </c>
      <c r="J111" s="86" t="b">
        <v>0</v>
      </c>
      <c r="K111" s="86" t="b">
        <v>0</v>
      </c>
      <c r="L111" s="86" t="b">
        <v>0</v>
      </c>
    </row>
    <row r="112" spans="1:12" ht="15">
      <c r="A112" s="86" t="s">
        <v>2432</v>
      </c>
      <c r="B112" s="86" t="s">
        <v>2038</v>
      </c>
      <c r="C112" s="86">
        <v>5</v>
      </c>
      <c r="D112" s="120">
        <v>0.002512381654777731</v>
      </c>
      <c r="E112" s="120">
        <v>1.3151626560258598</v>
      </c>
      <c r="F112" s="86" t="s">
        <v>2546</v>
      </c>
      <c r="G112" s="86" t="b">
        <v>0</v>
      </c>
      <c r="H112" s="86" t="b">
        <v>0</v>
      </c>
      <c r="I112" s="86" t="b">
        <v>0</v>
      </c>
      <c r="J112" s="86" t="b">
        <v>0</v>
      </c>
      <c r="K112" s="86" t="b">
        <v>0</v>
      </c>
      <c r="L112" s="86" t="b">
        <v>0</v>
      </c>
    </row>
    <row r="113" spans="1:12" ht="15">
      <c r="A113" s="86" t="s">
        <v>2438</v>
      </c>
      <c r="B113" s="86" t="s">
        <v>2439</v>
      </c>
      <c r="C113" s="86">
        <v>4</v>
      </c>
      <c r="D113" s="120">
        <v>0.0025751610179586015</v>
      </c>
      <c r="E113" s="120">
        <v>2.8270460170047342</v>
      </c>
      <c r="F113" s="86" t="s">
        <v>2546</v>
      </c>
      <c r="G113" s="86" t="b">
        <v>0</v>
      </c>
      <c r="H113" s="86" t="b">
        <v>1</v>
      </c>
      <c r="I113" s="86" t="b">
        <v>0</v>
      </c>
      <c r="J113" s="86" t="b">
        <v>0</v>
      </c>
      <c r="K113" s="86" t="b">
        <v>0</v>
      </c>
      <c r="L113" s="86" t="b">
        <v>0</v>
      </c>
    </row>
    <row r="114" spans="1:12" ht="15">
      <c r="A114" s="86" t="s">
        <v>2087</v>
      </c>
      <c r="B114" s="86" t="s">
        <v>436</v>
      </c>
      <c r="C114" s="86">
        <v>4</v>
      </c>
      <c r="D114" s="120">
        <v>0.0021475615922995376</v>
      </c>
      <c r="E114" s="120">
        <v>2.4748634988933715</v>
      </c>
      <c r="F114" s="86" t="s">
        <v>2546</v>
      </c>
      <c r="G114" s="86" t="b">
        <v>0</v>
      </c>
      <c r="H114" s="86" t="b">
        <v>0</v>
      </c>
      <c r="I114" s="86" t="b">
        <v>0</v>
      </c>
      <c r="J114" s="86" t="b">
        <v>0</v>
      </c>
      <c r="K114" s="86" t="b">
        <v>0</v>
      </c>
      <c r="L114" s="86" t="b">
        <v>0</v>
      </c>
    </row>
    <row r="115" spans="1:12" ht="15">
      <c r="A115" s="86" t="s">
        <v>436</v>
      </c>
      <c r="B115" s="86" t="s">
        <v>2088</v>
      </c>
      <c r="C115" s="86">
        <v>4</v>
      </c>
      <c r="D115" s="120">
        <v>0.0021475615922995376</v>
      </c>
      <c r="E115" s="120">
        <v>2.4748634988933715</v>
      </c>
      <c r="F115" s="86" t="s">
        <v>2546</v>
      </c>
      <c r="G115" s="86" t="b">
        <v>0</v>
      </c>
      <c r="H115" s="86" t="b">
        <v>0</v>
      </c>
      <c r="I115" s="86" t="b">
        <v>0</v>
      </c>
      <c r="J115" s="86" t="b">
        <v>0</v>
      </c>
      <c r="K115" s="86" t="b">
        <v>0</v>
      </c>
      <c r="L115" s="86" t="b">
        <v>0</v>
      </c>
    </row>
    <row r="116" spans="1:12" ht="15">
      <c r="A116" s="86" t="s">
        <v>2088</v>
      </c>
      <c r="B116" s="86" t="s">
        <v>2089</v>
      </c>
      <c r="C116" s="86">
        <v>4</v>
      </c>
      <c r="D116" s="120">
        <v>0.0021475615922995376</v>
      </c>
      <c r="E116" s="120">
        <v>2.8270460170047342</v>
      </c>
      <c r="F116" s="86" t="s">
        <v>2546</v>
      </c>
      <c r="G116" s="86" t="b">
        <v>0</v>
      </c>
      <c r="H116" s="86" t="b">
        <v>0</v>
      </c>
      <c r="I116" s="86" t="b">
        <v>0</v>
      </c>
      <c r="J116" s="86" t="b">
        <v>0</v>
      </c>
      <c r="K116" s="86" t="b">
        <v>0</v>
      </c>
      <c r="L116" s="86" t="b">
        <v>0</v>
      </c>
    </row>
    <row r="117" spans="1:12" ht="15">
      <c r="A117" s="86" t="s">
        <v>2089</v>
      </c>
      <c r="B117" s="86" t="s">
        <v>2038</v>
      </c>
      <c r="C117" s="86">
        <v>4</v>
      </c>
      <c r="D117" s="120">
        <v>0.0021475615922995376</v>
      </c>
      <c r="E117" s="120">
        <v>1.3151626560258598</v>
      </c>
      <c r="F117" s="86" t="s">
        <v>2546</v>
      </c>
      <c r="G117" s="86" t="b">
        <v>0</v>
      </c>
      <c r="H117" s="86" t="b">
        <v>0</v>
      </c>
      <c r="I117" s="86" t="b">
        <v>0</v>
      </c>
      <c r="J117" s="86" t="b">
        <v>0</v>
      </c>
      <c r="K117" s="86" t="b">
        <v>0</v>
      </c>
      <c r="L117" s="86" t="b">
        <v>0</v>
      </c>
    </row>
    <row r="118" spans="1:12" ht="15">
      <c r="A118" s="86" t="s">
        <v>2038</v>
      </c>
      <c r="B118" s="86" t="s">
        <v>2090</v>
      </c>
      <c r="C118" s="86">
        <v>4</v>
      </c>
      <c r="D118" s="120">
        <v>0.0021475615922995376</v>
      </c>
      <c r="E118" s="120">
        <v>1.357224001026571</v>
      </c>
      <c r="F118" s="86" t="s">
        <v>2546</v>
      </c>
      <c r="G118" s="86" t="b">
        <v>0</v>
      </c>
      <c r="H118" s="86" t="b">
        <v>0</v>
      </c>
      <c r="I118" s="86" t="b">
        <v>0</v>
      </c>
      <c r="J118" s="86" t="b">
        <v>0</v>
      </c>
      <c r="K118" s="86" t="b">
        <v>0</v>
      </c>
      <c r="L118" s="86" t="b">
        <v>0</v>
      </c>
    </row>
    <row r="119" spans="1:12" ht="15">
      <c r="A119" s="86" t="s">
        <v>2090</v>
      </c>
      <c r="B119" s="86" t="s">
        <v>2091</v>
      </c>
      <c r="C119" s="86">
        <v>4</v>
      </c>
      <c r="D119" s="120">
        <v>0.0021475615922995376</v>
      </c>
      <c r="E119" s="120">
        <v>2.8270460170047342</v>
      </c>
      <c r="F119" s="86" t="s">
        <v>2546</v>
      </c>
      <c r="G119" s="86" t="b">
        <v>0</v>
      </c>
      <c r="H119" s="86" t="b">
        <v>0</v>
      </c>
      <c r="I119" s="86" t="b">
        <v>0</v>
      </c>
      <c r="J119" s="86" t="b">
        <v>0</v>
      </c>
      <c r="K119" s="86" t="b">
        <v>0</v>
      </c>
      <c r="L119" s="86" t="b">
        <v>0</v>
      </c>
    </row>
    <row r="120" spans="1:12" ht="15">
      <c r="A120" s="86" t="s">
        <v>2091</v>
      </c>
      <c r="B120" s="86" t="s">
        <v>2086</v>
      </c>
      <c r="C120" s="86">
        <v>4</v>
      </c>
      <c r="D120" s="120">
        <v>0.0021475615922995376</v>
      </c>
      <c r="E120" s="120">
        <v>2.526016021340753</v>
      </c>
      <c r="F120" s="86" t="s">
        <v>2546</v>
      </c>
      <c r="G120" s="86" t="b">
        <v>0</v>
      </c>
      <c r="H120" s="86" t="b">
        <v>0</v>
      </c>
      <c r="I120" s="86" t="b">
        <v>0</v>
      </c>
      <c r="J120" s="86" t="b">
        <v>0</v>
      </c>
      <c r="K120" s="86" t="b">
        <v>0</v>
      </c>
      <c r="L120" s="86" t="b">
        <v>0</v>
      </c>
    </row>
    <row r="121" spans="1:12" ht="15">
      <c r="A121" s="86" t="s">
        <v>2086</v>
      </c>
      <c r="B121" s="86" t="s">
        <v>2092</v>
      </c>
      <c r="C121" s="86">
        <v>4</v>
      </c>
      <c r="D121" s="120">
        <v>0.0021475615922995376</v>
      </c>
      <c r="E121" s="120">
        <v>2.3499247622850716</v>
      </c>
      <c r="F121" s="86" t="s">
        <v>2546</v>
      </c>
      <c r="G121" s="86" t="b">
        <v>0</v>
      </c>
      <c r="H121" s="86" t="b">
        <v>0</v>
      </c>
      <c r="I121" s="86" t="b">
        <v>0</v>
      </c>
      <c r="J121" s="86" t="b">
        <v>0</v>
      </c>
      <c r="K121" s="86" t="b">
        <v>0</v>
      </c>
      <c r="L121" s="86" t="b">
        <v>0</v>
      </c>
    </row>
    <row r="122" spans="1:12" ht="15">
      <c r="A122" s="86" t="s">
        <v>2092</v>
      </c>
      <c r="B122" s="86" t="s">
        <v>2093</v>
      </c>
      <c r="C122" s="86">
        <v>4</v>
      </c>
      <c r="D122" s="120">
        <v>0.0021475615922995376</v>
      </c>
      <c r="E122" s="120">
        <v>2.650954757949053</v>
      </c>
      <c r="F122" s="86" t="s">
        <v>2546</v>
      </c>
      <c r="G122" s="86" t="b">
        <v>0</v>
      </c>
      <c r="H122" s="86" t="b">
        <v>0</v>
      </c>
      <c r="I122" s="86" t="b">
        <v>0</v>
      </c>
      <c r="J122" s="86" t="b">
        <v>0</v>
      </c>
      <c r="K122" s="86" t="b">
        <v>0</v>
      </c>
      <c r="L122" s="86" t="b">
        <v>0</v>
      </c>
    </row>
    <row r="123" spans="1:12" ht="15">
      <c r="A123" s="86" t="s">
        <v>2093</v>
      </c>
      <c r="B123" s="86" t="s">
        <v>2441</v>
      </c>
      <c r="C123" s="86">
        <v>4</v>
      </c>
      <c r="D123" s="120">
        <v>0.0021475615922995376</v>
      </c>
      <c r="E123" s="120">
        <v>2.8270460170047342</v>
      </c>
      <c r="F123" s="86" t="s">
        <v>2546</v>
      </c>
      <c r="G123" s="86" t="b">
        <v>0</v>
      </c>
      <c r="H123" s="86" t="b">
        <v>0</v>
      </c>
      <c r="I123" s="86" t="b">
        <v>0</v>
      </c>
      <c r="J123" s="86" t="b">
        <v>0</v>
      </c>
      <c r="K123" s="86" t="b">
        <v>0</v>
      </c>
      <c r="L123" s="86" t="b">
        <v>0</v>
      </c>
    </row>
    <row r="124" spans="1:12" ht="15">
      <c r="A124" s="86" t="s">
        <v>2441</v>
      </c>
      <c r="B124" s="86" t="s">
        <v>2442</v>
      </c>
      <c r="C124" s="86">
        <v>4</v>
      </c>
      <c r="D124" s="120">
        <v>0.0021475615922995376</v>
      </c>
      <c r="E124" s="120">
        <v>2.8270460170047342</v>
      </c>
      <c r="F124" s="86" t="s">
        <v>2546</v>
      </c>
      <c r="G124" s="86" t="b">
        <v>0</v>
      </c>
      <c r="H124" s="86" t="b">
        <v>0</v>
      </c>
      <c r="I124" s="86" t="b">
        <v>0</v>
      </c>
      <c r="J124" s="86" t="b">
        <v>0</v>
      </c>
      <c r="K124" s="86" t="b">
        <v>1</v>
      </c>
      <c r="L124" s="86" t="b">
        <v>0</v>
      </c>
    </row>
    <row r="125" spans="1:12" ht="15">
      <c r="A125" s="86" t="s">
        <v>2442</v>
      </c>
      <c r="B125" s="86" t="s">
        <v>2443</v>
      </c>
      <c r="C125" s="86">
        <v>4</v>
      </c>
      <c r="D125" s="120">
        <v>0.0021475615922995376</v>
      </c>
      <c r="E125" s="120">
        <v>2.8270460170047342</v>
      </c>
      <c r="F125" s="86" t="s">
        <v>2546</v>
      </c>
      <c r="G125" s="86" t="b">
        <v>0</v>
      </c>
      <c r="H125" s="86" t="b">
        <v>1</v>
      </c>
      <c r="I125" s="86" t="b">
        <v>0</v>
      </c>
      <c r="J125" s="86" t="b">
        <v>0</v>
      </c>
      <c r="K125" s="86" t="b">
        <v>0</v>
      </c>
      <c r="L125" s="86" t="b">
        <v>0</v>
      </c>
    </row>
    <row r="126" spans="1:12" ht="15">
      <c r="A126" s="86" t="s">
        <v>2443</v>
      </c>
      <c r="B126" s="86" t="s">
        <v>2086</v>
      </c>
      <c r="C126" s="86">
        <v>4</v>
      </c>
      <c r="D126" s="120">
        <v>0.0021475615922995376</v>
      </c>
      <c r="E126" s="120">
        <v>2.526016021340753</v>
      </c>
      <c r="F126" s="86" t="s">
        <v>2546</v>
      </c>
      <c r="G126" s="86" t="b">
        <v>0</v>
      </c>
      <c r="H126" s="86" t="b">
        <v>0</v>
      </c>
      <c r="I126" s="86" t="b">
        <v>0</v>
      </c>
      <c r="J126" s="86" t="b">
        <v>0</v>
      </c>
      <c r="K126" s="86" t="b">
        <v>0</v>
      </c>
      <c r="L126" s="86" t="b">
        <v>0</v>
      </c>
    </row>
    <row r="127" spans="1:12" ht="15">
      <c r="A127" s="86" t="s">
        <v>2086</v>
      </c>
      <c r="B127" s="86" t="s">
        <v>2444</v>
      </c>
      <c r="C127" s="86">
        <v>4</v>
      </c>
      <c r="D127" s="120">
        <v>0.0021475615922995376</v>
      </c>
      <c r="E127" s="120">
        <v>2.526016021340753</v>
      </c>
      <c r="F127" s="86" t="s">
        <v>2546</v>
      </c>
      <c r="G127" s="86" t="b">
        <v>0</v>
      </c>
      <c r="H127" s="86" t="b">
        <v>0</v>
      </c>
      <c r="I127" s="86" t="b">
        <v>0</v>
      </c>
      <c r="J127" s="86" t="b">
        <v>0</v>
      </c>
      <c r="K127" s="86" t="b">
        <v>0</v>
      </c>
      <c r="L127" s="86" t="b">
        <v>0</v>
      </c>
    </row>
    <row r="128" spans="1:12" ht="15">
      <c r="A128" s="86" t="s">
        <v>2444</v>
      </c>
      <c r="B128" s="86" t="s">
        <v>2445</v>
      </c>
      <c r="C128" s="86">
        <v>4</v>
      </c>
      <c r="D128" s="120">
        <v>0.0021475615922995376</v>
      </c>
      <c r="E128" s="120">
        <v>2.8270460170047342</v>
      </c>
      <c r="F128" s="86" t="s">
        <v>2546</v>
      </c>
      <c r="G128" s="86" t="b">
        <v>0</v>
      </c>
      <c r="H128" s="86" t="b">
        <v>0</v>
      </c>
      <c r="I128" s="86" t="b">
        <v>0</v>
      </c>
      <c r="J128" s="86" t="b">
        <v>0</v>
      </c>
      <c r="K128" s="86" t="b">
        <v>0</v>
      </c>
      <c r="L128" s="86" t="b">
        <v>0</v>
      </c>
    </row>
    <row r="129" spans="1:12" ht="15">
      <c r="A129" s="86" t="s">
        <v>2445</v>
      </c>
      <c r="B129" s="86" t="s">
        <v>2446</v>
      </c>
      <c r="C129" s="86">
        <v>4</v>
      </c>
      <c r="D129" s="120">
        <v>0.0021475615922995376</v>
      </c>
      <c r="E129" s="120">
        <v>2.8270460170047342</v>
      </c>
      <c r="F129" s="86" t="s">
        <v>2546</v>
      </c>
      <c r="G129" s="86" t="b">
        <v>0</v>
      </c>
      <c r="H129" s="86" t="b">
        <v>0</v>
      </c>
      <c r="I129" s="86" t="b">
        <v>0</v>
      </c>
      <c r="J129" s="86" t="b">
        <v>0</v>
      </c>
      <c r="K129" s="86" t="b">
        <v>0</v>
      </c>
      <c r="L129" s="86" t="b">
        <v>0</v>
      </c>
    </row>
    <row r="130" spans="1:12" ht="15">
      <c r="A130" s="86" t="s">
        <v>2446</v>
      </c>
      <c r="B130" s="86" t="s">
        <v>2447</v>
      </c>
      <c r="C130" s="86">
        <v>4</v>
      </c>
      <c r="D130" s="120">
        <v>0.0021475615922995376</v>
      </c>
      <c r="E130" s="120">
        <v>2.8270460170047342</v>
      </c>
      <c r="F130" s="86" t="s">
        <v>2546</v>
      </c>
      <c r="G130" s="86" t="b">
        <v>0</v>
      </c>
      <c r="H130" s="86" t="b">
        <v>0</v>
      </c>
      <c r="I130" s="86" t="b">
        <v>0</v>
      </c>
      <c r="J130" s="86" t="b">
        <v>0</v>
      </c>
      <c r="K130" s="86" t="b">
        <v>0</v>
      </c>
      <c r="L130" s="86" t="b">
        <v>0</v>
      </c>
    </row>
    <row r="131" spans="1:12" ht="15">
      <c r="A131" s="86" t="s">
        <v>2447</v>
      </c>
      <c r="B131" s="86" t="s">
        <v>2399</v>
      </c>
      <c r="C131" s="86">
        <v>4</v>
      </c>
      <c r="D131" s="120">
        <v>0.0021475615922995376</v>
      </c>
      <c r="E131" s="120">
        <v>2.3499247622850716</v>
      </c>
      <c r="F131" s="86" t="s">
        <v>2546</v>
      </c>
      <c r="G131" s="86" t="b">
        <v>0</v>
      </c>
      <c r="H131" s="86" t="b">
        <v>0</v>
      </c>
      <c r="I131" s="86" t="b">
        <v>0</v>
      </c>
      <c r="J131" s="86" t="b">
        <v>0</v>
      </c>
      <c r="K131" s="86" t="b">
        <v>0</v>
      </c>
      <c r="L131" s="86" t="b">
        <v>0</v>
      </c>
    </row>
    <row r="132" spans="1:12" ht="15">
      <c r="A132" s="86" t="s">
        <v>2399</v>
      </c>
      <c r="B132" s="86" t="s">
        <v>2039</v>
      </c>
      <c r="C132" s="86">
        <v>4</v>
      </c>
      <c r="D132" s="120">
        <v>0.0021475615922995376</v>
      </c>
      <c r="E132" s="120">
        <v>1.2458361646498919</v>
      </c>
      <c r="F132" s="86" t="s">
        <v>2546</v>
      </c>
      <c r="G132" s="86" t="b">
        <v>0</v>
      </c>
      <c r="H132" s="86" t="b">
        <v>0</v>
      </c>
      <c r="I132" s="86" t="b">
        <v>0</v>
      </c>
      <c r="J132" s="86" t="b">
        <v>0</v>
      </c>
      <c r="K132" s="86" t="b">
        <v>0</v>
      </c>
      <c r="L132" s="86" t="b">
        <v>0</v>
      </c>
    </row>
    <row r="133" spans="1:12" ht="15">
      <c r="A133" s="86" t="s">
        <v>2039</v>
      </c>
      <c r="B133" s="86" t="s">
        <v>2448</v>
      </c>
      <c r="C133" s="86">
        <v>4</v>
      </c>
      <c r="D133" s="120">
        <v>0.0021475615922995376</v>
      </c>
      <c r="E133" s="120">
        <v>1.3185162980334477</v>
      </c>
      <c r="F133" s="86" t="s">
        <v>2546</v>
      </c>
      <c r="G133" s="86" t="b">
        <v>0</v>
      </c>
      <c r="H133" s="86" t="b">
        <v>0</v>
      </c>
      <c r="I133" s="86" t="b">
        <v>0</v>
      </c>
      <c r="J133" s="86" t="b">
        <v>0</v>
      </c>
      <c r="K133" s="86" t="b">
        <v>0</v>
      </c>
      <c r="L133" s="86" t="b">
        <v>0</v>
      </c>
    </row>
    <row r="134" spans="1:12" ht="15">
      <c r="A134" s="86" t="s">
        <v>2448</v>
      </c>
      <c r="B134" s="86" t="s">
        <v>2398</v>
      </c>
      <c r="C134" s="86">
        <v>4</v>
      </c>
      <c r="D134" s="120">
        <v>0.0021475615922995376</v>
      </c>
      <c r="E134" s="120">
        <v>2.2530147492770154</v>
      </c>
      <c r="F134" s="86" t="s">
        <v>2546</v>
      </c>
      <c r="G134" s="86" t="b">
        <v>0</v>
      </c>
      <c r="H134" s="86" t="b">
        <v>0</v>
      </c>
      <c r="I134" s="86" t="b">
        <v>0</v>
      </c>
      <c r="J134" s="86" t="b">
        <v>0</v>
      </c>
      <c r="K134" s="86" t="b">
        <v>0</v>
      </c>
      <c r="L134" s="86" t="b">
        <v>0</v>
      </c>
    </row>
    <row r="135" spans="1:12" ht="15">
      <c r="A135" s="86" t="s">
        <v>2398</v>
      </c>
      <c r="B135" s="86" t="s">
        <v>2424</v>
      </c>
      <c r="C135" s="86">
        <v>4</v>
      </c>
      <c r="D135" s="120">
        <v>0.0021475615922995376</v>
      </c>
      <c r="E135" s="120">
        <v>2.1561047362689587</v>
      </c>
      <c r="F135" s="86" t="s">
        <v>2546</v>
      </c>
      <c r="G135" s="86" t="b">
        <v>0</v>
      </c>
      <c r="H135" s="86" t="b">
        <v>0</v>
      </c>
      <c r="I135" s="86" t="b">
        <v>0</v>
      </c>
      <c r="J135" s="86" t="b">
        <v>0</v>
      </c>
      <c r="K135" s="86" t="b">
        <v>0</v>
      </c>
      <c r="L135" s="86" t="b">
        <v>0</v>
      </c>
    </row>
    <row r="136" spans="1:12" ht="15">
      <c r="A136" s="86" t="s">
        <v>2424</v>
      </c>
      <c r="B136" s="86" t="s">
        <v>356</v>
      </c>
      <c r="C136" s="86">
        <v>4</v>
      </c>
      <c r="D136" s="120">
        <v>0.0021475615922995376</v>
      </c>
      <c r="E136" s="120">
        <v>2.7301360039966776</v>
      </c>
      <c r="F136" s="86" t="s">
        <v>2546</v>
      </c>
      <c r="G136" s="86" t="b">
        <v>0</v>
      </c>
      <c r="H136" s="86" t="b">
        <v>0</v>
      </c>
      <c r="I136" s="86" t="b">
        <v>0</v>
      </c>
      <c r="J136" s="86" t="b">
        <v>0</v>
      </c>
      <c r="K136" s="86" t="b">
        <v>0</v>
      </c>
      <c r="L136" s="86" t="b">
        <v>0</v>
      </c>
    </row>
    <row r="137" spans="1:12" ht="15">
      <c r="A137" s="86" t="s">
        <v>2450</v>
      </c>
      <c r="B137" s="86" t="s">
        <v>2039</v>
      </c>
      <c r="C137" s="86">
        <v>3</v>
      </c>
      <c r="D137" s="120">
        <v>0.0017437735414636089</v>
      </c>
      <c r="E137" s="120">
        <v>1.6437761733219294</v>
      </c>
      <c r="F137" s="86" t="s">
        <v>2546</v>
      </c>
      <c r="G137" s="86" t="b">
        <v>0</v>
      </c>
      <c r="H137" s="86" t="b">
        <v>0</v>
      </c>
      <c r="I137" s="86" t="b">
        <v>0</v>
      </c>
      <c r="J137" s="86" t="b">
        <v>0</v>
      </c>
      <c r="K137" s="86" t="b">
        <v>0</v>
      </c>
      <c r="L137" s="86" t="b">
        <v>0</v>
      </c>
    </row>
    <row r="138" spans="1:12" ht="15">
      <c r="A138" s="86" t="s">
        <v>2095</v>
      </c>
      <c r="B138" s="86" t="s">
        <v>2096</v>
      </c>
      <c r="C138" s="86">
        <v>3</v>
      </c>
      <c r="D138" s="120">
        <v>0.0017437735414636089</v>
      </c>
      <c r="E138" s="120">
        <v>2.951984753613034</v>
      </c>
      <c r="F138" s="86" t="s">
        <v>2546</v>
      </c>
      <c r="G138" s="86" t="b">
        <v>0</v>
      </c>
      <c r="H138" s="86" t="b">
        <v>0</v>
      </c>
      <c r="I138" s="86" t="b">
        <v>0</v>
      </c>
      <c r="J138" s="86" t="b">
        <v>1</v>
      </c>
      <c r="K138" s="86" t="b">
        <v>0</v>
      </c>
      <c r="L138" s="86" t="b">
        <v>0</v>
      </c>
    </row>
    <row r="139" spans="1:12" ht="15">
      <c r="A139" s="86" t="s">
        <v>2096</v>
      </c>
      <c r="B139" s="86" t="s">
        <v>434</v>
      </c>
      <c r="C139" s="86">
        <v>3</v>
      </c>
      <c r="D139" s="120">
        <v>0.0017437735414636089</v>
      </c>
      <c r="E139" s="120">
        <v>2.31516265602586</v>
      </c>
      <c r="F139" s="86" t="s">
        <v>2546</v>
      </c>
      <c r="G139" s="86" t="b">
        <v>1</v>
      </c>
      <c r="H139" s="86" t="b">
        <v>0</v>
      </c>
      <c r="I139" s="86" t="b">
        <v>0</v>
      </c>
      <c r="J139" s="86" t="b">
        <v>0</v>
      </c>
      <c r="K139" s="86" t="b">
        <v>0</v>
      </c>
      <c r="L139" s="86" t="b">
        <v>0</v>
      </c>
    </row>
    <row r="140" spans="1:12" ht="15">
      <c r="A140" s="86" t="s">
        <v>434</v>
      </c>
      <c r="B140" s="86" t="s">
        <v>2097</v>
      </c>
      <c r="C140" s="86">
        <v>3</v>
      </c>
      <c r="D140" s="120">
        <v>0.0017437735414636089</v>
      </c>
      <c r="E140" s="120">
        <v>2.0141326603618785</v>
      </c>
      <c r="F140" s="86" t="s">
        <v>2546</v>
      </c>
      <c r="G140" s="86" t="b">
        <v>0</v>
      </c>
      <c r="H140" s="86" t="b">
        <v>0</v>
      </c>
      <c r="I140" s="86" t="b">
        <v>0</v>
      </c>
      <c r="J140" s="86" t="b">
        <v>0</v>
      </c>
      <c r="K140" s="86" t="b">
        <v>0</v>
      </c>
      <c r="L140" s="86" t="b">
        <v>0</v>
      </c>
    </row>
    <row r="141" spans="1:12" ht="15">
      <c r="A141" s="86" t="s">
        <v>2097</v>
      </c>
      <c r="B141" s="86" t="s">
        <v>2098</v>
      </c>
      <c r="C141" s="86">
        <v>3</v>
      </c>
      <c r="D141" s="120">
        <v>0.0017437735414636089</v>
      </c>
      <c r="E141" s="120">
        <v>2.650954757949053</v>
      </c>
      <c r="F141" s="86" t="s">
        <v>2546</v>
      </c>
      <c r="G141" s="86" t="b">
        <v>0</v>
      </c>
      <c r="H141" s="86" t="b">
        <v>0</v>
      </c>
      <c r="I141" s="86" t="b">
        <v>0</v>
      </c>
      <c r="J141" s="86" t="b">
        <v>0</v>
      </c>
      <c r="K141" s="86" t="b">
        <v>0</v>
      </c>
      <c r="L141" s="86" t="b">
        <v>0</v>
      </c>
    </row>
    <row r="142" spans="1:12" ht="15">
      <c r="A142" s="86" t="s">
        <v>2098</v>
      </c>
      <c r="B142" s="86" t="s">
        <v>2099</v>
      </c>
      <c r="C142" s="86">
        <v>3</v>
      </c>
      <c r="D142" s="120">
        <v>0.0017437735414636089</v>
      </c>
      <c r="E142" s="120">
        <v>2.951984753613034</v>
      </c>
      <c r="F142" s="86" t="s">
        <v>2546</v>
      </c>
      <c r="G142" s="86" t="b">
        <v>0</v>
      </c>
      <c r="H142" s="86" t="b">
        <v>0</v>
      </c>
      <c r="I142" s="86" t="b">
        <v>0</v>
      </c>
      <c r="J142" s="86" t="b">
        <v>0</v>
      </c>
      <c r="K142" s="86" t="b">
        <v>0</v>
      </c>
      <c r="L142" s="86" t="b">
        <v>0</v>
      </c>
    </row>
    <row r="143" spans="1:12" ht="15">
      <c r="A143" s="86" t="s">
        <v>2099</v>
      </c>
      <c r="B143" s="86" t="s">
        <v>2100</v>
      </c>
      <c r="C143" s="86">
        <v>3</v>
      </c>
      <c r="D143" s="120">
        <v>0.0017437735414636089</v>
      </c>
      <c r="E143" s="120">
        <v>2.951984753613034</v>
      </c>
      <c r="F143" s="86" t="s">
        <v>2546</v>
      </c>
      <c r="G143" s="86" t="b">
        <v>0</v>
      </c>
      <c r="H143" s="86" t="b">
        <v>0</v>
      </c>
      <c r="I143" s="86" t="b">
        <v>0</v>
      </c>
      <c r="J143" s="86" t="b">
        <v>0</v>
      </c>
      <c r="K143" s="86" t="b">
        <v>0</v>
      </c>
      <c r="L143" s="86" t="b">
        <v>0</v>
      </c>
    </row>
    <row r="144" spans="1:12" ht="15">
      <c r="A144" s="86" t="s">
        <v>2100</v>
      </c>
      <c r="B144" s="86" t="s">
        <v>2001</v>
      </c>
      <c r="C144" s="86">
        <v>3</v>
      </c>
      <c r="D144" s="120">
        <v>0.0017437735414636089</v>
      </c>
      <c r="E144" s="120">
        <v>2.4748634988933715</v>
      </c>
      <c r="F144" s="86" t="s">
        <v>2546</v>
      </c>
      <c r="G144" s="86" t="b">
        <v>0</v>
      </c>
      <c r="H144" s="86" t="b">
        <v>0</v>
      </c>
      <c r="I144" s="86" t="b">
        <v>0</v>
      </c>
      <c r="J144" s="86" t="b">
        <v>0</v>
      </c>
      <c r="K144" s="86" t="b">
        <v>0</v>
      </c>
      <c r="L144" s="86" t="b">
        <v>0</v>
      </c>
    </row>
    <row r="145" spans="1:12" ht="15">
      <c r="A145" s="86" t="s">
        <v>2001</v>
      </c>
      <c r="B145" s="86" t="s">
        <v>2101</v>
      </c>
      <c r="C145" s="86">
        <v>3</v>
      </c>
      <c r="D145" s="120">
        <v>0.0017437735414636089</v>
      </c>
      <c r="E145" s="120">
        <v>2.4748634988933715</v>
      </c>
      <c r="F145" s="86" t="s">
        <v>2546</v>
      </c>
      <c r="G145" s="86" t="b">
        <v>0</v>
      </c>
      <c r="H145" s="86" t="b">
        <v>0</v>
      </c>
      <c r="I145" s="86" t="b">
        <v>0</v>
      </c>
      <c r="J145" s="86" t="b">
        <v>0</v>
      </c>
      <c r="K145" s="86" t="b">
        <v>0</v>
      </c>
      <c r="L145" s="86" t="b">
        <v>0</v>
      </c>
    </row>
    <row r="146" spans="1:12" ht="15">
      <c r="A146" s="86" t="s">
        <v>2101</v>
      </c>
      <c r="B146" s="86" t="s">
        <v>2102</v>
      </c>
      <c r="C146" s="86">
        <v>3</v>
      </c>
      <c r="D146" s="120">
        <v>0.0017437735414636089</v>
      </c>
      <c r="E146" s="120">
        <v>2.951984753613034</v>
      </c>
      <c r="F146" s="86" t="s">
        <v>2546</v>
      </c>
      <c r="G146" s="86" t="b">
        <v>0</v>
      </c>
      <c r="H146" s="86" t="b">
        <v>0</v>
      </c>
      <c r="I146" s="86" t="b">
        <v>0</v>
      </c>
      <c r="J146" s="86" t="b">
        <v>1</v>
      </c>
      <c r="K146" s="86" t="b">
        <v>0</v>
      </c>
      <c r="L146" s="86" t="b">
        <v>0</v>
      </c>
    </row>
    <row r="147" spans="1:12" ht="15">
      <c r="A147" s="86" t="s">
        <v>2102</v>
      </c>
      <c r="B147" s="86" t="s">
        <v>2454</v>
      </c>
      <c r="C147" s="86">
        <v>3</v>
      </c>
      <c r="D147" s="120">
        <v>0.0017437735414636089</v>
      </c>
      <c r="E147" s="120">
        <v>2.951984753613034</v>
      </c>
      <c r="F147" s="86" t="s">
        <v>2546</v>
      </c>
      <c r="G147" s="86" t="b">
        <v>1</v>
      </c>
      <c r="H147" s="86" t="b">
        <v>0</v>
      </c>
      <c r="I147" s="86" t="b">
        <v>0</v>
      </c>
      <c r="J147" s="86" t="b">
        <v>0</v>
      </c>
      <c r="K147" s="86" t="b">
        <v>0</v>
      </c>
      <c r="L147" s="86" t="b">
        <v>0</v>
      </c>
    </row>
    <row r="148" spans="1:12" ht="15">
      <c r="A148" s="86" t="s">
        <v>2454</v>
      </c>
      <c r="B148" s="86" t="s">
        <v>2433</v>
      </c>
      <c r="C148" s="86">
        <v>3</v>
      </c>
      <c r="D148" s="120">
        <v>0.0017437735414636089</v>
      </c>
      <c r="E148" s="120">
        <v>2.8270460170047342</v>
      </c>
      <c r="F148" s="86" t="s">
        <v>2546</v>
      </c>
      <c r="G148" s="86" t="b">
        <v>0</v>
      </c>
      <c r="H148" s="86" t="b">
        <v>0</v>
      </c>
      <c r="I148" s="86" t="b">
        <v>0</v>
      </c>
      <c r="J148" s="86" t="b">
        <v>0</v>
      </c>
      <c r="K148" s="86" t="b">
        <v>0</v>
      </c>
      <c r="L148" s="86" t="b">
        <v>0</v>
      </c>
    </row>
    <row r="149" spans="1:12" ht="15">
      <c r="A149" s="86" t="s">
        <v>2433</v>
      </c>
      <c r="B149" s="86" t="s">
        <v>2455</v>
      </c>
      <c r="C149" s="86">
        <v>3</v>
      </c>
      <c r="D149" s="120">
        <v>0.0017437735414636089</v>
      </c>
      <c r="E149" s="120">
        <v>2.8270460170047342</v>
      </c>
      <c r="F149" s="86" t="s">
        <v>2546</v>
      </c>
      <c r="G149" s="86" t="b">
        <v>0</v>
      </c>
      <c r="H149" s="86" t="b">
        <v>0</v>
      </c>
      <c r="I149" s="86" t="b">
        <v>0</v>
      </c>
      <c r="J149" s="86" t="b">
        <v>0</v>
      </c>
      <c r="K149" s="86" t="b">
        <v>0</v>
      </c>
      <c r="L149" s="86" t="b">
        <v>0</v>
      </c>
    </row>
    <row r="150" spans="1:12" ht="15">
      <c r="A150" s="86" t="s">
        <v>2455</v>
      </c>
      <c r="B150" s="86" t="s">
        <v>2456</v>
      </c>
      <c r="C150" s="86">
        <v>3</v>
      </c>
      <c r="D150" s="120">
        <v>0.0017437735414636089</v>
      </c>
      <c r="E150" s="120">
        <v>2.951984753613034</v>
      </c>
      <c r="F150" s="86" t="s">
        <v>2546</v>
      </c>
      <c r="G150" s="86" t="b">
        <v>0</v>
      </c>
      <c r="H150" s="86" t="b">
        <v>0</v>
      </c>
      <c r="I150" s="86" t="b">
        <v>0</v>
      </c>
      <c r="J150" s="86" t="b">
        <v>0</v>
      </c>
      <c r="K150" s="86" t="b">
        <v>0</v>
      </c>
      <c r="L150" s="86" t="b">
        <v>0</v>
      </c>
    </row>
    <row r="151" spans="1:12" ht="15">
      <c r="A151" s="86" t="s">
        <v>2456</v>
      </c>
      <c r="B151" s="86" t="s">
        <v>2434</v>
      </c>
      <c r="C151" s="86">
        <v>3</v>
      </c>
      <c r="D151" s="120">
        <v>0.0017437735414636089</v>
      </c>
      <c r="E151" s="120">
        <v>2.8270460170047342</v>
      </c>
      <c r="F151" s="86" t="s">
        <v>2546</v>
      </c>
      <c r="G151" s="86" t="b">
        <v>0</v>
      </c>
      <c r="H151" s="86" t="b">
        <v>0</v>
      </c>
      <c r="I151" s="86" t="b">
        <v>0</v>
      </c>
      <c r="J151" s="86" t="b">
        <v>0</v>
      </c>
      <c r="K151" s="86" t="b">
        <v>0</v>
      </c>
      <c r="L151" s="86" t="b">
        <v>0</v>
      </c>
    </row>
    <row r="152" spans="1:12" ht="15">
      <c r="A152" s="86" t="s">
        <v>2434</v>
      </c>
      <c r="B152" s="86" t="s">
        <v>2457</v>
      </c>
      <c r="C152" s="86">
        <v>3</v>
      </c>
      <c r="D152" s="120">
        <v>0.0017437735414636089</v>
      </c>
      <c r="E152" s="120">
        <v>2.8270460170047342</v>
      </c>
      <c r="F152" s="86" t="s">
        <v>2546</v>
      </c>
      <c r="G152" s="86" t="b">
        <v>0</v>
      </c>
      <c r="H152" s="86" t="b">
        <v>0</v>
      </c>
      <c r="I152" s="86" t="b">
        <v>0</v>
      </c>
      <c r="J152" s="86" t="b">
        <v>0</v>
      </c>
      <c r="K152" s="86" t="b">
        <v>0</v>
      </c>
      <c r="L152" s="86" t="b">
        <v>0</v>
      </c>
    </row>
    <row r="153" spans="1:12" ht="15">
      <c r="A153" s="86" t="s">
        <v>2457</v>
      </c>
      <c r="B153" s="86" t="s">
        <v>361</v>
      </c>
      <c r="C153" s="86">
        <v>3</v>
      </c>
      <c r="D153" s="120">
        <v>0.0017437735414636089</v>
      </c>
      <c r="E153" s="120">
        <v>2.951984753613034</v>
      </c>
      <c r="F153" s="86" t="s">
        <v>2546</v>
      </c>
      <c r="G153" s="86" t="b">
        <v>0</v>
      </c>
      <c r="H153" s="86" t="b">
        <v>0</v>
      </c>
      <c r="I153" s="86" t="b">
        <v>0</v>
      </c>
      <c r="J153" s="86" t="b">
        <v>0</v>
      </c>
      <c r="K153" s="86" t="b">
        <v>0</v>
      </c>
      <c r="L153" s="86" t="b">
        <v>0</v>
      </c>
    </row>
    <row r="154" spans="1:12" ht="15">
      <c r="A154" s="86" t="s">
        <v>361</v>
      </c>
      <c r="B154" s="86" t="s">
        <v>2040</v>
      </c>
      <c r="C154" s="86">
        <v>3</v>
      </c>
      <c r="D154" s="120">
        <v>0.0017437735414636089</v>
      </c>
      <c r="E154" s="120">
        <v>1.4423342740664518</v>
      </c>
      <c r="F154" s="86" t="s">
        <v>2546</v>
      </c>
      <c r="G154" s="86" t="b">
        <v>0</v>
      </c>
      <c r="H154" s="86" t="b">
        <v>0</v>
      </c>
      <c r="I154" s="86" t="b">
        <v>0</v>
      </c>
      <c r="J154" s="86" t="b">
        <v>0</v>
      </c>
      <c r="K154" s="86" t="b">
        <v>0</v>
      </c>
      <c r="L154" s="86" t="b">
        <v>0</v>
      </c>
    </row>
    <row r="155" spans="1:12" ht="15">
      <c r="A155" s="86" t="s">
        <v>2040</v>
      </c>
      <c r="B155" s="86" t="s">
        <v>2039</v>
      </c>
      <c r="C155" s="86">
        <v>3</v>
      </c>
      <c r="D155" s="120">
        <v>0.0017437735414636089</v>
      </c>
      <c r="E155" s="120">
        <v>0.16665491860226703</v>
      </c>
      <c r="F155" s="86" t="s">
        <v>2546</v>
      </c>
      <c r="G155" s="86" t="b">
        <v>0</v>
      </c>
      <c r="H155" s="86" t="b">
        <v>0</v>
      </c>
      <c r="I155" s="86" t="b">
        <v>0</v>
      </c>
      <c r="J155" s="86" t="b">
        <v>0</v>
      </c>
      <c r="K155" s="86" t="b">
        <v>0</v>
      </c>
      <c r="L155" s="86" t="b">
        <v>0</v>
      </c>
    </row>
    <row r="156" spans="1:12" ht="15">
      <c r="A156" s="86" t="s">
        <v>2039</v>
      </c>
      <c r="B156" s="86" t="s">
        <v>2458</v>
      </c>
      <c r="C156" s="86">
        <v>3</v>
      </c>
      <c r="D156" s="120">
        <v>0.0017437735414636089</v>
      </c>
      <c r="E156" s="120">
        <v>1.3185162980334475</v>
      </c>
      <c r="F156" s="86" t="s">
        <v>2546</v>
      </c>
      <c r="G156" s="86" t="b">
        <v>0</v>
      </c>
      <c r="H156" s="86" t="b">
        <v>0</v>
      </c>
      <c r="I156" s="86" t="b">
        <v>0</v>
      </c>
      <c r="J156" s="86" t="b">
        <v>0</v>
      </c>
      <c r="K156" s="86" t="b">
        <v>0</v>
      </c>
      <c r="L156" s="86" t="b">
        <v>0</v>
      </c>
    </row>
    <row r="157" spans="1:12" ht="15">
      <c r="A157" s="86" t="s">
        <v>2458</v>
      </c>
      <c r="B157" s="86" t="s">
        <v>2041</v>
      </c>
      <c r="C157" s="86">
        <v>3</v>
      </c>
      <c r="D157" s="120">
        <v>0.0017437735414636089</v>
      </c>
      <c r="E157" s="120">
        <v>1.4846233361825278</v>
      </c>
      <c r="F157" s="86" t="s">
        <v>2546</v>
      </c>
      <c r="G157" s="86" t="b">
        <v>0</v>
      </c>
      <c r="H157" s="86" t="b">
        <v>0</v>
      </c>
      <c r="I157" s="86" t="b">
        <v>0</v>
      </c>
      <c r="J157" s="86" t="b">
        <v>0</v>
      </c>
      <c r="K157" s="86" t="b">
        <v>0</v>
      </c>
      <c r="L157" s="86" t="b">
        <v>0</v>
      </c>
    </row>
    <row r="158" spans="1:12" ht="15">
      <c r="A158" s="86" t="s">
        <v>2041</v>
      </c>
      <c r="B158" s="86" t="s">
        <v>2038</v>
      </c>
      <c r="C158" s="86">
        <v>3</v>
      </c>
      <c r="D158" s="120">
        <v>0.0017437735414636089</v>
      </c>
      <c r="E158" s="120">
        <v>-0.15219876140464636</v>
      </c>
      <c r="F158" s="86" t="s">
        <v>2546</v>
      </c>
      <c r="G158" s="86" t="b">
        <v>0</v>
      </c>
      <c r="H158" s="86" t="b">
        <v>0</v>
      </c>
      <c r="I158" s="86" t="b">
        <v>0</v>
      </c>
      <c r="J158" s="86" t="b">
        <v>0</v>
      </c>
      <c r="K158" s="86" t="b">
        <v>0</v>
      </c>
      <c r="L158" s="86" t="b">
        <v>0</v>
      </c>
    </row>
    <row r="159" spans="1:12" ht="15">
      <c r="A159" s="86" t="s">
        <v>347</v>
      </c>
      <c r="B159" s="86" t="s">
        <v>2039</v>
      </c>
      <c r="C159" s="86">
        <v>3</v>
      </c>
      <c r="D159" s="120">
        <v>0.0017437735414636089</v>
      </c>
      <c r="E159" s="120">
        <v>1.421927423705573</v>
      </c>
      <c r="F159" s="86" t="s">
        <v>2546</v>
      </c>
      <c r="G159" s="86" t="b">
        <v>0</v>
      </c>
      <c r="H159" s="86" t="b">
        <v>0</v>
      </c>
      <c r="I159" s="86" t="b">
        <v>0</v>
      </c>
      <c r="J159" s="86" t="b">
        <v>0</v>
      </c>
      <c r="K159" s="86" t="b">
        <v>0</v>
      </c>
      <c r="L159" s="86" t="b">
        <v>0</v>
      </c>
    </row>
    <row r="160" spans="1:12" ht="15">
      <c r="A160" s="86" t="s">
        <v>2459</v>
      </c>
      <c r="B160" s="86" t="s">
        <v>2403</v>
      </c>
      <c r="C160" s="86">
        <v>3</v>
      </c>
      <c r="D160" s="120">
        <v>0.0017437735414636089</v>
      </c>
      <c r="E160" s="120">
        <v>2.58400796831844</v>
      </c>
      <c r="F160" s="86" t="s">
        <v>2546</v>
      </c>
      <c r="G160" s="86" t="b">
        <v>0</v>
      </c>
      <c r="H160" s="86" t="b">
        <v>0</v>
      </c>
      <c r="I160" s="86" t="b">
        <v>0</v>
      </c>
      <c r="J160" s="86" t="b">
        <v>0</v>
      </c>
      <c r="K160" s="86" t="b">
        <v>0</v>
      </c>
      <c r="L160" s="86" t="b">
        <v>0</v>
      </c>
    </row>
    <row r="161" spans="1:12" ht="15">
      <c r="A161" s="86" t="s">
        <v>2403</v>
      </c>
      <c r="B161" s="86" t="s">
        <v>2001</v>
      </c>
      <c r="C161" s="86">
        <v>3</v>
      </c>
      <c r="D161" s="120">
        <v>0.0017437735414636089</v>
      </c>
      <c r="E161" s="120">
        <v>2.106886713598777</v>
      </c>
      <c r="F161" s="86" t="s">
        <v>2546</v>
      </c>
      <c r="G161" s="86" t="b">
        <v>0</v>
      </c>
      <c r="H161" s="86" t="b">
        <v>0</v>
      </c>
      <c r="I161" s="86" t="b">
        <v>0</v>
      </c>
      <c r="J161" s="86" t="b">
        <v>0</v>
      </c>
      <c r="K161" s="86" t="b">
        <v>0</v>
      </c>
      <c r="L161" s="86" t="b">
        <v>0</v>
      </c>
    </row>
    <row r="162" spans="1:12" ht="15">
      <c r="A162" s="86" t="s">
        <v>2001</v>
      </c>
      <c r="B162" s="86" t="s">
        <v>2435</v>
      </c>
      <c r="C162" s="86">
        <v>3</v>
      </c>
      <c r="D162" s="120">
        <v>0.0017437735414636089</v>
      </c>
      <c r="E162" s="120">
        <v>2.3499247622850716</v>
      </c>
      <c r="F162" s="86" t="s">
        <v>2546</v>
      </c>
      <c r="G162" s="86" t="b">
        <v>0</v>
      </c>
      <c r="H162" s="86" t="b">
        <v>0</v>
      </c>
      <c r="I162" s="86" t="b">
        <v>0</v>
      </c>
      <c r="J162" s="86" t="b">
        <v>0</v>
      </c>
      <c r="K162" s="86" t="b">
        <v>0</v>
      </c>
      <c r="L162" s="86" t="b">
        <v>0</v>
      </c>
    </row>
    <row r="163" spans="1:12" ht="15">
      <c r="A163" s="86" t="s">
        <v>2435</v>
      </c>
      <c r="B163" s="86" t="s">
        <v>2460</v>
      </c>
      <c r="C163" s="86">
        <v>3</v>
      </c>
      <c r="D163" s="120">
        <v>0.0017437735414636089</v>
      </c>
      <c r="E163" s="120">
        <v>2.8270460170047342</v>
      </c>
      <c r="F163" s="86" t="s">
        <v>2546</v>
      </c>
      <c r="G163" s="86" t="b">
        <v>0</v>
      </c>
      <c r="H163" s="86" t="b">
        <v>0</v>
      </c>
      <c r="I163" s="86" t="b">
        <v>0</v>
      </c>
      <c r="J163" s="86" t="b">
        <v>0</v>
      </c>
      <c r="K163" s="86" t="b">
        <v>0</v>
      </c>
      <c r="L163" s="86" t="b">
        <v>0</v>
      </c>
    </row>
    <row r="164" spans="1:12" ht="15">
      <c r="A164" s="86" t="s">
        <v>2460</v>
      </c>
      <c r="B164" s="86" t="s">
        <v>2399</v>
      </c>
      <c r="C164" s="86">
        <v>3</v>
      </c>
      <c r="D164" s="120">
        <v>0.0017437735414636089</v>
      </c>
      <c r="E164" s="120">
        <v>2.3499247622850716</v>
      </c>
      <c r="F164" s="86" t="s">
        <v>2546</v>
      </c>
      <c r="G164" s="86" t="b">
        <v>0</v>
      </c>
      <c r="H164" s="86" t="b">
        <v>0</v>
      </c>
      <c r="I164" s="86" t="b">
        <v>0</v>
      </c>
      <c r="J164" s="86" t="b">
        <v>0</v>
      </c>
      <c r="K164" s="86" t="b">
        <v>0</v>
      </c>
      <c r="L164" s="86" t="b">
        <v>0</v>
      </c>
    </row>
    <row r="165" spans="1:12" ht="15">
      <c r="A165" s="86" t="s">
        <v>2039</v>
      </c>
      <c r="B165" s="86" t="s">
        <v>2461</v>
      </c>
      <c r="C165" s="86">
        <v>3</v>
      </c>
      <c r="D165" s="120">
        <v>0.0017437735414636089</v>
      </c>
      <c r="E165" s="120">
        <v>1.3185162980334475</v>
      </c>
      <c r="F165" s="86" t="s">
        <v>2546</v>
      </c>
      <c r="G165" s="86" t="b">
        <v>0</v>
      </c>
      <c r="H165" s="86" t="b">
        <v>0</v>
      </c>
      <c r="I165" s="86" t="b">
        <v>0</v>
      </c>
      <c r="J165" s="86" t="b">
        <v>0</v>
      </c>
      <c r="K165" s="86" t="b">
        <v>0</v>
      </c>
      <c r="L165" s="86" t="b">
        <v>0</v>
      </c>
    </row>
    <row r="166" spans="1:12" ht="15">
      <c r="A166" s="86" t="s">
        <v>2461</v>
      </c>
      <c r="B166" s="86" t="s">
        <v>2462</v>
      </c>
      <c r="C166" s="86">
        <v>3</v>
      </c>
      <c r="D166" s="120">
        <v>0.0017437735414636089</v>
      </c>
      <c r="E166" s="120">
        <v>2.951984753613034</v>
      </c>
      <c r="F166" s="86" t="s">
        <v>2546</v>
      </c>
      <c r="G166" s="86" t="b">
        <v>0</v>
      </c>
      <c r="H166" s="86" t="b">
        <v>0</v>
      </c>
      <c r="I166" s="86" t="b">
        <v>0</v>
      </c>
      <c r="J166" s="86" t="b">
        <v>0</v>
      </c>
      <c r="K166" s="86" t="b">
        <v>0</v>
      </c>
      <c r="L166" s="86" t="b">
        <v>0</v>
      </c>
    </row>
    <row r="167" spans="1:12" ht="15">
      <c r="A167" s="86" t="s">
        <v>2462</v>
      </c>
      <c r="B167" s="86" t="s">
        <v>2463</v>
      </c>
      <c r="C167" s="86">
        <v>3</v>
      </c>
      <c r="D167" s="120">
        <v>0.0017437735414636089</v>
      </c>
      <c r="E167" s="120">
        <v>2.951984753613034</v>
      </c>
      <c r="F167" s="86" t="s">
        <v>2546</v>
      </c>
      <c r="G167" s="86" t="b">
        <v>0</v>
      </c>
      <c r="H167" s="86" t="b">
        <v>0</v>
      </c>
      <c r="I167" s="86" t="b">
        <v>0</v>
      </c>
      <c r="J167" s="86" t="b">
        <v>0</v>
      </c>
      <c r="K167" s="86" t="b">
        <v>0</v>
      </c>
      <c r="L167" s="86" t="b">
        <v>0</v>
      </c>
    </row>
    <row r="168" spans="1:12" ht="15">
      <c r="A168" s="86" t="s">
        <v>2463</v>
      </c>
      <c r="B168" s="86" t="s">
        <v>2464</v>
      </c>
      <c r="C168" s="86">
        <v>3</v>
      </c>
      <c r="D168" s="120">
        <v>0.0017437735414636089</v>
      </c>
      <c r="E168" s="120">
        <v>2.951984753613034</v>
      </c>
      <c r="F168" s="86" t="s">
        <v>2546</v>
      </c>
      <c r="G168" s="86" t="b">
        <v>0</v>
      </c>
      <c r="H168" s="86" t="b">
        <v>0</v>
      </c>
      <c r="I168" s="86" t="b">
        <v>0</v>
      </c>
      <c r="J168" s="86" t="b">
        <v>0</v>
      </c>
      <c r="K168" s="86" t="b">
        <v>0</v>
      </c>
      <c r="L168" s="86" t="b">
        <v>0</v>
      </c>
    </row>
    <row r="169" spans="1:12" ht="15">
      <c r="A169" s="86" t="s">
        <v>2464</v>
      </c>
      <c r="B169" s="86" t="s">
        <v>2465</v>
      </c>
      <c r="C169" s="86">
        <v>3</v>
      </c>
      <c r="D169" s="120">
        <v>0.0017437735414636089</v>
      </c>
      <c r="E169" s="120">
        <v>2.951984753613034</v>
      </c>
      <c r="F169" s="86" t="s">
        <v>2546</v>
      </c>
      <c r="G169" s="86" t="b">
        <v>0</v>
      </c>
      <c r="H169" s="86" t="b">
        <v>0</v>
      </c>
      <c r="I169" s="86" t="b">
        <v>0</v>
      </c>
      <c r="J169" s="86" t="b">
        <v>0</v>
      </c>
      <c r="K169" s="86" t="b">
        <v>0</v>
      </c>
      <c r="L169" s="86" t="b">
        <v>0</v>
      </c>
    </row>
    <row r="170" spans="1:12" ht="15">
      <c r="A170" s="86" t="s">
        <v>2465</v>
      </c>
      <c r="B170" s="86" t="s">
        <v>2466</v>
      </c>
      <c r="C170" s="86">
        <v>3</v>
      </c>
      <c r="D170" s="120">
        <v>0.0017437735414636089</v>
      </c>
      <c r="E170" s="120">
        <v>2.951984753613034</v>
      </c>
      <c r="F170" s="86" t="s">
        <v>2546</v>
      </c>
      <c r="G170" s="86" t="b">
        <v>0</v>
      </c>
      <c r="H170" s="86" t="b">
        <v>0</v>
      </c>
      <c r="I170" s="86" t="b">
        <v>0</v>
      </c>
      <c r="J170" s="86" t="b">
        <v>0</v>
      </c>
      <c r="K170" s="86" t="b">
        <v>0</v>
      </c>
      <c r="L170" s="86" t="b">
        <v>0</v>
      </c>
    </row>
    <row r="171" spans="1:12" ht="15">
      <c r="A171" s="86" t="s">
        <v>2466</v>
      </c>
      <c r="B171" s="86" t="s">
        <v>2400</v>
      </c>
      <c r="C171" s="86">
        <v>3</v>
      </c>
      <c r="D171" s="120">
        <v>0.0017437735414636089</v>
      </c>
      <c r="E171" s="120">
        <v>2.3499247622850716</v>
      </c>
      <c r="F171" s="86" t="s">
        <v>2546</v>
      </c>
      <c r="G171" s="86" t="b">
        <v>0</v>
      </c>
      <c r="H171" s="86" t="b">
        <v>0</v>
      </c>
      <c r="I171" s="86" t="b">
        <v>0</v>
      </c>
      <c r="J171" s="86" t="b">
        <v>0</v>
      </c>
      <c r="K171" s="86" t="b">
        <v>0</v>
      </c>
      <c r="L171" s="86" t="b">
        <v>0</v>
      </c>
    </row>
    <row r="172" spans="1:12" ht="15">
      <c r="A172" s="86" t="s">
        <v>2040</v>
      </c>
      <c r="B172" s="86" t="s">
        <v>2467</v>
      </c>
      <c r="C172" s="86">
        <v>3</v>
      </c>
      <c r="D172" s="120">
        <v>0.0017437735414636089</v>
      </c>
      <c r="E172" s="120">
        <v>1.4748634988933715</v>
      </c>
      <c r="F172" s="86" t="s">
        <v>2546</v>
      </c>
      <c r="G172" s="86" t="b">
        <v>0</v>
      </c>
      <c r="H172" s="86" t="b">
        <v>0</v>
      </c>
      <c r="I172" s="86" t="b">
        <v>0</v>
      </c>
      <c r="J172" s="86" t="b">
        <v>0</v>
      </c>
      <c r="K172" s="86" t="b">
        <v>0</v>
      </c>
      <c r="L172" s="86" t="b">
        <v>0</v>
      </c>
    </row>
    <row r="173" spans="1:12" ht="15">
      <c r="A173" s="86" t="s">
        <v>2467</v>
      </c>
      <c r="B173" s="86" t="s">
        <v>2041</v>
      </c>
      <c r="C173" s="86">
        <v>3</v>
      </c>
      <c r="D173" s="120">
        <v>0.0017437735414636089</v>
      </c>
      <c r="E173" s="120">
        <v>1.4846233361825278</v>
      </c>
      <c r="F173" s="86" t="s">
        <v>2546</v>
      </c>
      <c r="G173" s="86" t="b">
        <v>0</v>
      </c>
      <c r="H173" s="86" t="b">
        <v>0</v>
      </c>
      <c r="I173" s="86" t="b">
        <v>0</v>
      </c>
      <c r="J173" s="86" t="b">
        <v>0</v>
      </c>
      <c r="K173" s="86" t="b">
        <v>0</v>
      </c>
      <c r="L173" s="86" t="b">
        <v>0</v>
      </c>
    </row>
    <row r="174" spans="1:12" ht="15">
      <c r="A174" s="86" t="s">
        <v>2041</v>
      </c>
      <c r="B174" s="86" t="s">
        <v>2401</v>
      </c>
      <c r="C174" s="86">
        <v>3</v>
      </c>
      <c r="D174" s="120">
        <v>0.0017437735414636089</v>
      </c>
      <c r="E174" s="120">
        <v>1.0075020814628655</v>
      </c>
      <c r="F174" s="86" t="s">
        <v>2546</v>
      </c>
      <c r="G174" s="86" t="b">
        <v>0</v>
      </c>
      <c r="H174" s="86" t="b">
        <v>0</v>
      </c>
      <c r="I174" s="86" t="b">
        <v>0</v>
      </c>
      <c r="J174" s="86" t="b">
        <v>0</v>
      </c>
      <c r="K174" s="86" t="b">
        <v>0</v>
      </c>
      <c r="L174" s="86" t="b">
        <v>0</v>
      </c>
    </row>
    <row r="175" spans="1:12" ht="15">
      <c r="A175" s="86" t="s">
        <v>2073</v>
      </c>
      <c r="B175" s="86" t="s">
        <v>2044</v>
      </c>
      <c r="C175" s="86">
        <v>3</v>
      </c>
      <c r="D175" s="120">
        <v>0.0017437735414636089</v>
      </c>
      <c r="E175" s="120">
        <v>0.10011515288326783</v>
      </c>
      <c r="F175" s="86" t="s">
        <v>2546</v>
      </c>
      <c r="G175" s="86" t="b">
        <v>0</v>
      </c>
      <c r="H175" s="86" t="b">
        <v>0</v>
      </c>
      <c r="I175" s="86" t="b">
        <v>0</v>
      </c>
      <c r="J175" s="86" t="b">
        <v>0</v>
      </c>
      <c r="K175" s="86" t="b">
        <v>0</v>
      </c>
      <c r="L175" s="86" t="b">
        <v>0</v>
      </c>
    </row>
    <row r="176" spans="1:12" ht="15">
      <c r="A176" s="86" t="s">
        <v>2044</v>
      </c>
      <c r="B176" s="86" t="s">
        <v>2468</v>
      </c>
      <c r="C176" s="86">
        <v>3</v>
      </c>
      <c r="D176" s="120">
        <v>0.0017437735414636089</v>
      </c>
      <c r="E176" s="120">
        <v>1.5370114056422162</v>
      </c>
      <c r="F176" s="86" t="s">
        <v>2546</v>
      </c>
      <c r="G176" s="86" t="b">
        <v>0</v>
      </c>
      <c r="H176" s="86" t="b">
        <v>0</v>
      </c>
      <c r="I176" s="86" t="b">
        <v>0</v>
      </c>
      <c r="J176" s="86" t="b">
        <v>0</v>
      </c>
      <c r="K176" s="86" t="b">
        <v>0</v>
      </c>
      <c r="L176" s="86" t="b">
        <v>0</v>
      </c>
    </row>
    <row r="177" spans="1:12" ht="15">
      <c r="A177" s="86" t="s">
        <v>2468</v>
      </c>
      <c r="B177" s="86" t="s">
        <v>2469</v>
      </c>
      <c r="C177" s="86">
        <v>3</v>
      </c>
      <c r="D177" s="120">
        <v>0.0017437735414636089</v>
      </c>
      <c r="E177" s="120">
        <v>2.951984753613034</v>
      </c>
      <c r="F177" s="86" t="s">
        <v>2546</v>
      </c>
      <c r="G177" s="86" t="b">
        <v>0</v>
      </c>
      <c r="H177" s="86" t="b">
        <v>0</v>
      </c>
      <c r="I177" s="86" t="b">
        <v>0</v>
      </c>
      <c r="J177" s="86" t="b">
        <v>0</v>
      </c>
      <c r="K177" s="86" t="b">
        <v>0</v>
      </c>
      <c r="L177" s="86" t="b">
        <v>0</v>
      </c>
    </row>
    <row r="178" spans="1:12" ht="15">
      <c r="A178" s="86" t="s">
        <v>2039</v>
      </c>
      <c r="B178" s="86" t="s">
        <v>2470</v>
      </c>
      <c r="C178" s="86">
        <v>3</v>
      </c>
      <c r="D178" s="120">
        <v>0.0017437735414636089</v>
      </c>
      <c r="E178" s="120">
        <v>1.3185162980334475</v>
      </c>
      <c r="F178" s="86" t="s">
        <v>2546</v>
      </c>
      <c r="G178" s="86" t="b">
        <v>0</v>
      </c>
      <c r="H178" s="86" t="b">
        <v>0</v>
      </c>
      <c r="I178" s="86" t="b">
        <v>0</v>
      </c>
      <c r="J178" s="86" t="b">
        <v>0</v>
      </c>
      <c r="K178" s="86" t="b">
        <v>0</v>
      </c>
      <c r="L178" s="86" t="b">
        <v>0</v>
      </c>
    </row>
    <row r="179" spans="1:12" ht="15">
      <c r="A179" s="86" t="s">
        <v>2470</v>
      </c>
      <c r="B179" s="86" t="s">
        <v>2471</v>
      </c>
      <c r="C179" s="86">
        <v>3</v>
      </c>
      <c r="D179" s="120">
        <v>0.0017437735414636089</v>
      </c>
      <c r="E179" s="120">
        <v>2.951984753613034</v>
      </c>
      <c r="F179" s="86" t="s">
        <v>2546</v>
      </c>
      <c r="G179" s="86" t="b">
        <v>0</v>
      </c>
      <c r="H179" s="86" t="b">
        <v>0</v>
      </c>
      <c r="I179" s="86" t="b">
        <v>0</v>
      </c>
      <c r="J179" s="86" t="b">
        <v>0</v>
      </c>
      <c r="K179" s="86" t="b">
        <v>0</v>
      </c>
      <c r="L179" s="86" t="b">
        <v>0</v>
      </c>
    </row>
    <row r="180" spans="1:12" ht="15">
      <c r="A180" s="86" t="s">
        <v>2471</v>
      </c>
      <c r="B180" s="86" t="s">
        <v>2472</v>
      </c>
      <c r="C180" s="86">
        <v>3</v>
      </c>
      <c r="D180" s="120">
        <v>0.0017437735414636089</v>
      </c>
      <c r="E180" s="120">
        <v>2.951984753613034</v>
      </c>
      <c r="F180" s="86" t="s">
        <v>2546</v>
      </c>
      <c r="G180" s="86" t="b">
        <v>0</v>
      </c>
      <c r="H180" s="86" t="b">
        <v>0</v>
      </c>
      <c r="I180" s="86" t="b">
        <v>0</v>
      </c>
      <c r="J180" s="86" t="b">
        <v>0</v>
      </c>
      <c r="K180" s="86" t="b">
        <v>0</v>
      </c>
      <c r="L180" s="86" t="b">
        <v>0</v>
      </c>
    </row>
    <row r="181" spans="1:12" ht="15">
      <c r="A181" s="86" t="s">
        <v>2472</v>
      </c>
      <c r="B181" s="86" t="s">
        <v>2473</v>
      </c>
      <c r="C181" s="86">
        <v>3</v>
      </c>
      <c r="D181" s="120">
        <v>0.0017437735414636089</v>
      </c>
      <c r="E181" s="120">
        <v>2.951984753613034</v>
      </c>
      <c r="F181" s="86" t="s">
        <v>2546</v>
      </c>
      <c r="G181" s="86" t="b">
        <v>0</v>
      </c>
      <c r="H181" s="86" t="b">
        <v>0</v>
      </c>
      <c r="I181" s="86" t="b">
        <v>0</v>
      </c>
      <c r="J181" s="86" t="b">
        <v>0</v>
      </c>
      <c r="K181" s="86" t="b">
        <v>0</v>
      </c>
      <c r="L181" s="86" t="b">
        <v>0</v>
      </c>
    </row>
    <row r="182" spans="1:12" ht="15">
      <c r="A182" s="86" t="s">
        <v>2473</v>
      </c>
      <c r="B182" s="86" t="s">
        <v>2474</v>
      </c>
      <c r="C182" s="86">
        <v>3</v>
      </c>
      <c r="D182" s="120">
        <v>0.0017437735414636089</v>
      </c>
      <c r="E182" s="120">
        <v>2.951984753613034</v>
      </c>
      <c r="F182" s="86" t="s">
        <v>2546</v>
      </c>
      <c r="G182" s="86" t="b">
        <v>0</v>
      </c>
      <c r="H182" s="86" t="b">
        <v>0</v>
      </c>
      <c r="I182" s="86" t="b">
        <v>0</v>
      </c>
      <c r="J182" s="86" t="b">
        <v>0</v>
      </c>
      <c r="K182" s="86" t="b">
        <v>0</v>
      </c>
      <c r="L182" s="86" t="b">
        <v>0</v>
      </c>
    </row>
    <row r="183" spans="1:12" ht="15">
      <c r="A183" s="86" t="s">
        <v>2474</v>
      </c>
      <c r="B183" s="86" t="s">
        <v>2475</v>
      </c>
      <c r="C183" s="86">
        <v>3</v>
      </c>
      <c r="D183" s="120">
        <v>0.0017437735414636089</v>
      </c>
      <c r="E183" s="120">
        <v>2.951984753613034</v>
      </c>
      <c r="F183" s="86" t="s">
        <v>2546</v>
      </c>
      <c r="G183" s="86" t="b">
        <v>0</v>
      </c>
      <c r="H183" s="86" t="b">
        <v>0</v>
      </c>
      <c r="I183" s="86" t="b">
        <v>0</v>
      </c>
      <c r="J183" s="86" t="b">
        <v>0</v>
      </c>
      <c r="K183" s="86" t="b">
        <v>0</v>
      </c>
      <c r="L183" s="86" t="b">
        <v>0</v>
      </c>
    </row>
    <row r="184" spans="1:12" ht="15">
      <c r="A184" s="86" t="s">
        <v>2475</v>
      </c>
      <c r="B184" s="86" t="s">
        <v>2476</v>
      </c>
      <c r="C184" s="86">
        <v>3</v>
      </c>
      <c r="D184" s="120">
        <v>0.0017437735414636089</v>
      </c>
      <c r="E184" s="120">
        <v>2.951984753613034</v>
      </c>
      <c r="F184" s="86" t="s">
        <v>2546</v>
      </c>
      <c r="G184" s="86" t="b">
        <v>0</v>
      </c>
      <c r="H184" s="86" t="b">
        <v>0</v>
      </c>
      <c r="I184" s="86" t="b">
        <v>0</v>
      </c>
      <c r="J184" s="86" t="b">
        <v>0</v>
      </c>
      <c r="K184" s="86" t="b">
        <v>0</v>
      </c>
      <c r="L184" s="86" t="b">
        <v>0</v>
      </c>
    </row>
    <row r="185" spans="1:12" ht="15">
      <c r="A185" s="86" t="s">
        <v>2476</v>
      </c>
      <c r="B185" s="86" t="s">
        <v>2477</v>
      </c>
      <c r="C185" s="86">
        <v>3</v>
      </c>
      <c r="D185" s="120">
        <v>0.0017437735414636089</v>
      </c>
      <c r="E185" s="120">
        <v>2.951984753613034</v>
      </c>
      <c r="F185" s="86" t="s">
        <v>2546</v>
      </c>
      <c r="G185" s="86" t="b">
        <v>0</v>
      </c>
      <c r="H185" s="86" t="b">
        <v>0</v>
      </c>
      <c r="I185" s="86" t="b">
        <v>0</v>
      </c>
      <c r="J185" s="86" t="b">
        <v>0</v>
      </c>
      <c r="K185" s="86" t="b">
        <v>0</v>
      </c>
      <c r="L185" s="86" t="b">
        <v>0</v>
      </c>
    </row>
    <row r="186" spans="1:12" ht="15">
      <c r="A186" s="86" t="s">
        <v>2114</v>
      </c>
      <c r="B186" s="86" t="s">
        <v>2115</v>
      </c>
      <c r="C186" s="86">
        <v>3</v>
      </c>
      <c r="D186" s="120">
        <v>0.0017437735414636089</v>
      </c>
      <c r="E186" s="120">
        <v>2.951984753613034</v>
      </c>
      <c r="F186" s="86" t="s">
        <v>2546</v>
      </c>
      <c r="G186" s="86" t="b">
        <v>0</v>
      </c>
      <c r="H186" s="86" t="b">
        <v>0</v>
      </c>
      <c r="I186" s="86" t="b">
        <v>0</v>
      </c>
      <c r="J186" s="86" t="b">
        <v>0</v>
      </c>
      <c r="K186" s="86" t="b">
        <v>0</v>
      </c>
      <c r="L186" s="86" t="b">
        <v>0</v>
      </c>
    </row>
    <row r="187" spans="1:12" ht="15">
      <c r="A187" s="86" t="s">
        <v>2115</v>
      </c>
      <c r="B187" s="86" t="s">
        <v>2116</v>
      </c>
      <c r="C187" s="86">
        <v>3</v>
      </c>
      <c r="D187" s="120">
        <v>0.0017437735414636089</v>
      </c>
      <c r="E187" s="120">
        <v>2.951984753613034</v>
      </c>
      <c r="F187" s="86" t="s">
        <v>2546</v>
      </c>
      <c r="G187" s="86" t="b">
        <v>0</v>
      </c>
      <c r="H187" s="86" t="b">
        <v>0</v>
      </c>
      <c r="I187" s="86" t="b">
        <v>0</v>
      </c>
      <c r="J187" s="86" t="b">
        <v>0</v>
      </c>
      <c r="K187" s="86" t="b">
        <v>0</v>
      </c>
      <c r="L187" s="86" t="b">
        <v>0</v>
      </c>
    </row>
    <row r="188" spans="1:12" ht="15">
      <c r="A188" s="86" t="s">
        <v>2116</v>
      </c>
      <c r="B188" s="86" t="s">
        <v>2117</v>
      </c>
      <c r="C188" s="86">
        <v>3</v>
      </c>
      <c r="D188" s="120">
        <v>0.0017437735414636089</v>
      </c>
      <c r="E188" s="120">
        <v>2.951984753613034</v>
      </c>
      <c r="F188" s="86" t="s">
        <v>2546</v>
      </c>
      <c r="G188" s="86" t="b">
        <v>0</v>
      </c>
      <c r="H188" s="86" t="b">
        <v>0</v>
      </c>
      <c r="I188" s="86" t="b">
        <v>0</v>
      </c>
      <c r="J188" s="86" t="b">
        <v>0</v>
      </c>
      <c r="K188" s="86" t="b">
        <v>0</v>
      </c>
      <c r="L188" s="86" t="b">
        <v>0</v>
      </c>
    </row>
    <row r="189" spans="1:12" ht="15">
      <c r="A189" s="86" t="s">
        <v>2117</v>
      </c>
      <c r="B189" s="86" t="s">
        <v>2118</v>
      </c>
      <c r="C189" s="86">
        <v>3</v>
      </c>
      <c r="D189" s="120">
        <v>0.0017437735414636089</v>
      </c>
      <c r="E189" s="120">
        <v>2.951984753613034</v>
      </c>
      <c r="F189" s="86" t="s">
        <v>2546</v>
      </c>
      <c r="G189" s="86" t="b">
        <v>0</v>
      </c>
      <c r="H189" s="86" t="b">
        <v>0</v>
      </c>
      <c r="I189" s="86" t="b">
        <v>0</v>
      </c>
      <c r="J189" s="86" t="b">
        <v>0</v>
      </c>
      <c r="K189" s="86" t="b">
        <v>0</v>
      </c>
      <c r="L189" s="86" t="b">
        <v>0</v>
      </c>
    </row>
    <row r="190" spans="1:12" ht="15">
      <c r="A190" s="86" t="s">
        <v>2118</v>
      </c>
      <c r="B190" s="86" t="s">
        <v>2478</v>
      </c>
      <c r="C190" s="86">
        <v>3</v>
      </c>
      <c r="D190" s="120">
        <v>0.0017437735414636089</v>
      </c>
      <c r="E190" s="120">
        <v>2.951984753613034</v>
      </c>
      <c r="F190" s="86" t="s">
        <v>2546</v>
      </c>
      <c r="G190" s="86" t="b">
        <v>0</v>
      </c>
      <c r="H190" s="86" t="b">
        <v>0</v>
      </c>
      <c r="I190" s="86" t="b">
        <v>0</v>
      </c>
      <c r="J190" s="86" t="b">
        <v>0</v>
      </c>
      <c r="K190" s="86" t="b">
        <v>0</v>
      </c>
      <c r="L190" s="86" t="b">
        <v>0</v>
      </c>
    </row>
    <row r="191" spans="1:12" ht="15">
      <c r="A191" s="86" t="s">
        <v>2478</v>
      </c>
      <c r="B191" s="86" t="s">
        <v>2479</v>
      </c>
      <c r="C191" s="86">
        <v>3</v>
      </c>
      <c r="D191" s="120">
        <v>0.0017437735414636089</v>
      </c>
      <c r="E191" s="120">
        <v>2.951984753613034</v>
      </c>
      <c r="F191" s="86" t="s">
        <v>2546</v>
      </c>
      <c r="G191" s="86" t="b">
        <v>0</v>
      </c>
      <c r="H191" s="86" t="b">
        <v>0</v>
      </c>
      <c r="I191" s="86" t="b">
        <v>0</v>
      </c>
      <c r="J191" s="86" t="b">
        <v>0</v>
      </c>
      <c r="K191" s="86" t="b">
        <v>0</v>
      </c>
      <c r="L191" s="86" t="b">
        <v>0</v>
      </c>
    </row>
    <row r="192" spans="1:12" ht="15">
      <c r="A192" s="86" t="s">
        <v>2479</v>
      </c>
      <c r="B192" s="86" t="s">
        <v>2480</v>
      </c>
      <c r="C192" s="86">
        <v>3</v>
      </c>
      <c r="D192" s="120">
        <v>0.0017437735414636089</v>
      </c>
      <c r="E192" s="120">
        <v>2.951984753613034</v>
      </c>
      <c r="F192" s="86" t="s">
        <v>2546</v>
      </c>
      <c r="G192" s="86" t="b">
        <v>0</v>
      </c>
      <c r="H192" s="86" t="b">
        <v>0</v>
      </c>
      <c r="I192" s="86" t="b">
        <v>0</v>
      </c>
      <c r="J192" s="86" t="b">
        <v>0</v>
      </c>
      <c r="K192" s="86" t="b">
        <v>0</v>
      </c>
      <c r="L192" s="86" t="b">
        <v>0</v>
      </c>
    </row>
    <row r="193" spans="1:12" ht="15">
      <c r="A193" s="86" t="s">
        <v>2480</v>
      </c>
      <c r="B193" s="86" t="s">
        <v>2481</v>
      </c>
      <c r="C193" s="86">
        <v>3</v>
      </c>
      <c r="D193" s="120">
        <v>0.0017437735414636089</v>
      </c>
      <c r="E193" s="120">
        <v>2.951984753613034</v>
      </c>
      <c r="F193" s="86" t="s">
        <v>2546</v>
      </c>
      <c r="G193" s="86" t="b">
        <v>0</v>
      </c>
      <c r="H193" s="86" t="b">
        <v>0</v>
      </c>
      <c r="I193" s="86" t="b">
        <v>0</v>
      </c>
      <c r="J193" s="86" t="b">
        <v>0</v>
      </c>
      <c r="K193" s="86" t="b">
        <v>0</v>
      </c>
      <c r="L193" s="86" t="b">
        <v>0</v>
      </c>
    </row>
    <row r="194" spans="1:12" ht="15">
      <c r="A194" s="86" t="s">
        <v>2481</v>
      </c>
      <c r="B194" s="86" t="s">
        <v>2482</v>
      </c>
      <c r="C194" s="86">
        <v>3</v>
      </c>
      <c r="D194" s="120">
        <v>0.0017437735414636089</v>
      </c>
      <c r="E194" s="120">
        <v>2.951984753613034</v>
      </c>
      <c r="F194" s="86" t="s">
        <v>2546</v>
      </c>
      <c r="G194" s="86" t="b">
        <v>0</v>
      </c>
      <c r="H194" s="86" t="b">
        <v>0</v>
      </c>
      <c r="I194" s="86" t="b">
        <v>0</v>
      </c>
      <c r="J194" s="86" t="b">
        <v>0</v>
      </c>
      <c r="K194" s="86" t="b">
        <v>0</v>
      </c>
      <c r="L194" s="86" t="b">
        <v>0</v>
      </c>
    </row>
    <row r="195" spans="1:12" ht="15">
      <c r="A195" s="86" t="s">
        <v>2482</v>
      </c>
      <c r="B195" s="86" t="s">
        <v>2483</v>
      </c>
      <c r="C195" s="86">
        <v>3</v>
      </c>
      <c r="D195" s="120">
        <v>0.0017437735414636089</v>
      </c>
      <c r="E195" s="120">
        <v>2.951984753613034</v>
      </c>
      <c r="F195" s="86" t="s">
        <v>2546</v>
      </c>
      <c r="G195" s="86" t="b">
        <v>0</v>
      </c>
      <c r="H195" s="86" t="b">
        <v>0</v>
      </c>
      <c r="I195" s="86" t="b">
        <v>0</v>
      </c>
      <c r="J195" s="86" t="b">
        <v>0</v>
      </c>
      <c r="K195" s="86" t="b">
        <v>0</v>
      </c>
      <c r="L195" s="86" t="b">
        <v>0</v>
      </c>
    </row>
    <row r="196" spans="1:12" ht="15">
      <c r="A196" s="86" t="s">
        <v>2483</v>
      </c>
      <c r="B196" s="86" t="s">
        <v>355</v>
      </c>
      <c r="C196" s="86">
        <v>3</v>
      </c>
      <c r="D196" s="120">
        <v>0.0017437735414636089</v>
      </c>
      <c r="E196" s="120">
        <v>2.951984753613034</v>
      </c>
      <c r="F196" s="86" t="s">
        <v>2546</v>
      </c>
      <c r="G196" s="86" t="b">
        <v>0</v>
      </c>
      <c r="H196" s="86" t="b">
        <v>0</v>
      </c>
      <c r="I196" s="86" t="b">
        <v>0</v>
      </c>
      <c r="J196" s="86" t="b">
        <v>0</v>
      </c>
      <c r="K196" s="86" t="b">
        <v>0</v>
      </c>
      <c r="L196" s="86" t="b">
        <v>0</v>
      </c>
    </row>
    <row r="197" spans="1:12" ht="15">
      <c r="A197" s="86" t="s">
        <v>355</v>
      </c>
      <c r="B197" s="86" t="s">
        <v>2403</v>
      </c>
      <c r="C197" s="86">
        <v>3</v>
      </c>
      <c r="D197" s="120">
        <v>0.0017437735414636089</v>
      </c>
      <c r="E197" s="120">
        <v>2.58400796831844</v>
      </c>
      <c r="F197" s="86" t="s">
        <v>2546</v>
      </c>
      <c r="G197" s="86" t="b">
        <v>0</v>
      </c>
      <c r="H197" s="86" t="b">
        <v>0</v>
      </c>
      <c r="I197" s="86" t="b">
        <v>0</v>
      </c>
      <c r="J197" s="86" t="b">
        <v>0</v>
      </c>
      <c r="K197" s="86" t="b">
        <v>0</v>
      </c>
      <c r="L197" s="86" t="b">
        <v>0</v>
      </c>
    </row>
    <row r="198" spans="1:12" ht="15">
      <c r="A198" s="86" t="s">
        <v>2403</v>
      </c>
      <c r="B198" s="86" t="s">
        <v>2484</v>
      </c>
      <c r="C198" s="86">
        <v>3</v>
      </c>
      <c r="D198" s="120">
        <v>0.0017437735414636089</v>
      </c>
      <c r="E198" s="120">
        <v>2.58400796831844</v>
      </c>
      <c r="F198" s="86" t="s">
        <v>2546</v>
      </c>
      <c r="G198" s="86" t="b">
        <v>0</v>
      </c>
      <c r="H198" s="86" t="b">
        <v>0</v>
      </c>
      <c r="I198" s="86" t="b">
        <v>0</v>
      </c>
      <c r="J198" s="86" t="b">
        <v>1</v>
      </c>
      <c r="K198" s="86" t="b">
        <v>0</v>
      </c>
      <c r="L198" s="86" t="b">
        <v>0</v>
      </c>
    </row>
    <row r="199" spans="1:12" ht="15">
      <c r="A199" s="86" t="s">
        <v>2484</v>
      </c>
      <c r="B199" s="86" t="s">
        <v>2485</v>
      </c>
      <c r="C199" s="86">
        <v>3</v>
      </c>
      <c r="D199" s="120">
        <v>0.0017437735414636089</v>
      </c>
      <c r="E199" s="120">
        <v>2.951984753613034</v>
      </c>
      <c r="F199" s="86" t="s">
        <v>2546</v>
      </c>
      <c r="G199" s="86" t="b">
        <v>1</v>
      </c>
      <c r="H199" s="86" t="b">
        <v>0</v>
      </c>
      <c r="I199" s="86" t="b">
        <v>0</v>
      </c>
      <c r="J199" s="86" t="b">
        <v>1</v>
      </c>
      <c r="K199" s="86" t="b">
        <v>0</v>
      </c>
      <c r="L199" s="86" t="b">
        <v>0</v>
      </c>
    </row>
    <row r="200" spans="1:12" ht="15">
      <c r="A200" s="86" t="s">
        <v>2485</v>
      </c>
      <c r="B200" s="86" t="s">
        <v>2486</v>
      </c>
      <c r="C200" s="86">
        <v>3</v>
      </c>
      <c r="D200" s="120">
        <v>0.0017437735414636089</v>
      </c>
      <c r="E200" s="120">
        <v>2.951984753613034</v>
      </c>
      <c r="F200" s="86" t="s">
        <v>2546</v>
      </c>
      <c r="G200" s="86" t="b">
        <v>1</v>
      </c>
      <c r="H200" s="86" t="b">
        <v>0</v>
      </c>
      <c r="I200" s="86" t="b">
        <v>0</v>
      </c>
      <c r="J200" s="86" t="b">
        <v>0</v>
      </c>
      <c r="K200" s="86" t="b">
        <v>0</v>
      </c>
      <c r="L200" s="86" t="b">
        <v>0</v>
      </c>
    </row>
    <row r="201" spans="1:12" ht="15">
      <c r="A201" s="86" t="s">
        <v>2486</v>
      </c>
      <c r="B201" s="86" t="s">
        <v>2487</v>
      </c>
      <c r="C201" s="86">
        <v>3</v>
      </c>
      <c r="D201" s="120">
        <v>0.0017437735414636089</v>
      </c>
      <c r="E201" s="120">
        <v>2.951984753613034</v>
      </c>
      <c r="F201" s="86" t="s">
        <v>2546</v>
      </c>
      <c r="G201" s="86" t="b">
        <v>0</v>
      </c>
      <c r="H201" s="86" t="b">
        <v>0</v>
      </c>
      <c r="I201" s="86" t="b">
        <v>0</v>
      </c>
      <c r="J201" s="86" t="b">
        <v>0</v>
      </c>
      <c r="K201" s="86" t="b">
        <v>0</v>
      </c>
      <c r="L201" s="86" t="b">
        <v>0</v>
      </c>
    </row>
    <row r="202" spans="1:12" ht="15">
      <c r="A202" s="86" t="s">
        <v>2487</v>
      </c>
      <c r="B202" s="86" t="s">
        <v>2400</v>
      </c>
      <c r="C202" s="86">
        <v>3</v>
      </c>
      <c r="D202" s="120">
        <v>0.0017437735414636089</v>
      </c>
      <c r="E202" s="120">
        <v>2.3499247622850716</v>
      </c>
      <c r="F202" s="86" t="s">
        <v>2546</v>
      </c>
      <c r="G202" s="86" t="b">
        <v>0</v>
      </c>
      <c r="H202" s="86" t="b">
        <v>0</v>
      </c>
      <c r="I202" s="86" t="b">
        <v>0</v>
      </c>
      <c r="J202" s="86" t="b">
        <v>0</v>
      </c>
      <c r="K202" s="86" t="b">
        <v>0</v>
      </c>
      <c r="L202" s="86" t="b">
        <v>0</v>
      </c>
    </row>
    <row r="203" spans="1:12" ht="15">
      <c r="A203" s="86" t="s">
        <v>2400</v>
      </c>
      <c r="B203" s="86" t="s">
        <v>2488</v>
      </c>
      <c r="C203" s="86">
        <v>3</v>
      </c>
      <c r="D203" s="120">
        <v>0.0017437735414636089</v>
      </c>
      <c r="E203" s="120">
        <v>2.3499247622850716</v>
      </c>
      <c r="F203" s="86" t="s">
        <v>2546</v>
      </c>
      <c r="G203" s="86" t="b">
        <v>0</v>
      </c>
      <c r="H203" s="86" t="b">
        <v>0</v>
      </c>
      <c r="I203" s="86" t="b">
        <v>0</v>
      </c>
      <c r="J203" s="86" t="b">
        <v>0</v>
      </c>
      <c r="K203" s="86" t="b">
        <v>0</v>
      </c>
      <c r="L203" s="86" t="b">
        <v>0</v>
      </c>
    </row>
    <row r="204" spans="1:12" ht="15">
      <c r="A204" s="86" t="s">
        <v>2488</v>
      </c>
      <c r="B204" s="86" t="s">
        <v>2039</v>
      </c>
      <c r="C204" s="86">
        <v>3</v>
      </c>
      <c r="D204" s="120">
        <v>0.0017437735414636089</v>
      </c>
      <c r="E204" s="120">
        <v>1.6437761733219294</v>
      </c>
      <c r="F204" s="86" t="s">
        <v>2546</v>
      </c>
      <c r="G204" s="86" t="b">
        <v>0</v>
      </c>
      <c r="H204" s="86" t="b">
        <v>0</v>
      </c>
      <c r="I204" s="86" t="b">
        <v>0</v>
      </c>
      <c r="J204" s="86" t="b">
        <v>0</v>
      </c>
      <c r="K204" s="86" t="b">
        <v>0</v>
      </c>
      <c r="L204" s="86" t="b">
        <v>0</v>
      </c>
    </row>
    <row r="205" spans="1:12" ht="15">
      <c r="A205" s="86" t="s">
        <v>2039</v>
      </c>
      <c r="B205" s="86" t="s">
        <v>2038</v>
      </c>
      <c r="C205" s="86">
        <v>3</v>
      </c>
      <c r="D205" s="120">
        <v>0.0017437735414636089</v>
      </c>
      <c r="E205" s="120">
        <v>-0.31830579955372673</v>
      </c>
      <c r="F205" s="86" t="s">
        <v>2546</v>
      </c>
      <c r="G205" s="86" t="b">
        <v>0</v>
      </c>
      <c r="H205" s="86" t="b">
        <v>0</v>
      </c>
      <c r="I205" s="86" t="b">
        <v>0</v>
      </c>
      <c r="J205" s="86" t="b">
        <v>0</v>
      </c>
      <c r="K205" s="86" t="b">
        <v>0</v>
      </c>
      <c r="L205" s="86" t="b">
        <v>0</v>
      </c>
    </row>
    <row r="206" spans="1:12" ht="15">
      <c r="A206" s="86" t="s">
        <v>2398</v>
      </c>
      <c r="B206" s="86" t="s">
        <v>2401</v>
      </c>
      <c r="C206" s="86">
        <v>3</v>
      </c>
      <c r="D206" s="120">
        <v>0.0017437735414636089</v>
      </c>
      <c r="E206" s="120">
        <v>1.7758934945573528</v>
      </c>
      <c r="F206" s="86" t="s">
        <v>2546</v>
      </c>
      <c r="G206" s="86" t="b">
        <v>0</v>
      </c>
      <c r="H206" s="86" t="b">
        <v>0</v>
      </c>
      <c r="I206" s="86" t="b">
        <v>0</v>
      </c>
      <c r="J206" s="86" t="b">
        <v>0</v>
      </c>
      <c r="K206" s="86" t="b">
        <v>0</v>
      </c>
      <c r="L206" s="86" t="b">
        <v>0</v>
      </c>
    </row>
    <row r="207" spans="1:12" ht="15">
      <c r="A207" s="86" t="s">
        <v>2073</v>
      </c>
      <c r="B207" s="86" t="s">
        <v>2042</v>
      </c>
      <c r="C207" s="86">
        <v>3</v>
      </c>
      <c r="D207" s="120">
        <v>0.0017437735414636089</v>
      </c>
      <c r="E207" s="120">
        <v>0.08392839178999252</v>
      </c>
      <c r="F207" s="86" t="s">
        <v>2546</v>
      </c>
      <c r="G207" s="86" t="b">
        <v>0</v>
      </c>
      <c r="H207" s="86" t="b">
        <v>0</v>
      </c>
      <c r="I207" s="86" t="b">
        <v>0</v>
      </c>
      <c r="J207" s="86" t="b">
        <v>0</v>
      </c>
      <c r="K207" s="86" t="b">
        <v>0</v>
      </c>
      <c r="L207" s="86" t="b">
        <v>0</v>
      </c>
    </row>
    <row r="208" spans="1:12" ht="15">
      <c r="A208" s="86" t="s">
        <v>2042</v>
      </c>
      <c r="B208" s="86" t="s">
        <v>2041</v>
      </c>
      <c r="C208" s="86">
        <v>3</v>
      </c>
      <c r="D208" s="120">
        <v>0.0017437735414636089</v>
      </c>
      <c r="E208" s="120">
        <v>0.07525386572970848</v>
      </c>
      <c r="F208" s="86" t="s">
        <v>2546</v>
      </c>
      <c r="G208" s="86" t="b">
        <v>0</v>
      </c>
      <c r="H208" s="86" t="b">
        <v>0</v>
      </c>
      <c r="I208" s="86" t="b">
        <v>0</v>
      </c>
      <c r="J208" s="86" t="b">
        <v>0</v>
      </c>
      <c r="K208" s="86" t="b">
        <v>0</v>
      </c>
      <c r="L208" s="86" t="b">
        <v>0</v>
      </c>
    </row>
    <row r="209" spans="1:12" ht="15">
      <c r="A209" s="86" t="s">
        <v>2041</v>
      </c>
      <c r="B209" s="86" t="s">
        <v>2489</v>
      </c>
      <c r="C209" s="86">
        <v>3</v>
      </c>
      <c r="D209" s="120">
        <v>0.0017437735414636089</v>
      </c>
      <c r="E209" s="120">
        <v>1.4846233361825278</v>
      </c>
      <c r="F209" s="86" t="s">
        <v>2546</v>
      </c>
      <c r="G209" s="86" t="b">
        <v>0</v>
      </c>
      <c r="H209" s="86" t="b">
        <v>0</v>
      </c>
      <c r="I209" s="86" t="b">
        <v>0</v>
      </c>
      <c r="J209" s="86" t="b">
        <v>0</v>
      </c>
      <c r="K209" s="86" t="b">
        <v>0</v>
      </c>
      <c r="L209" s="86" t="b">
        <v>0</v>
      </c>
    </row>
    <row r="210" spans="1:12" ht="15">
      <c r="A210" s="86" t="s">
        <v>2122</v>
      </c>
      <c r="B210" s="86" t="s">
        <v>2039</v>
      </c>
      <c r="C210" s="86">
        <v>3</v>
      </c>
      <c r="D210" s="120">
        <v>0.0017437735414636089</v>
      </c>
      <c r="E210" s="120">
        <v>1.421927423705573</v>
      </c>
      <c r="F210" s="86" t="s">
        <v>2546</v>
      </c>
      <c r="G210" s="86" t="b">
        <v>0</v>
      </c>
      <c r="H210" s="86" t="b">
        <v>0</v>
      </c>
      <c r="I210" s="86" t="b">
        <v>0</v>
      </c>
      <c r="J210" s="86" t="b">
        <v>0</v>
      </c>
      <c r="K210" s="86" t="b">
        <v>0</v>
      </c>
      <c r="L210" s="86" t="b">
        <v>0</v>
      </c>
    </row>
    <row r="211" spans="1:12" ht="15">
      <c r="A211" s="86" t="s">
        <v>2039</v>
      </c>
      <c r="B211" s="86" t="s">
        <v>2418</v>
      </c>
      <c r="C211" s="86">
        <v>3</v>
      </c>
      <c r="D211" s="120">
        <v>0.0017437735414636089</v>
      </c>
      <c r="E211" s="120">
        <v>1.0966675484170911</v>
      </c>
      <c r="F211" s="86" t="s">
        <v>2546</v>
      </c>
      <c r="G211" s="86" t="b">
        <v>0</v>
      </c>
      <c r="H211" s="86" t="b">
        <v>0</v>
      </c>
      <c r="I211" s="86" t="b">
        <v>0</v>
      </c>
      <c r="J211" s="86" t="b">
        <v>0</v>
      </c>
      <c r="K211" s="86" t="b">
        <v>0</v>
      </c>
      <c r="L211" s="86" t="b">
        <v>0</v>
      </c>
    </row>
    <row r="212" spans="1:12" ht="15">
      <c r="A212" s="86" t="s">
        <v>2423</v>
      </c>
      <c r="B212" s="86" t="s">
        <v>2097</v>
      </c>
      <c r="C212" s="86">
        <v>3</v>
      </c>
      <c r="D212" s="120">
        <v>0.0017437735414636089</v>
      </c>
      <c r="E212" s="120">
        <v>2.4291060083326967</v>
      </c>
      <c r="F212" s="86" t="s">
        <v>2546</v>
      </c>
      <c r="G212" s="86" t="b">
        <v>0</v>
      </c>
      <c r="H212" s="86" t="b">
        <v>0</v>
      </c>
      <c r="I212" s="86" t="b">
        <v>0</v>
      </c>
      <c r="J212" s="86" t="b">
        <v>0</v>
      </c>
      <c r="K212" s="86" t="b">
        <v>0</v>
      </c>
      <c r="L212" s="86" t="b">
        <v>0</v>
      </c>
    </row>
    <row r="213" spans="1:12" ht="15">
      <c r="A213" s="86" t="s">
        <v>2097</v>
      </c>
      <c r="B213" s="86" t="s">
        <v>2490</v>
      </c>
      <c r="C213" s="86">
        <v>3</v>
      </c>
      <c r="D213" s="120">
        <v>0.0017437735414636089</v>
      </c>
      <c r="E213" s="120">
        <v>2.650954757949053</v>
      </c>
      <c r="F213" s="86" t="s">
        <v>2546</v>
      </c>
      <c r="G213" s="86" t="b">
        <v>0</v>
      </c>
      <c r="H213" s="86" t="b">
        <v>0</v>
      </c>
      <c r="I213" s="86" t="b">
        <v>0</v>
      </c>
      <c r="J213" s="86" t="b">
        <v>0</v>
      </c>
      <c r="K213" s="86" t="b">
        <v>0</v>
      </c>
      <c r="L213" s="86" t="b">
        <v>0</v>
      </c>
    </row>
    <row r="214" spans="1:12" ht="15">
      <c r="A214" s="86" t="s">
        <v>2490</v>
      </c>
      <c r="B214" s="86" t="s">
        <v>2120</v>
      </c>
      <c r="C214" s="86">
        <v>3</v>
      </c>
      <c r="D214" s="120">
        <v>0.0017437735414636089</v>
      </c>
      <c r="E214" s="120">
        <v>2.4291060083326967</v>
      </c>
      <c r="F214" s="86" t="s">
        <v>2546</v>
      </c>
      <c r="G214" s="86" t="b">
        <v>0</v>
      </c>
      <c r="H214" s="86" t="b">
        <v>0</v>
      </c>
      <c r="I214" s="86" t="b">
        <v>0</v>
      </c>
      <c r="J214" s="86" t="b">
        <v>0</v>
      </c>
      <c r="K214" s="86" t="b">
        <v>0</v>
      </c>
      <c r="L214" s="86" t="b">
        <v>0</v>
      </c>
    </row>
    <row r="215" spans="1:12" ht="15">
      <c r="A215" s="86" t="s">
        <v>2120</v>
      </c>
      <c r="B215" s="86" t="s">
        <v>2123</v>
      </c>
      <c r="C215" s="86">
        <v>3</v>
      </c>
      <c r="D215" s="120">
        <v>0.0017437735414636089</v>
      </c>
      <c r="E215" s="120">
        <v>2.2249860256767717</v>
      </c>
      <c r="F215" s="86" t="s">
        <v>2546</v>
      </c>
      <c r="G215" s="86" t="b">
        <v>0</v>
      </c>
      <c r="H215" s="86" t="b">
        <v>0</v>
      </c>
      <c r="I215" s="86" t="b">
        <v>0</v>
      </c>
      <c r="J215" s="86" t="b">
        <v>0</v>
      </c>
      <c r="K215" s="86" t="b">
        <v>0</v>
      </c>
      <c r="L215" s="86" t="b">
        <v>0</v>
      </c>
    </row>
    <row r="216" spans="1:12" ht="15">
      <c r="A216" s="86" t="s">
        <v>2038</v>
      </c>
      <c r="B216" s="86" t="s">
        <v>2491</v>
      </c>
      <c r="C216" s="86">
        <v>3</v>
      </c>
      <c r="D216" s="120">
        <v>0.0017437735414636089</v>
      </c>
      <c r="E216" s="120">
        <v>1.3572240010265713</v>
      </c>
      <c r="F216" s="86" t="s">
        <v>2546</v>
      </c>
      <c r="G216" s="86" t="b">
        <v>0</v>
      </c>
      <c r="H216" s="86" t="b">
        <v>0</v>
      </c>
      <c r="I216" s="86" t="b">
        <v>0</v>
      </c>
      <c r="J216" s="86" t="b">
        <v>0</v>
      </c>
      <c r="K216" s="86" t="b">
        <v>0</v>
      </c>
      <c r="L216" s="86" t="b">
        <v>0</v>
      </c>
    </row>
    <row r="217" spans="1:12" ht="15">
      <c r="A217" s="86" t="s">
        <v>2491</v>
      </c>
      <c r="B217" s="86" t="s">
        <v>434</v>
      </c>
      <c r="C217" s="86">
        <v>3</v>
      </c>
      <c r="D217" s="120">
        <v>0.0017437735414636089</v>
      </c>
      <c r="E217" s="120">
        <v>2.31516265602586</v>
      </c>
      <c r="F217" s="86" t="s">
        <v>2546</v>
      </c>
      <c r="G217" s="86" t="b">
        <v>0</v>
      </c>
      <c r="H217" s="86" t="b">
        <v>0</v>
      </c>
      <c r="I217" s="86" t="b">
        <v>0</v>
      </c>
      <c r="J217" s="86" t="b">
        <v>0</v>
      </c>
      <c r="K217" s="86" t="b">
        <v>0</v>
      </c>
      <c r="L217" s="86" t="b">
        <v>0</v>
      </c>
    </row>
    <row r="218" spans="1:12" ht="15">
      <c r="A218" s="86" t="s">
        <v>2126</v>
      </c>
      <c r="B218" s="86" t="s">
        <v>2440</v>
      </c>
      <c r="C218" s="86">
        <v>3</v>
      </c>
      <c r="D218" s="120">
        <v>0.0017437735414636089</v>
      </c>
      <c r="E218" s="120">
        <v>2.526016021340753</v>
      </c>
      <c r="F218" s="86" t="s">
        <v>2546</v>
      </c>
      <c r="G218" s="86" t="b">
        <v>0</v>
      </c>
      <c r="H218" s="86" t="b">
        <v>0</v>
      </c>
      <c r="I218" s="86" t="b">
        <v>0</v>
      </c>
      <c r="J218" s="86" t="b">
        <v>0</v>
      </c>
      <c r="K218" s="86" t="b">
        <v>0</v>
      </c>
      <c r="L218" s="86" t="b">
        <v>0</v>
      </c>
    </row>
    <row r="219" spans="1:12" ht="15">
      <c r="A219" s="86" t="s">
        <v>2440</v>
      </c>
      <c r="B219" s="86" t="s">
        <v>2492</v>
      </c>
      <c r="C219" s="86">
        <v>3</v>
      </c>
      <c r="D219" s="120">
        <v>0.0017437735414636089</v>
      </c>
      <c r="E219" s="120">
        <v>2.8270460170047342</v>
      </c>
      <c r="F219" s="86" t="s">
        <v>2546</v>
      </c>
      <c r="G219" s="86" t="b">
        <v>0</v>
      </c>
      <c r="H219" s="86" t="b">
        <v>0</v>
      </c>
      <c r="I219" s="86" t="b">
        <v>0</v>
      </c>
      <c r="J219" s="86" t="b">
        <v>0</v>
      </c>
      <c r="K219" s="86" t="b">
        <v>0</v>
      </c>
      <c r="L219" s="86" t="b">
        <v>0</v>
      </c>
    </row>
    <row r="220" spans="1:12" ht="15">
      <c r="A220" s="86" t="s">
        <v>2492</v>
      </c>
      <c r="B220" s="86" t="s">
        <v>2121</v>
      </c>
      <c r="C220" s="86">
        <v>3</v>
      </c>
      <c r="D220" s="120">
        <v>0.0017437735414636089</v>
      </c>
      <c r="E220" s="120">
        <v>2.730136003996678</v>
      </c>
      <c r="F220" s="86" t="s">
        <v>2546</v>
      </c>
      <c r="G220" s="86" t="b">
        <v>0</v>
      </c>
      <c r="H220" s="86" t="b">
        <v>0</v>
      </c>
      <c r="I220" s="86" t="b">
        <v>0</v>
      </c>
      <c r="J220" s="86" t="b">
        <v>0</v>
      </c>
      <c r="K220" s="86" t="b">
        <v>0</v>
      </c>
      <c r="L220" s="86" t="b">
        <v>0</v>
      </c>
    </row>
    <row r="221" spans="1:12" ht="15">
      <c r="A221" s="86" t="s">
        <v>2121</v>
      </c>
      <c r="B221" s="86" t="s">
        <v>2398</v>
      </c>
      <c r="C221" s="86">
        <v>3</v>
      </c>
      <c r="D221" s="120">
        <v>0.0017437735414636089</v>
      </c>
      <c r="E221" s="120">
        <v>2.031165999660659</v>
      </c>
      <c r="F221" s="86" t="s">
        <v>2546</v>
      </c>
      <c r="G221" s="86" t="b">
        <v>0</v>
      </c>
      <c r="H221" s="86" t="b">
        <v>0</v>
      </c>
      <c r="I221" s="86" t="b">
        <v>0</v>
      </c>
      <c r="J221" s="86" t="b">
        <v>0</v>
      </c>
      <c r="K221" s="86" t="b">
        <v>0</v>
      </c>
      <c r="L221" s="86" t="b">
        <v>0</v>
      </c>
    </row>
    <row r="222" spans="1:12" ht="15">
      <c r="A222" s="86" t="s">
        <v>2398</v>
      </c>
      <c r="B222" s="86" t="s">
        <v>2402</v>
      </c>
      <c r="C222" s="86">
        <v>3</v>
      </c>
      <c r="D222" s="120">
        <v>0.0017437735414636089</v>
      </c>
      <c r="E222" s="120">
        <v>1.827046017004734</v>
      </c>
      <c r="F222" s="86" t="s">
        <v>2546</v>
      </c>
      <c r="G222" s="86" t="b">
        <v>0</v>
      </c>
      <c r="H222" s="86" t="b">
        <v>0</v>
      </c>
      <c r="I222" s="86" t="b">
        <v>0</v>
      </c>
      <c r="J222" s="86" t="b">
        <v>0</v>
      </c>
      <c r="K222" s="86" t="b">
        <v>0</v>
      </c>
      <c r="L222" s="86" t="b">
        <v>0</v>
      </c>
    </row>
    <row r="223" spans="1:12" ht="15">
      <c r="A223" s="86" t="s">
        <v>2402</v>
      </c>
      <c r="B223" s="86" t="s">
        <v>2493</v>
      </c>
      <c r="C223" s="86">
        <v>3</v>
      </c>
      <c r="D223" s="120">
        <v>0.0017437735414636089</v>
      </c>
      <c r="E223" s="120">
        <v>2.526016021340753</v>
      </c>
      <c r="F223" s="86" t="s">
        <v>2546</v>
      </c>
      <c r="G223" s="86" t="b">
        <v>0</v>
      </c>
      <c r="H223" s="86" t="b">
        <v>0</v>
      </c>
      <c r="I223" s="86" t="b">
        <v>0</v>
      </c>
      <c r="J223" s="86" t="b">
        <v>0</v>
      </c>
      <c r="K223" s="86" t="b">
        <v>0</v>
      </c>
      <c r="L223" s="86" t="b">
        <v>0</v>
      </c>
    </row>
    <row r="224" spans="1:12" ht="15">
      <c r="A224" s="86" t="s">
        <v>2493</v>
      </c>
      <c r="B224" s="86" t="s">
        <v>2437</v>
      </c>
      <c r="C224" s="86">
        <v>3</v>
      </c>
      <c r="D224" s="120">
        <v>0.0017437735414636089</v>
      </c>
      <c r="E224" s="120">
        <v>2.8270460170047342</v>
      </c>
      <c r="F224" s="86" t="s">
        <v>2546</v>
      </c>
      <c r="G224" s="86" t="b">
        <v>0</v>
      </c>
      <c r="H224" s="86" t="b">
        <v>0</v>
      </c>
      <c r="I224" s="86" t="b">
        <v>0</v>
      </c>
      <c r="J224" s="86" t="b">
        <v>0</v>
      </c>
      <c r="K224" s="86" t="b">
        <v>0</v>
      </c>
      <c r="L224" s="86" t="b">
        <v>0</v>
      </c>
    </row>
    <row r="225" spans="1:12" ht="15">
      <c r="A225" s="86" t="s">
        <v>2437</v>
      </c>
      <c r="B225" s="86" t="s">
        <v>2070</v>
      </c>
      <c r="C225" s="86">
        <v>3</v>
      </c>
      <c r="D225" s="120">
        <v>0.0017437735414636089</v>
      </c>
      <c r="E225" s="120">
        <v>2.6051972673883776</v>
      </c>
      <c r="F225" s="86" t="s">
        <v>2546</v>
      </c>
      <c r="G225" s="86" t="b">
        <v>0</v>
      </c>
      <c r="H225" s="86" t="b">
        <v>0</v>
      </c>
      <c r="I225" s="86" t="b">
        <v>0</v>
      </c>
      <c r="J225" s="86" t="b">
        <v>0</v>
      </c>
      <c r="K225" s="86" t="b">
        <v>0</v>
      </c>
      <c r="L225" s="86" t="b">
        <v>0</v>
      </c>
    </row>
    <row r="226" spans="1:12" ht="15">
      <c r="A226" s="86" t="s">
        <v>2449</v>
      </c>
      <c r="B226" s="86" t="s">
        <v>2494</v>
      </c>
      <c r="C226" s="86">
        <v>2</v>
      </c>
      <c r="D226" s="120">
        <v>0.0012875805089793007</v>
      </c>
      <c r="E226" s="120">
        <v>2.951984753613034</v>
      </c>
      <c r="F226" s="86" t="s">
        <v>2546</v>
      </c>
      <c r="G226" s="86" t="b">
        <v>1</v>
      </c>
      <c r="H226" s="86" t="b">
        <v>0</v>
      </c>
      <c r="I226" s="86" t="b">
        <v>0</v>
      </c>
      <c r="J226" s="86" t="b">
        <v>1</v>
      </c>
      <c r="K226" s="86" t="b">
        <v>0</v>
      </c>
      <c r="L226" s="86" t="b">
        <v>0</v>
      </c>
    </row>
    <row r="227" spans="1:12" ht="15">
      <c r="A227" s="86" t="s">
        <v>2494</v>
      </c>
      <c r="B227" s="86" t="s">
        <v>2495</v>
      </c>
      <c r="C227" s="86">
        <v>2</v>
      </c>
      <c r="D227" s="120">
        <v>0.0012875805089793007</v>
      </c>
      <c r="E227" s="120">
        <v>3.1280760126687155</v>
      </c>
      <c r="F227" s="86" t="s">
        <v>2546</v>
      </c>
      <c r="G227" s="86" t="b">
        <v>1</v>
      </c>
      <c r="H227" s="86" t="b">
        <v>0</v>
      </c>
      <c r="I227" s="86" t="b">
        <v>0</v>
      </c>
      <c r="J227" s="86" t="b">
        <v>0</v>
      </c>
      <c r="K227" s="86" t="b">
        <v>0</v>
      </c>
      <c r="L227" s="86" t="b">
        <v>0</v>
      </c>
    </row>
    <row r="228" spans="1:12" ht="15">
      <c r="A228" s="86" t="s">
        <v>2495</v>
      </c>
      <c r="B228" s="86" t="s">
        <v>2038</v>
      </c>
      <c r="C228" s="86">
        <v>2</v>
      </c>
      <c r="D228" s="120">
        <v>0.0012875805089793007</v>
      </c>
      <c r="E228" s="120">
        <v>1.3151626560258598</v>
      </c>
      <c r="F228" s="86" t="s">
        <v>2546</v>
      </c>
      <c r="G228" s="86" t="b">
        <v>0</v>
      </c>
      <c r="H228" s="86" t="b">
        <v>0</v>
      </c>
      <c r="I228" s="86" t="b">
        <v>0</v>
      </c>
      <c r="J228" s="86" t="b">
        <v>0</v>
      </c>
      <c r="K228" s="86" t="b">
        <v>0</v>
      </c>
      <c r="L228" s="86" t="b">
        <v>0</v>
      </c>
    </row>
    <row r="229" spans="1:12" ht="15">
      <c r="A229" s="86" t="s">
        <v>2038</v>
      </c>
      <c r="B229" s="86" t="s">
        <v>2092</v>
      </c>
      <c r="C229" s="86">
        <v>2</v>
      </c>
      <c r="D229" s="120">
        <v>0.0012875805089793007</v>
      </c>
      <c r="E229" s="120">
        <v>0.8801027463069088</v>
      </c>
      <c r="F229" s="86" t="s">
        <v>2546</v>
      </c>
      <c r="G229" s="86" t="b">
        <v>0</v>
      </c>
      <c r="H229" s="86" t="b">
        <v>0</v>
      </c>
      <c r="I229" s="86" t="b">
        <v>0</v>
      </c>
      <c r="J229" s="86" t="b">
        <v>0</v>
      </c>
      <c r="K229" s="86" t="b">
        <v>0</v>
      </c>
      <c r="L229" s="86" t="b">
        <v>0</v>
      </c>
    </row>
    <row r="230" spans="1:12" ht="15">
      <c r="A230" s="86" t="s">
        <v>2092</v>
      </c>
      <c r="B230" s="86" t="s">
        <v>2039</v>
      </c>
      <c r="C230" s="86">
        <v>2</v>
      </c>
      <c r="D230" s="120">
        <v>0.0012875805089793007</v>
      </c>
      <c r="E230" s="120">
        <v>1.166654918602267</v>
      </c>
      <c r="F230" s="86" t="s">
        <v>2546</v>
      </c>
      <c r="G230" s="86" t="b">
        <v>0</v>
      </c>
      <c r="H230" s="86" t="b">
        <v>0</v>
      </c>
      <c r="I230" s="86" t="b">
        <v>0</v>
      </c>
      <c r="J230" s="86" t="b">
        <v>0</v>
      </c>
      <c r="K230" s="86" t="b">
        <v>0</v>
      </c>
      <c r="L230" s="86" t="b">
        <v>0</v>
      </c>
    </row>
    <row r="231" spans="1:12" ht="15">
      <c r="A231" s="86" t="s">
        <v>2040</v>
      </c>
      <c r="B231" s="86" t="s">
        <v>2390</v>
      </c>
      <c r="C231" s="86">
        <v>2</v>
      </c>
      <c r="D231" s="120">
        <v>0.0012875805089793007</v>
      </c>
      <c r="E231" s="120">
        <v>-0.11620110813312758</v>
      </c>
      <c r="F231" s="86" t="s">
        <v>2546</v>
      </c>
      <c r="G231" s="86" t="b">
        <v>0</v>
      </c>
      <c r="H231" s="86" t="b">
        <v>0</v>
      </c>
      <c r="I231" s="86" t="b">
        <v>0</v>
      </c>
      <c r="J231" s="86" t="b">
        <v>0</v>
      </c>
      <c r="K231" s="86" t="b">
        <v>0</v>
      </c>
      <c r="L231" s="86" t="b">
        <v>0</v>
      </c>
    </row>
    <row r="232" spans="1:12" ht="15">
      <c r="A232" s="86" t="s">
        <v>2390</v>
      </c>
      <c r="B232" s="86" t="s">
        <v>2496</v>
      </c>
      <c r="C232" s="86">
        <v>2</v>
      </c>
      <c r="D232" s="120">
        <v>0.0012875805089793007</v>
      </c>
      <c r="E232" s="120">
        <v>1.5482924160519052</v>
      </c>
      <c r="F232" s="86" t="s">
        <v>2546</v>
      </c>
      <c r="G232" s="86" t="b">
        <v>0</v>
      </c>
      <c r="H232" s="86" t="b">
        <v>0</v>
      </c>
      <c r="I232" s="86" t="b">
        <v>0</v>
      </c>
      <c r="J232" s="86" t="b">
        <v>1</v>
      </c>
      <c r="K232" s="86" t="b">
        <v>0</v>
      </c>
      <c r="L232" s="86" t="b">
        <v>0</v>
      </c>
    </row>
    <row r="233" spans="1:12" ht="15">
      <c r="A233" s="86" t="s">
        <v>2496</v>
      </c>
      <c r="B233" s="86" t="s">
        <v>2497</v>
      </c>
      <c r="C233" s="86">
        <v>2</v>
      </c>
      <c r="D233" s="120">
        <v>0.0012875805089793007</v>
      </c>
      <c r="E233" s="120">
        <v>3.1280760126687155</v>
      </c>
      <c r="F233" s="86" t="s">
        <v>2546</v>
      </c>
      <c r="G233" s="86" t="b">
        <v>1</v>
      </c>
      <c r="H233" s="86" t="b">
        <v>0</v>
      </c>
      <c r="I233" s="86" t="b">
        <v>0</v>
      </c>
      <c r="J233" s="86" t="b">
        <v>0</v>
      </c>
      <c r="K233" s="86" t="b">
        <v>0</v>
      </c>
      <c r="L233" s="86" t="b">
        <v>0</v>
      </c>
    </row>
    <row r="234" spans="1:12" ht="15">
      <c r="A234" s="86" t="s">
        <v>2497</v>
      </c>
      <c r="B234" s="86" t="s">
        <v>2498</v>
      </c>
      <c r="C234" s="86">
        <v>2</v>
      </c>
      <c r="D234" s="120">
        <v>0.0012875805089793007</v>
      </c>
      <c r="E234" s="120">
        <v>3.1280760126687155</v>
      </c>
      <c r="F234" s="86" t="s">
        <v>2546</v>
      </c>
      <c r="G234" s="86" t="b">
        <v>0</v>
      </c>
      <c r="H234" s="86" t="b">
        <v>0</v>
      </c>
      <c r="I234" s="86" t="b">
        <v>0</v>
      </c>
      <c r="J234" s="86" t="b">
        <v>0</v>
      </c>
      <c r="K234" s="86" t="b">
        <v>0</v>
      </c>
      <c r="L234" s="86" t="b">
        <v>0</v>
      </c>
    </row>
    <row r="235" spans="1:12" ht="15">
      <c r="A235" s="86" t="s">
        <v>2499</v>
      </c>
      <c r="B235" s="86" t="s">
        <v>2500</v>
      </c>
      <c r="C235" s="86">
        <v>2</v>
      </c>
      <c r="D235" s="120">
        <v>0.0012875805089793007</v>
      </c>
      <c r="E235" s="120">
        <v>3.1280760126687155</v>
      </c>
      <c r="F235" s="86" t="s">
        <v>2546</v>
      </c>
      <c r="G235" s="86" t="b">
        <v>0</v>
      </c>
      <c r="H235" s="86" t="b">
        <v>0</v>
      </c>
      <c r="I235" s="86" t="b">
        <v>0</v>
      </c>
      <c r="J235" s="86" t="b">
        <v>0</v>
      </c>
      <c r="K235" s="86" t="b">
        <v>0</v>
      </c>
      <c r="L235" s="86" t="b">
        <v>0</v>
      </c>
    </row>
    <row r="236" spans="1:12" ht="15">
      <c r="A236" s="86" t="s">
        <v>2500</v>
      </c>
      <c r="B236" s="86" t="s">
        <v>2051</v>
      </c>
      <c r="C236" s="86">
        <v>2</v>
      </c>
      <c r="D236" s="120">
        <v>0.0012875805089793007</v>
      </c>
      <c r="E236" s="120">
        <v>2.951984753613034</v>
      </c>
      <c r="F236" s="86" t="s">
        <v>2546</v>
      </c>
      <c r="G236" s="86" t="b">
        <v>0</v>
      </c>
      <c r="H236" s="86" t="b">
        <v>0</v>
      </c>
      <c r="I236" s="86" t="b">
        <v>0</v>
      </c>
      <c r="J236" s="86" t="b">
        <v>0</v>
      </c>
      <c r="K236" s="86" t="b">
        <v>0</v>
      </c>
      <c r="L236" s="86" t="b">
        <v>0</v>
      </c>
    </row>
    <row r="237" spans="1:12" ht="15">
      <c r="A237" s="86" t="s">
        <v>2052</v>
      </c>
      <c r="B237" s="86" t="s">
        <v>2501</v>
      </c>
      <c r="C237" s="86">
        <v>2</v>
      </c>
      <c r="D237" s="120">
        <v>0.0012875805089793007</v>
      </c>
      <c r="E237" s="120">
        <v>2.4748634988933715</v>
      </c>
      <c r="F237" s="86" t="s">
        <v>2546</v>
      </c>
      <c r="G237" s="86" t="b">
        <v>0</v>
      </c>
      <c r="H237" s="86" t="b">
        <v>0</v>
      </c>
      <c r="I237" s="86" t="b">
        <v>0</v>
      </c>
      <c r="J237" s="86" t="b">
        <v>0</v>
      </c>
      <c r="K237" s="86" t="b">
        <v>0</v>
      </c>
      <c r="L237" s="86" t="b">
        <v>0</v>
      </c>
    </row>
    <row r="238" spans="1:12" ht="15">
      <c r="A238" s="86" t="s">
        <v>2501</v>
      </c>
      <c r="B238" s="86" t="s">
        <v>366</v>
      </c>
      <c r="C238" s="86">
        <v>2</v>
      </c>
      <c r="D238" s="120">
        <v>0.0012875805089793007</v>
      </c>
      <c r="E238" s="120">
        <v>3.1280760126687155</v>
      </c>
      <c r="F238" s="86" t="s">
        <v>2546</v>
      </c>
      <c r="G238" s="86" t="b">
        <v>0</v>
      </c>
      <c r="H238" s="86" t="b">
        <v>0</v>
      </c>
      <c r="I238" s="86" t="b">
        <v>0</v>
      </c>
      <c r="J238" s="86" t="b">
        <v>0</v>
      </c>
      <c r="K238" s="86" t="b">
        <v>0</v>
      </c>
      <c r="L238" s="86" t="b">
        <v>0</v>
      </c>
    </row>
    <row r="239" spans="1:12" ht="15">
      <c r="A239" s="86" t="s">
        <v>366</v>
      </c>
      <c r="B239" s="86" t="s">
        <v>365</v>
      </c>
      <c r="C239" s="86">
        <v>2</v>
      </c>
      <c r="D239" s="120">
        <v>0.0012875805089793007</v>
      </c>
      <c r="E239" s="120">
        <v>3.1280760126687155</v>
      </c>
      <c r="F239" s="86" t="s">
        <v>2546</v>
      </c>
      <c r="G239" s="86" t="b">
        <v>0</v>
      </c>
      <c r="H239" s="86" t="b">
        <v>0</v>
      </c>
      <c r="I239" s="86" t="b">
        <v>0</v>
      </c>
      <c r="J239" s="86" t="b">
        <v>0</v>
      </c>
      <c r="K239" s="86" t="b">
        <v>0</v>
      </c>
      <c r="L239" s="86" t="b">
        <v>0</v>
      </c>
    </row>
    <row r="240" spans="1:12" ht="15">
      <c r="A240" s="86" t="s">
        <v>365</v>
      </c>
      <c r="B240" s="86" t="s">
        <v>2072</v>
      </c>
      <c r="C240" s="86">
        <v>2</v>
      </c>
      <c r="D240" s="120">
        <v>0.0012875805089793007</v>
      </c>
      <c r="E240" s="120">
        <v>2.7301360039966776</v>
      </c>
      <c r="F240" s="86" t="s">
        <v>2546</v>
      </c>
      <c r="G240" s="86" t="b">
        <v>0</v>
      </c>
      <c r="H240" s="86" t="b">
        <v>0</v>
      </c>
      <c r="I240" s="86" t="b">
        <v>0</v>
      </c>
      <c r="J240" s="86" t="b">
        <v>0</v>
      </c>
      <c r="K240" s="86" t="b">
        <v>0</v>
      </c>
      <c r="L240" s="86" t="b">
        <v>0</v>
      </c>
    </row>
    <row r="241" spans="1:12" ht="15">
      <c r="A241" s="86" t="s">
        <v>2072</v>
      </c>
      <c r="B241" s="86" t="s">
        <v>2502</v>
      </c>
      <c r="C241" s="86">
        <v>2</v>
      </c>
      <c r="D241" s="120">
        <v>0.0012875805089793007</v>
      </c>
      <c r="E241" s="120">
        <v>2.7301360039966776</v>
      </c>
      <c r="F241" s="86" t="s">
        <v>2546</v>
      </c>
      <c r="G241" s="86" t="b">
        <v>0</v>
      </c>
      <c r="H241" s="86" t="b">
        <v>0</v>
      </c>
      <c r="I241" s="86" t="b">
        <v>0</v>
      </c>
      <c r="J241" s="86" t="b">
        <v>0</v>
      </c>
      <c r="K241" s="86" t="b">
        <v>0</v>
      </c>
      <c r="L241" s="86" t="b">
        <v>0</v>
      </c>
    </row>
    <row r="242" spans="1:12" ht="15">
      <c r="A242" s="86" t="s">
        <v>2502</v>
      </c>
      <c r="B242" s="86" t="s">
        <v>2399</v>
      </c>
      <c r="C242" s="86">
        <v>2</v>
      </c>
      <c r="D242" s="120">
        <v>0.0012875805089793007</v>
      </c>
      <c r="E242" s="120">
        <v>2.3499247622850716</v>
      </c>
      <c r="F242" s="86" t="s">
        <v>2546</v>
      </c>
      <c r="G242" s="86" t="b">
        <v>0</v>
      </c>
      <c r="H242" s="86" t="b">
        <v>0</v>
      </c>
      <c r="I242" s="86" t="b">
        <v>0</v>
      </c>
      <c r="J242" s="86" t="b">
        <v>0</v>
      </c>
      <c r="K242" s="86" t="b">
        <v>0</v>
      </c>
      <c r="L242" s="86" t="b">
        <v>0</v>
      </c>
    </row>
    <row r="243" spans="1:12" ht="15">
      <c r="A243" s="86" t="s">
        <v>2504</v>
      </c>
      <c r="B243" s="86" t="s">
        <v>2001</v>
      </c>
      <c r="C243" s="86">
        <v>2</v>
      </c>
      <c r="D243" s="120">
        <v>0.0012875805089793007</v>
      </c>
      <c r="E243" s="120">
        <v>2.4748634988933715</v>
      </c>
      <c r="F243" s="86" t="s">
        <v>2546</v>
      </c>
      <c r="G243" s="86" t="b">
        <v>0</v>
      </c>
      <c r="H243" s="86" t="b">
        <v>0</v>
      </c>
      <c r="I243" s="86" t="b">
        <v>0</v>
      </c>
      <c r="J243" s="86" t="b">
        <v>0</v>
      </c>
      <c r="K243" s="86" t="b">
        <v>0</v>
      </c>
      <c r="L243" s="86" t="b">
        <v>0</v>
      </c>
    </row>
    <row r="244" spans="1:12" ht="15">
      <c r="A244" s="86" t="s">
        <v>2001</v>
      </c>
      <c r="B244" s="86" t="s">
        <v>2505</v>
      </c>
      <c r="C244" s="86">
        <v>2</v>
      </c>
      <c r="D244" s="120">
        <v>0.0012875805089793007</v>
      </c>
      <c r="E244" s="120">
        <v>2.4748634988933715</v>
      </c>
      <c r="F244" s="86" t="s">
        <v>2546</v>
      </c>
      <c r="G244" s="86" t="b">
        <v>0</v>
      </c>
      <c r="H244" s="86" t="b">
        <v>0</v>
      </c>
      <c r="I244" s="86" t="b">
        <v>0</v>
      </c>
      <c r="J244" s="86" t="b">
        <v>0</v>
      </c>
      <c r="K244" s="86" t="b">
        <v>0</v>
      </c>
      <c r="L244" s="86" t="b">
        <v>0</v>
      </c>
    </row>
    <row r="245" spans="1:12" ht="15">
      <c r="A245" s="86" t="s">
        <v>2505</v>
      </c>
      <c r="B245" s="86" t="s">
        <v>2453</v>
      </c>
      <c r="C245" s="86">
        <v>2</v>
      </c>
      <c r="D245" s="120">
        <v>0.0012875805089793007</v>
      </c>
      <c r="E245" s="120">
        <v>2.951984753613034</v>
      </c>
      <c r="F245" s="86" t="s">
        <v>2546</v>
      </c>
      <c r="G245" s="86" t="b">
        <v>0</v>
      </c>
      <c r="H245" s="86" t="b">
        <v>0</v>
      </c>
      <c r="I245" s="86" t="b">
        <v>0</v>
      </c>
      <c r="J245" s="86" t="b">
        <v>0</v>
      </c>
      <c r="K245" s="86" t="b">
        <v>0</v>
      </c>
      <c r="L245" s="86" t="b">
        <v>0</v>
      </c>
    </row>
    <row r="246" spans="1:12" ht="15">
      <c r="A246" s="86" t="s">
        <v>2453</v>
      </c>
      <c r="B246" s="86" t="s">
        <v>2506</v>
      </c>
      <c r="C246" s="86">
        <v>2</v>
      </c>
      <c r="D246" s="120">
        <v>0.0012875805089793007</v>
      </c>
      <c r="E246" s="120">
        <v>2.951984753613034</v>
      </c>
      <c r="F246" s="86" t="s">
        <v>2546</v>
      </c>
      <c r="G246" s="86" t="b">
        <v>0</v>
      </c>
      <c r="H246" s="86" t="b">
        <v>0</v>
      </c>
      <c r="I246" s="86" t="b">
        <v>0</v>
      </c>
      <c r="J246" s="86" t="b">
        <v>0</v>
      </c>
      <c r="K246" s="86" t="b">
        <v>0</v>
      </c>
      <c r="L246" s="86" t="b">
        <v>0</v>
      </c>
    </row>
    <row r="247" spans="1:12" ht="15">
      <c r="A247" s="86" t="s">
        <v>2506</v>
      </c>
      <c r="B247" s="86" t="s">
        <v>2507</v>
      </c>
      <c r="C247" s="86">
        <v>2</v>
      </c>
      <c r="D247" s="120">
        <v>0.0012875805089793007</v>
      </c>
      <c r="E247" s="120">
        <v>3.1280760126687155</v>
      </c>
      <c r="F247" s="86" t="s">
        <v>2546</v>
      </c>
      <c r="G247" s="86" t="b">
        <v>0</v>
      </c>
      <c r="H247" s="86" t="b">
        <v>0</v>
      </c>
      <c r="I247" s="86" t="b">
        <v>0</v>
      </c>
      <c r="J247" s="86" t="b">
        <v>1</v>
      </c>
      <c r="K247" s="86" t="b">
        <v>0</v>
      </c>
      <c r="L247" s="86" t="b">
        <v>0</v>
      </c>
    </row>
    <row r="248" spans="1:12" ht="15">
      <c r="A248" s="86" t="s">
        <v>2507</v>
      </c>
      <c r="B248" s="86" t="s">
        <v>2508</v>
      </c>
      <c r="C248" s="86">
        <v>2</v>
      </c>
      <c r="D248" s="120">
        <v>0.0012875805089793007</v>
      </c>
      <c r="E248" s="120">
        <v>3.1280760126687155</v>
      </c>
      <c r="F248" s="86" t="s">
        <v>2546</v>
      </c>
      <c r="G248" s="86" t="b">
        <v>1</v>
      </c>
      <c r="H248" s="86" t="b">
        <v>0</v>
      </c>
      <c r="I248" s="86" t="b">
        <v>0</v>
      </c>
      <c r="J248" s="86" t="b">
        <v>0</v>
      </c>
      <c r="K248" s="86" t="b">
        <v>0</v>
      </c>
      <c r="L248" s="86" t="b">
        <v>0</v>
      </c>
    </row>
    <row r="249" spans="1:12" ht="15">
      <c r="A249" s="86" t="s">
        <v>2508</v>
      </c>
      <c r="B249" s="86" t="s">
        <v>2436</v>
      </c>
      <c r="C249" s="86">
        <v>2</v>
      </c>
      <c r="D249" s="120">
        <v>0.0012875805089793007</v>
      </c>
      <c r="E249" s="120">
        <v>2.8270460170047342</v>
      </c>
      <c r="F249" s="86" t="s">
        <v>2546</v>
      </c>
      <c r="G249" s="86" t="b">
        <v>0</v>
      </c>
      <c r="H249" s="86" t="b">
        <v>0</v>
      </c>
      <c r="I249" s="86" t="b">
        <v>0</v>
      </c>
      <c r="J249" s="86" t="b">
        <v>0</v>
      </c>
      <c r="K249" s="86" t="b">
        <v>0</v>
      </c>
      <c r="L249" s="86" t="b">
        <v>0</v>
      </c>
    </row>
    <row r="250" spans="1:12" ht="15">
      <c r="A250" s="86" t="s">
        <v>2436</v>
      </c>
      <c r="B250" s="86" t="s">
        <v>2450</v>
      </c>
      <c r="C250" s="86">
        <v>2</v>
      </c>
      <c r="D250" s="120">
        <v>0.0012875805089793007</v>
      </c>
      <c r="E250" s="120">
        <v>2.650954757949053</v>
      </c>
      <c r="F250" s="86" t="s">
        <v>2546</v>
      </c>
      <c r="G250" s="86" t="b">
        <v>0</v>
      </c>
      <c r="H250" s="86" t="b">
        <v>0</v>
      </c>
      <c r="I250" s="86" t="b">
        <v>0</v>
      </c>
      <c r="J250" s="86" t="b">
        <v>0</v>
      </c>
      <c r="K250" s="86" t="b">
        <v>0</v>
      </c>
      <c r="L250" s="86" t="b">
        <v>0</v>
      </c>
    </row>
    <row r="251" spans="1:12" ht="15">
      <c r="A251" s="86" t="s">
        <v>2039</v>
      </c>
      <c r="B251" s="86" t="s">
        <v>2509</v>
      </c>
      <c r="C251" s="86">
        <v>2</v>
      </c>
      <c r="D251" s="120">
        <v>0.0012875805089793007</v>
      </c>
      <c r="E251" s="120">
        <v>1.3185162980334477</v>
      </c>
      <c r="F251" s="86" t="s">
        <v>2546</v>
      </c>
      <c r="G251" s="86" t="b">
        <v>0</v>
      </c>
      <c r="H251" s="86" t="b">
        <v>0</v>
      </c>
      <c r="I251" s="86" t="b">
        <v>0</v>
      </c>
      <c r="J251" s="86" t="b">
        <v>0</v>
      </c>
      <c r="K251" s="86" t="b">
        <v>0</v>
      </c>
      <c r="L251" s="86" t="b">
        <v>0</v>
      </c>
    </row>
    <row r="252" spans="1:12" ht="15">
      <c r="A252" s="86" t="s">
        <v>2509</v>
      </c>
      <c r="B252" s="86" t="s">
        <v>2510</v>
      </c>
      <c r="C252" s="86">
        <v>2</v>
      </c>
      <c r="D252" s="120">
        <v>0.0012875805089793007</v>
      </c>
      <c r="E252" s="120">
        <v>3.1280760126687155</v>
      </c>
      <c r="F252" s="86" t="s">
        <v>2546</v>
      </c>
      <c r="G252" s="86" t="b">
        <v>0</v>
      </c>
      <c r="H252" s="86" t="b">
        <v>0</v>
      </c>
      <c r="I252" s="86" t="b">
        <v>0</v>
      </c>
      <c r="J252" s="86" t="b">
        <v>1</v>
      </c>
      <c r="K252" s="86" t="b">
        <v>0</v>
      </c>
      <c r="L252" s="86" t="b">
        <v>0</v>
      </c>
    </row>
    <row r="253" spans="1:12" ht="15">
      <c r="A253" s="86" t="s">
        <v>2510</v>
      </c>
      <c r="B253" s="86" t="s">
        <v>2511</v>
      </c>
      <c r="C253" s="86">
        <v>2</v>
      </c>
      <c r="D253" s="120">
        <v>0.0012875805089793007</v>
      </c>
      <c r="E253" s="120">
        <v>3.1280760126687155</v>
      </c>
      <c r="F253" s="86" t="s">
        <v>2546</v>
      </c>
      <c r="G253" s="86" t="b">
        <v>1</v>
      </c>
      <c r="H253" s="86" t="b">
        <v>0</v>
      </c>
      <c r="I253" s="86" t="b">
        <v>0</v>
      </c>
      <c r="J253" s="86" t="b">
        <v>0</v>
      </c>
      <c r="K253" s="86" t="b">
        <v>0</v>
      </c>
      <c r="L253" s="86" t="b">
        <v>0</v>
      </c>
    </row>
    <row r="254" spans="1:12" ht="15">
      <c r="A254" s="86" t="s">
        <v>2511</v>
      </c>
      <c r="B254" s="86" t="s">
        <v>2512</v>
      </c>
      <c r="C254" s="86">
        <v>2</v>
      </c>
      <c r="D254" s="120">
        <v>0.0012875805089793007</v>
      </c>
      <c r="E254" s="120">
        <v>3.1280760126687155</v>
      </c>
      <c r="F254" s="86" t="s">
        <v>2546</v>
      </c>
      <c r="G254" s="86" t="b">
        <v>0</v>
      </c>
      <c r="H254" s="86" t="b">
        <v>0</v>
      </c>
      <c r="I254" s="86" t="b">
        <v>0</v>
      </c>
      <c r="J254" s="86" t="b">
        <v>0</v>
      </c>
      <c r="K254" s="86" t="b">
        <v>0</v>
      </c>
      <c r="L254" s="86" t="b">
        <v>0</v>
      </c>
    </row>
    <row r="255" spans="1:12" ht="15">
      <c r="A255" s="86" t="s">
        <v>2512</v>
      </c>
      <c r="B255" s="86" t="s">
        <v>2399</v>
      </c>
      <c r="C255" s="86">
        <v>2</v>
      </c>
      <c r="D255" s="120">
        <v>0.0012875805089793007</v>
      </c>
      <c r="E255" s="120">
        <v>2.3499247622850716</v>
      </c>
      <c r="F255" s="86" t="s">
        <v>2546</v>
      </c>
      <c r="G255" s="86" t="b">
        <v>0</v>
      </c>
      <c r="H255" s="86" t="b">
        <v>0</v>
      </c>
      <c r="I255" s="86" t="b">
        <v>0</v>
      </c>
      <c r="J255" s="86" t="b">
        <v>0</v>
      </c>
      <c r="K255" s="86" t="b">
        <v>0</v>
      </c>
      <c r="L255" s="86" t="b">
        <v>0</v>
      </c>
    </row>
    <row r="256" spans="1:12" ht="15">
      <c r="A256" s="86" t="s">
        <v>329</v>
      </c>
      <c r="B256" s="86" t="s">
        <v>347</v>
      </c>
      <c r="C256" s="86">
        <v>2</v>
      </c>
      <c r="D256" s="120">
        <v>0.0012875805089793007</v>
      </c>
      <c r="E256" s="120">
        <v>2.7301360039966776</v>
      </c>
      <c r="F256" s="86" t="s">
        <v>2546</v>
      </c>
      <c r="G256" s="86" t="b">
        <v>0</v>
      </c>
      <c r="H256" s="86" t="b">
        <v>0</v>
      </c>
      <c r="I256" s="86" t="b">
        <v>0</v>
      </c>
      <c r="J256" s="86" t="b">
        <v>0</v>
      </c>
      <c r="K256" s="86" t="b">
        <v>0</v>
      </c>
      <c r="L256" s="86" t="b">
        <v>0</v>
      </c>
    </row>
    <row r="257" spans="1:12" ht="15">
      <c r="A257" s="86" t="s">
        <v>346</v>
      </c>
      <c r="B257" s="86" t="s">
        <v>360</v>
      </c>
      <c r="C257" s="86">
        <v>2</v>
      </c>
      <c r="D257" s="120">
        <v>0.0012875805089793007</v>
      </c>
      <c r="E257" s="120">
        <v>1.5778476596136213</v>
      </c>
      <c r="F257" s="86" t="s">
        <v>2546</v>
      </c>
      <c r="G257" s="86" t="b">
        <v>0</v>
      </c>
      <c r="H257" s="86" t="b">
        <v>0</v>
      </c>
      <c r="I257" s="86" t="b">
        <v>0</v>
      </c>
      <c r="J257" s="86" t="b">
        <v>0</v>
      </c>
      <c r="K257" s="86" t="b">
        <v>0</v>
      </c>
      <c r="L257" s="86" t="b">
        <v>0</v>
      </c>
    </row>
    <row r="258" spans="1:12" ht="15">
      <c r="A258" s="86" t="s">
        <v>2513</v>
      </c>
      <c r="B258" s="86" t="s">
        <v>2514</v>
      </c>
      <c r="C258" s="86">
        <v>2</v>
      </c>
      <c r="D258" s="120">
        <v>0.0012875805089793007</v>
      </c>
      <c r="E258" s="120">
        <v>3.1280760126687155</v>
      </c>
      <c r="F258" s="86" t="s">
        <v>2546</v>
      </c>
      <c r="G258" s="86" t="b">
        <v>1</v>
      </c>
      <c r="H258" s="86" t="b">
        <v>0</v>
      </c>
      <c r="I258" s="86" t="b">
        <v>0</v>
      </c>
      <c r="J258" s="86" t="b">
        <v>0</v>
      </c>
      <c r="K258" s="86" t="b">
        <v>0</v>
      </c>
      <c r="L258" s="86" t="b">
        <v>0</v>
      </c>
    </row>
    <row r="259" spans="1:12" ht="15">
      <c r="A259" s="86" t="s">
        <v>2514</v>
      </c>
      <c r="B259" s="86" t="s">
        <v>347</v>
      </c>
      <c r="C259" s="86">
        <v>2</v>
      </c>
      <c r="D259" s="120">
        <v>0.0012875805089793007</v>
      </c>
      <c r="E259" s="120">
        <v>2.7301360039966776</v>
      </c>
      <c r="F259" s="86" t="s">
        <v>2546</v>
      </c>
      <c r="G259" s="86" t="b">
        <v>0</v>
      </c>
      <c r="H259" s="86" t="b">
        <v>0</v>
      </c>
      <c r="I259" s="86" t="b">
        <v>0</v>
      </c>
      <c r="J259" s="86" t="b">
        <v>0</v>
      </c>
      <c r="K259" s="86" t="b">
        <v>0</v>
      </c>
      <c r="L259" s="86" t="b">
        <v>0</v>
      </c>
    </row>
    <row r="260" spans="1:12" ht="15">
      <c r="A260" s="86" t="s">
        <v>347</v>
      </c>
      <c r="B260" s="86" t="s">
        <v>2515</v>
      </c>
      <c r="C260" s="86">
        <v>2</v>
      </c>
      <c r="D260" s="120">
        <v>0.0012875805089793007</v>
      </c>
      <c r="E260" s="120">
        <v>2.7301360039966776</v>
      </c>
      <c r="F260" s="86" t="s">
        <v>2546</v>
      </c>
      <c r="G260" s="86" t="b">
        <v>0</v>
      </c>
      <c r="H260" s="86" t="b">
        <v>0</v>
      </c>
      <c r="I260" s="86" t="b">
        <v>0</v>
      </c>
      <c r="J260" s="86" t="b">
        <v>0</v>
      </c>
      <c r="K260" s="86" t="b">
        <v>0</v>
      </c>
      <c r="L260" s="86" t="b">
        <v>0</v>
      </c>
    </row>
    <row r="261" spans="1:12" ht="15">
      <c r="A261" s="86" t="s">
        <v>2515</v>
      </c>
      <c r="B261" s="86" t="s">
        <v>2039</v>
      </c>
      <c r="C261" s="86">
        <v>2</v>
      </c>
      <c r="D261" s="120">
        <v>0.0012875805089793007</v>
      </c>
      <c r="E261" s="120">
        <v>1.6437761733219294</v>
      </c>
      <c r="F261" s="86" t="s">
        <v>2546</v>
      </c>
      <c r="G261" s="86" t="b">
        <v>0</v>
      </c>
      <c r="H261" s="86" t="b">
        <v>0</v>
      </c>
      <c r="I261" s="86" t="b">
        <v>0</v>
      </c>
      <c r="J261" s="86" t="b">
        <v>0</v>
      </c>
      <c r="K261" s="86" t="b">
        <v>0</v>
      </c>
      <c r="L261" s="86" t="b">
        <v>0</v>
      </c>
    </row>
    <row r="262" spans="1:12" ht="15">
      <c r="A262" s="86" t="s">
        <v>2394</v>
      </c>
      <c r="B262" s="86" t="s">
        <v>2516</v>
      </c>
      <c r="C262" s="86">
        <v>2</v>
      </c>
      <c r="D262" s="120">
        <v>0.0012875805089793007</v>
      </c>
      <c r="E262" s="120">
        <v>1.5657831482122406</v>
      </c>
      <c r="F262" s="86" t="s">
        <v>2546</v>
      </c>
      <c r="G262" s="86" t="b">
        <v>0</v>
      </c>
      <c r="H262" s="86" t="b">
        <v>0</v>
      </c>
      <c r="I262" s="86" t="b">
        <v>0</v>
      </c>
      <c r="J262" s="86" t="b">
        <v>0</v>
      </c>
      <c r="K262" s="86" t="b">
        <v>0</v>
      </c>
      <c r="L262" s="86" t="b">
        <v>0</v>
      </c>
    </row>
    <row r="263" spans="1:12" ht="15">
      <c r="A263" s="86" t="s">
        <v>2516</v>
      </c>
      <c r="B263" s="86" t="s">
        <v>2451</v>
      </c>
      <c r="C263" s="86">
        <v>2</v>
      </c>
      <c r="D263" s="120">
        <v>0.0012875805089793007</v>
      </c>
      <c r="E263" s="120">
        <v>2.951984753613034</v>
      </c>
      <c r="F263" s="86" t="s">
        <v>2546</v>
      </c>
      <c r="G263" s="86" t="b">
        <v>0</v>
      </c>
      <c r="H263" s="86" t="b">
        <v>0</v>
      </c>
      <c r="I263" s="86" t="b">
        <v>0</v>
      </c>
      <c r="J263" s="86" t="b">
        <v>0</v>
      </c>
      <c r="K263" s="86" t="b">
        <v>0</v>
      </c>
      <c r="L263" s="86" t="b">
        <v>0</v>
      </c>
    </row>
    <row r="264" spans="1:12" ht="15">
      <c r="A264" s="86" t="s">
        <v>2451</v>
      </c>
      <c r="B264" s="86" t="s">
        <v>2517</v>
      </c>
      <c r="C264" s="86">
        <v>2</v>
      </c>
      <c r="D264" s="120">
        <v>0.0012875805089793007</v>
      </c>
      <c r="E264" s="120">
        <v>2.951984753613034</v>
      </c>
      <c r="F264" s="86" t="s">
        <v>2546</v>
      </c>
      <c r="G264" s="86" t="b">
        <v>0</v>
      </c>
      <c r="H264" s="86" t="b">
        <v>0</v>
      </c>
      <c r="I264" s="86" t="b">
        <v>0</v>
      </c>
      <c r="J264" s="86" t="b">
        <v>0</v>
      </c>
      <c r="K264" s="86" t="b">
        <v>0</v>
      </c>
      <c r="L264" s="86" t="b">
        <v>0</v>
      </c>
    </row>
    <row r="265" spans="1:12" ht="15">
      <c r="A265" s="86" t="s">
        <v>2518</v>
      </c>
      <c r="B265" s="86" t="s">
        <v>2519</v>
      </c>
      <c r="C265" s="86">
        <v>2</v>
      </c>
      <c r="D265" s="120">
        <v>0.0012875805089793007</v>
      </c>
      <c r="E265" s="120">
        <v>3.1280760126687155</v>
      </c>
      <c r="F265" s="86" t="s">
        <v>2546</v>
      </c>
      <c r="G265" s="86" t="b">
        <v>0</v>
      </c>
      <c r="H265" s="86" t="b">
        <v>0</v>
      </c>
      <c r="I265" s="86" t="b">
        <v>0</v>
      </c>
      <c r="J265" s="86" t="b">
        <v>0</v>
      </c>
      <c r="K265" s="86" t="b">
        <v>0</v>
      </c>
      <c r="L265" s="86" t="b">
        <v>0</v>
      </c>
    </row>
    <row r="266" spans="1:12" ht="15">
      <c r="A266" s="86" t="s">
        <v>2519</v>
      </c>
      <c r="B266" s="86" t="s">
        <v>2520</v>
      </c>
      <c r="C266" s="86">
        <v>2</v>
      </c>
      <c r="D266" s="120">
        <v>0.0012875805089793007</v>
      </c>
      <c r="E266" s="120">
        <v>3.1280760126687155</v>
      </c>
      <c r="F266" s="86" t="s">
        <v>2546</v>
      </c>
      <c r="G266" s="86" t="b">
        <v>0</v>
      </c>
      <c r="H266" s="86" t="b">
        <v>0</v>
      </c>
      <c r="I266" s="86" t="b">
        <v>0</v>
      </c>
      <c r="J266" s="86" t="b">
        <v>0</v>
      </c>
      <c r="K266" s="86" t="b">
        <v>0</v>
      </c>
      <c r="L266" s="86" t="b">
        <v>0</v>
      </c>
    </row>
    <row r="267" spans="1:12" ht="15">
      <c r="A267" s="86" t="s">
        <v>2520</v>
      </c>
      <c r="B267" s="86" t="s">
        <v>2521</v>
      </c>
      <c r="C267" s="86">
        <v>2</v>
      </c>
      <c r="D267" s="120">
        <v>0.0012875805089793007</v>
      </c>
      <c r="E267" s="120">
        <v>3.1280760126687155</v>
      </c>
      <c r="F267" s="86" t="s">
        <v>2546</v>
      </c>
      <c r="G267" s="86" t="b">
        <v>0</v>
      </c>
      <c r="H267" s="86" t="b">
        <v>0</v>
      </c>
      <c r="I267" s="86" t="b">
        <v>0</v>
      </c>
      <c r="J267" s="86" t="b">
        <v>0</v>
      </c>
      <c r="K267" s="86" t="b">
        <v>0</v>
      </c>
      <c r="L267" s="86" t="b">
        <v>0</v>
      </c>
    </row>
    <row r="268" spans="1:12" ht="15">
      <c r="A268" s="86" t="s">
        <v>2521</v>
      </c>
      <c r="B268" s="86" t="s">
        <v>2039</v>
      </c>
      <c r="C268" s="86">
        <v>2</v>
      </c>
      <c r="D268" s="120">
        <v>0.0012875805089793007</v>
      </c>
      <c r="E268" s="120">
        <v>1.6437761733219294</v>
      </c>
      <c r="F268" s="86" t="s">
        <v>2546</v>
      </c>
      <c r="G268" s="86" t="b">
        <v>0</v>
      </c>
      <c r="H268" s="86" t="b">
        <v>0</v>
      </c>
      <c r="I268" s="86" t="b">
        <v>0</v>
      </c>
      <c r="J268" s="86" t="b">
        <v>0</v>
      </c>
      <c r="K268" s="86" t="b">
        <v>0</v>
      </c>
      <c r="L268" s="86" t="b">
        <v>0</v>
      </c>
    </row>
    <row r="269" spans="1:12" ht="15">
      <c r="A269" s="86" t="s">
        <v>2039</v>
      </c>
      <c r="B269" s="86" t="s">
        <v>2054</v>
      </c>
      <c r="C269" s="86">
        <v>2</v>
      </c>
      <c r="D269" s="120">
        <v>0.0012875805089793007</v>
      </c>
      <c r="E269" s="120">
        <v>0.7744482536831719</v>
      </c>
      <c r="F269" s="86" t="s">
        <v>2546</v>
      </c>
      <c r="G269" s="86" t="b">
        <v>0</v>
      </c>
      <c r="H269" s="86" t="b">
        <v>0</v>
      </c>
      <c r="I269" s="86" t="b">
        <v>0</v>
      </c>
      <c r="J269" s="86" t="b">
        <v>0</v>
      </c>
      <c r="K269" s="86" t="b">
        <v>0</v>
      </c>
      <c r="L269" s="86" t="b">
        <v>0</v>
      </c>
    </row>
    <row r="270" spans="1:12" ht="15">
      <c r="A270" s="86" t="s">
        <v>2054</v>
      </c>
      <c r="B270" s="86" t="s">
        <v>2522</v>
      </c>
      <c r="C270" s="86">
        <v>2</v>
      </c>
      <c r="D270" s="120">
        <v>0.0012875805089793007</v>
      </c>
      <c r="E270" s="120">
        <v>2.58400796831844</v>
      </c>
      <c r="F270" s="86" t="s">
        <v>2546</v>
      </c>
      <c r="G270" s="86" t="b">
        <v>0</v>
      </c>
      <c r="H270" s="86" t="b">
        <v>0</v>
      </c>
      <c r="I270" s="86" t="b">
        <v>0</v>
      </c>
      <c r="J270" s="86" t="b">
        <v>0</v>
      </c>
      <c r="K270" s="86" t="b">
        <v>0</v>
      </c>
      <c r="L270" s="86" t="b">
        <v>0</v>
      </c>
    </row>
    <row r="271" spans="1:12" ht="15">
      <c r="A271" s="86" t="s">
        <v>2522</v>
      </c>
      <c r="B271" s="86" t="s">
        <v>2523</v>
      </c>
      <c r="C271" s="86">
        <v>2</v>
      </c>
      <c r="D271" s="120">
        <v>0.0012875805089793007</v>
      </c>
      <c r="E271" s="120">
        <v>3.1280760126687155</v>
      </c>
      <c r="F271" s="86" t="s">
        <v>2546</v>
      </c>
      <c r="G271" s="86" t="b">
        <v>0</v>
      </c>
      <c r="H271" s="86" t="b">
        <v>0</v>
      </c>
      <c r="I271" s="86" t="b">
        <v>0</v>
      </c>
      <c r="J271" s="86" t="b">
        <v>0</v>
      </c>
      <c r="K271" s="86" t="b">
        <v>0</v>
      </c>
      <c r="L271" s="86" t="b">
        <v>0</v>
      </c>
    </row>
    <row r="272" spans="1:12" ht="15">
      <c r="A272" s="86" t="s">
        <v>2523</v>
      </c>
      <c r="B272" s="86" t="s">
        <v>434</v>
      </c>
      <c r="C272" s="86">
        <v>2</v>
      </c>
      <c r="D272" s="120">
        <v>0.0012875805089793007</v>
      </c>
      <c r="E272" s="120">
        <v>2.31516265602586</v>
      </c>
      <c r="F272" s="86" t="s">
        <v>2546</v>
      </c>
      <c r="G272" s="86" t="b">
        <v>0</v>
      </c>
      <c r="H272" s="86" t="b">
        <v>0</v>
      </c>
      <c r="I272" s="86" t="b">
        <v>0</v>
      </c>
      <c r="J272" s="86" t="b">
        <v>0</v>
      </c>
      <c r="K272" s="86" t="b">
        <v>0</v>
      </c>
      <c r="L272" s="86" t="b">
        <v>0</v>
      </c>
    </row>
    <row r="273" spans="1:12" ht="15">
      <c r="A273" s="86" t="s">
        <v>434</v>
      </c>
      <c r="B273" s="86" t="s">
        <v>2524</v>
      </c>
      <c r="C273" s="86">
        <v>2</v>
      </c>
      <c r="D273" s="120">
        <v>0.0012875805089793007</v>
      </c>
      <c r="E273" s="120">
        <v>2.31516265602586</v>
      </c>
      <c r="F273" s="86" t="s">
        <v>2546</v>
      </c>
      <c r="G273" s="86" t="b">
        <v>0</v>
      </c>
      <c r="H273" s="86" t="b">
        <v>0</v>
      </c>
      <c r="I273" s="86" t="b">
        <v>0</v>
      </c>
      <c r="J273" s="86" t="b">
        <v>0</v>
      </c>
      <c r="K273" s="86" t="b">
        <v>0</v>
      </c>
      <c r="L273" s="86" t="b">
        <v>0</v>
      </c>
    </row>
    <row r="274" spans="1:12" ht="15">
      <c r="A274" s="86" t="s">
        <v>2524</v>
      </c>
      <c r="B274" s="86" t="s">
        <v>2525</v>
      </c>
      <c r="C274" s="86">
        <v>2</v>
      </c>
      <c r="D274" s="120">
        <v>0.0012875805089793007</v>
      </c>
      <c r="E274" s="120">
        <v>3.1280760126687155</v>
      </c>
      <c r="F274" s="86" t="s">
        <v>2546</v>
      </c>
      <c r="G274" s="86" t="b">
        <v>0</v>
      </c>
      <c r="H274" s="86" t="b">
        <v>0</v>
      </c>
      <c r="I274" s="86" t="b">
        <v>0</v>
      </c>
      <c r="J274" s="86" t="b">
        <v>0</v>
      </c>
      <c r="K274" s="86" t="b">
        <v>0</v>
      </c>
      <c r="L274" s="86" t="b">
        <v>0</v>
      </c>
    </row>
    <row r="275" spans="1:12" ht="15">
      <c r="A275" s="86" t="s">
        <v>2525</v>
      </c>
      <c r="B275" s="86" t="s">
        <v>2526</v>
      </c>
      <c r="C275" s="86">
        <v>2</v>
      </c>
      <c r="D275" s="120">
        <v>0.0012875805089793007</v>
      </c>
      <c r="E275" s="120">
        <v>3.1280760126687155</v>
      </c>
      <c r="F275" s="86" t="s">
        <v>2546</v>
      </c>
      <c r="G275" s="86" t="b">
        <v>0</v>
      </c>
      <c r="H275" s="86" t="b">
        <v>0</v>
      </c>
      <c r="I275" s="86" t="b">
        <v>0</v>
      </c>
      <c r="J275" s="86" t="b">
        <v>0</v>
      </c>
      <c r="K275" s="86" t="b">
        <v>0</v>
      </c>
      <c r="L275" s="86" t="b">
        <v>0</v>
      </c>
    </row>
    <row r="276" spans="1:12" ht="15">
      <c r="A276" s="86" t="s">
        <v>2526</v>
      </c>
      <c r="B276" s="86" t="s">
        <v>2527</v>
      </c>
      <c r="C276" s="86">
        <v>2</v>
      </c>
      <c r="D276" s="120">
        <v>0.0012875805089793007</v>
      </c>
      <c r="E276" s="120">
        <v>3.1280760126687155</v>
      </c>
      <c r="F276" s="86" t="s">
        <v>2546</v>
      </c>
      <c r="G276" s="86" t="b">
        <v>0</v>
      </c>
      <c r="H276" s="86" t="b">
        <v>0</v>
      </c>
      <c r="I276" s="86" t="b">
        <v>0</v>
      </c>
      <c r="J276" s="86" t="b">
        <v>0</v>
      </c>
      <c r="K276" s="86" t="b">
        <v>0</v>
      </c>
      <c r="L276" s="86" t="b">
        <v>0</v>
      </c>
    </row>
    <row r="277" spans="1:12" ht="15">
      <c r="A277" s="86" t="s">
        <v>2527</v>
      </c>
      <c r="B277" s="86" t="s">
        <v>2528</v>
      </c>
      <c r="C277" s="86">
        <v>2</v>
      </c>
      <c r="D277" s="120">
        <v>0.0012875805089793007</v>
      </c>
      <c r="E277" s="120">
        <v>3.1280760126687155</v>
      </c>
      <c r="F277" s="86" t="s">
        <v>2546</v>
      </c>
      <c r="G277" s="86" t="b">
        <v>0</v>
      </c>
      <c r="H277" s="86" t="b">
        <v>0</v>
      </c>
      <c r="I277" s="86" t="b">
        <v>0</v>
      </c>
      <c r="J277" s="86" t="b">
        <v>0</v>
      </c>
      <c r="K277" s="86" t="b">
        <v>0</v>
      </c>
      <c r="L277" s="86" t="b">
        <v>0</v>
      </c>
    </row>
    <row r="278" spans="1:12" ht="15">
      <c r="A278" s="86" t="s">
        <v>2528</v>
      </c>
      <c r="B278" s="86" t="s">
        <v>2529</v>
      </c>
      <c r="C278" s="86">
        <v>2</v>
      </c>
      <c r="D278" s="120">
        <v>0.0012875805089793007</v>
      </c>
      <c r="E278" s="120">
        <v>3.1280760126687155</v>
      </c>
      <c r="F278" s="86" t="s">
        <v>2546</v>
      </c>
      <c r="G278" s="86" t="b">
        <v>0</v>
      </c>
      <c r="H278" s="86" t="b">
        <v>0</v>
      </c>
      <c r="I278" s="86" t="b">
        <v>0</v>
      </c>
      <c r="J278" s="86" t="b">
        <v>0</v>
      </c>
      <c r="K278" s="86" t="b">
        <v>0</v>
      </c>
      <c r="L278" s="86" t="b">
        <v>0</v>
      </c>
    </row>
    <row r="279" spans="1:12" ht="15">
      <c r="A279" s="86" t="s">
        <v>2529</v>
      </c>
      <c r="B279" s="86" t="s">
        <v>2530</v>
      </c>
      <c r="C279" s="86">
        <v>2</v>
      </c>
      <c r="D279" s="120">
        <v>0.0012875805089793007</v>
      </c>
      <c r="E279" s="120">
        <v>3.1280760126687155</v>
      </c>
      <c r="F279" s="86" t="s">
        <v>2546</v>
      </c>
      <c r="G279" s="86" t="b">
        <v>0</v>
      </c>
      <c r="H279" s="86" t="b">
        <v>0</v>
      </c>
      <c r="I279" s="86" t="b">
        <v>0</v>
      </c>
      <c r="J279" s="86" t="b">
        <v>0</v>
      </c>
      <c r="K279" s="86" t="b">
        <v>0</v>
      </c>
      <c r="L279" s="86" t="b">
        <v>0</v>
      </c>
    </row>
    <row r="280" spans="1:12" ht="15">
      <c r="A280" s="86" t="s">
        <v>2530</v>
      </c>
      <c r="B280" s="86" t="s">
        <v>2531</v>
      </c>
      <c r="C280" s="86">
        <v>2</v>
      </c>
      <c r="D280" s="120">
        <v>0.0012875805089793007</v>
      </c>
      <c r="E280" s="120">
        <v>3.1280760126687155</v>
      </c>
      <c r="F280" s="86" t="s">
        <v>2546</v>
      </c>
      <c r="G280" s="86" t="b">
        <v>0</v>
      </c>
      <c r="H280" s="86" t="b">
        <v>0</v>
      </c>
      <c r="I280" s="86" t="b">
        <v>0</v>
      </c>
      <c r="J280" s="86" t="b">
        <v>0</v>
      </c>
      <c r="K280" s="86" t="b">
        <v>0</v>
      </c>
      <c r="L280" s="86" t="b">
        <v>0</v>
      </c>
    </row>
    <row r="281" spans="1:12" ht="15">
      <c r="A281" s="86" t="s">
        <v>2531</v>
      </c>
      <c r="B281" s="86" t="s">
        <v>2532</v>
      </c>
      <c r="C281" s="86">
        <v>2</v>
      </c>
      <c r="D281" s="120">
        <v>0.0012875805089793007</v>
      </c>
      <c r="E281" s="120">
        <v>3.1280760126687155</v>
      </c>
      <c r="F281" s="86" t="s">
        <v>2546</v>
      </c>
      <c r="G281" s="86" t="b">
        <v>0</v>
      </c>
      <c r="H281" s="86" t="b">
        <v>0</v>
      </c>
      <c r="I281" s="86" t="b">
        <v>0</v>
      </c>
      <c r="J281" s="86" t="b">
        <v>0</v>
      </c>
      <c r="K281" s="86" t="b">
        <v>0</v>
      </c>
      <c r="L281" s="86" t="b">
        <v>0</v>
      </c>
    </row>
    <row r="282" spans="1:12" ht="15">
      <c r="A282" s="86" t="s">
        <v>2532</v>
      </c>
      <c r="B282" s="86" t="s">
        <v>2533</v>
      </c>
      <c r="C282" s="86">
        <v>2</v>
      </c>
      <c r="D282" s="120">
        <v>0.0012875805089793007</v>
      </c>
      <c r="E282" s="120">
        <v>3.1280760126687155</v>
      </c>
      <c r="F282" s="86" t="s">
        <v>2546</v>
      </c>
      <c r="G282" s="86" t="b">
        <v>0</v>
      </c>
      <c r="H282" s="86" t="b">
        <v>0</v>
      </c>
      <c r="I282" s="86" t="b">
        <v>0</v>
      </c>
      <c r="J282" s="86" t="b">
        <v>0</v>
      </c>
      <c r="K282" s="86" t="b">
        <v>0</v>
      </c>
      <c r="L282" s="86" t="b">
        <v>0</v>
      </c>
    </row>
    <row r="283" spans="1:12" ht="15">
      <c r="A283" s="86" t="s">
        <v>2533</v>
      </c>
      <c r="B283" s="86" t="s">
        <v>2534</v>
      </c>
      <c r="C283" s="86">
        <v>2</v>
      </c>
      <c r="D283" s="120">
        <v>0.0012875805089793007</v>
      </c>
      <c r="E283" s="120">
        <v>3.1280760126687155</v>
      </c>
      <c r="F283" s="86" t="s">
        <v>2546</v>
      </c>
      <c r="G283" s="86" t="b">
        <v>0</v>
      </c>
      <c r="H283" s="86" t="b">
        <v>0</v>
      </c>
      <c r="I283" s="86" t="b">
        <v>0</v>
      </c>
      <c r="J283" s="86" t="b">
        <v>0</v>
      </c>
      <c r="K283" s="86" t="b">
        <v>0</v>
      </c>
      <c r="L283" s="86" t="b">
        <v>0</v>
      </c>
    </row>
    <row r="284" spans="1:12" ht="15">
      <c r="A284" s="86" t="s">
        <v>2534</v>
      </c>
      <c r="B284" s="86" t="s">
        <v>2535</v>
      </c>
      <c r="C284" s="86">
        <v>2</v>
      </c>
      <c r="D284" s="120">
        <v>0.0012875805089793007</v>
      </c>
      <c r="E284" s="120">
        <v>3.1280760126687155</v>
      </c>
      <c r="F284" s="86" t="s">
        <v>2546</v>
      </c>
      <c r="G284" s="86" t="b">
        <v>0</v>
      </c>
      <c r="H284" s="86" t="b">
        <v>0</v>
      </c>
      <c r="I284" s="86" t="b">
        <v>0</v>
      </c>
      <c r="J284" s="86" t="b">
        <v>1</v>
      </c>
      <c r="K284" s="86" t="b">
        <v>0</v>
      </c>
      <c r="L284" s="86" t="b">
        <v>0</v>
      </c>
    </row>
    <row r="285" spans="1:12" ht="15">
      <c r="A285" s="86" t="s">
        <v>2535</v>
      </c>
      <c r="B285" s="86" t="s">
        <v>2536</v>
      </c>
      <c r="C285" s="86">
        <v>2</v>
      </c>
      <c r="D285" s="120">
        <v>0.0012875805089793007</v>
      </c>
      <c r="E285" s="120">
        <v>3.1280760126687155</v>
      </c>
      <c r="F285" s="86" t="s">
        <v>2546</v>
      </c>
      <c r="G285" s="86" t="b">
        <v>1</v>
      </c>
      <c r="H285" s="86" t="b">
        <v>0</v>
      </c>
      <c r="I285" s="86" t="b">
        <v>0</v>
      </c>
      <c r="J285" s="86" t="b">
        <v>0</v>
      </c>
      <c r="K285" s="86" t="b">
        <v>0</v>
      </c>
      <c r="L285" s="86" t="b">
        <v>0</v>
      </c>
    </row>
    <row r="286" spans="1:12" ht="15">
      <c r="A286" s="86" t="s">
        <v>2536</v>
      </c>
      <c r="B286" s="86" t="s">
        <v>2452</v>
      </c>
      <c r="C286" s="86">
        <v>2</v>
      </c>
      <c r="D286" s="120">
        <v>0.0012875805089793007</v>
      </c>
      <c r="E286" s="120">
        <v>2.951984753613034</v>
      </c>
      <c r="F286" s="86" t="s">
        <v>2546</v>
      </c>
      <c r="G286" s="86" t="b">
        <v>0</v>
      </c>
      <c r="H286" s="86" t="b">
        <v>0</v>
      </c>
      <c r="I286" s="86" t="b">
        <v>0</v>
      </c>
      <c r="J286" s="86" t="b">
        <v>0</v>
      </c>
      <c r="K286" s="86" t="b">
        <v>0</v>
      </c>
      <c r="L286" s="86" t="b">
        <v>0</v>
      </c>
    </row>
    <row r="287" spans="1:12" ht="15">
      <c r="A287" s="86" t="s">
        <v>2452</v>
      </c>
      <c r="B287" s="86" t="s">
        <v>2537</v>
      </c>
      <c r="C287" s="86">
        <v>2</v>
      </c>
      <c r="D287" s="120">
        <v>0.0012875805089793007</v>
      </c>
      <c r="E287" s="120">
        <v>2.951984753613034</v>
      </c>
      <c r="F287" s="86" t="s">
        <v>2546</v>
      </c>
      <c r="G287" s="86" t="b">
        <v>0</v>
      </c>
      <c r="H287" s="86" t="b">
        <v>0</v>
      </c>
      <c r="I287" s="86" t="b">
        <v>0</v>
      </c>
      <c r="J287" s="86" t="b">
        <v>0</v>
      </c>
      <c r="K287" s="86" t="b">
        <v>0</v>
      </c>
      <c r="L287" s="86" t="b">
        <v>0</v>
      </c>
    </row>
    <row r="288" spans="1:12" ht="15">
      <c r="A288" s="86" t="s">
        <v>2537</v>
      </c>
      <c r="B288" s="86" t="s">
        <v>2538</v>
      </c>
      <c r="C288" s="86">
        <v>2</v>
      </c>
      <c r="D288" s="120">
        <v>0.0012875805089793007</v>
      </c>
      <c r="E288" s="120">
        <v>3.1280760126687155</v>
      </c>
      <c r="F288" s="86" t="s">
        <v>2546</v>
      </c>
      <c r="G288" s="86" t="b">
        <v>0</v>
      </c>
      <c r="H288" s="86" t="b">
        <v>0</v>
      </c>
      <c r="I288" s="86" t="b">
        <v>0</v>
      </c>
      <c r="J288" s="86" t="b">
        <v>0</v>
      </c>
      <c r="K288" s="86" t="b">
        <v>0</v>
      </c>
      <c r="L288" s="86" t="b">
        <v>0</v>
      </c>
    </row>
    <row r="289" spans="1:12" ht="15">
      <c r="A289" s="86" t="s">
        <v>2538</v>
      </c>
      <c r="B289" s="86" t="s">
        <v>359</v>
      </c>
      <c r="C289" s="86">
        <v>2</v>
      </c>
      <c r="D289" s="120">
        <v>0.0012875805089793007</v>
      </c>
      <c r="E289" s="120">
        <v>3.1280760126687155</v>
      </c>
      <c r="F289" s="86" t="s">
        <v>2546</v>
      </c>
      <c r="G289" s="86" t="b">
        <v>0</v>
      </c>
      <c r="H289" s="86" t="b">
        <v>0</v>
      </c>
      <c r="I289" s="86" t="b">
        <v>0</v>
      </c>
      <c r="J289" s="86" t="b">
        <v>0</v>
      </c>
      <c r="K289" s="86" t="b">
        <v>0</v>
      </c>
      <c r="L289" s="86" t="b">
        <v>0</v>
      </c>
    </row>
    <row r="290" spans="1:12" ht="15">
      <c r="A290" s="86" t="s">
        <v>359</v>
      </c>
      <c r="B290" s="86" t="s">
        <v>2038</v>
      </c>
      <c r="C290" s="86">
        <v>2</v>
      </c>
      <c r="D290" s="120">
        <v>0.0012875805089793007</v>
      </c>
      <c r="E290" s="120">
        <v>1.3151626560258598</v>
      </c>
      <c r="F290" s="86" t="s">
        <v>2546</v>
      </c>
      <c r="G290" s="86" t="b">
        <v>0</v>
      </c>
      <c r="H290" s="86" t="b">
        <v>0</v>
      </c>
      <c r="I290" s="86" t="b">
        <v>0</v>
      </c>
      <c r="J290" s="86" t="b">
        <v>0</v>
      </c>
      <c r="K290" s="86" t="b">
        <v>0</v>
      </c>
      <c r="L290" s="86" t="b">
        <v>0</v>
      </c>
    </row>
    <row r="291" spans="1:12" ht="15">
      <c r="A291" s="86" t="s">
        <v>2038</v>
      </c>
      <c r="B291" s="86" t="s">
        <v>2401</v>
      </c>
      <c r="C291" s="86">
        <v>2</v>
      </c>
      <c r="D291" s="120">
        <v>0.0012875805089793007</v>
      </c>
      <c r="E291" s="120">
        <v>0.7040114872512275</v>
      </c>
      <c r="F291" s="86" t="s">
        <v>2546</v>
      </c>
      <c r="G291" s="86" t="b">
        <v>0</v>
      </c>
      <c r="H291" s="86" t="b">
        <v>0</v>
      </c>
      <c r="I291" s="86" t="b">
        <v>0</v>
      </c>
      <c r="J291" s="86" t="b">
        <v>0</v>
      </c>
      <c r="K291" s="86" t="b">
        <v>0</v>
      </c>
      <c r="L291" s="86" t="b">
        <v>0</v>
      </c>
    </row>
    <row r="292" spans="1:12" ht="15">
      <c r="A292" s="86" t="s">
        <v>2401</v>
      </c>
      <c r="B292" s="86" t="s">
        <v>2040</v>
      </c>
      <c r="C292" s="86">
        <v>2</v>
      </c>
      <c r="D292" s="120">
        <v>0.0012875805089793007</v>
      </c>
      <c r="E292" s="120">
        <v>0.789121760291108</v>
      </c>
      <c r="F292" s="86" t="s">
        <v>2546</v>
      </c>
      <c r="G292" s="86" t="b">
        <v>0</v>
      </c>
      <c r="H292" s="86" t="b">
        <v>0</v>
      </c>
      <c r="I292" s="86" t="b">
        <v>0</v>
      </c>
      <c r="J292" s="86" t="b">
        <v>0</v>
      </c>
      <c r="K292" s="86" t="b">
        <v>0</v>
      </c>
      <c r="L292" s="86" t="b">
        <v>0</v>
      </c>
    </row>
    <row r="293" spans="1:12" ht="15">
      <c r="A293" s="86" t="s">
        <v>2040</v>
      </c>
      <c r="B293" s="86" t="s">
        <v>2404</v>
      </c>
      <c r="C293" s="86">
        <v>2</v>
      </c>
      <c r="D293" s="120">
        <v>0.0012875805089793007</v>
      </c>
      <c r="E293" s="120">
        <v>0.930795454543096</v>
      </c>
      <c r="F293" s="86" t="s">
        <v>2546</v>
      </c>
      <c r="G293" s="86" t="b">
        <v>0</v>
      </c>
      <c r="H293" s="86" t="b">
        <v>0</v>
      </c>
      <c r="I293" s="86" t="b">
        <v>0</v>
      </c>
      <c r="J293" s="86" t="b">
        <v>0</v>
      </c>
      <c r="K293" s="86" t="b">
        <v>0</v>
      </c>
      <c r="L293" s="86" t="b">
        <v>0</v>
      </c>
    </row>
    <row r="294" spans="1:12" ht="15">
      <c r="A294" s="86" t="s">
        <v>2404</v>
      </c>
      <c r="B294" s="86" t="s">
        <v>2390</v>
      </c>
      <c r="C294" s="86">
        <v>2</v>
      </c>
      <c r="D294" s="120">
        <v>0.0012875805089793007</v>
      </c>
      <c r="E294" s="120">
        <v>0.9929433612919405</v>
      </c>
      <c r="F294" s="86" t="s">
        <v>2546</v>
      </c>
      <c r="G294" s="86" t="b">
        <v>0</v>
      </c>
      <c r="H294" s="86" t="b">
        <v>0</v>
      </c>
      <c r="I294" s="86" t="b">
        <v>0</v>
      </c>
      <c r="J294" s="86" t="b">
        <v>0</v>
      </c>
      <c r="K294" s="86" t="b">
        <v>0</v>
      </c>
      <c r="L294" s="86" t="b">
        <v>0</v>
      </c>
    </row>
    <row r="295" spans="1:12" ht="15">
      <c r="A295" s="86" t="s">
        <v>2539</v>
      </c>
      <c r="B295" s="86" t="s">
        <v>2121</v>
      </c>
      <c r="C295" s="86">
        <v>2</v>
      </c>
      <c r="D295" s="120">
        <v>0.0012875805089793007</v>
      </c>
      <c r="E295" s="120">
        <v>2.7301360039966776</v>
      </c>
      <c r="F295" s="86" t="s">
        <v>2546</v>
      </c>
      <c r="G295" s="86" t="b">
        <v>0</v>
      </c>
      <c r="H295" s="86" t="b">
        <v>1</v>
      </c>
      <c r="I295" s="86" t="b">
        <v>0</v>
      </c>
      <c r="J295" s="86" t="b">
        <v>0</v>
      </c>
      <c r="K295" s="86" t="b">
        <v>0</v>
      </c>
      <c r="L295" s="86" t="b">
        <v>0</v>
      </c>
    </row>
    <row r="296" spans="1:12" ht="15">
      <c r="A296" s="86" t="s">
        <v>2121</v>
      </c>
      <c r="B296" s="86" t="s">
        <v>2039</v>
      </c>
      <c r="C296" s="86">
        <v>2</v>
      </c>
      <c r="D296" s="120">
        <v>0.0012875805089793007</v>
      </c>
      <c r="E296" s="120">
        <v>1.2458361646498919</v>
      </c>
      <c r="F296" s="86" t="s">
        <v>2546</v>
      </c>
      <c r="G296" s="86" t="b">
        <v>0</v>
      </c>
      <c r="H296" s="86" t="b">
        <v>0</v>
      </c>
      <c r="I296" s="86" t="b">
        <v>0</v>
      </c>
      <c r="J296" s="86" t="b">
        <v>0</v>
      </c>
      <c r="K296" s="86" t="b">
        <v>0</v>
      </c>
      <c r="L296" s="86" t="b">
        <v>0</v>
      </c>
    </row>
    <row r="297" spans="1:12" ht="15">
      <c r="A297" s="86" t="s">
        <v>2039</v>
      </c>
      <c r="B297" s="86" t="s">
        <v>2436</v>
      </c>
      <c r="C297" s="86">
        <v>2</v>
      </c>
      <c r="D297" s="120">
        <v>0.0012875805089793007</v>
      </c>
      <c r="E297" s="120">
        <v>1.0174863023694665</v>
      </c>
      <c r="F297" s="86" t="s">
        <v>2546</v>
      </c>
      <c r="G297" s="86" t="b">
        <v>0</v>
      </c>
      <c r="H297" s="86" t="b">
        <v>0</v>
      </c>
      <c r="I297" s="86" t="b">
        <v>0</v>
      </c>
      <c r="J297" s="86" t="b">
        <v>0</v>
      </c>
      <c r="K297" s="86" t="b">
        <v>0</v>
      </c>
      <c r="L297" s="86" t="b">
        <v>0</v>
      </c>
    </row>
    <row r="298" spans="1:12" ht="15">
      <c r="A298" s="86" t="s">
        <v>2436</v>
      </c>
      <c r="B298" s="86" t="s">
        <v>2122</v>
      </c>
      <c r="C298" s="86">
        <v>2</v>
      </c>
      <c r="D298" s="120">
        <v>0.0012875805089793007</v>
      </c>
      <c r="E298" s="120">
        <v>2.8270460170047342</v>
      </c>
      <c r="F298" s="86" t="s">
        <v>2546</v>
      </c>
      <c r="G298" s="86" t="b">
        <v>0</v>
      </c>
      <c r="H298" s="86" t="b">
        <v>0</v>
      </c>
      <c r="I298" s="86" t="b">
        <v>0</v>
      </c>
      <c r="J298" s="86" t="b">
        <v>0</v>
      </c>
      <c r="K298" s="86" t="b">
        <v>0</v>
      </c>
      <c r="L298" s="86" t="b">
        <v>0</v>
      </c>
    </row>
    <row r="299" spans="1:12" ht="15">
      <c r="A299" s="86" t="s">
        <v>2122</v>
      </c>
      <c r="B299" s="86" t="s">
        <v>2123</v>
      </c>
      <c r="C299" s="86">
        <v>2</v>
      </c>
      <c r="D299" s="120">
        <v>0.0012875805089793007</v>
      </c>
      <c r="E299" s="120">
        <v>2.2530147492770154</v>
      </c>
      <c r="F299" s="86" t="s">
        <v>2546</v>
      </c>
      <c r="G299" s="86" t="b">
        <v>0</v>
      </c>
      <c r="H299" s="86" t="b">
        <v>0</v>
      </c>
      <c r="I299" s="86" t="b">
        <v>0</v>
      </c>
      <c r="J299" s="86" t="b">
        <v>0</v>
      </c>
      <c r="K299" s="86" t="b">
        <v>0</v>
      </c>
      <c r="L299" s="86" t="b">
        <v>0</v>
      </c>
    </row>
    <row r="300" spans="1:12" ht="15">
      <c r="A300" s="86" t="s">
        <v>2038</v>
      </c>
      <c r="B300" s="86" t="s">
        <v>2540</v>
      </c>
      <c r="C300" s="86">
        <v>2</v>
      </c>
      <c r="D300" s="120">
        <v>0.0012875805089793007</v>
      </c>
      <c r="E300" s="120">
        <v>1.357224001026571</v>
      </c>
      <c r="F300" s="86" t="s">
        <v>2546</v>
      </c>
      <c r="G300" s="86" t="b">
        <v>0</v>
      </c>
      <c r="H300" s="86" t="b">
        <v>0</v>
      </c>
      <c r="I300" s="86" t="b">
        <v>0</v>
      </c>
      <c r="J300" s="86" t="b">
        <v>1</v>
      </c>
      <c r="K300" s="86" t="b">
        <v>0</v>
      </c>
      <c r="L300" s="86" t="b">
        <v>0</v>
      </c>
    </row>
    <row r="301" spans="1:12" ht="15">
      <c r="A301" s="86" t="s">
        <v>2540</v>
      </c>
      <c r="B301" s="86" t="s">
        <v>2541</v>
      </c>
      <c r="C301" s="86">
        <v>2</v>
      </c>
      <c r="D301" s="120">
        <v>0.0012875805089793007</v>
      </c>
      <c r="E301" s="120">
        <v>3.1280760126687155</v>
      </c>
      <c r="F301" s="86" t="s">
        <v>2546</v>
      </c>
      <c r="G301" s="86" t="b">
        <v>1</v>
      </c>
      <c r="H301" s="86" t="b">
        <v>0</v>
      </c>
      <c r="I301" s="86" t="b">
        <v>0</v>
      </c>
      <c r="J301" s="86" t="b">
        <v>0</v>
      </c>
      <c r="K301" s="86" t="b">
        <v>0</v>
      </c>
      <c r="L301" s="86" t="b">
        <v>0</v>
      </c>
    </row>
    <row r="302" spans="1:12" ht="15">
      <c r="A302" s="86" t="s">
        <v>2541</v>
      </c>
      <c r="B302" s="86" t="s">
        <v>434</v>
      </c>
      <c r="C302" s="86">
        <v>2</v>
      </c>
      <c r="D302" s="120">
        <v>0.0012875805089793007</v>
      </c>
      <c r="E302" s="120">
        <v>2.31516265602586</v>
      </c>
      <c r="F302" s="86" t="s">
        <v>2546</v>
      </c>
      <c r="G302" s="86" t="b">
        <v>0</v>
      </c>
      <c r="H302" s="86" t="b">
        <v>0</v>
      </c>
      <c r="I302" s="86" t="b">
        <v>0</v>
      </c>
      <c r="J302" s="86" t="b">
        <v>0</v>
      </c>
      <c r="K302" s="86" t="b">
        <v>0</v>
      </c>
      <c r="L302" s="86" t="b">
        <v>0</v>
      </c>
    </row>
    <row r="303" spans="1:12" ht="15">
      <c r="A303" s="86" t="s">
        <v>2126</v>
      </c>
      <c r="B303" s="86" t="s">
        <v>2438</v>
      </c>
      <c r="C303" s="86">
        <v>2</v>
      </c>
      <c r="D303" s="120">
        <v>0.0012875805089793007</v>
      </c>
      <c r="E303" s="120">
        <v>2.3499247622850716</v>
      </c>
      <c r="F303" s="86" t="s">
        <v>2546</v>
      </c>
      <c r="G303" s="86" t="b">
        <v>0</v>
      </c>
      <c r="H303" s="86" t="b">
        <v>0</v>
      </c>
      <c r="I303" s="86" t="b">
        <v>0</v>
      </c>
      <c r="J303" s="86" t="b">
        <v>0</v>
      </c>
      <c r="K303" s="86" t="b">
        <v>1</v>
      </c>
      <c r="L303" s="86" t="b">
        <v>0</v>
      </c>
    </row>
    <row r="304" spans="1:12" ht="15">
      <c r="A304" s="86" t="s">
        <v>2439</v>
      </c>
      <c r="B304" s="86" t="s">
        <v>434</v>
      </c>
      <c r="C304" s="86">
        <v>2</v>
      </c>
      <c r="D304" s="120">
        <v>0.0012875805089793007</v>
      </c>
      <c r="E304" s="120">
        <v>2.0141326603618785</v>
      </c>
      <c r="F304" s="86" t="s">
        <v>2546</v>
      </c>
      <c r="G304" s="86" t="b">
        <v>0</v>
      </c>
      <c r="H304" s="86" t="b">
        <v>0</v>
      </c>
      <c r="I304" s="86" t="b">
        <v>0</v>
      </c>
      <c r="J304" s="86" t="b">
        <v>0</v>
      </c>
      <c r="K304" s="86" t="b">
        <v>0</v>
      </c>
      <c r="L304" s="86" t="b">
        <v>0</v>
      </c>
    </row>
    <row r="305" spans="1:12" ht="15">
      <c r="A305" s="86" t="s">
        <v>434</v>
      </c>
      <c r="B305" s="86" t="s">
        <v>2418</v>
      </c>
      <c r="C305" s="86">
        <v>2</v>
      </c>
      <c r="D305" s="120">
        <v>0.0012875805089793007</v>
      </c>
      <c r="E305" s="120">
        <v>1.9172226473538223</v>
      </c>
      <c r="F305" s="86" t="s">
        <v>2546</v>
      </c>
      <c r="G305" s="86" t="b">
        <v>0</v>
      </c>
      <c r="H305" s="86" t="b">
        <v>0</v>
      </c>
      <c r="I305" s="86" t="b">
        <v>0</v>
      </c>
      <c r="J305" s="86" t="b">
        <v>0</v>
      </c>
      <c r="K305" s="86" t="b">
        <v>0</v>
      </c>
      <c r="L305" s="86" t="b">
        <v>0</v>
      </c>
    </row>
    <row r="306" spans="1:12" ht="15">
      <c r="A306" s="86" t="s">
        <v>2423</v>
      </c>
      <c r="B306" s="86" t="s">
        <v>2438</v>
      </c>
      <c r="C306" s="86">
        <v>2</v>
      </c>
      <c r="D306" s="120">
        <v>0.0012875805089793007</v>
      </c>
      <c r="E306" s="120">
        <v>2.4291060083326963</v>
      </c>
      <c r="F306" s="86" t="s">
        <v>2546</v>
      </c>
      <c r="G306" s="86" t="b">
        <v>0</v>
      </c>
      <c r="H306" s="86" t="b">
        <v>0</v>
      </c>
      <c r="I306" s="86" t="b">
        <v>0</v>
      </c>
      <c r="J306" s="86" t="b">
        <v>0</v>
      </c>
      <c r="K306" s="86" t="b">
        <v>1</v>
      </c>
      <c r="L306" s="86" t="b">
        <v>0</v>
      </c>
    </row>
    <row r="307" spans="1:12" ht="15">
      <c r="A307" s="86" t="s">
        <v>2439</v>
      </c>
      <c r="B307" s="86" t="s">
        <v>2120</v>
      </c>
      <c r="C307" s="86">
        <v>2</v>
      </c>
      <c r="D307" s="120">
        <v>0.0012875805089793007</v>
      </c>
      <c r="E307" s="120">
        <v>2.1280760126687155</v>
      </c>
      <c r="F307" s="86" t="s">
        <v>2546</v>
      </c>
      <c r="G307" s="86" t="b">
        <v>0</v>
      </c>
      <c r="H307" s="86" t="b">
        <v>0</v>
      </c>
      <c r="I307" s="86" t="b">
        <v>0</v>
      </c>
      <c r="J307" s="86" t="b">
        <v>0</v>
      </c>
      <c r="K307" s="86" t="b">
        <v>0</v>
      </c>
      <c r="L307" s="86" t="b">
        <v>0</v>
      </c>
    </row>
    <row r="308" spans="1:12" ht="15">
      <c r="A308" s="86" t="s">
        <v>2542</v>
      </c>
      <c r="B308" s="86" t="s">
        <v>2039</v>
      </c>
      <c r="C308" s="86">
        <v>2</v>
      </c>
      <c r="D308" s="120">
        <v>0.0012875805089793007</v>
      </c>
      <c r="E308" s="120">
        <v>1.6437761733219294</v>
      </c>
      <c r="F308" s="86" t="s">
        <v>2546</v>
      </c>
      <c r="G308" s="86" t="b">
        <v>0</v>
      </c>
      <c r="H308" s="86" t="b">
        <v>0</v>
      </c>
      <c r="I308" s="86" t="b">
        <v>0</v>
      </c>
      <c r="J308" s="86" t="b">
        <v>0</v>
      </c>
      <c r="K308" s="86" t="b">
        <v>0</v>
      </c>
      <c r="L308" s="86" t="b">
        <v>0</v>
      </c>
    </row>
    <row r="309" spans="1:12" ht="15">
      <c r="A309" s="86" t="s">
        <v>2477</v>
      </c>
      <c r="B309" s="86" t="s">
        <v>353</v>
      </c>
      <c r="C309" s="86">
        <v>2</v>
      </c>
      <c r="D309" s="120">
        <v>0.0012875805089793007</v>
      </c>
      <c r="E309" s="120">
        <v>2.951984753613034</v>
      </c>
      <c r="F309" s="86" t="s">
        <v>2546</v>
      </c>
      <c r="G309" s="86" t="b">
        <v>0</v>
      </c>
      <c r="H309" s="86" t="b">
        <v>0</v>
      </c>
      <c r="I309" s="86" t="b">
        <v>0</v>
      </c>
      <c r="J309" s="86" t="b">
        <v>0</v>
      </c>
      <c r="K309" s="86" t="b">
        <v>0</v>
      </c>
      <c r="L309" s="86" t="b">
        <v>0</v>
      </c>
    </row>
    <row r="310" spans="1:12" ht="15">
      <c r="A310" s="86" t="s">
        <v>353</v>
      </c>
      <c r="B310" s="86" t="s">
        <v>2038</v>
      </c>
      <c r="C310" s="86">
        <v>2</v>
      </c>
      <c r="D310" s="120">
        <v>0.0012875805089793007</v>
      </c>
      <c r="E310" s="120">
        <v>1.3151626560258598</v>
      </c>
      <c r="F310" s="86" t="s">
        <v>2546</v>
      </c>
      <c r="G310" s="86" t="b">
        <v>0</v>
      </c>
      <c r="H310" s="86" t="b">
        <v>0</v>
      </c>
      <c r="I310" s="86" t="b">
        <v>0</v>
      </c>
      <c r="J310" s="86" t="b">
        <v>0</v>
      </c>
      <c r="K310" s="86" t="b">
        <v>0</v>
      </c>
      <c r="L310" s="86" t="b">
        <v>0</v>
      </c>
    </row>
    <row r="311" spans="1:12" ht="15">
      <c r="A311" s="86" t="s">
        <v>2038</v>
      </c>
      <c r="B311" s="86" t="s">
        <v>2543</v>
      </c>
      <c r="C311" s="86">
        <v>2</v>
      </c>
      <c r="D311" s="120">
        <v>0.0012875805089793007</v>
      </c>
      <c r="E311" s="120">
        <v>1.357224001026571</v>
      </c>
      <c r="F311" s="86" t="s">
        <v>2546</v>
      </c>
      <c r="G311" s="86" t="b">
        <v>0</v>
      </c>
      <c r="H311" s="86" t="b">
        <v>0</v>
      </c>
      <c r="I311" s="86" t="b">
        <v>0</v>
      </c>
      <c r="J311" s="86" t="b">
        <v>0</v>
      </c>
      <c r="K311" s="86" t="b">
        <v>0</v>
      </c>
      <c r="L311" s="86" t="b">
        <v>0</v>
      </c>
    </row>
    <row r="312" spans="1:12" ht="15">
      <c r="A312" s="86" t="s">
        <v>2039</v>
      </c>
      <c r="B312" s="86" t="s">
        <v>2045</v>
      </c>
      <c r="C312" s="86">
        <v>72</v>
      </c>
      <c r="D312" s="120">
        <v>0.0002682252398143621</v>
      </c>
      <c r="E312" s="120">
        <v>1.3227855196927494</v>
      </c>
      <c r="F312" s="86" t="s">
        <v>1892</v>
      </c>
      <c r="G312" s="86" t="b">
        <v>0</v>
      </c>
      <c r="H312" s="86" t="b">
        <v>0</v>
      </c>
      <c r="I312" s="86" t="b">
        <v>0</v>
      </c>
      <c r="J312" s="86" t="b">
        <v>0</v>
      </c>
      <c r="K312" s="86" t="b">
        <v>0</v>
      </c>
      <c r="L312" s="86" t="b">
        <v>0</v>
      </c>
    </row>
    <row r="313" spans="1:12" ht="15">
      <c r="A313" s="86" t="s">
        <v>2045</v>
      </c>
      <c r="B313" s="86" t="s">
        <v>2046</v>
      </c>
      <c r="C313" s="86">
        <v>72</v>
      </c>
      <c r="D313" s="120">
        <v>0.0002682252398143621</v>
      </c>
      <c r="E313" s="120">
        <v>1.3287758833819368</v>
      </c>
      <c r="F313" s="86" t="s">
        <v>1892</v>
      </c>
      <c r="G313" s="86" t="b">
        <v>0</v>
      </c>
      <c r="H313" s="86" t="b">
        <v>0</v>
      </c>
      <c r="I313" s="86" t="b">
        <v>0</v>
      </c>
      <c r="J313" s="86" t="b">
        <v>0</v>
      </c>
      <c r="K313" s="86" t="b">
        <v>0</v>
      </c>
      <c r="L313" s="86" t="b">
        <v>0</v>
      </c>
    </row>
    <row r="314" spans="1:12" ht="15">
      <c r="A314" s="86" t="s">
        <v>2046</v>
      </c>
      <c r="B314" s="86" t="s">
        <v>2047</v>
      </c>
      <c r="C314" s="86">
        <v>72</v>
      </c>
      <c r="D314" s="120">
        <v>0.0002682252398143621</v>
      </c>
      <c r="E314" s="120">
        <v>1.3287758833819368</v>
      </c>
      <c r="F314" s="86" t="s">
        <v>1892</v>
      </c>
      <c r="G314" s="86" t="b">
        <v>0</v>
      </c>
      <c r="H314" s="86" t="b">
        <v>0</v>
      </c>
      <c r="I314" s="86" t="b">
        <v>0</v>
      </c>
      <c r="J314" s="86" t="b">
        <v>0</v>
      </c>
      <c r="K314" s="86" t="b">
        <v>0</v>
      </c>
      <c r="L314" s="86" t="b">
        <v>0</v>
      </c>
    </row>
    <row r="315" spans="1:12" ht="15">
      <c r="A315" s="86" t="s">
        <v>2047</v>
      </c>
      <c r="B315" s="86" t="s">
        <v>358</v>
      </c>
      <c r="C315" s="86">
        <v>72</v>
      </c>
      <c r="D315" s="120">
        <v>0.0002682252398143621</v>
      </c>
      <c r="E315" s="120">
        <v>1.3287758833819368</v>
      </c>
      <c r="F315" s="86" t="s">
        <v>1892</v>
      </c>
      <c r="G315" s="86" t="b">
        <v>0</v>
      </c>
      <c r="H315" s="86" t="b">
        <v>0</v>
      </c>
      <c r="I315" s="86" t="b">
        <v>0</v>
      </c>
      <c r="J315" s="86" t="b">
        <v>0</v>
      </c>
      <c r="K315" s="86" t="b">
        <v>0</v>
      </c>
      <c r="L315" s="86" t="b">
        <v>0</v>
      </c>
    </row>
    <row r="316" spans="1:12" ht="15">
      <c r="A316" s="86" t="s">
        <v>358</v>
      </c>
      <c r="B316" s="86" t="s">
        <v>2041</v>
      </c>
      <c r="C316" s="86">
        <v>72</v>
      </c>
      <c r="D316" s="120">
        <v>0.0002682252398143621</v>
      </c>
      <c r="E316" s="120">
        <v>1.3227855196927494</v>
      </c>
      <c r="F316" s="86" t="s">
        <v>1892</v>
      </c>
      <c r="G316" s="86" t="b">
        <v>0</v>
      </c>
      <c r="H316" s="86" t="b">
        <v>0</v>
      </c>
      <c r="I316" s="86" t="b">
        <v>0</v>
      </c>
      <c r="J316" s="86" t="b">
        <v>0</v>
      </c>
      <c r="K316" s="86" t="b">
        <v>0</v>
      </c>
      <c r="L316" s="86" t="b">
        <v>0</v>
      </c>
    </row>
    <row r="317" spans="1:12" ht="15">
      <c r="A317" s="86" t="s">
        <v>2041</v>
      </c>
      <c r="B317" s="86" t="s">
        <v>2042</v>
      </c>
      <c r="C317" s="86">
        <v>72</v>
      </c>
      <c r="D317" s="120">
        <v>0.0002682252398143621</v>
      </c>
      <c r="E317" s="120">
        <v>1.316795156003562</v>
      </c>
      <c r="F317" s="86" t="s">
        <v>1892</v>
      </c>
      <c r="G317" s="86" t="b">
        <v>0</v>
      </c>
      <c r="H317" s="86" t="b">
        <v>0</v>
      </c>
      <c r="I317" s="86" t="b">
        <v>0</v>
      </c>
      <c r="J317" s="86" t="b">
        <v>0</v>
      </c>
      <c r="K317" s="86" t="b">
        <v>0</v>
      </c>
      <c r="L317" s="86" t="b">
        <v>0</v>
      </c>
    </row>
    <row r="318" spans="1:12" ht="15">
      <c r="A318" s="86" t="s">
        <v>2042</v>
      </c>
      <c r="B318" s="86" t="s">
        <v>2048</v>
      </c>
      <c r="C318" s="86">
        <v>72</v>
      </c>
      <c r="D318" s="120">
        <v>0.0002682252398143621</v>
      </c>
      <c r="E318" s="120">
        <v>1.3287758833819368</v>
      </c>
      <c r="F318" s="86" t="s">
        <v>1892</v>
      </c>
      <c r="G318" s="86" t="b">
        <v>0</v>
      </c>
      <c r="H318" s="86" t="b">
        <v>0</v>
      </c>
      <c r="I318" s="86" t="b">
        <v>0</v>
      </c>
      <c r="J318" s="86" t="b">
        <v>0</v>
      </c>
      <c r="K318" s="86" t="b">
        <v>0</v>
      </c>
      <c r="L318" s="86" t="b">
        <v>0</v>
      </c>
    </row>
    <row r="319" spans="1:12" ht="15">
      <c r="A319" s="86" t="s">
        <v>2048</v>
      </c>
      <c r="B319" s="86" t="s">
        <v>2044</v>
      </c>
      <c r="C319" s="86">
        <v>72</v>
      </c>
      <c r="D319" s="120">
        <v>0.0002682252398143621</v>
      </c>
      <c r="E319" s="120">
        <v>1.3227855196927494</v>
      </c>
      <c r="F319" s="86" t="s">
        <v>1892</v>
      </c>
      <c r="G319" s="86" t="b">
        <v>0</v>
      </c>
      <c r="H319" s="86" t="b">
        <v>0</v>
      </c>
      <c r="I319" s="86" t="b">
        <v>0</v>
      </c>
      <c r="J319" s="86" t="b">
        <v>0</v>
      </c>
      <c r="K319" s="86" t="b">
        <v>0</v>
      </c>
      <c r="L319" s="86" t="b">
        <v>0</v>
      </c>
    </row>
    <row r="320" spans="1:12" ht="15">
      <c r="A320" s="86" t="s">
        <v>2044</v>
      </c>
      <c r="B320" s="86" t="s">
        <v>2038</v>
      </c>
      <c r="C320" s="86">
        <v>72</v>
      </c>
      <c r="D320" s="120">
        <v>0.0002682252398143621</v>
      </c>
      <c r="E320" s="120">
        <v>1.316795156003562</v>
      </c>
      <c r="F320" s="86" t="s">
        <v>1892</v>
      </c>
      <c r="G320" s="86" t="b">
        <v>0</v>
      </c>
      <c r="H320" s="86" t="b">
        <v>0</v>
      </c>
      <c r="I320" s="86" t="b">
        <v>0</v>
      </c>
      <c r="J320" s="86" t="b">
        <v>0</v>
      </c>
      <c r="K320" s="86" t="b">
        <v>0</v>
      </c>
      <c r="L320" s="86" t="b">
        <v>0</v>
      </c>
    </row>
    <row r="321" spans="1:12" ht="15">
      <c r="A321" s="86" t="s">
        <v>2038</v>
      </c>
      <c r="B321" s="86" t="s">
        <v>2073</v>
      </c>
      <c r="C321" s="86">
        <v>71</v>
      </c>
      <c r="D321" s="120">
        <v>0.000532699197449019</v>
      </c>
      <c r="E321" s="120">
        <v>1.328775883381937</v>
      </c>
      <c r="F321" s="86" t="s">
        <v>1892</v>
      </c>
      <c r="G321" s="86" t="b">
        <v>0</v>
      </c>
      <c r="H321" s="86" t="b">
        <v>0</v>
      </c>
      <c r="I321" s="86" t="b">
        <v>0</v>
      </c>
      <c r="J321" s="86" t="b">
        <v>0</v>
      </c>
      <c r="K321" s="86" t="b">
        <v>0</v>
      </c>
      <c r="L321" s="86" t="b">
        <v>0</v>
      </c>
    </row>
    <row r="322" spans="1:12" ht="15">
      <c r="A322" s="86" t="s">
        <v>2073</v>
      </c>
      <c r="B322" s="86" t="s">
        <v>2392</v>
      </c>
      <c r="C322" s="86">
        <v>71</v>
      </c>
      <c r="D322" s="120">
        <v>0.000532699197449019</v>
      </c>
      <c r="E322" s="120">
        <v>1.33485003109413</v>
      </c>
      <c r="F322" s="86" t="s">
        <v>1892</v>
      </c>
      <c r="G322" s="86" t="b">
        <v>0</v>
      </c>
      <c r="H322" s="86" t="b">
        <v>0</v>
      </c>
      <c r="I322" s="86" t="b">
        <v>0</v>
      </c>
      <c r="J322" s="86" t="b">
        <v>0</v>
      </c>
      <c r="K322" s="86" t="b">
        <v>0</v>
      </c>
      <c r="L322" s="86" t="b">
        <v>0</v>
      </c>
    </row>
    <row r="323" spans="1:12" ht="15">
      <c r="A323" s="86" t="s">
        <v>2392</v>
      </c>
      <c r="B323" s="86" t="s">
        <v>2390</v>
      </c>
      <c r="C323" s="86">
        <v>71</v>
      </c>
      <c r="D323" s="120">
        <v>0.000532699197449019</v>
      </c>
      <c r="E323" s="120">
        <v>1.33485003109413</v>
      </c>
      <c r="F323" s="86" t="s">
        <v>1892</v>
      </c>
      <c r="G323" s="86" t="b">
        <v>0</v>
      </c>
      <c r="H323" s="86" t="b">
        <v>0</v>
      </c>
      <c r="I323" s="86" t="b">
        <v>0</v>
      </c>
      <c r="J323" s="86" t="b">
        <v>0</v>
      </c>
      <c r="K323" s="86" t="b">
        <v>0</v>
      </c>
      <c r="L323" s="86" t="b">
        <v>0</v>
      </c>
    </row>
    <row r="324" spans="1:12" ht="15">
      <c r="A324" s="86" t="s">
        <v>2390</v>
      </c>
      <c r="B324" s="86" t="s">
        <v>2040</v>
      </c>
      <c r="C324" s="86">
        <v>71</v>
      </c>
      <c r="D324" s="120">
        <v>0.000532699197449019</v>
      </c>
      <c r="E324" s="120">
        <v>1.328775883381937</v>
      </c>
      <c r="F324" s="86" t="s">
        <v>1892</v>
      </c>
      <c r="G324" s="86" t="b">
        <v>0</v>
      </c>
      <c r="H324" s="86" t="b">
        <v>0</v>
      </c>
      <c r="I324" s="86" t="b">
        <v>0</v>
      </c>
      <c r="J324" s="86" t="b">
        <v>0</v>
      </c>
      <c r="K324" s="86" t="b">
        <v>0</v>
      </c>
      <c r="L324" s="86" t="b">
        <v>0</v>
      </c>
    </row>
    <row r="325" spans="1:12" ht="15">
      <c r="A325" s="86" t="s">
        <v>2040</v>
      </c>
      <c r="B325" s="86" t="s">
        <v>2391</v>
      </c>
      <c r="C325" s="86">
        <v>71</v>
      </c>
      <c r="D325" s="120">
        <v>0.000532699197449019</v>
      </c>
      <c r="E325" s="120">
        <v>1.3227017356697437</v>
      </c>
      <c r="F325" s="86" t="s">
        <v>1892</v>
      </c>
      <c r="G325" s="86" t="b">
        <v>0</v>
      </c>
      <c r="H325" s="86" t="b">
        <v>0</v>
      </c>
      <c r="I325" s="86" t="b">
        <v>0</v>
      </c>
      <c r="J325" s="86" t="b">
        <v>0</v>
      </c>
      <c r="K325" s="86" t="b">
        <v>0</v>
      </c>
      <c r="L325" s="86" t="b">
        <v>0</v>
      </c>
    </row>
    <row r="326" spans="1:12" ht="15">
      <c r="A326" s="86" t="s">
        <v>2391</v>
      </c>
      <c r="B326" s="86" t="s">
        <v>2393</v>
      </c>
      <c r="C326" s="86">
        <v>71</v>
      </c>
      <c r="D326" s="120">
        <v>0.000532699197449019</v>
      </c>
      <c r="E326" s="120">
        <v>1.328775883381937</v>
      </c>
      <c r="F326" s="86" t="s">
        <v>1892</v>
      </c>
      <c r="G326" s="86" t="b">
        <v>0</v>
      </c>
      <c r="H326" s="86" t="b">
        <v>0</v>
      </c>
      <c r="I326" s="86" t="b">
        <v>0</v>
      </c>
      <c r="J326" s="86" t="b">
        <v>0</v>
      </c>
      <c r="K326" s="86" t="b">
        <v>0</v>
      </c>
      <c r="L326" s="86" t="b">
        <v>0</v>
      </c>
    </row>
    <row r="327" spans="1:12" ht="15">
      <c r="A327" s="86" t="s">
        <v>2393</v>
      </c>
      <c r="B327" s="86" t="s">
        <v>2394</v>
      </c>
      <c r="C327" s="86">
        <v>71</v>
      </c>
      <c r="D327" s="120">
        <v>0.000532699197449019</v>
      </c>
      <c r="E327" s="120">
        <v>1.33485003109413</v>
      </c>
      <c r="F327" s="86" t="s">
        <v>1892</v>
      </c>
      <c r="G327" s="86" t="b">
        <v>0</v>
      </c>
      <c r="H327" s="86" t="b">
        <v>0</v>
      </c>
      <c r="I327" s="86" t="b">
        <v>0</v>
      </c>
      <c r="J327" s="86" t="b">
        <v>0</v>
      </c>
      <c r="K327" s="86" t="b">
        <v>0</v>
      </c>
      <c r="L327" s="86" t="b">
        <v>0</v>
      </c>
    </row>
    <row r="328" spans="1:12" ht="15">
      <c r="A328" s="86" t="s">
        <v>2394</v>
      </c>
      <c r="B328" s="86" t="s">
        <v>2395</v>
      </c>
      <c r="C328" s="86">
        <v>69</v>
      </c>
      <c r="D328" s="120">
        <v>0.0010501804026373392</v>
      </c>
      <c r="E328" s="120">
        <v>1.33485003109413</v>
      </c>
      <c r="F328" s="86" t="s">
        <v>1892</v>
      </c>
      <c r="G328" s="86" t="b">
        <v>0</v>
      </c>
      <c r="H328" s="86" t="b">
        <v>0</v>
      </c>
      <c r="I328" s="86" t="b">
        <v>0</v>
      </c>
      <c r="J328" s="86" t="b">
        <v>0</v>
      </c>
      <c r="K328" s="86" t="b">
        <v>0</v>
      </c>
      <c r="L328" s="86" t="b">
        <v>0</v>
      </c>
    </row>
    <row r="329" spans="1:12" ht="15">
      <c r="A329" s="86" t="s">
        <v>2395</v>
      </c>
      <c r="B329" s="86" t="s">
        <v>2396</v>
      </c>
      <c r="C329" s="86">
        <v>69</v>
      </c>
      <c r="D329" s="120">
        <v>0.0010501804026373392</v>
      </c>
      <c r="E329" s="120">
        <v>1.3472592890759498</v>
      </c>
      <c r="F329" s="86" t="s">
        <v>1892</v>
      </c>
      <c r="G329" s="86" t="b">
        <v>0</v>
      </c>
      <c r="H329" s="86" t="b">
        <v>0</v>
      </c>
      <c r="I329" s="86" t="b">
        <v>0</v>
      </c>
      <c r="J329" s="86" t="b">
        <v>0</v>
      </c>
      <c r="K329" s="86" t="b">
        <v>0</v>
      </c>
      <c r="L329" s="86" t="b">
        <v>0</v>
      </c>
    </row>
    <row r="330" spans="1:12" ht="15">
      <c r="A330" s="86" t="s">
        <v>2396</v>
      </c>
      <c r="B330" s="86" t="s">
        <v>2397</v>
      </c>
      <c r="C330" s="86">
        <v>69</v>
      </c>
      <c r="D330" s="120">
        <v>0.0010501804026373392</v>
      </c>
      <c r="E330" s="120">
        <v>1.3472592890759498</v>
      </c>
      <c r="F330" s="86" t="s">
        <v>1892</v>
      </c>
      <c r="G330" s="86" t="b">
        <v>0</v>
      </c>
      <c r="H330" s="86" t="b">
        <v>0</v>
      </c>
      <c r="I330" s="86" t="b">
        <v>0</v>
      </c>
      <c r="J330" s="86" t="b">
        <v>0</v>
      </c>
      <c r="K330" s="86" t="b">
        <v>0</v>
      </c>
      <c r="L330" s="86" t="b">
        <v>0</v>
      </c>
    </row>
    <row r="331" spans="1:12" ht="15">
      <c r="A331" s="86" t="s">
        <v>2397</v>
      </c>
      <c r="B331" s="86" t="s">
        <v>346</v>
      </c>
      <c r="C331" s="86">
        <v>69</v>
      </c>
      <c r="D331" s="120">
        <v>0.0010501804026373392</v>
      </c>
      <c r="E331" s="120">
        <v>1.3472592890759498</v>
      </c>
      <c r="F331" s="86" t="s">
        <v>1892</v>
      </c>
      <c r="G331" s="86" t="b">
        <v>0</v>
      </c>
      <c r="H331" s="86" t="b">
        <v>0</v>
      </c>
      <c r="I331" s="86" t="b">
        <v>0</v>
      </c>
      <c r="J331" s="86" t="b">
        <v>0</v>
      </c>
      <c r="K331" s="86" t="b">
        <v>0</v>
      </c>
      <c r="L331" s="86" t="b">
        <v>0</v>
      </c>
    </row>
    <row r="332" spans="1:12" ht="15">
      <c r="A332" s="86" t="s">
        <v>346</v>
      </c>
      <c r="B332" s="86" t="s">
        <v>357</v>
      </c>
      <c r="C332" s="86">
        <v>67</v>
      </c>
      <c r="D332" s="120">
        <v>0.0015520023924845616</v>
      </c>
      <c r="E332" s="120">
        <v>1.34725928907595</v>
      </c>
      <c r="F332" s="86" t="s">
        <v>1892</v>
      </c>
      <c r="G332" s="86" t="b">
        <v>0</v>
      </c>
      <c r="H332" s="86" t="b">
        <v>0</v>
      </c>
      <c r="I332" s="86" t="b">
        <v>0</v>
      </c>
      <c r="J332" s="86" t="b">
        <v>0</v>
      </c>
      <c r="K332" s="86" t="b">
        <v>0</v>
      </c>
      <c r="L332" s="86" t="b">
        <v>0</v>
      </c>
    </row>
    <row r="333" spans="1:12" ht="15">
      <c r="A333" s="86" t="s">
        <v>347</v>
      </c>
      <c r="B333" s="86" t="s">
        <v>2039</v>
      </c>
      <c r="C333" s="86">
        <v>3</v>
      </c>
      <c r="D333" s="120">
        <v>0.00258619702500148</v>
      </c>
      <c r="E333" s="120">
        <v>2.1861083798132053</v>
      </c>
      <c r="F333" s="86" t="s">
        <v>1892</v>
      </c>
      <c r="G333" s="86" t="b">
        <v>0</v>
      </c>
      <c r="H333" s="86" t="b">
        <v>0</v>
      </c>
      <c r="I333" s="86" t="b">
        <v>0</v>
      </c>
      <c r="J333" s="86" t="b">
        <v>0</v>
      </c>
      <c r="K333" s="86" t="b">
        <v>0</v>
      </c>
      <c r="L333" s="86" t="b">
        <v>0</v>
      </c>
    </row>
    <row r="334" spans="1:12" ht="15">
      <c r="A334" s="86" t="s">
        <v>329</v>
      </c>
      <c r="B334" s="86" t="s">
        <v>347</v>
      </c>
      <c r="C334" s="86">
        <v>2</v>
      </c>
      <c r="D334" s="120">
        <v>0.0019431503289259635</v>
      </c>
      <c r="E334" s="120">
        <v>2.4871383754771865</v>
      </c>
      <c r="F334" s="86" t="s">
        <v>1892</v>
      </c>
      <c r="G334" s="86" t="b">
        <v>0</v>
      </c>
      <c r="H334" s="86" t="b">
        <v>0</v>
      </c>
      <c r="I334" s="86" t="b">
        <v>0</v>
      </c>
      <c r="J334" s="86" t="b">
        <v>0</v>
      </c>
      <c r="K334" s="86" t="b">
        <v>0</v>
      </c>
      <c r="L334" s="86" t="b">
        <v>0</v>
      </c>
    </row>
    <row r="335" spans="1:12" ht="15">
      <c r="A335" s="86" t="s">
        <v>346</v>
      </c>
      <c r="B335" s="86" t="s">
        <v>360</v>
      </c>
      <c r="C335" s="86">
        <v>2</v>
      </c>
      <c r="D335" s="120">
        <v>0.0019431503289259635</v>
      </c>
      <c r="E335" s="120">
        <v>1.3472592890759498</v>
      </c>
      <c r="F335" s="86" t="s">
        <v>1892</v>
      </c>
      <c r="G335" s="86" t="b">
        <v>0</v>
      </c>
      <c r="H335" s="86" t="b">
        <v>0</v>
      </c>
      <c r="I335" s="86" t="b">
        <v>0</v>
      </c>
      <c r="J335" s="86" t="b">
        <v>0</v>
      </c>
      <c r="K335" s="86" t="b">
        <v>0</v>
      </c>
      <c r="L335" s="86" t="b">
        <v>0</v>
      </c>
    </row>
    <row r="336" spans="1:12" ht="15">
      <c r="A336" s="86" t="s">
        <v>2513</v>
      </c>
      <c r="B336" s="86" t="s">
        <v>2514</v>
      </c>
      <c r="C336" s="86">
        <v>2</v>
      </c>
      <c r="D336" s="120">
        <v>0.0019431503289259635</v>
      </c>
      <c r="E336" s="120">
        <v>2.885078384149224</v>
      </c>
      <c r="F336" s="86" t="s">
        <v>1892</v>
      </c>
      <c r="G336" s="86" t="b">
        <v>1</v>
      </c>
      <c r="H336" s="86" t="b">
        <v>0</v>
      </c>
      <c r="I336" s="86" t="b">
        <v>0</v>
      </c>
      <c r="J336" s="86" t="b">
        <v>0</v>
      </c>
      <c r="K336" s="86" t="b">
        <v>0</v>
      </c>
      <c r="L336" s="86" t="b">
        <v>0</v>
      </c>
    </row>
    <row r="337" spans="1:12" ht="15">
      <c r="A337" s="86" t="s">
        <v>2514</v>
      </c>
      <c r="B337" s="86" t="s">
        <v>347</v>
      </c>
      <c r="C337" s="86">
        <v>2</v>
      </c>
      <c r="D337" s="120">
        <v>0.0019431503289259635</v>
      </c>
      <c r="E337" s="120">
        <v>2.4871383754771865</v>
      </c>
      <c r="F337" s="86" t="s">
        <v>1892</v>
      </c>
      <c r="G337" s="86" t="b">
        <v>0</v>
      </c>
      <c r="H337" s="86" t="b">
        <v>0</v>
      </c>
      <c r="I337" s="86" t="b">
        <v>0</v>
      </c>
      <c r="J337" s="86" t="b">
        <v>0</v>
      </c>
      <c r="K337" s="86" t="b">
        <v>0</v>
      </c>
      <c r="L337" s="86" t="b">
        <v>0</v>
      </c>
    </row>
    <row r="338" spans="1:12" ht="15">
      <c r="A338" s="86" t="s">
        <v>347</v>
      </c>
      <c r="B338" s="86" t="s">
        <v>2515</v>
      </c>
      <c r="C338" s="86">
        <v>2</v>
      </c>
      <c r="D338" s="120">
        <v>0.0019431503289259635</v>
      </c>
      <c r="E338" s="120">
        <v>2.4871383754771865</v>
      </c>
      <c r="F338" s="86" t="s">
        <v>1892</v>
      </c>
      <c r="G338" s="86" t="b">
        <v>0</v>
      </c>
      <c r="H338" s="86" t="b">
        <v>0</v>
      </c>
      <c r="I338" s="86" t="b">
        <v>0</v>
      </c>
      <c r="J338" s="86" t="b">
        <v>0</v>
      </c>
      <c r="K338" s="86" t="b">
        <v>0</v>
      </c>
      <c r="L338" s="86" t="b">
        <v>0</v>
      </c>
    </row>
    <row r="339" spans="1:12" ht="15">
      <c r="A339" s="86" t="s">
        <v>2515</v>
      </c>
      <c r="B339" s="86" t="s">
        <v>2039</v>
      </c>
      <c r="C339" s="86">
        <v>2</v>
      </c>
      <c r="D339" s="120">
        <v>0.0019431503289259635</v>
      </c>
      <c r="E339" s="120">
        <v>2.4079571294295614</v>
      </c>
      <c r="F339" s="86" t="s">
        <v>1892</v>
      </c>
      <c r="G339" s="86" t="b">
        <v>0</v>
      </c>
      <c r="H339" s="86" t="b">
        <v>0</v>
      </c>
      <c r="I339" s="86" t="b">
        <v>0</v>
      </c>
      <c r="J339" s="86" t="b">
        <v>0</v>
      </c>
      <c r="K339" s="86" t="b">
        <v>0</v>
      </c>
      <c r="L339" s="86" t="b">
        <v>0</v>
      </c>
    </row>
    <row r="340" spans="1:12" ht="15">
      <c r="A340" s="86" t="s">
        <v>2394</v>
      </c>
      <c r="B340" s="86" t="s">
        <v>2516</v>
      </c>
      <c r="C340" s="86">
        <v>2</v>
      </c>
      <c r="D340" s="120">
        <v>0.0019431503289259635</v>
      </c>
      <c r="E340" s="120">
        <v>1.33485003109413</v>
      </c>
      <c r="F340" s="86" t="s">
        <v>1892</v>
      </c>
      <c r="G340" s="86" t="b">
        <v>0</v>
      </c>
      <c r="H340" s="86" t="b">
        <v>0</v>
      </c>
      <c r="I340" s="86" t="b">
        <v>0</v>
      </c>
      <c r="J340" s="86" t="b">
        <v>0</v>
      </c>
      <c r="K340" s="86" t="b">
        <v>0</v>
      </c>
      <c r="L340" s="86" t="b">
        <v>0</v>
      </c>
    </row>
    <row r="341" spans="1:12" ht="15">
      <c r="A341" s="86" t="s">
        <v>2516</v>
      </c>
      <c r="B341" s="86" t="s">
        <v>2451</v>
      </c>
      <c r="C341" s="86">
        <v>2</v>
      </c>
      <c r="D341" s="120">
        <v>0.0019431503289259635</v>
      </c>
      <c r="E341" s="120">
        <v>2.885078384149224</v>
      </c>
      <c r="F341" s="86" t="s">
        <v>1892</v>
      </c>
      <c r="G341" s="86" t="b">
        <v>0</v>
      </c>
      <c r="H341" s="86" t="b">
        <v>0</v>
      </c>
      <c r="I341" s="86" t="b">
        <v>0</v>
      </c>
      <c r="J341" s="86" t="b">
        <v>0</v>
      </c>
      <c r="K341" s="86" t="b">
        <v>0</v>
      </c>
      <c r="L341" s="86" t="b">
        <v>0</v>
      </c>
    </row>
    <row r="342" spans="1:12" ht="15">
      <c r="A342" s="86" t="s">
        <v>2451</v>
      </c>
      <c r="B342" s="86" t="s">
        <v>2517</v>
      </c>
      <c r="C342" s="86">
        <v>2</v>
      </c>
      <c r="D342" s="120">
        <v>0.0019431503289259635</v>
      </c>
      <c r="E342" s="120">
        <v>2.885078384149224</v>
      </c>
      <c r="F342" s="86" t="s">
        <v>1892</v>
      </c>
      <c r="G342" s="86" t="b">
        <v>0</v>
      </c>
      <c r="H342" s="86" t="b">
        <v>0</v>
      </c>
      <c r="I342" s="86" t="b">
        <v>0</v>
      </c>
      <c r="J342" s="86" t="b">
        <v>0</v>
      </c>
      <c r="K342" s="86" t="b">
        <v>0</v>
      </c>
      <c r="L342" s="86" t="b">
        <v>0</v>
      </c>
    </row>
    <row r="343" spans="1:12" ht="15">
      <c r="A343" s="86" t="s">
        <v>2051</v>
      </c>
      <c r="B343" s="86" t="s">
        <v>2052</v>
      </c>
      <c r="C343" s="86">
        <v>5</v>
      </c>
      <c r="D343" s="120">
        <v>0</v>
      </c>
      <c r="E343" s="120">
        <v>1.3979400086720377</v>
      </c>
      <c r="F343" s="86" t="s">
        <v>1893</v>
      </c>
      <c r="G343" s="86" t="b">
        <v>0</v>
      </c>
      <c r="H343" s="86" t="b">
        <v>0</v>
      </c>
      <c r="I343" s="86" t="b">
        <v>0</v>
      </c>
      <c r="J343" s="86" t="b">
        <v>0</v>
      </c>
      <c r="K343" s="86" t="b">
        <v>0</v>
      </c>
      <c r="L343" s="86" t="b">
        <v>0</v>
      </c>
    </row>
    <row r="344" spans="1:12" ht="15">
      <c r="A344" s="86" t="s">
        <v>2052</v>
      </c>
      <c r="B344" s="86" t="s">
        <v>2053</v>
      </c>
      <c r="C344" s="86">
        <v>5</v>
      </c>
      <c r="D344" s="120">
        <v>0</v>
      </c>
      <c r="E344" s="120">
        <v>1.3979400086720377</v>
      </c>
      <c r="F344" s="86" t="s">
        <v>1893</v>
      </c>
      <c r="G344" s="86" t="b">
        <v>0</v>
      </c>
      <c r="H344" s="86" t="b">
        <v>0</v>
      </c>
      <c r="I344" s="86" t="b">
        <v>0</v>
      </c>
      <c r="J344" s="86" t="b">
        <v>0</v>
      </c>
      <c r="K344" s="86" t="b">
        <v>0</v>
      </c>
      <c r="L344" s="86" t="b">
        <v>0</v>
      </c>
    </row>
    <row r="345" spans="1:12" ht="15">
      <c r="A345" s="86" t="s">
        <v>2053</v>
      </c>
      <c r="B345" s="86" t="s">
        <v>2054</v>
      </c>
      <c r="C345" s="86">
        <v>5</v>
      </c>
      <c r="D345" s="120">
        <v>0</v>
      </c>
      <c r="E345" s="120">
        <v>1.3979400086720377</v>
      </c>
      <c r="F345" s="86" t="s">
        <v>1893</v>
      </c>
      <c r="G345" s="86" t="b">
        <v>0</v>
      </c>
      <c r="H345" s="86" t="b">
        <v>0</v>
      </c>
      <c r="I345" s="86" t="b">
        <v>0</v>
      </c>
      <c r="J345" s="86" t="b">
        <v>0</v>
      </c>
      <c r="K345" s="86" t="b">
        <v>0</v>
      </c>
      <c r="L345" s="86" t="b">
        <v>0</v>
      </c>
    </row>
    <row r="346" spans="1:12" ht="15">
      <c r="A346" s="86" t="s">
        <v>2054</v>
      </c>
      <c r="B346" s="86" t="s">
        <v>2050</v>
      </c>
      <c r="C346" s="86">
        <v>5</v>
      </c>
      <c r="D346" s="120">
        <v>0</v>
      </c>
      <c r="E346" s="120">
        <v>1.0969100130080565</v>
      </c>
      <c r="F346" s="86" t="s">
        <v>1893</v>
      </c>
      <c r="G346" s="86" t="b">
        <v>0</v>
      </c>
      <c r="H346" s="86" t="b">
        <v>0</v>
      </c>
      <c r="I346" s="86" t="b">
        <v>0</v>
      </c>
      <c r="J346" s="86" t="b">
        <v>0</v>
      </c>
      <c r="K346" s="86" t="b">
        <v>0</v>
      </c>
      <c r="L346" s="86" t="b">
        <v>0</v>
      </c>
    </row>
    <row r="347" spans="1:12" ht="15">
      <c r="A347" s="86" t="s">
        <v>2050</v>
      </c>
      <c r="B347" s="86" t="s">
        <v>2055</v>
      </c>
      <c r="C347" s="86">
        <v>5</v>
      </c>
      <c r="D347" s="120">
        <v>0</v>
      </c>
      <c r="E347" s="120">
        <v>1.0969100130080565</v>
      </c>
      <c r="F347" s="86" t="s">
        <v>1893</v>
      </c>
      <c r="G347" s="86" t="b">
        <v>0</v>
      </c>
      <c r="H347" s="86" t="b">
        <v>0</v>
      </c>
      <c r="I347" s="86" t="b">
        <v>0</v>
      </c>
      <c r="J347" s="86" t="b">
        <v>0</v>
      </c>
      <c r="K347" s="86" t="b">
        <v>0</v>
      </c>
      <c r="L347" s="86" t="b">
        <v>0</v>
      </c>
    </row>
    <row r="348" spans="1:12" ht="15">
      <c r="A348" s="86" t="s">
        <v>2055</v>
      </c>
      <c r="B348" s="86" t="s">
        <v>2039</v>
      </c>
      <c r="C348" s="86">
        <v>5</v>
      </c>
      <c r="D348" s="120">
        <v>0</v>
      </c>
      <c r="E348" s="120">
        <v>1.3979400086720377</v>
      </c>
      <c r="F348" s="86" t="s">
        <v>1893</v>
      </c>
      <c r="G348" s="86" t="b">
        <v>0</v>
      </c>
      <c r="H348" s="86" t="b">
        <v>0</v>
      </c>
      <c r="I348" s="86" t="b">
        <v>0</v>
      </c>
      <c r="J348" s="86" t="b">
        <v>0</v>
      </c>
      <c r="K348" s="86" t="b">
        <v>0</v>
      </c>
      <c r="L348" s="86" t="b">
        <v>0</v>
      </c>
    </row>
    <row r="349" spans="1:12" ht="15">
      <c r="A349" s="86" t="s">
        <v>2039</v>
      </c>
      <c r="B349" s="86" t="s">
        <v>2056</v>
      </c>
      <c r="C349" s="86">
        <v>5</v>
      </c>
      <c r="D349" s="120">
        <v>0</v>
      </c>
      <c r="E349" s="120">
        <v>1.3979400086720377</v>
      </c>
      <c r="F349" s="86" t="s">
        <v>1893</v>
      </c>
      <c r="G349" s="86" t="b">
        <v>0</v>
      </c>
      <c r="H349" s="86" t="b">
        <v>0</v>
      </c>
      <c r="I349" s="86" t="b">
        <v>0</v>
      </c>
      <c r="J349" s="86" t="b">
        <v>0</v>
      </c>
      <c r="K349" s="86" t="b">
        <v>0</v>
      </c>
      <c r="L349" s="86" t="b">
        <v>0</v>
      </c>
    </row>
    <row r="350" spans="1:12" ht="15">
      <c r="A350" s="86" t="s">
        <v>2056</v>
      </c>
      <c r="B350" s="86" t="s">
        <v>2057</v>
      </c>
      <c r="C350" s="86">
        <v>5</v>
      </c>
      <c r="D350" s="120">
        <v>0</v>
      </c>
      <c r="E350" s="120">
        <v>1.3979400086720377</v>
      </c>
      <c r="F350" s="86" t="s">
        <v>1893</v>
      </c>
      <c r="G350" s="86" t="b">
        <v>0</v>
      </c>
      <c r="H350" s="86" t="b">
        <v>0</v>
      </c>
      <c r="I350" s="86" t="b">
        <v>0</v>
      </c>
      <c r="J350" s="86" t="b">
        <v>0</v>
      </c>
      <c r="K350" s="86" t="b">
        <v>0</v>
      </c>
      <c r="L350" s="86" t="b">
        <v>0</v>
      </c>
    </row>
    <row r="351" spans="1:12" ht="15">
      <c r="A351" s="86" t="s">
        <v>2057</v>
      </c>
      <c r="B351" s="86" t="s">
        <v>2058</v>
      </c>
      <c r="C351" s="86">
        <v>5</v>
      </c>
      <c r="D351" s="120">
        <v>0</v>
      </c>
      <c r="E351" s="120">
        <v>1.3979400086720377</v>
      </c>
      <c r="F351" s="86" t="s">
        <v>1893</v>
      </c>
      <c r="G351" s="86" t="b">
        <v>0</v>
      </c>
      <c r="H351" s="86" t="b">
        <v>0</v>
      </c>
      <c r="I351" s="86" t="b">
        <v>0</v>
      </c>
      <c r="J351" s="86" t="b">
        <v>0</v>
      </c>
      <c r="K351" s="86" t="b">
        <v>0</v>
      </c>
      <c r="L351" s="86" t="b">
        <v>0</v>
      </c>
    </row>
    <row r="352" spans="1:12" ht="15">
      <c r="A352" s="86" t="s">
        <v>2058</v>
      </c>
      <c r="B352" s="86" t="s">
        <v>2425</v>
      </c>
      <c r="C352" s="86">
        <v>5</v>
      </c>
      <c r="D352" s="120">
        <v>0</v>
      </c>
      <c r="E352" s="120">
        <v>1.3979400086720377</v>
      </c>
      <c r="F352" s="86" t="s">
        <v>1893</v>
      </c>
      <c r="G352" s="86" t="b">
        <v>0</v>
      </c>
      <c r="H352" s="86" t="b">
        <v>0</v>
      </c>
      <c r="I352" s="86" t="b">
        <v>0</v>
      </c>
      <c r="J352" s="86" t="b">
        <v>0</v>
      </c>
      <c r="K352" s="86" t="b">
        <v>0</v>
      </c>
      <c r="L352" s="86" t="b">
        <v>0</v>
      </c>
    </row>
    <row r="353" spans="1:12" ht="15">
      <c r="A353" s="86" t="s">
        <v>2425</v>
      </c>
      <c r="B353" s="86" t="s">
        <v>2426</v>
      </c>
      <c r="C353" s="86">
        <v>5</v>
      </c>
      <c r="D353" s="120">
        <v>0</v>
      </c>
      <c r="E353" s="120">
        <v>1.3979400086720377</v>
      </c>
      <c r="F353" s="86" t="s">
        <v>1893</v>
      </c>
      <c r="G353" s="86" t="b">
        <v>0</v>
      </c>
      <c r="H353" s="86" t="b">
        <v>0</v>
      </c>
      <c r="I353" s="86" t="b">
        <v>0</v>
      </c>
      <c r="J353" s="86" t="b">
        <v>0</v>
      </c>
      <c r="K353" s="86" t="b">
        <v>0</v>
      </c>
      <c r="L353" s="86" t="b">
        <v>0</v>
      </c>
    </row>
    <row r="354" spans="1:12" ht="15">
      <c r="A354" s="86" t="s">
        <v>2426</v>
      </c>
      <c r="B354" s="86" t="s">
        <v>436</v>
      </c>
      <c r="C354" s="86">
        <v>5</v>
      </c>
      <c r="D354" s="120">
        <v>0</v>
      </c>
      <c r="E354" s="120">
        <v>1.3979400086720377</v>
      </c>
      <c r="F354" s="86" t="s">
        <v>1893</v>
      </c>
      <c r="G354" s="86" t="b">
        <v>0</v>
      </c>
      <c r="H354" s="86" t="b">
        <v>0</v>
      </c>
      <c r="I354" s="86" t="b">
        <v>0</v>
      </c>
      <c r="J354" s="86" t="b">
        <v>0</v>
      </c>
      <c r="K354" s="86" t="b">
        <v>0</v>
      </c>
      <c r="L354" s="86" t="b">
        <v>0</v>
      </c>
    </row>
    <row r="355" spans="1:12" ht="15">
      <c r="A355" s="86" t="s">
        <v>436</v>
      </c>
      <c r="B355" s="86" t="s">
        <v>2427</v>
      </c>
      <c r="C355" s="86">
        <v>5</v>
      </c>
      <c r="D355" s="120">
        <v>0</v>
      </c>
      <c r="E355" s="120">
        <v>1.3979400086720377</v>
      </c>
      <c r="F355" s="86" t="s">
        <v>1893</v>
      </c>
      <c r="G355" s="86" t="b">
        <v>0</v>
      </c>
      <c r="H355" s="86" t="b">
        <v>0</v>
      </c>
      <c r="I355" s="86" t="b">
        <v>0</v>
      </c>
      <c r="J355" s="86" t="b">
        <v>0</v>
      </c>
      <c r="K355" s="86" t="b">
        <v>0</v>
      </c>
      <c r="L355" s="86" t="b">
        <v>0</v>
      </c>
    </row>
    <row r="356" spans="1:12" ht="15">
      <c r="A356" s="86" t="s">
        <v>2427</v>
      </c>
      <c r="B356" s="86" t="s">
        <v>352</v>
      </c>
      <c r="C356" s="86">
        <v>5</v>
      </c>
      <c r="D356" s="120">
        <v>0</v>
      </c>
      <c r="E356" s="120">
        <v>1.3979400086720377</v>
      </c>
      <c r="F356" s="86" t="s">
        <v>1893</v>
      </c>
      <c r="G356" s="86" t="b">
        <v>0</v>
      </c>
      <c r="H356" s="86" t="b">
        <v>0</v>
      </c>
      <c r="I356" s="86" t="b">
        <v>0</v>
      </c>
      <c r="J356" s="86" t="b">
        <v>0</v>
      </c>
      <c r="K356" s="86" t="b">
        <v>0</v>
      </c>
      <c r="L356" s="86" t="b">
        <v>0</v>
      </c>
    </row>
    <row r="357" spans="1:12" ht="15">
      <c r="A357" s="86" t="s">
        <v>352</v>
      </c>
      <c r="B357" s="86" t="s">
        <v>2428</v>
      </c>
      <c r="C357" s="86">
        <v>5</v>
      </c>
      <c r="D357" s="120">
        <v>0</v>
      </c>
      <c r="E357" s="120">
        <v>1.3979400086720377</v>
      </c>
      <c r="F357" s="86" t="s">
        <v>1893</v>
      </c>
      <c r="G357" s="86" t="b">
        <v>0</v>
      </c>
      <c r="H357" s="86" t="b">
        <v>0</v>
      </c>
      <c r="I357" s="86" t="b">
        <v>0</v>
      </c>
      <c r="J357" s="86" t="b">
        <v>0</v>
      </c>
      <c r="K357" s="86" t="b">
        <v>0</v>
      </c>
      <c r="L357" s="86" t="b">
        <v>0</v>
      </c>
    </row>
    <row r="358" spans="1:12" ht="15">
      <c r="A358" s="86" t="s">
        <v>2428</v>
      </c>
      <c r="B358" s="86" t="s">
        <v>2006</v>
      </c>
      <c r="C358" s="86">
        <v>5</v>
      </c>
      <c r="D358" s="120">
        <v>0</v>
      </c>
      <c r="E358" s="120">
        <v>1.3979400086720377</v>
      </c>
      <c r="F358" s="86" t="s">
        <v>1893</v>
      </c>
      <c r="G358" s="86" t="b">
        <v>0</v>
      </c>
      <c r="H358" s="86" t="b">
        <v>0</v>
      </c>
      <c r="I358" s="86" t="b">
        <v>0</v>
      </c>
      <c r="J358" s="86" t="b">
        <v>0</v>
      </c>
      <c r="K358" s="86" t="b">
        <v>0</v>
      </c>
      <c r="L358" s="86" t="b">
        <v>0</v>
      </c>
    </row>
    <row r="359" spans="1:12" ht="15">
      <c r="A359" s="86" t="s">
        <v>2006</v>
      </c>
      <c r="B359" s="86" t="s">
        <v>2402</v>
      </c>
      <c r="C359" s="86">
        <v>5</v>
      </c>
      <c r="D359" s="120">
        <v>0</v>
      </c>
      <c r="E359" s="120">
        <v>1.3979400086720377</v>
      </c>
      <c r="F359" s="86" t="s">
        <v>1893</v>
      </c>
      <c r="G359" s="86" t="b">
        <v>0</v>
      </c>
      <c r="H359" s="86" t="b">
        <v>0</v>
      </c>
      <c r="I359" s="86" t="b">
        <v>0</v>
      </c>
      <c r="J359" s="86" t="b">
        <v>0</v>
      </c>
      <c r="K359" s="86" t="b">
        <v>0</v>
      </c>
      <c r="L359" s="86" t="b">
        <v>0</v>
      </c>
    </row>
    <row r="360" spans="1:12" ht="15">
      <c r="A360" s="86" t="s">
        <v>2402</v>
      </c>
      <c r="B360" s="86" t="s">
        <v>2406</v>
      </c>
      <c r="C360" s="86">
        <v>5</v>
      </c>
      <c r="D360" s="120">
        <v>0</v>
      </c>
      <c r="E360" s="120">
        <v>1.3979400086720377</v>
      </c>
      <c r="F360" s="86" t="s">
        <v>1893</v>
      </c>
      <c r="G360" s="86" t="b">
        <v>0</v>
      </c>
      <c r="H360" s="86" t="b">
        <v>0</v>
      </c>
      <c r="I360" s="86" t="b">
        <v>0</v>
      </c>
      <c r="J360" s="86" t="b">
        <v>0</v>
      </c>
      <c r="K360" s="86" t="b">
        <v>0</v>
      </c>
      <c r="L360" s="86" t="b">
        <v>0</v>
      </c>
    </row>
    <row r="361" spans="1:12" ht="15">
      <c r="A361" s="86" t="s">
        <v>2406</v>
      </c>
      <c r="B361" s="86" t="s">
        <v>2050</v>
      </c>
      <c r="C361" s="86">
        <v>5</v>
      </c>
      <c r="D361" s="120">
        <v>0</v>
      </c>
      <c r="E361" s="120">
        <v>1.0969100130080565</v>
      </c>
      <c r="F361" s="86" t="s">
        <v>1893</v>
      </c>
      <c r="G361" s="86" t="b">
        <v>0</v>
      </c>
      <c r="H361" s="86" t="b">
        <v>0</v>
      </c>
      <c r="I361" s="86" t="b">
        <v>0</v>
      </c>
      <c r="J361" s="86" t="b">
        <v>0</v>
      </c>
      <c r="K361" s="86" t="b">
        <v>0</v>
      </c>
      <c r="L361" s="86" t="b">
        <v>0</v>
      </c>
    </row>
    <row r="362" spans="1:12" ht="15">
      <c r="A362" s="86" t="s">
        <v>2050</v>
      </c>
      <c r="B362" s="86" t="s">
        <v>2429</v>
      </c>
      <c r="C362" s="86">
        <v>5</v>
      </c>
      <c r="D362" s="120">
        <v>0</v>
      </c>
      <c r="E362" s="120">
        <v>1.0969100130080565</v>
      </c>
      <c r="F362" s="86" t="s">
        <v>1893</v>
      </c>
      <c r="G362" s="86" t="b">
        <v>0</v>
      </c>
      <c r="H362" s="86" t="b">
        <v>0</v>
      </c>
      <c r="I362" s="86" t="b">
        <v>0</v>
      </c>
      <c r="J362" s="86" t="b">
        <v>0</v>
      </c>
      <c r="K362" s="86" t="b">
        <v>0</v>
      </c>
      <c r="L362" s="86" t="b">
        <v>0</v>
      </c>
    </row>
    <row r="363" spans="1:12" ht="15">
      <c r="A363" s="86" t="s">
        <v>2429</v>
      </c>
      <c r="B363" s="86" t="s">
        <v>2430</v>
      </c>
      <c r="C363" s="86">
        <v>5</v>
      </c>
      <c r="D363" s="120">
        <v>0</v>
      </c>
      <c r="E363" s="120">
        <v>1.3979400086720377</v>
      </c>
      <c r="F363" s="86" t="s">
        <v>1893</v>
      </c>
      <c r="G363" s="86" t="b">
        <v>0</v>
      </c>
      <c r="H363" s="86" t="b">
        <v>0</v>
      </c>
      <c r="I363" s="86" t="b">
        <v>0</v>
      </c>
      <c r="J363" s="86" t="b">
        <v>0</v>
      </c>
      <c r="K363" s="86" t="b">
        <v>0</v>
      </c>
      <c r="L363" s="86" t="b">
        <v>0</v>
      </c>
    </row>
    <row r="364" spans="1:12" ht="15">
      <c r="A364" s="86" t="s">
        <v>2430</v>
      </c>
      <c r="B364" s="86" t="s">
        <v>2431</v>
      </c>
      <c r="C364" s="86">
        <v>5</v>
      </c>
      <c r="D364" s="120">
        <v>0</v>
      </c>
      <c r="E364" s="120">
        <v>1.3979400086720377</v>
      </c>
      <c r="F364" s="86" t="s">
        <v>1893</v>
      </c>
      <c r="G364" s="86" t="b">
        <v>0</v>
      </c>
      <c r="H364" s="86" t="b">
        <v>0</v>
      </c>
      <c r="I364" s="86" t="b">
        <v>0</v>
      </c>
      <c r="J364" s="86" t="b">
        <v>0</v>
      </c>
      <c r="K364" s="86" t="b">
        <v>0</v>
      </c>
      <c r="L364" s="86" t="b">
        <v>0</v>
      </c>
    </row>
    <row r="365" spans="1:12" ht="15">
      <c r="A365" s="86" t="s">
        <v>2431</v>
      </c>
      <c r="B365" s="86" t="s">
        <v>351</v>
      </c>
      <c r="C365" s="86">
        <v>5</v>
      </c>
      <c r="D365" s="120">
        <v>0</v>
      </c>
      <c r="E365" s="120">
        <v>1.3979400086720377</v>
      </c>
      <c r="F365" s="86" t="s">
        <v>1893</v>
      </c>
      <c r="G365" s="86" t="b">
        <v>0</v>
      </c>
      <c r="H365" s="86" t="b">
        <v>0</v>
      </c>
      <c r="I365" s="86" t="b">
        <v>0</v>
      </c>
      <c r="J365" s="86" t="b">
        <v>0</v>
      </c>
      <c r="K365" s="86" t="b">
        <v>0</v>
      </c>
      <c r="L365" s="86" t="b">
        <v>0</v>
      </c>
    </row>
    <row r="366" spans="1:12" ht="15">
      <c r="A366" s="86" t="s">
        <v>351</v>
      </c>
      <c r="B366" s="86" t="s">
        <v>2432</v>
      </c>
      <c r="C366" s="86">
        <v>5</v>
      </c>
      <c r="D366" s="120">
        <v>0</v>
      </c>
      <c r="E366" s="120">
        <v>1.3979400086720377</v>
      </c>
      <c r="F366" s="86" t="s">
        <v>1893</v>
      </c>
      <c r="G366" s="86" t="b">
        <v>0</v>
      </c>
      <c r="H366" s="86" t="b">
        <v>0</v>
      </c>
      <c r="I366" s="86" t="b">
        <v>0</v>
      </c>
      <c r="J366" s="86" t="b">
        <v>0</v>
      </c>
      <c r="K366" s="86" t="b">
        <v>0</v>
      </c>
      <c r="L366" s="86" t="b">
        <v>0</v>
      </c>
    </row>
    <row r="367" spans="1:12" ht="15">
      <c r="A367" s="86" t="s">
        <v>2432</v>
      </c>
      <c r="B367" s="86" t="s">
        <v>2038</v>
      </c>
      <c r="C367" s="86">
        <v>5</v>
      </c>
      <c r="D367" s="120">
        <v>0</v>
      </c>
      <c r="E367" s="120">
        <v>1.3979400086720377</v>
      </c>
      <c r="F367" s="86" t="s">
        <v>1893</v>
      </c>
      <c r="G367" s="86" t="b">
        <v>0</v>
      </c>
      <c r="H367" s="86" t="b">
        <v>0</v>
      </c>
      <c r="I367" s="86" t="b">
        <v>0</v>
      </c>
      <c r="J367" s="86" t="b">
        <v>0</v>
      </c>
      <c r="K367" s="86" t="b">
        <v>0</v>
      </c>
      <c r="L367" s="86" t="b">
        <v>0</v>
      </c>
    </row>
    <row r="368" spans="1:12" ht="15">
      <c r="A368" s="86" t="s">
        <v>2060</v>
      </c>
      <c r="B368" s="86" t="s">
        <v>2061</v>
      </c>
      <c r="C368" s="86">
        <v>7</v>
      </c>
      <c r="D368" s="120">
        <v>0</v>
      </c>
      <c r="E368" s="120">
        <v>1.0413926851582251</v>
      </c>
      <c r="F368" s="86" t="s">
        <v>1894</v>
      </c>
      <c r="G368" s="86" t="b">
        <v>0</v>
      </c>
      <c r="H368" s="86" t="b">
        <v>0</v>
      </c>
      <c r="I368" s="86" t="b">
        <v>0</v>
      </c>
      <c r="J368" s="86" t="b">
        <v>0</v>
      </c>
      <c r="K368" s="86" t="b">
        <v>0</v>
      </c>
      <c r="L368" s="86" t="b">
        <v>0</v>
      </c>
    </row>
    <row r="369" spans="1:12" ht="15">
      <c r="A369" s="86" t="s">
        <v>2061</v>
      </c>
      <c r="B369" s="86" t="s">
        <v>2038</v>
      </c>
      <c r="C369" s="86">
        <v>7</v>
      </c>
      <c r="D369" s="120">
        <v>0</v>
      </c>
      <c r="E369" s="120">
        <v>1.0413926851582251</v>
      </c>
      <c r="F369" s="86" t="s">
        <v>1894</v>
      </c>
      <c r="G369" s="86" t="b">
        <v>0</v>
      </c>
      <c r="H369" s="86" t="b">
        <v>0</v>
      </c>
      <c r="I369" s="86" t="b">
        <v>0</v>
      </c>
      <c r="J369" s="86" t="b">
        <v>0</v>
      </c>
      <c r="K369" s="86" t="b">
        <v>0</v>
      </c>
      <c r="L369" s="86" t="b">
        <v>0</v>
      </c>
    </row>
    <row r="370" spans="1:12" ht="15">
      <c r="A370" s="86" t="s">
        <v>2038</v>
      </c>
      <c r="B370" s="86" t="s">
        <v>2062</v>
      </c>
      <c r="C370" s="86">
        <v>7</v>
      </c>
      <c r="D370" s="120">
        <v>0</v>
      </c>
      <c r="E370" s="120">
        <v>1.0413926851582251</v>
      </c>
      <c r="F370" s="86" t="s">
        <v>1894</v>
      </c>
      <c r="G370" s="86" t="b">
        <v>0</v>
      </c>
      <c r="H370" s="86" t="b">
        <v>0</v>
      </c>
      <c r="I370" s="86" t="b">
        <v>0</v>
      </c>
      <c r="J370" s="86" t="b">
        <v>1</v>
      </c>
      <c r="K370" s="86" t="b">
        <v>0</v>
      </c>
      <c r="L370" s="86" t="b">
        <v>0</v>
      </c>
    </row>
    <row r="371" spans="1:12" ht="15">
      <c r="A371" s="86" t="s">
        <v>2062</v>
      </c>
      <c r="B371" s="86" t="s">
        <v>2063</v>
      </c>
      <c r="C371" s="86">
        <v>7</v>
      </c>
      <c r="D371" s="120">
        <v>0</v>
      </c>
      <c r="E371" s="120">
        <v>1.0413926851582251</v>
      </c>
      <c r="F371" s="86" t="s">
        <v>1894</v>
      </c>
      <c r="G371" s="86" t="b">
        <v>1</v>
      </c>
      <c r="H371" s="86" t="b">
        <v>0</v>
      </c>
      <c r="I371" s="86" t="b">
        <v>0</v>
      </c>
      <c r="J371" s="86" t="b">
        <v>0</v>
      </c>
      <c r="K371" s="86" t="b">
        <v>0</v>
      </c>
      <c r="L371" s="86" t="b">
        <v>0</v>
      </c>
    </row>
    <row r="372" spans="1:12" ht="15">
      <c r="A372" s="86" t="s">
        <v>2063</v>
      </c>
      <c r="B372" s="86" t="s">
        <v>2064</v>
      </c>
      <c r="C372" s="86">
        <v>7</v>
      </c>
      <c r="D372" s="120">
        <v>0</v>
      </c>
      <c r="E372" s="120">
        <v>1.0413926851582251</v>
      </c>
      <c r="F372" s="86" t="s">
        <v>1894</v>
      </c>
      <c r="G372" s="86" t="b">
        <v>0</v>
      </c>
      <c r="H372" s="86" t="b">
        <v>0</v>
      </c>
      <c r="I372" s="86" t="b">
        <v>0</v>
      </c>
      <c r="J372" s="86" t="b">
        <v>0</v>
      </c>
      <c r="K372" s="86" t="b">
        <v>0</v>
      </c>
      <c r="L372" s="86" t="b">
        <v>0</v>
      </c>
    </row>
    <row r="373" spans="1:12" ht="15">
      <c r="A373" s="86" t="s">
        <v>2064</v>
      </c>
      <c r="B373" s="86" t="s">
        <v>2065</v>
      </c>
      <c r="C373" s="86">
        <v>7</v>
      </c>
      <c r="D373" s="120">
        <v>0</v>
      </c>
      <c r="E373" s="120">
        <v>1.0413926851582251</v>
      </c>
      <c r="F373" s="86" t="s">
        <v>1894</v>
      </c>
      <c r="G373" s="86" t="b">
        <v>0</v>
      </c>
      <c r="H373" s="86" t="b">
        <v>0</v>
      </c>
      <c r="I373" s="86" t="b">
        <v>0</v>
      </c>
      <c r="J373" s="86" t="b">
        <v>0</v>
      </c>
      <c r="K373" s="86" t="b">
        <v>0</v>
      </c>
      <c r="L373" s="86" t="b">
        <v>0</v>
      </c>
    </row>
    <row r="374" spans="1:12" ht="15">
      <c r="A374" s="86" t="s">
        <v>2065</v>
      </c>
      <c r="B374" s="86" t="s">
        <v>2066</v>
      </c>
      <c r="C374" s="86">
        <v>7</v>
      </c>
      <c r="D374" s="120">
        <v>0</v>
      </c>
      <c r="E374" s="120">
        <v>1.0413926851582251</v>
      </c>
      <c r="F374" s="86" t="s">
        <v>1894</v>
      </c>
      <c r="G374" s="86" t="b">
        <v>0</v>
      </c>
      <c r="H374" s="86" t="b">
        <v>0</v>
      </c>
      <c r="I374" s="86" t="b">
        <v>0</v>
      </c>
      <c r="J374" s="86" t="b">
        <v>0</v>
      </c>
      <c r="K374" s="86" t="b">
        <v>0</v>
      </c>
      <c r="L374" s="86" t="b">
        <v>0</v>
      </c>
    </row>
    <row r="375" spans="1:12" ht="15">
      <c r="A375" s="86" t="s">
        <v>2066</v>
      </c>
      <c r="B375" s="86" t="s">
        <v>2067</v>
      </c>
      <c r="C375" s="86">
        <v>7</v>
      </c>
      <c r="D375" s="120">
        <v>0</v>
      </c>
      <c r="E375" s="120">
        <v>1.0413926851582251</v>
      </c>
      <c r="F375" s="86" t="s">
        <v>1894</v>
      </c>
      <c r="G375" s="86" t="b">
        <v>0</v>
      </c>
      <c r="H375" s="86" t="b">
        <v>0</v>
      </c>
      <c r="I375" s="86" t="b">
        <v>0</v>
      </c>
      <c r="J375" s="86" t="b">
        <v>0</v>
      </c>
      <c r="K375" s="86" t="b">
        <v>1</v>
      </c>
      <c r="L375" s="86" t="b">
        <v>0</v>
      </c>
    </row>
    <row r="376" spans="1:12" ht="15">
      <c r="A376" s="86" t="s">
        <v>2067</v>
      </c>
      <c r="B376" s="86" t="s">
        <v>2068</v>
      </c>
      <c r="C376" s="86">
        <v>7</v>
      </c>
      <c r="D376" s="120">
        <v>0</v>
      </c>
      <c r="E376" s="120">
        <v>1.0413926851582251</v>
      </c>
      <c r="F376" s="86" t="s">
        <v>1894</v>
      </c>
      <c r="G376" s="86" t="b">
        <v>0</v>
      </c>
      <c r="H376" s="86" t="b">
        <v>1</v>
      </c>
      <c r="I376" s="86" t="b">
        <v>0</v>
      </c>
      <c r="J376" s="86" t="b">
        <v>0</v>
      </c>
      <c r="K376" s="86" t="b">
        <v>1</v>
      </c>
      <c r="L376" s="86" t="b">
        <v>0</v>
      </c>
    </row>
    <row r="377" spans="1:12" ht="15">
      <c r="A377" s="86" t="s">
        <v>2068</v>
      </c>
      <c r="B377" s="86" t="s">
        <v>2039</v>
      </c>
      <c r="C377" s="86">
        <v>7</v>
      </c>
      <c r="D377" s="120">
        <v>0</v>
      </c>
      <c r="E377" s="120">
        <v>1.0413926851582251</v>
      </c>
      <c r="F377" s="86" t="s">
        <v>1894</v>
      </c>
      <c r="G377" s="86" t="b">
        <v>0</v>
      </c>
      <c r="H377" s="86" t="b">
        <v>1</v>
      </c>
      <c r="I377" s="86" t="b">
        <v>0</v>
      </c>
      <c r="J377" s="86" t="b">
        <v>0</v>
      </c>
      <c r="K377" s="86" t="b">
        <v>0</v>
      </c>
      <c r="L377" s="86" t="b">
        <v>0</v>
      </c>
    </row>
    <row r="378" spans="1:12" ht="15">
      <c r="A378" s="86" t="s">
        <v>2039</v>
      </c>
      <c r="B378" s="86" t="s">
        <v>2040</v>
      </c>
      <c r="C378" s="86">
        <v>7</v>
      </c>
      <c r="D378" s="120">
        <v>0</v>
      </c>
      <c r="E378" s="120">
        <v>1.0413926851582251</v>
      </c>
      <c r="F378" s="86" t="s">
        <v>1894</v>
      </c>
      <c r="G378" s="86" t="b">
        <v>0</v>
      </c>
      <c r="H378" s="86" t="b">
        <v>0</v>
      </c>
      <c r="I378" s="86" t="b">
        <v>0</v>
      </c>
      <c r="J378" s="86" t="b">
        <v>0</v>
      </c>
      <c r="K378" s="86" t="b">
        <v>0</v>
      </c>
      <c r="L378" s="86" t="b">
        <v>0</v>
      </c>
    </row>
    <row r="379" spans="1:12" ht="15">
      <c r="A379" s="86" t="s">
        <v>2076</v>
      </c>
      <c r="B379" s="86" t="s">
        <v>2077</v>
      </c>
      <c r="C379" s="86">
        <v>5</v>
      </c>
      <c r="D379" s="120">
        <v>0</v>
      </c>
      <c r="E379" s="120">
        <v>1.255272505103306</v>
      </c>
      <c r="F379" s="86" t="s">
        <v>1896</v>
      </c>
      <c r="G379" s="86" t="b">
        <v>0</v>
      </c>
      <c r="H379" s="86" t="b">
        <v>0</v>
      </c>
      <c r="I379" s="86" t="b">
        <v>0</v>
      </c>
      <c r="J379" s="86" t="b">
        <v>1</v>
      </c>
      <c r="K379" s="86" t="b">
        <v>0</v>
      </c>
      <c r="L379" s="86" t="b">
        <v>0</v>
      </c>
    </row>
    <row r="380" spans="1:12" ht="15">
      <c r="A380" s="86" t="s">
        <v>2077</v>
      </c>
      <c r="B380" s="86" t="s">
        <v>2078</v>
      </c>
      <c r="C380" s="86">
        <v>5</v>
      </c>
      <c r="D380" s="120">
        <v>0</v>
      </c>
      <c r="E380" s="120">
        <v>1.255272505103306</v>
      </c>
      <c r="F380" s="86" t="s">
        <v>1896</v>
      </c>
      <c r="G380" s="86" t="b">
        <v>1</v>
      </c>
      <c r="H380" s="86" t="b">
        <v>0</v>
      </c>
      <c r="I380" s="86" t="b">
        <v>0</v>
      </c>
      <c r="J380" s="86" t="b">
        <v>0</v>
      </c>
      <c r="K380" s="86" t="b">
        <v>0</v>
      </c>
      <c r="L380" s="86" t="b">
        <v>0</v>
      </c>
    </row>
    <row r="381" spans="1:12" ht="15">
      <c r="A381" s="86" t="s">
        <v>2078</v>
      </c>
      <c r="B381" s="86" t="s">
        <v>2079</v>
      </c>
      <c r="C381" s="86">
        <v>5</v>
      </c>
      <c r="D381" s="120">
        <v>0</v>
      </c>
      <c r="E381" s="120">
        <v>1.255272505103306</v>
      </c>
      <c r="F381" s="86" t="s">
        <v>1896</v>
      </c>
      <c r="G381" s="86" t="b">
        <v>0</v>
      </c>
      <c r="H381" s="86" t="b">
        <v>0</v>
      </c>
      <c r="I381" s="86" t="b">
        <v>0</v>
      </c>
      <c r="J381" s="86" t="b">
        <v>0</v>
      </c>
      <c r="K381" s="86" t="b">
        <v>1</v>
      </c>
      <c r="L381" s="86" t="b">
        <v>0</v>
      </c>
    </row>
    <row r="382" spans="1:12" ht="15">
      <c r="A382" s="86" t="s">
        <v>2079</v>
      </c>
      <c r="B382" s="86" t="s">
        <v>2080</v>
      </c>
      <c r="C382" s="86">
        <v>5</v>
      </c>
      <c r="D382" s="120">
        <v>0</v>
      </c>
      <c r="E382" s="120">
        <v>1.255272505103306</v>
      </c>
      <c r="F382" s="86" t="s">
        <v>1896</v>
      </c>
      <c r="G382" s="86" t="b">
        <v>0</v>
      </c>
      <c r="H382" s="86" t="b">
        <v>1</v>
      </c>
      <c r="I382" s="86" t="b">
        <v>0</v>
      </c>
      <c r="J382" s="86" t="b">
        <v>0</v>
      </c>
      <c r="K382" s="86" t="b">
        <v>0</v>
      </c>
      <c r="L382" s="86" t="b">
        <v>0</v>
      </c>
    </row>
    <row r="383" spans="1:12" ht="15">
      <c r="A383" s="86" t="s">
        <v>2080</v>
      </c>
      <c r="B383" s="86" t="s">
        <v>2075</v>
      </c>
      <c r="C383" s="86">
        <v>5</v>
      </c>
      <c r="D383" s="120">
        <v>0</v>
      </c>
      <c r="E383" s="120">
        <v>0.9542425094393249</v>
      </c>
      <c r="F383" s="86" t="s">
        <v>1896</v>
      </c>
      <c r="G383" s="86" t="b">
        <v>0</v>
      </c>
      <c r="H383" s="86" t="b">
        <v>0</v>
      </c>
      <c r="I383" s="86" t="b">
        <v>0</v>
      </c>
      <c r="J383" s="86" t="b">
        <v>0</v>
      </c>
      <c r="K383" s="86" t="b">
        <v>0</v>
      </c>
      <c r="L383" s="86" t="b">
        <v>0</v>
      </c>
    </row>
    <row r="384" spans="1:12" ht="15">
      <c r="A384" s="86" t="s">
        <v>2075</v>
      </c>
      <c r="B384" s="86" t="s">
        <v>2081</v>
      </c>
      <c r="C384" s="86">
        <v>5</v>
      </c>
      <c r="D384" s="120">
        <v>0</v>
      </c>
      <c r="E384" s="120">
        <v>0.9542425094393249</v>
      </c>
      <c r="F384" s="86" t="s">
        <v>1896</v>
      </c>
      <c r="G384" s="86" t="b">
        <v>0</v>
      </c>
      <c r="H384" s="86" t="b">
        <v>0</v>
      </c>
      <c r="I384" s="86" t="b">
        <v>0</v>
      </c>
      <c r="J384" s="86" t="b">
        <v>0</v>
      </c>
      <c r="K384" s="86" t="b">
        <v>0</v>
      </c>
      <c r="L384" s="86" t="b">
        <v>0</v>
      </c>
    </row>
    <row r="385" spans="1:12" ht="15">
      <c r="A385" s="86" t="s">
        <v>2081</v>
      </c>
      <c r="B385" s="86" t="s">
        <v>2082</v>
      </c>
      <c r="C385" s="86">
        <v>5</v>
      </c>
      <c r="D385" s="120">
        <v>0</v>
      </c>
      <c r="E385" s="120">
        <v>1.255272505103306</v>
      </c>
      <c r="F385" s="86" t="s">
        <v>1896</v>
      </c>
      <c r="G385" s="86" t="b">
        <v>0</v>
      </c>
      <c r="H385" s="86" t="b">
        <v>0</v>
      </c>
      <c r="I385" s="86" t="b">
        <v>0</v>
      </c>
      <c r="J385" s="86" t="b">
        <v>0</v>
      </c>
      <c r="K385" s="86" t="b">
        <v>0</v>
      </c>
      <c r="L385" s="86" t="b">
        <v>0</v>
      </c>
    </row>
    <row r="386" spans="1:12" ht="15">
      <c r="A386" s="86" t="s">
        <v>2082</v>
      </c>
      <c r="B386" s="86" t="s">
        <v>2083</v>
      </c>
      <c r="C386" s="86">
        <v>5</v>
      </c>
      <c r="D386" s="120">
        <v>0</v>
      </c>
      <c r="E386" s="120">
        <v>1.255272505103306</v>
      </c>
      <c r="F386" s="86" t="s">
        <v>1896</v>
      </c>
      <c r="G386" s="86" t="b">
        <v>0</v>
      </c>
      <c r="H386" s="86" t="b">
        <v>0</v>
      </c>
      <c r="I386" s="86" t="b">
        <v>0</v>
      </c>
      <c r="J386" s="86" t="b">
        <v>0</v>
      </c>
      <c r="K386" s="86" t="b">
        <v>0</v>
      </c>
      <c r="L386" s="86" t="b">
        <v>0</v>
      </c>
    </row>
    <row r="387" spans="1:12" ht="15">
      <c r="A387" s="86" t="s">
        <v>2083</v>
      </c>
      <c r="B387" s="86" t="s">
        <v>2084</v>
      </c>
      <c r="C387" s="86">
        <v>5</v>
      </c>
      <c r="D387" s="120">
        <v>0</v>
      </c>
      <c r="E387" s="120">
        <v>1.255272505103306</v>
      </c>
      <c r="F387" s="86" t="s">
        <v>1896</v>
      </c>
      <c r="G387" s="86" t="b">
        <v>0</v>
      </c>
      <c r="H387" s="86" t="b">
        <v>0</v>
      </c>
      <c r="I387" s="86" t="b">
        <v>0</v>
      </c>
      <c r="J387" s="86" t="b">
        <v>0</v>
      </c>
      <c r="K387" s="86" t="b">
        <v>0</v>
      </c>
      <c r="L387" s="86" t="b">
        <v>0</v>
      </c>
    </row>
    <row r="388" spans="1:12" ht="15">
      <c r="A388" s="86" t="s">
        <v>2084</v>
      </c>
      <c r="B388" s="86" t="s">
        <v>2413</v>
      </c>
      <c r="C388" s="86">
        <v>5</v>
      </c>
      <c r="D388" s="120">
        <v>0</v>
      </c>
      <c r="E388" s="120">
        <v>1.255272505103306</v>
      </c>
      <c r="F388" s="86" t="s">
        <v>1896</v>
      </c>
      <c r="G388" s="86" t="b">
        <v>0</v>
      </c>
      <c r="H388" s="86" t="b">
        <v>0</v>
      </c>
      <c r="I388" s="86" t="b">
        <v>0</v>
      </c>
      <c r="J388" s="86" t="b">
        <v>0</v>
      </c>
      <c r="K388" s="86" t="b">
        <v>0</v>
      </c>
      <c r="L388" s="86" t="b">
        <v>0</v>
      </c>
    </row>
    <row r="389" spans="1:12" ht="15">
      <c r="A389" s="86" t="s">
        <v>2413</v>
      </c>
      <c r="B389" s="86" t="s">
        <v>2075</v>
      </c>
      <c r="C389" s="86">
        <v>5</v>
      </c>
      <c r="D389" s="120">
        <v>0</v>
      </c>
      <c r="E389" s="120">
        <v>0.9542425094393249</v>
      </c>
      <c r="F389" s="86" t="s">
        <v>1896</v>
      </c>
      <c r="G389" s="86" t="b">
        <v>0</v>
      </c>
      <c r="H389" s="86" t="b">
        <v>0</v>
      </c>
      <c r="I389" s="86" t="b">
        <v>0</v>
      </c>
      <c r="J389" s="86" t="b">
        <v>0</v>
      </c>
      <c r="K389" s="86" t="b">
        <v>0</v>
      </c>
      <c r="L389" s="86" t="b">
        <v>0</v>
      </c>
    </row>
    <row r="390" spans="1:12" ht="15">
      <c r="A390" s="86" t="s">
        <v>2075</v>
      </c>
      <c r="B390" s="86" t="s">
        <v>2414</v>
      </c>
      <c r="C390" s="86">
        <v>5</v>
      </c>
      <c r="D390" s="120">
        <v>0</v>
      </c>
      <c r="E390" s="120">
        <v>0.9542425094393249</v>
      </c>
      <c r="F390" s="86" t="s">
        <v>1896</v>
      </c>
      <c r="G390" s="86" t="b">
        <v>0</v>
      </c>
      <c r="H390" s="86" t="b">
        <v>0</v>
      </c>
      <c r="I390" s="86" t="b">
        <v>0</v>
      </c>
      <c r="J390" s="86" t="b">
        <v>0</v>
      </c>
      <c r="K390" s="86" t="b">
        <v>1</v>
      </c>
      <c r="L390" s="86" t="b">
        <v>0</v>
      </c>
    </row>
    <row r="391" spans="1:12" ht="15">
      <c r="A391" s="86" t="s">
        <v>2414</v>
      </c>
      <c r="B391" s="86" t="s">
        <v>2415</v>
      </c>
      <c r="C391" s="86">
        <v>5</v>
      </c>
      <c r="D391" s="120">
        <v>0</v>
      </c>
      <c r="E391" s="120">
        <v>1.255272505103306</v>
      </c>
      <c r="F391" s="86" t="s">
        <v>1896</v>
      </c>
      <c r="G391" s="86" t="b">
        <v>0</v>
      </c>
      <c r="H391" s="86" t="b">
        <v>1</v>
      </c>
      <c r="I391" s="86" t="b">
        <v>0</v>
      </c>
      <c r="J391" s="86" t="b">
        <v>0</v>
      </c>
      <c r="K391" s="86" t="b">
        <v>0</v>
      </c>
      <c r="L391" s="86" t="b">
        <v>0</v>
      </c>
    </row>
    <row r="392" spans="1:12" ht="15">
      <c r="A392" s="86" t="s">
        <v>2415</v>
      </c>
      <c r="B392" s="86" t="s">
        <v>2038</v>
      </c>
      <c r="C392" s="86">
        <v>5</v>
      </c>
      <c r="D392" s="120">
        <v>0</v>
      </c>
      <c r="E392" s="120">
        <v>1.255272505103306</v>
      </c>
      <c r="F392" s="86" t="s">
        <v>1896</v>
      </c>
      <c r="G392" s="86" t="b">
        <v>0</v>
      </c>
      <c r="H392" s="86" t="b">
        <v>0</v>
      </c>
      <c r="I392" s="86" t="b">
        <v>0</v>
      </c>
      <c r="J392" s="86" t="b">
        <v>0</v>
      </c>
      <c r="K392" s="86" t="b">
        <v>0</v>
      </c>
      <c r="L392" s="86" t="b">
        <v>0</v>
      </c>
    </row>
    <row r="393" spans="1:12" ht="15">
      <c r="A393" s="86" t="s">
        <v>2038</v>
      </c>
      <c r="B393" s="86" t="s">
        <v>2039</v>
      </c>
      <c r="C393" s="86">
        <v>5</v>
      </c>
      <c r="D393" s="120">
        <v>0</v>
      </c>
      <c r="E393" s="120">
        <v>1.255272505103306</v>
      </c>
      <c r="F393" s="86" t="s">
        <v>1896</v>
      </c>
      <c r="G393" s="86" t="b">
        <v>0</v>
      </c>
      <c r="H393" s="86" t="b">
        <v>0</v>
      </c>
      <c r="I393" s="86" t="b">
        <v>0</v>
      </c>
      <c r="J393" s="86" t="b">
        <v>0</v>
      </c>
      <c r="K393" s="86" t="b">
        <v>0</v>
      </c>
      <c r="L393" s="86" t="b">
        <v>0</v>
      </c>
    </row>
    <row r="394" spans="1:12" ht="15">
      <c r="A394" s="86" t="s">
        <v>2039</v>
      </c>
      <c r="B394" s="86" t="s">
        <v>2416</v>
      </c>
      <c r="C394" s="86">
        <v>5</v>
      </c>
      <c r="D394" s="120">
        <v>0</v>
      </c>
      <c r="E394" s="120">
        <v>1.255272505103306</v>
      </c>
      <c r="F394" s="86" t="s">
        <v>1896</v>
      </c>
      <c r="G394" s="86" t="b">
        <v>0</v>
      </c>
      <c r="H394" s="86" t="b">
        <v>0</v>
      </c>
      <c r="I394" s="86" t="b">
        <v>0</v>
      </c>
      <c r="J394" s="86" t="b">
        <v>0</v>
      </c>
      <c r="K394" s="86" t="b">
        <v>0</v>
      </c>
      <c r="L394" s="86" t="b">
        <v>0</v>
      </c>
    </row>
    <row r="395" spans="1:12" ht="15">
      <c r="A395" s="86" t="s">
        <v>2416</v>
      </c>
      <c r="B395" s="86" t="s">
        <v>2405</v>
      </c>
      <c r="C395" s="86">
        <v>5</v>
      </c>
      <c r="D395" s="120">
        <v>0</v>
      </c>
      <c r="E395" s="120">
        <v>1.255272505103306</v>
      </c>
      <c r="F395" s="86" t="s">
        <v>1896</v>
      </c>
      <c r="G395" s="86" t="b">
        <v>0</v>
      </c>
      <c r="H395" s="86" t="b">
        <v>0</v>
      </c>
      <c r="I395" s="86" t="b">
        <v>0</v>
      </c>
      <c r="J395" s="86" t="b">
        <v>0</v>
      </c>
      <c r="K395" s="86" t="b">
        <v>0</v>
      </c>
      <c r="L395" s="86" t="b">
        <v>0</v>
      </c>
    </row>
    <row r="396" spans="1:12" ht="15">
      <c r="A396" s="86" t="s">
        <v>2405</v>
      </c>
      <c r="B396" s="86" t="s">
        <v>2417</v>
      </c>
      <c r="C396" s="86">
        <v>5</v>
      </c>
      <c r="D396" s="120">
        <v>0</v>
      </c>
      <c r="E396" s="120">
        <v>1.255272505103306</v>
      </c>
      <c r="F396" s="86" t="s">
        <v>1896</v>
      </c>
      <c r="G396" s="86" t="b">
        <v>0</v>
      </c>
      <c r="H396" s="86" t="b">
        <v>0</v>
      </c>
      <c r="I396" s="86" t="b">
        <v>0</v>
      </c>
      <c r="J396" s="86" t="b">
        <v>0</v>
      </c>
      <c r="K396" s="86" t="b">
        <v>0</v>
      </c>
      <c r="L396" s="86" t="b">
        <v>0</v>
      </c>
    </row>
    <row r="397" spans="1:12" ht="15">
      <c r="A397" s="86" t="s">
        <v>2087</v>
      </c>
      <c r="B397" s="86" t="s">
        <v>436</v>
      </c>
      <c r="C397" s="86">
        <v>4</v>
      </c>
      <c r="D397" s="120">
        <v>0</v>
      </c>
      <c r="E397" s="120">
        <v>1.3617278360175928</v>
      </c>
      <c r="F397" s="86" t="s">
        <v>1897</v>
      </c>
      <c r="G397" s="86" t="b">
        <v>0</v>
      </c>
      <c r="H397" s="86" t="b">
        <v>0</v>
      </c>
      <c r="I397" s="86" t="b">
        <v>0</v>
      </c>
      <c r="J397" s="86" t="b">
        <v>0</v>
      </c>
      <c r="K397" s="86" t="b">
        <v>0</v>
      </c>
      <c r="L397" s="86" t="b">
        <v>0</v>
      </c>
    </row>
    <row r="398" spans="1:12" ht="15">
      <c r="A398" s="86" t="s">
        <v>436</v>
      </c>
      <c r="B398" s="86" t="s">
        <v>2088</v>
      </c>
      <c r="C398" s="86">
        <v>4</v>
      </c>
      <c r="D398" s="120">
        <v>0</v>
      </c>
      <c r="E398" s="120">
        <v>1.3617278360175928</v>
      </c>
      <c r="F398" s="86" t="s">
        <v>1897</v>
      </c>
      <c r="G398" s="86" t="b">
        <v>0</v>
      </c>
      <c r="H398" s="86" t="b">
        <v>0</v>
      </c>
      <c r="I398" s="86" t="b">
        <v>0</v>
      </c>
      <c r="J398" s="86" t="b">
        <v>0</v>
      </c>
      <c r="K398" s="86" t="b">
        <v>0</v>
      </c>
      <c r="L398" s="86" t="b">
        <v>0</v>
      </c>
    </row>
    <row r="399" spans="1:12" ht="15">
      <c r="A399" s="86" t="s">
        <v>2088</v>
      </c>
      <c r="B399" s="86" t="s">
        <v>2089</v>
      </c>
      <c r="C399" s="86">
        <v>4</v>
      </c>
      <c r="D399" s="120">
        <v>0</v>
      </c>
      <c r="E399" s="120">
        <v>1.3617278360175928</v>
      </c>
      <c r="F399" s="86" t="s">
        <v>1897</v>
      </c>
      <c r="G399" s="86" t="b">
        <v>0</v>
      </c>
      <c r="H399" s="86" t="b">
        <v>0</v>
      </c>
      <c r="I399" s="86" t="b">
        <v>0</v>
      </c>
      <c r="J399" s="86" t="b">
        <v>0</v>
      </c>
      <c r="K399" s="86" t="b">
        <v>0</v>
      </c>
      <c r="L399" s="86" t="b">
        <v>0</v>
      </c>
    </row>
    <row r="400" spans="1:12" ht="15">
      <c r="A400" s="86" t="s">
        <v>2089</v>
      </c>
      <c r="B400" s="86" t="s">
        <v>2038</v>
      </c>
      <c r="C400" s="86">
        <v>4</v>
      </c>
      <c r="D400" s="120">
        <v>0</v>
      </c>
      <c r="E400" s="120">
        <v>1.3617278360175928</v>
      </c>
      <c r="F400" s="86" t="s">
        <v>1897</v>
      </c>
      <c r="G400" s="86" t="b">
        <v>0</v>
      </c>
      <c r="H400" s="86" t="b">
        <v>0</v>
      </c>
      <c r="I400" s="86" t="b">
        <v>0</v>
      </c>
      <c r="J400" s="86" t="b">
        <v>0</v>
      </c>
      <c r="K400" s="86" t="b">
        <v>0</v>
      </c>
      <c r="L400" s="86" t="b">
        <v>0</v>
      </c>
    </row>
    <row r="401" spans="1:12" ht="15">
      <c r="A401" s="86" t="s">
        <v>2038</v>
      </c>
      <c r="B401" s="86" t="s">
        <v>2090</v>
      </c>
      <c r="C401" s="86">
        <v>4</v>
      </c>
      <c r="D401" s="120">
        <v>0</v>
      </c>
      <c r="E401" s="120">
        <v>1.3617278360175928</v>
      </c>
      <c r="F401" s="86" t="s">
        <v>1897</v>
      </c>
      <c r="G401" s="86" t="b">
        <v>0</v>
      </c>
      <c r="H401" s="86" t="b">
        <v>0</v>
      </c>
      <c r="I401" s="86" t="b">
        <v>0</v>
      </c>
      <c r="J401" s="86" t="b">
        <v>0</v>
      </c>
      <c r="K401" s="86" t="b">
        <v>0</v>
      </c>
      <c r="L401" s="86" t="b">
        <v>0</v>
      </c>
    </row>
    <row r="402" spans="1:12" ht="15">
      <c r="A402" s="86" t="s">
        <v>2090</v>
      </c>
      <c r="B402" s="86" t="s">
        <v>2091</v>
      </c>
      <c r="C402" s="86">
        <v>4</v>
      </c>
      <c r="D402" s="120">
        <v>0</v>
      </c>
      <c r="E402" s="120">
        <v>1.3617278360175928</v>
      </c>
      <c r="F402" s="86" t="s">
        <v>1897</v>
      </c>
      <c r="G402" s="86" t="b">
        <v>0</v>
      </c>
      <c r="H402" s="86" t="b">
        <v>0</v>
      </c>
      <c r="I402" s="86" t="b">
        <v>0</v>
      </c>
      <c r="J402" s="86" t="b">
        <v>0</v>
      </c>
      <c r="K402" s="86" t="b">
        <v>0</v>
      </c>
      <c r="L402" s="86" t="b">
        <v>0</v>
      </c>
    </row>
    <row r="403" spans="1:12" ht="15">
      <c r="A403" s="86" t="s">
        <v>2091</v>
      </c>
      <c r="B403" s="86" t="s">
        <v>2086</v>
      </c>
      <c r="C403" s="86">
        <v>4</v>
      </c>
      <c r="D403" s="120">
        <v>0</v>
      </c>
      <c r="E403" s="120">
        <v>1.0606978403536116</v>
      </c>
      <c r="F403" s="86" t="s">
        <v>1897</v>
      </c>
      <c r="G403" s="86" t="b">
        <v>0</v>
      </c>
      <c r="H403" s="86" t="b">
        <v>0</v>
      </c>
      <c r="I403" s="86" t="b">
        <v>0</v>
      </c>
      <c r="J403" s="86" t="b">
        <v>0</v>
      </c>
      <c r="K403" s="86" t="b">
        <v>0</v>
      </c>
      <c r="L403" s="86" t="b">
        <v>0</v>
      </c>
    </row>
    <row r="404" spans="1:12" ht="15">
      <c r="A404" s="86" t="s">
        <v>2086</v>
      </c>
      <c r="B404" s="86" t="s">
        <v>2092</v>
      </c>
      <c r="C404" s="86">
        <v>4</v>
      </c>
      <c r="D404" s="120">
        <v>0</v>
      </c>
      <c r="E404" s="120">
        <v>1.0606978403536116</v>
      </c>
      <c r="F404" s="86" t="s">
        <v>1897</v>
      </c>
      <c r="G404" s="86" t="b">
        <v>0</v>
      </c>
      <c r="H404" s="86" t="b">
        <v>0</v>
      </c>
      <c r="I404" s="86" t="b">
        <v>0</v>
      </c>
      <c r="J404" s="86" t="b">
        <v>0</v>
      </c>
      <c r="K404" s="86" t="b">
        <v>0</v>
      </c>
      <c r="L404" s="86" t="b">
        <v>0</v>
      </c>
    </row>
    <row r="405" spans="1:12" ht="15">
      <c r="A405" s="86" t="s">
        <v>2092</v>
      </c>
      <c r="B405" s="86" t="s">
        <v>2093</v>
      </c>
      <c r="C405" s="86">
        <v>4</v>
      </c>
      <c r="D405" s="120">
        <v>0</v>
      </c>
      <c r="E405" s="120">
        <v>1.3617278360175928</v>
      </c>
      <c r="F405" s="86" t="s">
        <v>1897</v>
      </c>
      <c r="G405" s="86" t="b">
        <v>0</v>
      </c>
      <c r="H405" s="86" t="b">
        <v>0</v>
      </c>
      <c r="I405" s="86" t="b">
        <v>0</v>
      </c>
      <c r="J405" s="86" t="b">
        <v>0</v>
      </c>
      <c r="K405" s="86" t="b">
        <v>0</v>
      </c>
      <c r="L405" s="86" t="b">
        <v>0</v>
      </c>
    </row>
    <row r="406" spans="1:12" ht="15">
      <c r="A406" s="86" t="s">
        <v>2093</v>
      </c>
      <c r="B406" s="86" t="s">
        <v>2441</v>
      </c>
      <c r="C406" s="86">
        <v>4</v>
      </c>
      <c r="D406" s="120">
        <v>0</v>
      </c>
      <c r="E406" s="120">
        <v>1.3617278360175928</v>
      </c>
      <c r="F406" s="86" t="s">
        <v>1897</v>
      </c>
      <c r="G406" s="86" t="b">
        <v>0</v>
      </c>
      <c r="H406" s="86" t="b">
        <v>0</v>
      </c>
      <c r="I406" s="86" t="b">
        <v>0</v>
      </c>
      <c r="J406" s="86" t="b">
        <v>0</v>
      </c>
      <c r="K406" s="86" t="b">
        <v>0</v>
      </c>
      <c r="L406" s="86" t="b">
        <v>0</v>
      </c>
    </row>
    <row r="407" spans="1:12" ht="15">
      <c r="A407" s="86" t="s">
        <v>2441</v>
      </c>
      <c r="B407" s="86" t="s">
        <v>2442</v>
      </c>
      <c r="C407" s="86">
        <v>4</v>
      </c>
      <c r="D407" s="120">
        <v>0</v>
      </c>
      <c r="E407" s="120">
        <v>1.3617278360175928</v>
      </c>
      <c r="F407" s="86" t="s">
        <v>1897</v>
      </c>
      <c r="G407" s="86" t="b">
        <v>0</v>
      </c>
      <c r="H407" s="86" t="b">
        <v>0</v>
      </c>
      <c r="I407" s="86" t="b">
        <v>0</v>
      </c>
      <c r="J407" s="86" t="b">
        <v>0</v>
      </c>
      <c r="K407" s="86" t="b">
        <v>1</v>
      </c>
      <c r="L407" s="86" t="b">
        <v>0</v>
      </c>
    </row>
    <row r="408" spans="1:12" ht="15">
      <c r="A408" s="86" t="s">
        <v>2442</v>
      </c>
      <c r="B408" s="86" t="s">
        <v>2443</v>
      </c>
      <c r="C408" s="86">
        <v>4</v>
      </c>
      <c r="D408" s="120">
        <v>0</v>
      </c>
      <c r="E408" s="120">
        <v>1.3617278360175928</v>
      </c>
      <c r="F408" s="86" t="s">
        <v>1897</v>
      </c>
      <c r="G408" s="86" t="b">
        <v>0</v>
      </c>
      <c r="H408" s="86" t="b">
        <v>1</v>
      </c>
      <c r="I408" s="86" t="b">
        <v>0</v>
      </c>
      <c r="J408" s="86" t="b">
        <v>0</v>
      </c>
      <c r="K408" s="86" t="b">
        <v>0</v>
      </c>
      <c r="L408" s="86" t="b">
        <v>0</v>
      </c>
    </row>
    <row r="409" spans="1:12" ht="15">
      <c r="A409" s="86" t="s">
        <v>2443</v>
      </c>
      <c r="B409" s="86" t="s">
        <v>2086</v>
      </c>
      <c r="C409" s="86">
        <v>4</v>
      </c>
      <c r="D409" s="120">
        <v>0</v>
      </c>
      <c r="E409" s="120">
        <v>1.0606978403536116</v>
      </c>
      <c r="F409" s="86" t="s">
        <v>1897</v>
      </c>
      <c r="G409" s="86" t="b">
        <v>0</v>
      </c>
      <c r="H409" s="86" t="b">
        <v>0</v>
      </c>
      <c r="I409" s="86" t="b">
        <v>0</v>
      </c>
      <c r="J409" s="86" t="b">
        <v>0</v>
      </c>
      <c r="K409" s="86" t="b">
        <v>0</v>
      </c>
      <c r="L409" s="86" t="b">
        <v>0</v>
      </c>
    </row>
    <row r="410" spans="1:12" ht="15">
      <c r="A410" s="86" t="s">
        <v>2086</v>
      </c>
      <c r="B410" s="86" t="s">
        <v>2444</v>
      </c>
      <c r="C410" s="86">
        <v>4</v>
      </c>
      <c r="D410" s="120">
        <v>0</v>
      </c>
      <c r="E410" s="120">
        <v>1.0606978403536116</v>
      </c>
      <c r="F410" s="86" t="s">
        <v>1897</v>
      </c>
      <c r="G410" s="86" t="b">
        <v>0</v>
      </c>
      <c r="H410" s="86" t="b">
        <v>0</v>
      </c>
      <c r="I410" s="86" t="b">
        <v>0</v>
      </c>
      <c r="J410" s="86" t="b">
        <v>0</v>
      </c>
      <c r="K410" s="86" t="b">
        <v>0</v>
      </c>
      <c r="L410" s="86" t="b">
        <v>0</v>
      </c>
    </row>
    <row r="411" spans="1:12" ht="15">
      <c r="A411" s="86" t="s">
        <v>2444</v>
      </c>
      <c r="B411" s="86" t="s">
        <v>2445</v>
      </c>
      <c r="C411" s="86">
        <v>4</v>
      </c>
      <c r="D411" s="120">
        <v>0</v>
      </c>
      <c r="E411" s="120">
        <v>1.3617278360175928</v>
      </c>
      <c r="F411" s="86" t="s">
        <v>1897</v>
      </c>
      <c r="G411" s="86" t="b">
        <v>0</v>
      </c>
      <c r="H411" s="86" t="b">
        <v>0</v>
      </c>
      <c r="I411" s="86" t="b">
        <v>0</v>
      </c>
      <c r="J411" s="86" t="b">
        <v>0</v>
      </c>
      <c r="K411" s="86" t="b">
        <v>0</v>
      </c>
      <c r="L411" s="86" t="b">
        <v>0</v>
      </c>
    </row>
    <row r="412" spans="1:12" ht="15">
      <c r="A412" s="86" t="s">
        <v>2445</v>
      </c>
      <c r="B412" s="86" t="s">
        <v>2446</v>
      </c>
      <c r="C412" s="86">
        <v>4</v>
      </c>
      <c r="D412" s="120">
        <v>0</v>
      </c>
      <c r="E412" s="120">
        <v>1.3617278360175928</v>
      </c>
      <c r="F412" s="86" t="s">
        <v>1897</v>
      </c>
      <c r="G412" s="86" t="b">
        <v>0</v>
      </c>
      <c r="H412" s="86" t="b">
        <v>0</v>
      </c>
      <c r="I412" s="86" t="b">
        <v>0</v>
      </c>
      <c r="J412" s="86" t="b">
        <v>0</v>
      </c>
      <c r="K412" s="86" t="b">
        <v>0</v>
      </c>
      <c r="L412" s="86" t="b">
        <v>0</v>
      </c>
    </row>
    <row r="413" spans="1:12" ht="15">
      <c r="A413" s="86" t="s">
        <v>2446</v>
      </c>
      <c r="B413" s="86" t="s">
        <v>2447</v>
      </c>
      <c r="C413" s="86">
        <v>4</v>
      </c>
      <c r="D413" s="120">
        <v>0</v>
      </c>
      <c r="E413" s="120">
        <v>1.3617278360175928</v>
      </c>
      <c r="F413" s="86" t="s">
        <v>1897</v>
      </c>
      <c r="G413" s="86" t="b">
        <v>0</v>
      </c>
      <c r="H413" s="86" t="b">
        <v>0</v>
      </c>
      <c r="I413" s="86" t="b">
        <v>0</v>
      </c>
      <c r="J413" s="86" t="b">
        <v>0</v>
      </c>
      <c r="K413" s="86" t="b">
        <v>0</v>
      </c>
      <c r="L413" s="86" t="b">
        <v>0</v>
      </c>
    </row>
    <row r="414" spans="1:12" ht="15">
      <c r="A414" s="86" t="s">
        <v>2447</v>
      </c>
      <c r="B414" s="86" t="s">
        <v>2399</v>
      </c>
      <c r="C414" s="86">
        <v>4</v>
      </c>
      <c r="D414" s="120">
        <v>0</v>
      </c>
      <c r="E414" s="120">
        <v>1.3617278360175928</v>
      </c>
      <c r="F414" s="86" t="s">
        <v>1897</v>
      </c>
      <c r="G414" s="86" t="b">
        <v>0</v>
      </c>
      <c r="H414" s="86" t="b">
        <v>0</v>
      </c>
      <c r="I414" s="86" t="b">
        <v>0</v>
      </c>
      <c r="J414" s="86" t="b">
        <v>0</v>
      </c>
      <c r="K414" s="86" t="b">
        <v>0</v>
      </c>
      <c r="L414" s="86" t="b">
        <v>0</v>
      </c>
    </row>
    <row r="415" spans="1:12" ht="15">
      <c r="A415" s="86" t="s">
        <v>2399</v>
      </c>
      <c r="B415" s="86" t="s">
        <v>2039</v>
      </c>
      <c r="C415" s="86">
        <v>4</v>
      </c>
      <c r="D415" s="120">
        <v>0</v>
      </c>
      <c r="E415" s="120">
        <v>1.3617278360175928</v>
      </c>
      <c r="F415" s="86" t="s">
        <v>1897</v>
      </c>
      <c r="G415" s="86" t="b">
        <v>0</v>
      </c>
      <c r="H415" s="86" t="b">
        <v>0</v>
      </c>
      <c r="I415" s="86" t="b">
        <v>0</v>
      </c>
      <c r="J415" s="86" t="b">
        <v>0</v>
      </c>
      <c r="K415" s="86" t="b">
        <v>0</v>
      </c>
      <c r="L415" s="86" t="b">
        <v>0</v>
      </c>
    </row>
    <row r="416" spans="1:12" ht="15">
      <c r="A416" s="86" t="s">
        <v>2039</v>
      </c>
      <c r="B416" s="86" t="s">
        <v>2448</v>
      </c>
      <c r="C416" s="86">
        <v>4</v>
      </c>
      <c r="D416" s="120">
        <v>0</v>
      </c>
      <c r="E416" s="120">
        <v>1.3617278360175928</v>
      </c>
      <c r="F416" s="86" t="s">
        <v>1897</v>
      </c>
      <c r="G416" s="86" t="b">
        <v>0</v>
      </c>
      <c r="H416" s="86" t="b">
        <v>0</v>
      </c>
      <c r="I416" s="86" t="b">
        <v>0</v>
      </c>
      <c r="J416" s="86" t="b">
        <v>0</v>
      </c>
      <c r="K416" s="86" t="b">
        <v>0</v>
      </c>
      <c r="L416" s="86" t="b">
        <v>0</v>
      </c>
    </row>
    <row r="417" spans="1:12" ht="15">
      <c r="A417" s="86" t="s">
        <v>2448</v>
      </c>
      <c r="B417" s="86" t="s">
        <v>2398</v>
      </c>
      <c r="C417" s="86">
        <v>4</v>
      </c>
      <c r="D417" s="120">
        <v>0</v>
      </c>
      <c r="E417" s="120">
        <v>1.3617278360175928</v>
      </c>
      <c r="F417" s="86" t="s">
        <v>1897</v>
      </c>
      <c r="G417" s="86" t="b">
        <v>0</v>
      </c>
      <c r="H417" s="86" t="b">
        <v>0</v>
      </c>
      <c r="I417" s="86" t="b">
        <v>0</v>
      </c>
      <c r="J417" s="86" t="b">
        <v>0</v>
      </c>
      <c r="K417" s="86" t="b">
        <v>0</v>
      </c>
      <c r="L417" s="86" t="b">
        <v>0</v>
      </c>
    </row>
    <row r="418" spans="1:12" ht="15">
      <c r="A418" s="86" t="s">
        <v>2398</v>
      </c>
      <c r="B418" s="86" t="s">
        <v>2424</v>
      </c>
      <c r="C418" s="86">
        <v>4</v>
      </c>
      <c r="D418" s="120">
        <v>0</v>
      </c>
      <c r="E418" s="120">
        <v>1.3617278360175928</v>
      </c>
      <c r="F418" s="86" t="s">
        <v>1897</v>
      </c>
      <c r="G418" s="86" t="b">
        <v>0</v>
      </c>
      <c r="H418" s="86" t="b">
        <v>0</v>
      </c>
      <c r="I418" s="86" t="b">
        <v>0</v>
      </c>
      <c r="J418" s="86" t="b">
        <v>0</v>
      </c>
      <c r="K418" s="86" t="b">
        <v>0</v>
      </c>
      <c r="L418" s="86" t="b">
        <v>0</v>
      </c>
    </row>
    <row r="419" spans="1:12" ht="15">
      <c r="A419" s="86" t="s">
        <v>2424</v>
      </c>
      <c r="B419" s="86" t="s">
        <v>356</v>
      </c>
      <c r="C419" s="86">
        <v>4</v>
      </c>
      <c r="D419" s="120">
        <v>0</v>
      </c>
      <c r="E419" s="120">
        <v>1.3617278360175928</v>
      </c>
      <c r="F419" s="86" t="s">
        <v>1897</v>
      </c>
      <c r="G419" s="86" t="b">
        <v>0</v>
      </c>
      <c r="H419" s="86" t="b">
        <v>0</v>
      </c>
      <c r="I419" s="86" t="b">
        <v>0</v>
      </c>
      <c r="J419" s="86" t="b">
        <v>0</v>
      </c>
      <c r="K419" s="86" t="b">
        <v>0</v>
      </c>
      <c r="L419" s="86" t="b">
        <v>0</v>
      </c>
    </row>
    <row r="420" spans="1:12" ht="15">
      <c r="A420" s="86" t="s">
        <v>2095</v>
      </c>
      <c r="B420" s="86" t="s">
        <v>2096</v>
      </c>
      <c r="C420" s="86">
        <v>3</v>
      </c>
      <c r="D420" s="120">
        <v>0</v>
      </c>
      <c r="E420" s="120">
        <v>1.3222192947339193</v>
      </c>
      <c r="F420" s="86" t="s">
        <v>1898</v>
      </c>
      <c r="G420" s="86" t="b">
        <v>0</v>
      </c>
      <c r="H420" s="86" t="b">
        <v>0</v>
      </c>
      <c r="I420" s="86" t="b">
        <v>0</v>
      </c>
      <c r="J420" s="86" t="b">
        <v>1</v>
      </c>
      <c r="K420" s="86" t="b">
        <v>0</v>
      </c>
      <c r="L420" s="86" t="b">
        <v>0</v>
      </c>
    </row>
    <row r="421" spans="1:12" ht="15">
      <c r="A421" s="86" t="s">
        <v>2096</v>
      </c>
      <c r="B421" s="86" t="s">
        <v>434</v>
      </c>
      <c r="C421" s="86">
        <v>3</v>
      </c>
      <c r="D421" s="120">
        <v>0</v>
      </c>
      <c r="E421" s="120">
        <v>1.3222192947339193</v>
      </c>
      <c r="F421" s="86" t="s">
        <v>1898</v>
      </c>
      <c r="G421" s="86" t="b">
        <v>1</v>
      </c>
      <c r="H421" s="86" t="b">
        <v>0</v>
      </c>
      <c r="I421" s="86" t="b">
        <v>0</v>
      </c>
      <c r="J421" s="86" t="b">
        <v>0</v>
      </c>
      <c r="K421" s="86" t="b">
        <v>0</v>
      </c>
      <c r="L421" s="86" t="b">
        <v>0</v>
      </c>
    </row>
    <row r="422" spans="1:12" ht="15">
      <c r="A422" s="86" t="s">
        <v>434</v>
      </c>
      <c r="B422" s="86" t="s">
        <v>2097</v>
      </c>
      <c r="C422" s="86">
        <v>3</v>
      </c>
      <c r="D422" s="120">
        <v>0</v>
      </c>
      <c r="E422" s="120">
        <v>1.3222192947339193</v>
      </c>
      <c r="F422" s="86" t="s">
        <v>1898</v>
      </c>
      <c r="G422" s="86" t="b">
        <v>0</v>
      </c>
      <c r="H422" s="86" t="b">
        <v>0</v>
      </c>
      <c r="I422" s="86" t="b">
        <v>0</v>
      </c>
      <c r="J422" s="86" t="b">
        <v>0</v>
      </c>
      <c r="K422" s="86" t="b">
        <v>0</v>
      </c>
      <c r="L422" s="86" t="b">
        <v>0</v>
      </c>
    </row>
    <row r="423" spans="1:12" ht="15">
      <c r="A423" s="86" t="s">
        <v>2097</v>
      </c>
      <c r="B423" s="86" t="s">
        <v>2098</v>
      </c>
      <c r="C423" s="86">
        <v>3</v>
      </c>
      <c r="D423" s="120">
        <v>0</v>
      </c>
      <c r="E423" s="120">
        <v>1.3222192947339193</v>
      </c>
      <c r="F423" s="86" t="s">
        <v>1898</v>
      </c>
      <c r="G423" s="86" t="b">
        <v>0</v>
      </c>
      <c r="H423" s="86" t="b">
        <v>0</v>
      </c>
      <c r="I423" s="86" t="b">
        <v>0</v>
      </c>
      <c r="J423" s="86" t="b">
        <v>0</v>
      </c>
      <c r="K423" s="86" t="b">
        <v>0</v>
      </c>
      <c r="L423" s="86" t="b">
        <v>0</v>
      </c>
    </row>
    <row r="424" spans="1:12" ht="15">
      <c r="A424" s="86" t="s">
        <v>2098</v>
      </c>
      <c r="B424" s="86" t="s">
        <v>2099</v>
      </c>
      <c r="C424" s="86">
        <v>3</v>
      </c>
      <c r="D424" s="120">
        <v>0</v>
      </c>
      <c r="E424" s="120">
        <v>1.3222192947339193</v>
      </c>
      <c r="F424" s="86" t="s">
        <v>1898</v>
      </c>
      <c r="G424" s="86" t="b">
        <v>0</v>
      </c>
      <c r="H424" s="86" t="b">
        <v>0</v>
      </c>
      <c r="I424" s="86" t="b">
        <v>0</v>
      </c>
      <c r="J424" s="86" t="b">
        <v>0</v>
      </c>
      <c r="K424" s="86" t="b">
        <v>0</v>
      </c>
      <c r="L424" s="86" t="b">
        <v>0</v>
      </c>
    </row>
    <row r="425" spans="1:12" ht="15">
      <c r="A425" s="86" t="s">
        <v>2099</v>
      </c>
      <c r="B425" s="86" t="s">
        <v>2100</v>
      </c>
      <c r="C425" s="86">
        <v>3</v>
      </c>
      <c r="D425" s="120">
        <v>0</v>
      </c>
      <c r="E425" s="120">
        <v>1.3222192947339193</v>
      </c>
      <c r="F425" s="86" t="s">
        <v>1898</v>
      </c>
      <c r="G425" s="86" t="b">
        <v>0</v>
      </c>
      <c r="H425" s="86" t="b">
        <v>0</v>
      </c>
      <c r="I425" s="86" t="b">
        <v>0</v>
      </c>
      <c r="J425" s="86" t="b">
        <v>0</v>
      </c>
      <c r="K425" s="86" t="b">
        <v>0</v>
      </c>
      <c r="L425" s="86" t="b">
        <v>0</v>
      </c>
    </row>
    <row r="426" spans="1:12" ht="15">
      <c r="A426" s="86" t="s">
        <v>2100</v>
      </c>
      <c r="B426" s="86" t="s">
        <v>2001</v>
      </c>
      <c r="C426" s="86">
        <v>3</v>
      </c>
      <c r="D426" s="120">
        <v>0</v>
      </c>
      <c r="E426" s="120">
        <v>1.3222192947339193</v>
      </c>
      <c r="F426" s="86" t="s">
        <v>1898</v>
      </c>
      <c r="G426" s="86" t="b">
        <v>0</v>
      </c>
      <c r="H426" s="86" t="b">
        <v>0</v>
      </c>
      <c r="I426" s="86" t="b">
        <v>0</v>
      </c>
      <c r="J426" s="86" t="b">
        <v>0</v>
      </c>
      <c r="K426" s="86" t="b">
        <v>0</v>
      </c>
      <c r="L426" s="86" t="b">
        <v>0</v>
      </c>
    </row>
    <row r="427" spans="1:12" ht="15">
      <c r="A427" s="86" t="s">
        <v>2001</v>
      </c>
      <c r="B427" s="86" t="s">
        <v>2101</v>
      </c>
      <c r="C427" s="86">
        <v>3</v>
      </c>
      <c r="D427" s="120">
        <v>0</v>
      </c>
      <c r="E427" s="120">
        <v>1.3222192947339193</v>
      </c>
      <c r="F427" s="86" t="s">
        <v>1898</v>
      </c>
      <c r="G427" s="86" t="b">
        <v>0</v>
      </c>
      <c r="H427" s="86" t="b">
        <v>0</v>
      </c>
      <c r="I427" s="86" t="b">
        <v>0</v>
      </c>
      <c r="J427" s="86" t="b">
        <v>0</v>
      </c>
      <c r="K427" s="86" t="b">
        <v>0</v>
      </c>
      <c r="L427" s="86" t="b">
        <v>0</v>
      </c>
    </row>
    <row r="428" spans="1:12" ht="15">
      <c r="A428" s="86" t="s">
        <v>2101</v>
      </c>
      <c r="B428" s="86" t="s">
        <v>2102</v>
      </c>
      <c r="C428" s="86">
        <v>3</v>
      </c>
      <c r="D428" s="120">
        <v>0</v>
      </c>
      <c r="E428" s="120">
        <v>1.3222192947339193</v>
      </c>
      <c r="F428" s="86" t="s">
        <v>1898</v>
      </c>
      <c r="G428" s="86" t="b">
        <v>0</v>
      </c>
      <c r="H428" s="86" t="b">
        <v>0</v>
      </c>
      <c r="I428" s="86" t="b">
        <v>0</v>
      </c>
      <c r="J428" s="86" t="b">
        <v>1</v>
      </c>
      <c r="K428" s="86" t="b">
        <v>0</v>
      </c>
      <c r="L428" s="86" t="b">
        <v>0</v>
      </c>
    </row>
    <row r="429" spans="1:12" ht="15">
      <c r="A429" s="86" t="s">
        <v>2102</v>
      </c>
      <c r="B429" s="86" t="s">
        <v>2454</v>
      </c>
      <c r="C429" s="86">
        <v>3</v>
      </c>
      <c r="D429" s="120">
        <v>0</v>
      </c>
      <c r="E429" s="120">
        <v>1.3222192947339193</v>
      </c>
      <c r="F429" s="86" t="s">
        <v>1898</v>
      </c>
      <c r="G429" s="86" t="b">
        <v>1</v>
      </c>
      <c r="H429" s="86" t="b">
        <v>0</v>
      </c>
      <c r="I429" s="86" t="b">
        <v>0</v>
      </c>
      <c r="J429" s="86" t="b">
        <v>0</v>
      </c>
      <c r="K429" s="86" t="b">
        <v>0</v>
      </c>
      <c r="L429" s="86" t="b">
        <v>0</v>
      </c>
    </row>
    <row r="430" spans="1:12" ht="15">
      <c r="A430" s="86" t="s">
        <v>2454</v>
      </c>
      <c r="B430" s="86" t="s">
        <v>2433</v>
      </c>
      <c r="C430" s="86">
        <v>3</v>
      </c>
      <c r="D430" s="120">
        <v>0</v>
      </c>
      <c r="E430" s="120">
        <v>1.3222192947339193</v>
      </c>
      <c r="F430" s="86" t="s">
        <v>1898</v>
      </c>
      <c r="G430" s="86" t="b">
        <v>0</v>
      </c>
      <c r="H430" s="86" t="b">
        <v>0</v>
      </c>
      <c r="I430" s="86" t="b">
        <v>0</v>
      </c>
      <c r="J430" s="86" t="b">
        <v>0</v>
      </c>
      <c r="K430" s="86" t="b">
        <v>0</v>
      </c>
      <c r="L430" s="86" t="b">
        <v>0</v>
      </c>
    </row>
    <row r="431" spans="1:12" ht="15">
      <c r="A431" s="86" t="s">
        <v>2433</v>
      </c>
      <c r="B431" s="86" t="s">
        <v>2455</v>
      </c>
      <c r="C431" s="86">
        <v>3</v>
      </c>
      <c r="D431" s="120">
        <v>0</v>
      </c>
      <c r="E431" s="120">
        <v>1.3222192947339193</v>
      </c>
      <c r="F431" s="86" t="s">
        <v>1898</v>
      </c>
      <c r="G431" s="86" t="b">
        <v>0</v>
      </c>
      <c r="H431" s="86" t="b">
        <v>0</v>
      </c>
      <c r="I431" s="86" t="b">
        <v>0</v>
      </c>
      <c r="J431" s="86" t="b">
        <v>0</v>
      </c>
      <c r="K431" s="86" t="b">
        <v>0</v>
      </c>
      <c r="L431" s="86" t="b">
        <v>0</v>
      </c>
    </row>
    <row r="432" spans="1:12" ht="15">
      <c r="A432" s="86" t="s">
        <v>2455</v>
      </c>
      <c r="B432" s="86" t="s">
        <v>2456</v>
      </c>
      <c r="C432" s="86">
        <v>3</v>
      </c>
      <c r="D432" s="120">
        <v>0</v>
      </c>
      <c r="E432" s="120">
        <v>1.3222192947339193</v>
      </c>
      <c r="F432" s="86" t="s">
        <v>1898</v>
      </c>
      <c r="G432" s="86" t="b">
        <v>0</v>
      </c>
      <c r="H432" s="86" t="b">
        <v>0</v>
      </c>
      <c r="I432" s="86" t="b">
        <v>0</v>
      </c>
      <c r="J432" s="86" t="b">
        <v>0</v>
      </c>
      <c r="K432" s="86" t="b">
        <v>0</v>
      </c>
      <c r="L432" s="86" t="b">
        <v>0</v>
      </c>
    </row>
    <row r="433" spans="1:12" ht="15">
      <c r="A433" s="86" t="s">
        <v>2456</v>
      </c>
      <c r="B433" s="86" t="s">
        <v>2434</v>
      </c>
      <c r="C433" s="86">
        <v>3</v>
      </c>
      <c r="D433" s="120">
        <v>0</v>
      </c>
      <c r="E433" s="120">
        <v>1.3222192947339193</v>
      </c>
      <c r="F433" s="86" t="s">
        <v>1898</v>
      </c>
      <c r="G433" s="86" t="b">
        <v>0</v>
      </c>
      <c r="H433" s="86" t="b">
        <v>0</v>
      </c>
      <c r="I433" s="86" t="b">
        <v>0</v>
      </c>
      <c r="J433" s="86" t="b">
        <v>0</v>
      </c>
      <c r="K433" s="86" t="b">
        <v>0</v>
      </c>
      <c r="L433" s="86" t="b">
        <v>0</v>
      </c>
    </row>
    <row r="434" spans="1:12" ht="15">
      <c r="A434" s="86" t="s">
        <v>2434</v>
      </c>
      <c r="B434" s="86" t="s">
        <v>2457</v>
      </c>
      <c r="C434" s="86">
        <v>3</v>
      </c>
      <c r="D434" s="120">
        <v>0</v>
      </c>
      <c r="E434" s="120">
        <v>1.3222192947339193</v>
      </c>
      <c r="F434" s="86" t="s">
        <v>1898</v>
      </c>
      <c r="G434" s="86" t="b">
        <v>0</v>
      </c>
      <c r="H434" s="86" t="b">
        <v>0</v>
      </c>
      <c r="I434" s="86" t="b">
        <v>0</v>
      </c>
      <c r="J434" s="86" t="b">
        <v>0</v>
      </c>
      <c r="K434" s="86" t="b">
        <v>0</v>
      </c>
      <c r="L434" s="86" t="b">
        <v>0</v>
      </c>
    </row>
    <row r="435" spans="1:12" ht="15">
      <c r="A435" s="86" t="s">
        <v>2457</v>
      </c>
      <c r="B435" s="86" t="s">
        <v>361</v>
      </c>
      <c r="C435" s="86">
        <v>3</v>
      </c>
      <c r="D435" s="120">
        <v>0</v>
      </c>
      <c r="E435" s="120">
        <v>1.3222192947339193</v>
      </c>
      <c r="F435" s="86" t="s">
        <v>1898</v>
      </c>
      <c r="G435" s="86" t="b">
        <v>0</v>
      </c>
      <c r="H435" s="86" t="b">
        <v>0</v>
      </c>
      <c r="I435" s="86" t="b">
        <v>0</v>
      </c>
      <c r="J435" s="86" t="b">
        <v>0</v>
      </c>
      <c r="K435" s="86" t="b">
        <v>0</v>
      </c>
      <c r="L435" s="86" t="b">
        <v>0</v>
      </c>
    </row>
    <row r="436" spans="1:12" ht="15">
      <c r="A436" s="86" t="s">
        <v>361</v>
      </c>
      <c r="B436" s="86" t="s">
        <v>2040</v>
      </c>
      <c r="C436" s="86">
        <v>3</v>
      </c>
      <c r="D436" s="120">
        <v>0</v>
      </c>
      <c r="E436" s="120">
        <v>1.3222192947339193</v>
      </c>
      <c r="F436" s="86" t="s">
        <v>1898</v>
      </c>
      <c r="G436" s="86" t="b">
        <v>0</v>
      </c>
      <c r="H436" s="86" t="b">
        <v>0</v>
      </c>
      <c r="I436" s="86" t="b">
        <v>0</v>
      </c>
      <c r="J436" s="86" t="b">
        <v>0</v>
      </c>
      <c r="K436" s="86" t="b">
        <v>0</v>
      </c>
      <c r="L436" s="86" t="b">
        <v>0</v>
      </c>
    </row>
    <row r="437" spans="1:12" ht="15">
      <c r="A437" s="86" t="s">
        <v>2040</v>
      </c>
      <c r="B437" s="86" t="s">
        <v>2039</v>
      </c>
      <c r="C437" s="86">
        <v>3</v>
      </c>
      <c r="D437" s="120">
        <v>0</v>
      </c>
      <c r="E437" s="120">
        <v>1.3222192947339193</v>
      </c>
      <c r="F437" s="86" t="s">
        <v>1898</v>
      </c>
      <c r="G437" s="86" t="b">
        <v>0</v>
      </c>
      <c r="H437" s="86" t="b">
        <v>0</v>
      </c>
      <c r="I437" s="86" t="b">
        <v>0</v>
      </c>
      <c r="J437" s="86" t="b">
        <v>0</v>
      </c>
      <c r="K437" s="86" t="b">
        <v>0</v>
      </c>
      <c r="L437" s="86" t="b">
        <v>0</v>
      </c>
    </row>
    <row r="438" spans="1:12" ht="15">
      <c r="A438" s="86" t="s">
        <v>2039</v>
      </c>
      <c r="B438" s="86" t="s">
        <v>2458</v>
      </c>
      <c r="C438" s="86">
        <v>3</v>
      </c>
      <c r="D438" s="120">
        <v>0</v>
      </c>
      <c r="E438" s="120">
        <v>1.3222192947339193</v>
      </c>
      <c r="F438" s="86" t="s">
        <v>1898</v>
      </c>
      <c r="G438" s="86" t="b">
        <v>0</v>
      </c>
      <c r="H438" s="86" t="b">
        <v>0</v>
      </c>
      <c r="I438" s="86" t="b">
        <v>0</v>
      </c>
      <c r="J438" s="86" t="b">
        <v>0</v>
      </c>
      <c r="K438" s="86" t="b">
        <v>0</v>
      </c>
      <c r="L438" s="86" t="b">
        <v>0</v>
      </c>
    </row>
    <row r="439" spans="1:12" ht="15">
      <c r="A439" s="86" t="s">
        <v>2458</v>
      </c>
      <c r="B439" s="86" t="s">
        <v>2041</v>
      </c>
      <c r="C439" s="86">
        <v>3</v>
      </c>
      <c r="D439" s="120">
        <v>0</v>
      </c>
      <c r="E439" s="120">
        <v>1.3222192947339193</v>
      </c>
      <c r="F439" s="86" t="s">
        <v>1898</v>
      </c>
      <c r="G439" s="86" t="b">
        <v>0</v>
      </c>
      <c r="H439" s="86" t="b">
        <v>0</v>
      </c>
      <c r="I439" s="86" t="b">
        <v>0</v>
      </c>
      <c r="J439" s="86" t="b">
        <v>0</v>
      </c>
      <c r="K439" s="86" t="b">
        <v>0</v>
      </c>
      <c r="L439" s="86" t="b">
        <v>0</v>
      </c>
    </row>
    <row r="440" spans="1:12" ht="15">
      <c r="A440" s="86" t="s">
        <v>2041</v>
      </c>
      <c r="B440" s="86" t="s">
        <v>2038</v>
      </c>
      <c r="C440" s="86">
        <v>3</v>
      </c>
      <c r="D440" s="120">
        <v>0</v>
      </c>
      <c r="E440" s="120">
        <v>1.3222192947339193</v>
      </c>
      <c r="F440" s="86" t="s">
        <v>1898</v>
      </c>
      <c r="G440" s="86" t="b">
        <v>0</v>
      </c>
      <c r="H440" s="86" t="b">
        <v>0</v>
      </c>
      <c r="I440" s="86" t="b">
        <v>0</v>
      </c>
      <c r="J440" s="86" t="b">
        <v>0</v>
      </c>
      <c r="K440" s="86" t="b">
        <v>0</v>
      </c>
      <c r="L440" s="86" t="b">
        <v>0</v>
      </c>
    </row>
    <row r="441" spans="1:12" ht="15">
      <c r="A441" s="86" t="s">
        <v>454</v>
      </c>
      <c r="B441" s="86" t="s">
        <v>2104</v>
      </c>
      <c r="C441" s="86">
        <v>4</v>
      </c>
      <c r="D441" s="120">
        <v>0</v>
      </c>
      <c r="E441" s="120">
        <v>1.380211241711606</v>
      </c>
      <c r="F441" s="86" t="s">
        <v>1899</v>
      </c>
      <c r="G441" s="86" t="b">
        <v>0</v>
      </c>
      <c r="H441" s="86" t="b">
        <v>0</v>
      </c>
      <c r="I441" s="86" t="b">
        <v>0</v>
      </c>
      <c r="J441" s="86" t="b">
        <v>0</v>
      </c>
      <c r="K441" s="86" t="b">
        <v>0</v>
      </c>
      <c r="L441" s="86" t="b">
        <v>0</v>
      </c>
    </row>
    <row r="442" spans="1:12" ht="15">
      <c r="A442" s="86" t="s">
        <v>2104</v>
      </c>
      <c r="B442" s="86" t="s">
        <v>2105</v>
      </c>
      <c r="C442" s="86">
        <v>4</v>
      </c>
      <c r="D442" s="120">
        <v>0</v>
      </c>
      <c r="E442" s="120">
        <v>1.380211241711606</v>
      </c>
      <c r="F442" s="86" t="s">
        <v>1899</v>
      </c>
      <c r="G442" s="86" t="b">
        <v>0</v>
      </c>
      <c r="H442" s="86" t="b">
        <v>0</v>
      </c>
      <c r="I442" s="86" t="b">
        <v>0</v>
      </c>
      <c r="J442" s="86" t="b">
        <v>0</v>
      </c>
      <c r="K442" s="86" t="b">
        <v>0</v>
      </c>
      <c r="L442" s="86" t="b">
        <v>0</v>
      </c>
    </row>
    <row r="443" spans="1:12" ht="15">
      <c r="A443" s="86" t="s">
        <v>2105</v>
      </c>
      <c r="B443" s="86" t="s">
        <v>2106</v>
      </c>
      <c r="C443" s="86">
        <v>4</v>
      </c>
      <c r="D443" s="120">
        <v>0</v>
      </c>
      <c r="E443" s="120">
        <v>1.380211241711606</v>
      </c>
      <c r="F443" s="86" t="s">
        <v>1899</v>
      </c>
      <c r="G443" s="86" t="b">
        <v>0</v>
      </c>
      <c r="H443" s="86" t="b">
        <v>0</v>
      </c>
      <c r="I443" s="86" t="b">
        <v>0</v>
      </c>
      <c r="J443" s="86" t="b">
        <v>0</v>
      </c>
      <c r="K443" s="86" t="b">
        <v>0</v>
      </c>
      <c r="L443" s="86" t="b">
        <v>0</v>
      </c>
    </row>
    <row r="444" spans="1:12" ht="15">
      <c r="A444" s="86" t="s">
        <v>2106</v>
      </c>
      <c r="B444" s="86" t="s">
        <v>2107</v>
      </c>
      <c r="C444" s="86">
        <v>4</v>
      </c>
      <c r="D444" s="120">
        <v>0</v>
      </c>
      <c r="E444" s="120">
        <v>1.380211241711606</v>
      </c>
      <c r="F444" s="86" t="s">
        <v>1899</v>
      </c>
      <c r="G444" s="86" t="b">
        <v>0</v>
      </c>
      <c r="H444" s="86" t="b">
        <v>0</v>
      </c>
      <c r="I444" s="86" t="b">
        <v>0</v>
      </c>
      <c r="J444" s="86" t="b">
        <v>0</v>
      </c>
      <c r="K444" s="86" t="b">
        <v>0</v>
      </c>
      <c r="L444" s="86" t="b">
        <v>0</v>
      </c>
    </row>
    <row r="445" spans="1:12" ht="15">
      <c r="A445" s="86" t="s">
        <v>2107</v>
      </c>
      <c r="B445" s="86" t="s">
        <v>2108</v>
      </c>
      <c r="C445" s="86">
        <v>4</v>
      </c>
      <c r="D445" s="120">
        <v>0</v>
      </c>
      <c r="E445" s="120">
        <v>1.380211241711606</v>
      </c>
      <c r="F445" s="86" t="s">
        <v>1899</v>
      </c>
      <c r="G445" s="86" t="b">
        <v>0</v>
      </c>
      <c r="H445" s="86" t="b">
        <v>0</v>
      </c>
      <c r="I445" s="86" t="b">
        <v>0</v>
      </c>
      <c r="J445" s="86" t="b">
        <v>0</v>
      </c>
      <c r="K445" s="86" t="b">
        <v>0</v>
      </c>
      <c r="L445" s="86" t="b">
        <v>0</v>
      </c>
    </row>
    <row r="446" spans="1:12" ht="15">
      <c r="A446" s="86" t="s">
        <v>2108</v>
      </c>
      <c r="B446" s="86" t="s">
        <v>2109</v>
      </c>
      <c r="C446" s="86">
        <v>4</v>
      </c>
      <c r="D446" s="120">
        <v>0</v>
      </c>
      <c r="E446" s="120">
        <v>1.380211241711606</v>
      </c>
      <c r="F446" s="86" t="s">
        <v>1899</v>
      </c>
      <c r="G446" s="86" t="b">
        <v>0</v>
      </c>
      <c r="H446" s="86" t="b">
        <v>0</v>
      </c>
      <c r="I446" s="86" t="b">
        <v>0</v>
      </c>
      <c r="J446" s="86" t="b">
        <v>1</v>
      </c>
      <c r="K446" s="86" t="b">
        <v>0</v>
      </c>
      <c r="L446" s="86" t="b">
        <v>0</v>
      </c>
    </row>
    <row r="447" spans="1:12" ht="15">
      <c r="A447" s="86" t="s">
        <v>2109</v>
      </c>
      <c r="B447" s="86" t="s">
        <v>2110</v>
      </c>
      <c r="C447" s="86">
        <v>4</v>
      </c>
      <c r="D447" s="120">
        <v>0</v>
      </c>
      <c r="E447" s="120">
        <v>1.380211241711606</v>
      </c>
      <c r="F447" s="86" t="s">
        <v>1899</v>
      </c>
      <c r="G447" s="86" t="b">
        <v>1</v>
      </c>
      <c r="H447" s="86" t="b">
        <v>0</v>
      </c>
      <c r="I447" s="86" t="b">
        <v>0</v>
      </c>
      <c r="J447" s="86" t="b">
        <v>0</v>
      </c>
      <c r="K447" s="86" t="b">
        <v>0</v>
      </c>
      <c r="L447" s="86" t="b">
        <v>0</v>
      </c>
    </row>
    <row r="448" spans="1:12" ht="15">
      <c r="A448" s="86" t="s">
        <v>2110</v>
      </c>
      <c r="B448" s="86" t="s">
        <v>2111</v>
      </c>
      <c r="C448" s="86">
        <v>4</v>
      </c>
      <c r="D448" s="120">
        <v>0</v>
      </c>
      <c r="E448" s="120">
        <v>1.380211241711606</v>
      </c>
      <c r="F448" s="86" t="s">
        <v>1899</v>
      </c>
      <c r="G448" s="86" t="b">
        <v>0</v>
      </c>
      <c r="H448" s="86" t="b">
        <v>0</v>
      </c>
      <c r="I448" s="86" t="b">
        <v>0</v>
      </c>
      <c r="J448" s="86" t="b">
        <v>0</v>
      </c>
      <c r="K448" s="86" t="b">
        <v>0</v>
      </c>
      <c r="L448" s="86" t="b">
        <v>0</v>
      </c>
    </row>
    <row r="449" spans="1:12" ht="15">
      <c r="A449" s="86" t="s">
        <v>2111</v>
      </c>
      <c r="B449" s="86" t="s">
        <v>2112</v>
      </c>
      <c r="C449" s="86">
        <v>4</v>
      </c>
      <c r="D449" s="120">
        <v>0</v>
      </c>
      <c r="E449" s="120">
        <v>1.380211241711606</v>
      </c>
      <c r="F449" s="86" t="s">
        <v>1899</v>
      </c>
      <c r="G449" s="86" t="b">
        <v>0</v>
      </c>
      <c r="H449" s="86" t="b">
        <v>0</v>
      </c>
      <c r="I449" s="86" t="b">
        <v>0</v>
      </c>
      <c r="J449" s="86" t="b">
        <v>0</v>
      </c>
      <c r="K449" s="86" t="b">
        <v>0</v>
      </c>
      <c r="L449" s="86" t="b">
        <v>0</v>
      </c>
    </row>
    <row r="450" spans="1:12" ht="15">
      <c r="A450" s="86" t="s">
        <v>2112</v>
      </c>
      <c r="B450" s="86" t="s">
        <v>2407</v>
      </c>
      <c r="C450" s="86">
        <v>4</v>
      </c>
      <c r="D450" s="120">
        <v>0</v>
      </c>
      <c r="E450" s="120">
        <v>1.380211241711606</v>
      </c>
      <c r="F450" s="86" t="s">
        <v>1899</v>
      </c>
      <c r="G450" s="86" t="b">
        <v>0</v>
      </c>
      <c r="H450" s="86" t="b">
        <v>0</v>
      </c>
      <c r="I450" s="86" t="b">
        <v>0</v>
      </c>
      <c r="J450" s="86" t="b">
        <v>0</v>
      </c>
      <c r="K450" s="86" t="b">
        <v>0</v>
      </c>
      <c r="L450" s="86" t="b">
        <v>0</v>
      </c>
    </row>
    <row r="451" spans="1:12" ht="15">
      <c r="A451" s="86" t="s">
        <v>2407</v>
      </c>
      <c r="B451" s="86" t="s">
        <v>2408</v>
      </c>
      <c r="C451" s="86">
        <v>4</v>
      </c>
      <c r="D451" s="120">
        <v>0</v>
      </c>
      <c r="E451" s="120">
        <v>1.380211241711606</v>
      </c>
      <c r="F451" s="86" t="s">
        <v>1899</v>
      </c>
      <c r="G451" s="86" t="b">
        <v>0</v>
      </c>
      <c r="H451" s="86" t="b">
        <v>0</v>
      </c>
      <c r="I451" s="86" t="b">
        <v>0</v>
      </c>
      <c r="J451" s="86" t="b">
        <v>0</v>
      </c>
      <c r="K451" s="86" t="b">
        <v>0</v>
      </c>
      <c r="L451" s="86" t="b">
        <v>0</v>
      </c>
    </row>
    <row r="452" spans="1:12" ht="15">
      <c r="A452" s="86" t="s">
        <v>2408</v>
      </c>
      <c r="B452" s="86" t="s">
        <v>2409</v>
      </c>
      <c r="C452" s="86">
        <v>4</v>
      </c>
      <c r="D452" s="120">
        <v>0</v>
      </c>
      <c r="E452" s="120">
        <v>1.380211241711606</v>
      </c>
      <c r="F452" s="86" t="s">
        <v>1899</v>
      </c>
      <c r="G452" s="86" t="b">
        <v>0</v>
      </c>
      <c r="H452" s="86" t="b">
        <v>0</v>
      </c>
      <c r="I452" s="86" t="b">
        <v>0</v>
      </c>
      <c r="J452" s="86" t="b">
        <v>0</v>
      </c>
      <c r="K452" s="86" t="b">
        <v>0</v>
      </c>
      <c r="L452" s="86" t="b">
        <v>0</v>
      </c>
    </row>
    <row r="453" spans="1:12" ht="15">
      <c r="A453" s="86" t="s">
        <v>2409</v>
      </c>
      <c r="B453" s="86" t="s">
        <v>2410</v>
      </c>
      <c r="C453" s="86">
        <v>4</v>
      </c>
      <c r="D453" s="120">
        <v>0</v>
      </c>
      <c r="E453" s="120">
        <v>1.380211241711606</v>
      </c>
      <c r="F453" s="86" t="s">
        <v>1899</v>
      </c>
      <c r="G453" s="86" t="b">
        <v>0</v>
      </c>
      <c r="H453" s="86" t="b">
        <v>0</v>
      </c>
      <c r="I453" s="86" t="b">
        <v>0</v>
      </c>
      <c r="J453" s="86" t="b">
        <v>0</v>
      </c>
      <c r="K453" s="86" t="b">
        <v>0</v>
      </c>
      <c r="L453" s="86" t="b">
        <v>0</v>
      </c>
    </row>
    <row r="454" spans="1:12" ht="15">
      <c r="A454" s="86" t="s">
        <v>2410</v>
      </c>
      <c r="B454" s="86" t="s">
        <v>2038</v>
      </c>
      <c r="C454" s="86">
        <v>4</v>
      </c>
      <c r="D454" s="120">
        <v>0</v>
      </c>
      <c r="E454" s="120">
        <v>1.380211241711606</v>
      </c>
      <c r="F454" s="86" t="s">
        <v>1899</v>
      </c>
      <c r="G454" s="86" t="b">
        <v>0</v>
      </c>
      <c r="H454" s="86" t="b">
        <v>0</v>
      </c>
      <c r="I454" s="86" t="b">
        <v>0</v>
      </c>
      <c r="J454" s="86" t="b">
        <v>0</v>
      </c>
      <c r="K454" s="86" t="b">
        <v>0</v>
      </c>
      <c r="L454" s="86" t="b">
        <v>0</v>
      </c>
    </row>
    <row r="455" spans="1:12" ht="15">
      <c r="A455" s="86" t="s">
        <v>2038</v>
      </c>
      <c r="B455" s="86" t="s">
        <v>2398</v>
      </c>
      <c r="C455" s="86">
        <v>4</v>
      </c>
      <c r="D455" s="120">
        <v>0</v>
      </c>
      <c r="E455" s="120">
        <v>1.380211241711606</v>
      </c>
      <c r="F455" s="86" t="s">
        <v>1899</v>
      </c>
      <c r="G455" s="86" t="b">
        <v>0</v>
      </c>
      <c r="H455" s="86" t="b">
        <v>0</v>
      </c>
      <c r="I455" s="86" t="b">
        <v>0</v>
      </c>
      <c r="J455" s="86" t="b">
        <v>0</v>
      </c>
      <c r="K455" s="86" t="b">
        <v>0</v>
      </c>
      <c r="L455" s="86" t="b">
        <v>0</v>
      </c>
    </row>
    <row r="456" spans="1:12" ht="15">
      <c r="A456" s="86" t="s">
        <v>2398</v>
      </c>
      <c r="B456" s="86" t="s">
        <v>2039</v>
      </c>
      <c r="C456" s="86">
        <v>4</v>
      </c>
      <c r="D456" s="120">
        <v>0</v>
      </c>
      <c r="E456" s="120">
        <v>1.380211241711606</v>
      </c>
      <c r="F456" s="86" t="s">
        <v>1899</v>
      </c>
      <c r="G456" s="86" t="b">
        <v>0</v>
      </c>
      <c r="H456" s="86" t="b">
        <v>0</v>
      </c>
      <c r="I456" s="86" t="b">
        <v>0</v>
      </c>
      <c r="J456" s="86" t="b">
        <v>0</v>
      </c>
      <c r="K456" s="86" t="b">
        <v>0</v>
      </c>
      <c r="L456" s="86" t="b">
        <v>0</v>
      </c>
    </row>
    <row r="457" spans="1:12" ht="15">
      <c r="A457" s="86" t="s">
        <v>2039</v>
      </c>
      <c r="B457" s="86" t="s">
        <v>2391</v>
      </c>
      <c r="C457" s="86">
        <v>4</v>
      </c>
      <c r="D457" s="120">
        <v>0</v>
      </c>
      <c r="E457" s="120">
        <v>1.380211241711606</v>
      </c>
      <c r="F457" s="86" t="s">
        <v>1899</v>
      </c>
      <c r="G457" s="86" t="b">
        <v>0</v>
      </c>
      <c r="H457" s="86" t="b">
        <v>0</v>
      </c>
      <c r="I457" s="86" t="b">
        <v>0</v>
      </c>
      <c r="J457" s="86" t="b">
        <v>0</v>
      </c>
      <c r="K457" s="86" t="b">
        <v>0</v>
      </c>
      <c r="L457" s="86" t="b">
        <v>0</v>
      </c>
    </row>
    <row r="458" spans="1:12" ht="15">
      <c r="A458" s="86" t="s">
        <v>2391</v>
      </c>
      <c r="B458" s="86" t="s">
        <v>2400</v>
      </c>
      <c r="C458" s="86">
        <v>4</v>
      </c>
      <c r="D458" s="120">
        <v>0</v>
      </c>
      <c r="E458" s="120">
        <v>1.380211241711606</v>
      </c>
      <c r="F458" s="86" t="s">
        <v>1899</v>
      </c>
      <c r="G458" s="86" t="b">
        <v>0</v>
      </c>
      <c r="H458" s="86" t="b">
        <v>0</v>
      </c>
      <c r="I458" s="86" t="b">
        <v>0</v>
      </c>
      <c r="J458" s="86" t="b">
        <v>0</v>
      </c>
      <c r="K458" s="86" t="b">
        <v>0</v>
      </c>
      <c r="L458" s="86" t="b">
        <v>0</v>
      </c>
    </row>
    <row r="459" spans="1:12" ht="15">
      <c r="A459" s="86" t="s">
        <v>2400</v>
      </c>
      <c r="B459" s="86" t="s">
        <v>2040</v>
      </c>
      <c r="C459" s="86">
        <v>4</v>
      </c>
      <c r="D459" s="120">
        <v>0</v>
      </c>
      <c r="E459" s="120">
        <v>1.380211241711606</v>
      </c>
      <c r="F459" s="86" t="s">
        <v>1899</v>
      </c>
      <c r="G459" s="86" t="b">
        <v>0</v>
      </c>
      <c r="H459" s="86" t="b">
        <v>0</v>
      </c>
      <c r="I459" s="86" t="b">
        <v>0</v>
      </c>
      <c r="J459" s="86" t="b">
        <v>0</v>
      </c>
      <c r="K459" s="86" t="b">
        <v>0</v>
      </c>
      <c r="L459" s="86" t="b">
        <v>0</v>
      </c>
    </row>
    <row r="460" spans="1:12" ht="15">
      <c r="A460" s="86" t="s">
        <v>2040</v>
      </c>
      <c r="B460" s="86" t="s">
        <v>2411</v>
      </c>
      <c r="C460" s="86">
        <v>4</v>
      </c>
      <c r="D460" s="120">
        <v>0</v>
      </c>
      <c r="E460" s="120">
        <v>1.380211241711606</v>
      </c>
      <c r="F460" s="86" t="s">
        <v>1899</v>
      </c>
      <c r="G460" s="86" t="b">
        <v>0</v>
      </c>
      <c r="H460" s="86" t="b">
        <v>0</v>
      </c>
      <c r="I460" s="86" t="b">
        <v>0</v>
      </c>
      <c r="J460" s="86" t="b">
        <v>0</v>
      </c>
      <c r="K460" s="86" t="b">
        <v>0</v>
      </c>
      <c r="L460" s="86" t="b">
        <v>0</v>
      </c>
    </row>
    <row r="461" spans="1:12" ht="15">
      <c r="A461" s="86" t="s">
        <v>2411</v>
      </c>
      <c r="B461" s="86" t="s">
        <v>2404</v>
      </c>
      <c r="C461" s="86">
        <v>4</v>
      </c>
      <c r="D461" s="120">
        <v>0</v>
      </c>
      <c r="E461" s="120">
        <v>1.380211241711606</v>
      </c>
      <c r="F461" s="86" t="s">
        <v>1899</v>
      </c>
      <c r="G461" s="86" t="b">
        <v>0</v>
      </c>
      <c r="H461" s="86" t="b">
        <v>0</v>
      </c>
      <c r="I461" s="86" t="b">
        <v>0</v>
      </c>
      <c r="J461" s="86" t="b">
        <v>0</v>
      </c>
      <c r="K461" s="86" t="b">
        <v>0</v>
      </c>
      <c r="L461" s="86" t="b">
        <v>0</v>
      </c>
    </row>
    <row r="462" spans="1:12" ht="15">
      <c r="A462" s="86" t="s">
        <v>2404</v>
      </c>
      <c r="B462" s="86" t="s">
        <v>2041</v>
      </c>
      <c r="C462" s="86">
        <v>4</v>
      </c>
      <c r="D462" s="120">
        <v>0</v>
      </c>
      <c r="E462" s="120">
        <v>1.380211241711606</v>
      </c>
      <c r="F462" s="86" t="s">
        <v>1899</v>
      </c>
      <c r="G462" s="86" t="b">
        <v>0</v>
      </c>
      <c r="H462" s="86" t="b">
        <v>0</v>
      </c>
      <c r="I462" s="86" t="b">
        <v>0</v>
      </c>
      <c r="J462" s="86" t="b">
        <v>0</v>
      </c>
      <c r="K462" s="86" t="b">
        <v>0</v>
      </c>
      <c r="L462" s="86" t="b">
        <v>0</v>
      </c>
    </row>
    <row r="463" spans="1:12" ht="15">
      <c r="A463" s="86" t="s">
        <v>2041</v>
      </c>
      <c r="B463" s="86" t="s">
        <v>2412</v>
      </c>
      <c r="C463" s="86">
        <v>4</v>
      </c>
      <c r="D463" s="120">
        <v>0</v>
      </c>
      <c r="E463" s="120">
        <v>1.380211241711606</v>
      </c>
      <c r="F463" s="86" t="s">
        <v>1899</v>
      </c>
      <c r="G463" s="86" t="b">
        <v>0</v>
      </c>
      <c r="H463" s="86" t="b">
        <v>0</v>
      </c>
      <c r="I463" s="86" t="b">
        <v>0</v>
      </c>
      <c r="J463" s="86" t="b">
        <v>0</v>
      </c>
      <c r="K463" s="86" t="b">
        <v>0</v>
      </c>
      <c r="L463" s="86" t="b">
        <v>0</v>
      </c>
    </row>
    <row r="464" spans="1:12" ht="15">
      <c r="A464" s="86" t="s">
        <v>2412</v>
      </c>
      <c r="B464" s="86" t="s">
        <v>2042</v>
      </c>
      <c r="C464" s="86">
        <v>4</v>
      </c>
      <c r="D464" s="120">
        <v>0</v>
      </c>
      <c r="E464" s="120">
        <v>1.380211241711606</v>
      </c>
      <c r="F464" s="86" t="s">
        <v>1899</v>
      </c>
      <c r="G464" s="86" t="b">
        <v>0</v>
      </c>
      <c r="H464" s="86" t="b">
        <v>0</v>
      </c>
      <c r="I464" s="86" t="b">
        <v>0</v>
      </c>
      <c r="J464" s="86" t="b">
        <v>0</v>
      </c>
      <c r="K464" s="86" t="b">
        <v>0</v>
      </c>
      <c r="L464" s="86" t="b">
        <v>0</v>
      </c>
    </row>
    <row r="465" spans="1:12" ht="15">
      <c r="A465" s="86" t="s">
        <v>2114</v>
      </c>
      <c r="B465" s="86" t="s">
        <v>2115</v>
      </c>
      <c r="C465" s="86">
        <v>3</v>
      </c>
      <c r="D465" s="120">
        <v>0.0036389923283970857</v>
      </c>
      <c r="E465" s="120">
        <v>1.5185139398778875</v>
      </c>
      <c r="F465" s="86" t="s">
        <v>1900</v>
      </c>
      <c r="G465" s="86" t="b">
        <v>0</v>
      </c>
      <c r="H465" s="86" t="b">
        <v>0</v>
      </c>
      <c r="I465" s="86" t="b">
        <v>0</v>
      </c>
      <c r="J465" s="86" t="b">
        <v>0</v>
      </c>
      <c r="K465" s="86" t="b">
        <v>0</v>
      </c>
      <c r="L465" s="86" t="b">
        <v>0</v>
      </c>
    </row>
    <row r="466" spans="1:12" ht="15">
      <c r="A466" s="86" t="s">
        <v>2115</v>
      </c>
      <c r="B466" s="86" t="s">
        <v>2116</v>
      </c>
      <c r="C466" s="86">
        <v>3</v>
      </c>
      <c r="D466" s="120">
        <v>0.0036389923283970857</v>
      </c>
      <c r="E466" s="120">
        <v>1.5185139398778875</v>
      </c>
      <c r="F466" s="86" t="s">
        <v>1900</v>
      </c>
      <c r="G466" s="86" t="b">
        <v>0</v>
      </c>
      <c r="H466" s="86" t="b">
        <v>0</v>
      </c>
      <c r="I466" s="86" t="b">
        <v>0</v>
      </c>
      <c r="J466" s="86" t="b">
        <v>0</v>
      </c>
      <c r="K466" s="86" t="b">
        <v>0</v>
      </c>
      <c r="L466" s="86" t="b">
        <v>0</v>
      </c>
    </row>
    <row r="467" spans="1:12" ht="15">
      <c r="A467" s="86" t="s">
        <v>2116</v>
      </c>
      <c r="B467" s="86" t="s">
        <v>2117</v>
      </c>
      <c r="C467" s="86">
        <v>3</v>
      </c>
      <c r="D467" s="120">
        <v>0.0036389923283970857</v>
      </c>
      <c r="E467" s="120">
        <v>1.5185139398778875</v>
      </c>
      <c r="F467" s="86" t="s">
        <v>1900</v>
      </c>
      <c r="G467" s="86" t="b">
        <v>0</v>
      </c>
      <c r="H467" s="86" t="b">
        <v>0</v>
      </c>
      <c r="I467" s="86" t="b">
        <v>0</v>
      </c>
      <c r="J467" s="86" t="b">
        <v>0</v>
      </c>
      <c r="K467" s="86" t="b">
        <v>0</v>
      </c>
      <c r="L467" s="86" t="b">
        <v>0</v>
      </c>
    </row>
    <row r="468" spans="1:12" ht="15">
      <c r="A468" s="86" t="s">
        <v>2117</v>
      </c>
      <c r="B468" s="86" t="s">
        <v>2118</v>
      </c>
      <c r="C468" s="86">
        <v>3</v>
      </c>
      <c r="D468" s="120">
        <v>0.0036389923283970857</v>
      </c>
      <c r="E468" s="120">
        <v>1.5185139398778875</v>
      </c>
      <c r="F468" s="86" t="s">
        <v>1900</v>
      </c>
      <c r="G468" s="86" t="b">
        <v>0</v>
      </c>
      <c r="H468" s="86" t="b">
        <v>0</v>
      </c>
      <c r="I468" s="86" t="b">
        <v>0</v>
      </c>
      <c r="J468" s="86" t="b">
        <v>0</v>
      </c>
      <c r="K468" s="86" t="b">
        <v>0</v>
      </c>
      <c r="L468" s="86" t="b">
        <v>0</v>
      </c>
    </row>
    <row r="469" spans="1:12" ht="15">
      <c r="A469" s="86" t="s">
        <v>2118</v>
      </c>
      <c r="B469" s="86" t="s">
        <v>2478</v>
      </c>
      <c r="C469" s="86">
        <v>3</v>
      </c>
      <c r="D469" s="120">
        <v>0.0036389923283970857</v>
      </c>
      <c r="E469" s="120">
        <v>1.5185139398778875</v>
      </c>
      <c r="F469" s="86" t="s">
        <v>1900</v>
      </c>
      <c r="G469" s="86" t="b">
        <v>0</v>
      </c>
      <c r="H469" s="86" t="b">
        <v>0</v>
      </c>
      <c r="I469" s="86" t="b">
        <v>0</v>
      </c>
      <c r="J469" s="86" t="b">
        <v>0</v>
      </c>
      <c r="K469" s="86" t="b">
        <v>0</v>
      </c>
      <c r="L469" s="86" t="b">
        <v>0</v>
      </c>
    </row>
    <row r="470" spans="1:12" ht="15">
      <c r="A470" s="86" t="s">
        <v>2478</v>
      </c>
      <c r="B470" s="86" t="s">
        <v>2479</v>
      </c>
      <c r="C470" s="86">
        <v>3</v>
      </c>
      <c r="D470" s="120">
        <v>0.0036389923283970857</v>
      </c>
      <c r="E470" s="120">
        <v>1.5185139398778875</v>
      </c>
      <c r="F470" s="86" t="s">
        <v>1900</v>
      </c>
      <c r="G470" s="86" t="b">
        <v>0</v>
      </c>
      <c r="H470" s="86" t="b">
        <v>0</v>
      </c>
      <c r="I470" s="86" t="b">
        <v>0</v>
      </c>
      <c r="J470" s="86" t="b">
        <v>0</v>
      </c>
      <c r="K470" s="86" t="b">
        <v>0</v>
      </c>
      <c r="L470" s="86" t="b">
        <v>0</v>
      </c>
    </row>
    <row r="471" spans="1:12" ht="15">
      <c r="A471" s="86" t="s">
        <v>2479</v>
      </c>
      <c r="B471" s="86" t="s">
        <v>2480</v>
      </c>
      <c r="C471" s="86">
        <v>3</v>
      </c>
      <c r="D471" s="120">
        <v>0.0036389923283970857</v>
      </c>
      <c r="E471" s="120">
        <v>1.5185139398778875</v>
      </c>
      <c r="F471" s="86" t="s">
        <v>1900</v>
      </c>
      <c r="G471" s="86" t="b">
        <v>0</v>
      </c>
      <c r="H471" s="86" t="b">
        <v>0</v>
      </c>
      <c r="I471" s="86" t="b">
        <v>0</v>
      </c>
      <c r="J471" s="86" t="b">
        <v>0</v>
      </c>
      <c r="K471" s="86" t="b">
        <v>0</v>
      </c>
      <c r="L471" s="86" t="b">
        <v>0</v>
      </c>
    </row>
    <row r="472" spans="1:12" ht="15">
      <c r="A472" s="86" t="s">
        <v>2480</v>
      </c>
      <c r="B472" s="86" t="s">
        <v>2481</v>
      </c>
      <c r="C472" s="86">
        <v>3</v>
      </c>
      <c r="D472" s="120">
        <v>0.0036389923283970857</v>
      </c>
      <c r="E472" s="120">
        <v>1.5185139398778875</v>
      </c>
      <c r="F472" s="86" t="s">
        <v>1900</v>
      </c>
      <c r="G472" s="86" t="b">
        <v>0</v>
      </c>
      <c r="H472" s="86" t="b">
        <v>0</v>
      </c>
      <c r="I472" s="86" t="b">
        <v>0</v>
      </c>
      <c r="J472" s="86" t="b">
        <v>0</v>
      </c>
      <c r="K472" s="86" t="b">
        <v>0</v>
      </c>
      <c r="L472" s="86" t="b">
        <v>0</v>
      </c>
    </row>
    <row r="473" spans="1:12" ht="15">
      <c r="A473" s="86" t="s">
        <v>2481</v>
      </c>
      <c r="B473" s="86" t="s">
        <v>2482</v>
      </c>
      <c r="C473" s="86">
        <v>3</v>
      </c>
      <c r="D473" s="120">
        <v>0.0036389923283970857</v>
      </c>
      <c r="E473" s="120">
        <v>1.5185139398778875</v>
      </c>
      <c r="F473" s="86" t="s">
        <v>1900</v>
      </c>
      <c r="G473" s="86" t="b">
        <v>0</v>
      </c>
      <c r="H473" s="86" t="b">
        <v>0</v>
      </c>
      <c r="I473" s="86" t="b">
        <v>0</v>
      </c>
      <c r="J473" s="86" t="b">
        <v>0</v>
      </c>
      <c r="K473" s="86" t="b">
        <v>0</v>
      </c>
      <c r="L473" s="86" t="b">
        <v>0</v>
      </c>
    </row>
    <row r="474" spans="1:12" ht="15">
      <c r="A474" s="86" t="s">
        <v>2482</v>
      </c>
      <c r="B474" s="86" t="s">
        <v>2483</v>
      </c>
      <c r="C474" s="86">
        <v>3</v>
      </c>
      <c r="D474" s="120">
        <v>0.0036389923283970857</v>
      </c>
      <c r="E474" s="120">
        <v>1.5185139398778875</v>
      </c>
      <c r="F474" s="86" t="s">
        <v>1900</v>
      </c>
      <c r="G474" s="86" t="b">
        <v>0</v>
      </c>
      <c r="H474" s="86" t="b">
        <v>0</v>
      </c>
      <c r="I474" s="86" t="b">
        <v>0</v>
      </c>
      <c r="J474" s="86" t="b">
        <v>0</v>
      </c>
      <c r="K474" s="86" t="b">
        <v>0</v>
      </c>
      <c r="L474" s="86" t="b">
        <v>0</v>
      </c>
    </row>
    <row r="475" spans="1:12" ht="15">
      <c r="A475" s="86" t="s">
        <v>2483</v>
      </c>
      <c r="B475" s="86" t="s">
        <v>355</v>
      </c>
      <c r="C475" s="86">
        <v>3</v>
      </c>
      <c r="D475" s="120">
        <v>0.0036389923283970857</v>
      </c>
      <c r="E475" s="120">
        <v>1.5185139398778875</v>
      </c>
      <c r="F475" s="86" t="s">
        <v>1900</v>
      </c>
      <c r="G475" s="86" t="b">
        <v>0</v>
      </c>
      <c r="H475" s="86" t="b">
        <v>0</v>
      </c>
      <c r="I475" s="86" t="b">
        <v>0</v>
      </c>
      <c r="J475" s="86" t="b">
        <v>0</v>
      </c>
      <c r="K475" s="86" t="b">
        <v>0</v>
      </c>
      <c r="L475" s="86" t="b">
        <v>0</v>
      </c>
    </row>
    <row r="476" spans="1:12" ht="15">
      <c r="A476" s="86" t="s">
        <v>355</v>
      </c>
      <c r="B476" s="86" t="s">
        <v>2403</v>
      </c>
      <c r="C476" s="86">
        <v>3</v>
      </c>
      <c r="D476" s="120">
        <v>0.0036389923283970857</v>
      </c>
      <c r="E476" s="120">
        <v>1.5185139398778875</v>
      </c>
      <c r="F476" s="86" t="s">
        <v>1900</v>
      </c>
      <c r="G476" s="86" t="b">
        <v>0</v>
      </c>
      <c r="H476" s="86" t="b">
        <v>0</v>
      </c>
      <c r="I476" s="86" t="b">
        <v>0</v>
      </c>
      <c r="J476" s="86" t="b">
        <v>0</v>
      </c>
      <c r="K476" s="86" t="b">
        <v>0</v>
      </c>
      <c r="L476" s="86" t="b">
        <v>0</v>
      </c>
    </row>
    <row r="477" spans="1:12" ht="15">
      <c r="A477" s="86" t="s">
        <v>2403</v>
      </c>
      <c r="B477" s="86" t="s">
        <v>2484</v>
      </c>
      <c r="C477" s="86">
        <v>3</v>
      </c>
      <c r="D477" s="120">
        <v>0.0036389923283970857</v>
      </c>
      <c r="E477" s="120">
        <v>1.5185139398778875</v>
      </c>
      <c r="F477" s="86" t="s">
        <v>1900</v>
      </c>
      <c r="G477" s="86" t="b">
        <v>0</v>
      </c>
      <c r="H477" s="86" t="b">
        <v>0</v>
      </c>
      <c r="I477" s="86" t="b">
        <v>0</v>
      </c>
      <c r="J477" s="86" t="b">
        <v>1</v>
      </c>
      <c r="K477" s="86" t="b">
        <v>0</v>
      </c>
      <c r="L477" s="86" t="b">
        <v>0</v>
      </c>
    </row>
    <row r="478" spans="1:12" ht="15">
      <c r="A478" s="86" t="s">
        <v>2484</v>
      </c>
      <c r="B478" s="86" t="s">
        <v>2485</v>
      </c>
      <c r="C478" s="86">
        <v>3</v>
      </c>
      <c r="D478" s="120">
        <v>0.0036389923283970857</v>
      </c>
      <c r="E478" s="120">
        <v>1.5185139398778875</v>
      </c>
      <c r="F478" s="86" t="s">
        <v>1900</v>
      </c>
      <c r="G478" s="86" t="b">
        <v>1</v>
      </c>
      <c r="H478" s="86" t="b">
        <v>0</v>
      </c>
      <c r="I478" s="86" t="b">
        <v>0</v>
      </c>
      <c r="J478" s="86" t="b">
        <v>1</v>
      </c>
      <c r="K478" s="86" t="b">
        <v>0</v>
      </c>
      <c r="L478" s="86" t="b">
        <v>0</v>
      </c>
    </row>
    <row r="479" spans="1:12" ht="15">
      <c r="A479" s="86" t="s">
        <v>2485</v>
      </c>
      <c r="B479" s="86" t="s">
        <v>2486</v>
      </c>
      <c r="C479" s="86">
        <v>3</v>
      </c>
      <c r="D479" s="120">
        <v>0.0036389923283970857</v>
      </c>
      <c r="E479" s="120">
        <v>1.5185139398778875</v>
      </c>
      <c r="F479" s="86" t="s">
        <v>1900</v>
      </c>
      <c r="G479" s="86" t="b">
        <v>1</v>
      </c>
      <c r="H479" s="86" t="b">
        <v>0</v>
      </c>
      <c r="I479" s="86" t="b">
        <v>0</v>
      </c>
      <c r="J479" s="86" t="b">
        <v>0</v>
      </c>
      <c r="K479" s="86" t="b">
        <v>0</v>
      </c>
      <c r="L479" s="86" t="b">
        <v>0</v>
      </c>
    </row>
    <row r="480" spans="1:12" ht="15">
      <c r="A480" s="86" t="s">
        <v>2486</v>
      </c>
      <c r="B480" s="86" t="s">
        <v>2487</v>
      </c>
      <c r="C480" s="86">
        <v>3</v>
      </c>
      <c r="D480" s="120">
        <v>0.0036389923283970857</v>
      </c>
      <c r="E480" s="120">
        <v>1.5185139398778875</v>
      </c>
      <c r="F480" s="86" t="s">
        <v>1900</v>
      </c>
      <c r="G480" s="86" t="b">
        <v>0</v>
      </c>
      <c r="H480" s="86" t="b">
        <v>0</v>
      </c>
      <c r="I480" s="86" t="b">
        <v>0</v>
      </c>
      <c r="J480" s="86" t="b">
        <v>0</v>
      </c>
      <c r="K480" s="86" t="b">
        <v>0</v>
      </c>
      <c r="L480" s="86" t="b">
        <v>0</v>
      </c>
    </row>
    <row r="481" spans="1:12" ht="15">
      <c r="A481" s="86" t="s">
        <v>2487</v>
      </c>
      <c r="B481" s="86" t="s">
        <v>2400</v>
      </c>
      <c r="C481" s="86">
        <v>3</v>
      </c>
      <c r="D481" s="120">
        <v>0.0036389923283970857</v>
      </c>
      <c r="E481" s="120">
        <v>1.5185139398778875</v>
      </c>
      <c r="F481" s="86" t="s">
        <v>1900</v>
      </c>
      <c r="G481" s="86" t="b">
        <v>0</v>
      </c>
      <c r="H481" s="86" t="b">
        <v>0</v>
      </c>
      <c r="I481" s="86" t="b">
        <v>0</v>
      </c>
      <c r="J481" s="86" t="b">
        <v>0</v>
      </c>
      <c r="K481" s="86" t="b">
        <v>0</v>
      </c>
      <c r="L481" s="86" t="b">
        <v>0</v>
      </c>
    </row>
    <row r="482" spans="1:12" ht="15">
      <c r="A482" s="86" t="s">
        <v>2400</v>
      </c>
      <c r="B482" s="86" t="s">
        <v>2488</v>
      </c>
      <c r="C482" s="86">
        <v>3</v>
      </c>
      <c r="D482" s="120">
        <v>0.0036389923283970857</v>
      </c>
      <c r="E482" s="120">
        <v>1.5185139398778875</v>
      </c>
      <c r="F482" s="86" t="s">
        <v>1900</v>
      </c>
      <c r="G482" s="86" t="b">
        <v>0</v>
      </c>
      <c r="H482" s="86" t="b">
        <v>0</v>
      </c>
      <c r="I482" s="86" t="b">
        <v>0</v>
      </c>
      <c r="J482" s="86" t="b">
        <v>0</v>
      </c>
      <c r="K482" s="86" t="b">
        <v>0</v>
      </c>
      <c r="L482" s="86" t="b">
        <v>0</v>
      </c>
    </row>
    <row r="483" spans="1:12" ht="15">
      <c r="A483" s="86" t="s">
        <v>2488</v>
      </c>
      <c r="B483" s="86" t="s">
        <v>2039</v>
      </c>
      <c r="C483" s="86">
        <v>3</v>
      </c>
      <c r="D483" s="120">
        <v>0.0036389923283970857</v>
      </c>
      <c r="E483" s="120">
        <v>1.5185139398778875</v>
      </c>
      <c r="F483" s="86" t="s">
        <v>1900</v>
      </c>
      <c r="G483" s="86" t="b">
        <v>0</v>
      </c>
      <c r="H483" s="86" t="b">
        <v>0</v>
      </c>
      <c r="I483" s="86" t="b">
        <v>0</v>
      </c>
      <c r="J483" s="86" t="b">
        <v>0</v>
      </c>
      <c r="K483" s="86" t="b">
        <v>0</v>
      </c>
      <c r="L483" s="86" t="b">
        <v>0</v>
      </c>
    </row>
    <row r="484" spans="1:12" ht="15">
      <c r="A484" s="86" t="s">
        <v>2039</v>
      </c>
      <c r="B484" s="86" t="s">
        <v>2038</v>
      </c>
      <c r="C484" s="86">
        <v>3</v>
      </c>
      <c r="D484" s="120">
        <v>0.0036389923283970857</v>
      </c>
      <c r="E484" s="120">
        <v>1.2686364666612875</v>
      </c>
      <c r="F484" s="86" t="s">
        <v>1900</v>
      </c>
      <c r="G484" s="86" t="b">
        <v>0</v>
      </c>
      <c r="H484" s="86" t="b">
        <v>0</v>
      </c>
      <c r="I484" s="86" t="b">
        <v>0</v>
      </c>
      <c r="J484" s="86" t="b">
        <v>0</v>
      </c>
      <c r="K484" s="86" t="b">
        <v>0</v>
      </c>
      <c r="L484" s="86" t="b">
        <v>0</v>
      </c>
    </row>
    <row r="485" spans="1:12" ht="15">
      <c r="A485" s="86" t="s">
        <v>2038</v>
      </c>
      <c r="B485" s="86" t="s">
        <v>2398</v>
      </c>
      <c r="C485" s="86">
        <v>3</v>
      </c>
      <c r="D485" s="120">
        <v>0.0036389923283970857</v>
      </c>
      <c r="E485" s="120">
        <v>1.3935752032695874</v>
      </c>
      <c r="F485" s="86" t="s">
        <v>1900</v>
      </c>
      <c r="G485" s="86" t="b">
        <v>0</v>
      </c>
      <c r="H485" s="86" t="b">
        <v>0</v>
      </c>
      <c r="I485" s="86" t="b">
        <v>0</v>
      </c>
      <c r="J485" s="86" t="b">
        <v>0</v>
      </c>
      <c r="K485" s="86" t="b">
        <v>0</v>
      </c>
      <c r="L485" s="86" t="b">
        <v>0</v>
      </c>
    </row>
    <row r="486" spans="1:12" ht="15">
      <c r="A486" s="86" t="s">
        <v>2398</v>
      </c>
      <c r="B486" s="86" t="s">
        <v>2401</v>
      </c>
      <c r="C486" s="86">
        <v>3</v>
      </c>
      <c r="D486" s="120">
        <v>0.0036389923283970857</v>
      </c>
      <c r="E486" s="120">
        <v>1.5185139398778875</v>
      </c>
      <c r="F486" s="86" t="s">
        <v>1900</v>
      </c>
      <c r="G486" s="86" t="b">
        <v>0</v>
      </c>
      <c r="H486" s="86" t="b">
        <v>0</v>
      </c>
      <c r="I486" s="86" t="b">
        <v>0</v>
      </c>
      <c r="J486" s="86" t="b">
        <v>0</v>
      </c>
      <c r="K486" s="86" t="b">
        <v>0</v>
      </c>
      <c r="L486" s="86" t="b">
        <v>0</v>
      </c>
    </row>
    <row r="487" spans="1:12" ht="15">
      <c r="A487" s="86" t="s">
        <v>2401</v>
      </c>
      <c r="B487" s="86" t="s">
        <v>2073</v>
      </c>
      <c r="C487" s="86">
        <v>3</v>
      </c>
      <c r="D487" s="120">
        <v>0.0036389923283970857</v>
      </c>
      <c r="E487" s="120">
        <v>1.3935752032695874</v>
      </c>
      <c r="F487" s="86" t="s">
        <v>1900</v>
      </c>
      <c r="G487" s="86" t="b">
        <v>0</v>
      </c>
      <c r="H487" s="86" t="b">
        <v>0</v>
      </c>
      <c r="I487" s="86" t="b">
        <v>0</v>
      </c>
      <c r="J487" s="86" t="b">
        <v>0</v>
      </c>
      <c r="K487" s="86" t="b">
        <v>0</v>
      </c>
      <c r="L487" s="86" t="b">
        <v>0</v>
      </c>
    </row>
    <row r="488" spans="1:12" ht="15">
      <c r="A488" s="86" t="s">
        <v>2073</v>
      </c>
      <c r="B488" s="86" t="s">
        <v>2042</v>
      </c>
      <c r="C488" s="86">
        <v>3</v>
      </c>
      <c r="D488" s="120">
        <v>0.0036389923283970857</v>
      </c>
      <c r="E488" s="120">
        <v>1.2686364666612875</v>
      </c>
      <c r="F488" s="86" t="s">
        <v>1900</v>
      </c>
      <c r="G488" s="86" t="b">
        <v>0</v>
      </c>
      <c r="H488" s="86" t="b">
        <v>0</v>
      </c>
      <c r="I488" s="86" t="b">
        <v>0</v>
      </c>
      <c r="J488" s="86" t="b">
        <v>0</v>
      </c>
      <c r="K488" s="86" t="b">
        <v>0</v>
      </c>
      <c r="L488" s="86" t="b">
        <v>0</v>
      </c>
    </row>
    <row r="489" spans="1:12" ht="15">
      <c r="A489" s="86" t="s">
        <v>2042</v>
      </c>
      <c r="B489" s="86" t="s">
        <v>2041</v>
      </c>
      <c r="C489" s="86">
        <v>3</v>
      </c>
      <c r="D489" s="120">
        <v>0.0036389923283970857</v>
      </c>
      <c r="E489" s="120">
        <v>1.2686364666612875</v>
      </c>
      <c r="F489" s="86" t="s">
        <v>1900</v>
      </c>
      <c r="G489" s="86" t="b">
        <v>0</v>
      </c>
      <c r="H489" s="86" t="b">
        <v>0</v>
      </c>
      <c r="I489" s="86" t="b">
        <v>0</v>
      </c>
      <c r="J489" s="86" t="b">
        <v>0</v>
      </c>
      <c r="K489" s="86" t="b">
        <v>0</v>
      </c>
      <c r="L489" s="86" t="b">
        <v>0</v>
      </c>
    </row>
    <row r="490" spans="1:12" ht="15">
      <c r="A490" s="86" t="s">
        <v>2041</v>
      </c>
      <c r="B490" s="86" t="s">
        <v>2489</v>
      </c>
      <c r="C490" s="86">
        <v>3</v>
      </c>
      <c r="D490" s="120">
        <v>0.0036389923283970857</v>
      </c>
      <c r="E490" s="120">
        <v>1.3935752032695874</v>
      </c>
      <c r="F490" s="86" t="s">
        <v>1900</v>
      </c>
      <c r="G490" s="86" t="b">
        <v>0</v>
      </c>
      <c r="H490" s="86" t="b">
        <v>0</v>
      </c>
      <c r="I490" s="86" t="b">
        <v>0</v>
      </c>
      <c r="J490" s="86" t="b">
        <v>0</v>
      </c>
      <c r="K490" s="86" t="b">
        <v>0</v>
      </c>
      <c r="L490" s="86" t="b">
        <v>0</v>
      </c>
    </row>
    <row r="491" spans="1:12" ht="15">
      <c r="A491" s="86" t="s">
        <v>2123</v>
      </c>
      <c r="B491" s="86" t="s">
        <v>2124</v>
      </c>
      <c r="C491" s="86">
        <v>5</v>
      </c>
      <c r="D491" s="120">
        <v>0</v>
      </c>
      <c r="E491" s="120">
        <v>1.4082399653118496</v>
      </c>
      <c r="F491" s="86" t="s">
        <v>1901</v>
      </c>
      <c r="G491" s="86" t="b">
        <v>0</v>
      </c>
      <c r="H491" s="86" t="b">
        <v>0</v>
      </c>
      <c r="I491" s="86" t="b">
        <v>0</v>
      </c>
      <c r="J491" s="86" t="b">
        <v>0</v>
      </c>
      <c r="K491" s="86" t="b">
        <v>0</v>
      </c>
      <c r="L491" s="86" t="b">
        <v>0</v>
      </c>
    </row>
    <row r="492" spans="1:12" ht="15">
      <c r="A492" s="86" t="s">
        <v>2124</v>
      </c>
      <c r="B492" s="86" t="s">
        <v>2038</v>
      </c>
      <c r="C492" s="86">
        <v>5</v>
      </c>
      <c r="D492" s="120">
        <v>0</v>
      </c>
      <c r="E492" s="120">
        <v>1.4082399653118496</v>
      </c>
      <c r="F492" s="86" t="s">
        <v>1901</v>
      </c>
      <c r="G492" s="86" t="b">
        <v>0</v>
      </c>
      <c r="H492" s="86" t="b">
        <v>0</v>
      </c>
      <c r="I492" s="86" t="b">
        <v>0</v>
      </c>
      <c r="J492" s="86" t="b">
        <v>0</v>
      </c>
      <c r="K492" s="86" t="b">
        <v>0</v>
      </c>
      <c r="L492" s="86" t="b">
        <v>0</v>
      </c>
    </row>
    <row r="493" spans="1:12" ht="15">
      <c r="A493" s="86" t="s">
        <v>434</v>
      </c>
      <c r="B493" s="86" t="s">
        <v>2125</v>
      </c>
      <c r="C493" s="86">
        <v>5</v>
      </c>
      <c r="D493" s="120">
        <v>0</v>
      </c>
      <c r="E493" s="120">
        <v>1.2621119296336114</v>
      </c>
      <c r="F493" s="86" t="s">
        <v>1901</v>
      </c>
      <c r="G493" s="86" t="b">
        <v>0</v>
      </c>
      <c r="H493" s="86" t="b">
        <v>0</v>
      </c>
      <c r="I493" s="86" t="b">
        <v>0</v>
      </c>
      <c r="J493" s="86" t="b">
        <v>0</v>
      </c>
      <c r="K493" s="86" t="b">
        <v>0</v>
      </c>
      <c r="L493" s="86" t="b">
        <v>0</v>
      </c>
    </row>
    <row r="494" spans="1:12" ht="15">
      <c r="A494" s="86" t="s">
        <v>2125</v>
      </c>
      <c r="B494" s="86" t="s">
        <v>2126</v>
      </c>
      <c r="C494" s="86">
        <v>5</v>
      </c>
      <c r="D494" s="120">
        <v>0</v>
      </c>
      <c r="E494" s="120">
        <v>1.4082399653118496</v>
      </c>
      <c r="F494" s="86" t="s">
        <v>1901</v>
      </c>
      <c r="G494" s="86" t="b">
        <v>0</v>
      </c>
      <c r="H494" s="86" t="b">
        <v>0</v>
      </c>
      <c r="I494" s="86" t="b">
        <v>0</v>
      </c>
      <c r="J494" s="86" t="b">
        <v>0</v>
      </c>
      <c r="K494" s="86" t="b">
        <v>0</v>
      </c>
      <c r="L494" s="86" t="b">
        <v>0</v>
      </c>
    </row>
    <row r="495" spans="1:12" ht="15">
      <c r="A495" s="86" t="s">
        <v>2418</v>
      </c>
      <c r="B495" s="86" t="s">
        <v>2419</v>
      </c>
      <c r="C495" s="86">
        <v>5</v>
      </c>
      <c r="D495" s="120">
        <v>0</v>
      </c>
      <c r="E495" s="120">
        <v>1.4082399653118496</v>
      </c>
      <c r="F495" s="86" t="s">
        <v>1901</v>
      </c>
      <c r="G495" s="86" t="b">
        <v>0</v>
      </c>
      <c r="H495" s="86" t="b">
        <v>0</v>
      </c>
      <c r="I495" s="86" t="b">
        <v>0</v>
      </c>
      <c r="J495" s="86" t="b">
        <v>0</v>
      </c>
      <c r="K495" s="86" t="b">
        <v>0</v>
      </c>
      <c r="L495" s="86" t="b">
        <v>0</v>
      </c>
    </row>
    <row r="496" spans="1:12" ht="15">
      <c r="A496" s="86" t="s">
        <v>2419</v>
      </c>
      <c r="B496" s="86" t="s">
        <v>2420</v>
      </c>
      <c r="C496" s="86">
        <v>5</v>
      </c>
      <c r="D496" s="120">
        <v>0</v>
      </c>
      <c r="E496" s="120">
        <v>1.4082399653118496</v>
      </c>
      <c r="F496" s="86" t="s">
        <v>1901</v>
      </c>
      <c r="G496" s="86" t="b">
        <v>0</v>
      </c>
      <c r="H496" s="86" t="b">
        <v>0</v>
      </c>
      <c r="I496" s="86" t="b">
        <v>0</v>
      </c>
      <c r="J496" s="86" t="b">
        <v>0</v>
      </c>
      <c r="K496" s="86" t="b">
        <v>0</v>
      </c>
      <c r="L496" s="86" t="b">
        <v>0</v>
      </c>
    </row>
    <row r="497" spans="1:12" ht="15">
      <c r="A497" s="86" t="s">
        <v>2420</v>
      </c>
      <c r="B497" s="86" t="s">
        <v>2421</v>
      </c>
      <c r="C497" s="86">
        <v>5</v>
      </c>
      <c r="D497" s="120">
        <v>0</v>
      </c>
      <c r="E497" s="120">
        <v>1.4082399653118496</v>
      </c>
      <c r="F497" s="86" t="s">
        <v>1901</v>
      </c>
      <c r="G497" s="86" t="b">
        <v>0</v>
      </c>
      <c r="H497" s="86" t="b">
        <v>0</v>
      </c>
      <c r="I497" s="86" t="b">
        <v>0</v>
      </c>
      <c r="J497" s="86" t="b">
        <v>0</v>
      </c>
      <c r="K497" s="86" t="b">
        <v>0</v>
      </c>
      <c r="L497" s="86" t="b">
        <v>0</v>
      </c>
    </row>
    <row r="498" spans="1:12" ht="15">
      <c r="A498" s="86" t="s">
        <v>2421</v>
      </c>
      <c r="B498" s="86" t="s">
        <v>2120</v>
      </c>
      <c r="C498" s="86">
        <v>5</v>
      </c>
      <c r="D498" s="120">
        <v>0</v>
      </c>
      <c r="E498" s="120">
        <v>1.1072099696478683</v>
      </c>
      <c r="F498" s="86" t="s">
        <v>1901</v>
      </c>
      <c r="G498" s="86" t="b">
        <v>0</v>
      </c>
      <c r="H498" s="86" t="b">
        <v>0</v>
      </c>
      <c r="I498" s="86" t="b">
        <v>0</v>
      </c>
      <c r="J498" s="86" t="b">
        <v>0</v>
      </c>
      <c r="K498" s="86" t="b">
        <v>0</v>
      </c>
      <c r="L498" s="86" t="b">
        <v>0</v>
      </c>
    </row>
    <row r="499" spans="1:12" ht="15">
      <c r="A499" s="86" t="s">
        <v>2120</v>
      </c>
      <c r="B499" s="86" t="s">
        <v>2422</v>
      </c>
      <c r="C499" s="86">
        <v>5</v>
      </c>
      <c r="D499" s="120">
        <v>0</v>
      </c>
      <c r="E499" s="120">
        <v>1.2041199826559248</v>
      </c>
      <c r="F499" s="86" t="s">
        <v>1901</v>
      </c>
      <c r="G499" s="86" t="b">
        <v>0</v>
      </c>
      <c r="H499" s="86" t="b">
        <v>0</v>
      </c>
      <c r="I499" s="86" t="b">
        <v>0</v>
      </c>
      <c r="J499" s="86" t="b">
        <v>0</v>
      </c>
      <c r="K499" s="86" t="b">
        <v>0</v>
      </c>
      <c r="L499" s="86" t="b">
        <v>0</v>
      </c>
    </row>
    <row r="500" spans="1:12" ht="15">
      <c r="A500" s="86" t="s">
        <v>2422</v>
      </c>
      <c r="B500" s="86" t="s">
        <v>2423</v>
      </c>
      <c r="C500" s="86">
        <v>5</v>
      </c>
      <c r="D500" s="120">
        <v>0</v>
      </c>
      <c r="E500" s="120">
        <v>1.4082399653118496</v>
      </c>
      <c r="F500" s="86" t="s">
        <v>1901</v>
      </c>
      <c r="G500" s="86" t="b">
        <v>0</v>
      </c>
      <c r="H500" s="86" t="b">
        <v>0</v>
      </c>
      <c r="I500" s="86" t="b">
        <v>0</v>
      </c>
      <c r="J500" s="86" t="b">
        <v>0</v>
      </c>
      <c r="K500" s="86" t="b">
        <v>0</v>
      </c>
      <c r="L500" s="86" t="b">
        <v>0</v>
      </c>
    </row>
    <row r="501" spans="1:12" ht="15">
      <c r="A501" s="86" t="s">
        <v>2438</v>
      </c>
      <c r="B501" s="86" t="s">
        <v>2439</v>
      </c>
      <c r="C501" s="86">
        <v>4</v>
      </c>
      <c r="D501" s="120">
        <v>0.01196812056156504</v>
      </c>
      <c r="E501" s="120">
        <v>1.505149978319906</v>
      </c>
      <c r="F501" s="86" t="s">
        <v>1901</v>
      </c>
      <c r="G501" s="86" t="b">
        <v>0</v>
      </c>
      <c r="H501" s="86" t="b">
        <v>1</v>
      </c>
      <c r="I501" s="86" t="b">
        <v>0</v>
      </c>
      <c r="J501" s="86" t="b">
        <v>0</v>
      </c>
      <c r="K501" s="86" t="b">
        <v>0</v>
      </c>
      <c r="L501" s="86" t="b">
        <v>0</v>
      </c>
    </row>
    <row r="502" spans="1:12" ht="15">
      <c r="A502" s="86" t="s">
        <v>2122</v>
      </c>
      <c r="B502" s="86" t="s">
        <v>2039</v>
      </c>
      <c r="C502" s="86">
        <v>3</v>
      </c>
      <c r="D502" s="120">
        <v>0.0050041071342035275</v>
      </c>
      <c r="E502" s="120">
        <v>1.1863912156954932</v>
      </c>
      <c r="F502" s="86" t="s">
        <v>1901</v>
      </c>
      <c r="G502" s="86" t="b">
        <v>0</v>
      </c>
      <c r="H502" s="86" t="b">
        <v>0</v>
      </c>
      <c r="I502" s="86" t="b">
        <v>0</v>
      </c>
      <c r="J502" s="86" t="b">
        <v>0</v>
      </c>
      <c r="K502" s="86" t="b">
        <v>0</v>
      </c>
      <c r="L502" s="86" t="b">
        <v>0</v>
      </c>
    </row>
    <row r="503" spans="1:12" ht="15">
      <c r="A503" s="86" t="s">
        <v>2039</v>
      </c>
      <c r="B503" s="86" t="s">
        <v>2418</v>
      </c>
      <c r="C503" s="86">
        <v>3</v>
      </c>
      <c r="D503" s="120">
        <v>0.0050041071342035275</v>
      </c>
      <c r="E503" s="120">
        <v>1.1863912156954932</v>
      </c>
      <c r="F503" s="86" t="s">
        <v>1901</v>
      </c>
      <c r="G503" s="86" t="b">
        <v>0</v>
      </c>
      <c r="H503" s="86" t="b">
        <v>0</v>
      </c>
      <c r="I503" s="86" t="b">
        <v>0</v>
      </c>
      <c r="J503" s="86" t="b">
        <v>0</v>
      </c>
      <c r="K503" s="86" t="b">
        <v>0</v>
      </c>
      <c r="L503" s="86" t="b">
        <v>0</v>
      </c>
    </row>
    <row r="504" spans="1:12" ht="15">
      <c r="A504" s="86" t="s">
        <v>2423</v>
      </c>
      <c r="B504" s="86" t="s">
        <v>2097</v>
      </c>
      <c r="C504" s="86">
        <v>3</v>
      </c>
      <c r="D504" s="120">
        <v>0.0050041071342035275</v>
      </c>
      <c r="E504" s="120">
        <v>1.4082399653118496</v>
      </c>
      <c r="F504" s="86" t="s">
        <v>1901</v>
      </c>
      <c r="G504" s="86" t="b">
        <v>0</v>
      </c>
      <c r="H504" s="86" t="b">
        <v>0</v>
      </c>
      <c r="I504" s="86" t="b">
        <v>0</v>
      </c>
      <c r="J504" s="86" t="b">
        <v>0</v>
      </c>
      <c r="K504" s="86" t="b">
        <v>0</v>
      </c>
      <c r="L504" s="86" t="b">
        <v>0</v>
      </c>
    </row>
    <row r="505" spans="1:12" ht="15">
      <c r="A505" s="86" t="s">
        <v>2097</v>
      </c>
      <c r="B505" s="86" t="s">
        <v>2490</v>
      </c>
      <c r="C505" s="86">
        <v>3</v>
      </c>
      <c r="D505" s="120">
        <v>0.0050041071342035275</v>
      </c>
      <c r="E505" s="120">
        <v>1.630088714928206</v>
      </c>
      <c r="F505" s="86" t="s">
        <v>1901</v>
      </c>
      <c r="G505" s="86" t="b">
        <v>0</v>
      </c>
      <c r="H505" s="86" t="b">
        <v>0</v>
      </c>
      <c r="I505" s="86" t="b">
        <v>0</v>
      </c>
      <c r="J505" s="86" t="b">
        <v>0</v>
      </c>
      <c r="K505" s="86" t="b">
        <v>0</v>
      </c>
      <c r="L505" s="86" t="b">
        <v>0</v>
      </c>
    </row>
    <row r="506" spans="1:12" ht="15">
      <c r="A506" s="86" t="s">
        <v>2490</v>
      </c>
      <c r="B506" s="86" t="s">
        <v>2120</v>
      </c>
      <c r="C506" s="86">
        <v>3</v>
      </c>
      <c r="D506" s="120">
        <v>0.0050041071342035275</v>
      </c>
      <c r="E506" s="120">
        <v>1.1072099696478683</v>
      </c>
      <c r="F506" s="86" t="s">
        <v>1901</v>
      </c>
      <c r="G506" s="86" t="b">
        <v>0</v>
      </c>
      <c r="H506" s="86" t="b">
        <v>0</v>
      </c>
      <c r="I506" s="86" t="b">
        <v>0</v>
      </c>
      <c r="J506" s="86" t="b">
        <v>0</v>
      </c>
      <c r="K506" s="86" t="b">
        <v>0</v>
      </c>
      <c r="L506" s="86" t="b">
        <v>0</v>
      </c>
    </row>
    <row r="507" spans="1:12" ht="15">
      <c r="A507" s="86" t="s">
        <v>2120</v>
      </c>
      <c r="B507" s="86" t="s">
        <v>2123</v>
      </c>
      <c r="C507" s="86">
        <v>3</v>
      </c>
      <c r="D507" s="120">
        <v>0.0050041071342035275</v>
      </c>
      <c r="E507" s="120">
        <v>0.9822712330395684</v>
      </c>
      <c r="F507" s="86" t="s">
        <v>1901</v>
      </c>
      <c r="G507" s="86" t="b">
        <v>0</v>
      </c>
      <c r="H507" s="86" t="b">
        <v>0</v>
      </c>
      <c r="I507" s="86" t="b">
        <v>0</v>
      </c>
      <c r="J507" s="86" t="b">
        <v>0</v>
      </c>
      <c r="K507" s="86" t="b">
        <v>0</v>
      </c>
      <c r="L507" s="86" t="b">
        <v>0</v>
      </c>
    </row>
    <row r="508" spans="1:12" ht="15">
      <c r="A508" s="86" t="s">
        <v>2038</v>
      </c>
      <c r="B508" s="86" t="s">
        <v>2491</v>
      </c>
      <c r="C508" s="86">
        <v>3</v>
      </c>
      <c r="D508" s="120">
        <v>0.0050041071342035275</v>
      </c>
      <c r="E508" s="120">
        <v>1.4082399653118496</v>
      </c>
      <c r="F508" s="86" t="s">
        <v>1901</v>
      </c>
      <c r="G508" s="86" t="b">
        <v>0</v>
      </c>
      <c r="H508" s="86" t="b">
        <v>0</v>
      </c>
      <c r="I508" s="86" t="b">
        <v>0</v>
      </c>
      <c r="J508" s="86" t="b">
        <v>0</v>
      </c>
      <c r="K508" s="86" t="b">
        <v>0</v>
      </c>
      <c r="L508" s="86" t="b">
        <v>0</v>
      </c>
    </row>
    <row r="509" spans="1:12" ht="15">
      <c r="A509" s="86" t="s">
        <v>2491</v>
      </c>
      <c r="B509" s="86" t="s">
        <v>434</v>
      </c>
      <c r="C509" s="86">
        <v>3</v>
      </c>
      <c r="D509" s="120">
        <v>0.0050041071342035275</v>
      </c>
      <c r="E509" s="120">
        <v>1.2621119296336114</v>
      </c>
      <c r="F509" s="86" t="s">
        <v>1901</v>
      </c>
      <c r="G509" s="86" t="b">
        <v>0</v>
      </c>
      <c r="H509" s="86" t="b">
        <v>0</v>
      </c>
      <c r="I509" s="86" t="b">
        <v>0</v>
      </c>
      <c r="J509" s="86" t="b">
        <v>0</v>
      </c>
      <c r="K509" s="86" t="b">
        <v>0</v>
      </c>
      <c r="L509" s="86" t="b">
        <v>0</v>
      </c>
    </row>
    <row r="510" spans="1:12" ht="15">
      <c r="A510" s="86" t="s">
        <v>2126</v>
      </c>
      <c r="B510" s="86" t="s">
        <v>2440</v>
      </c>
      <c r="C510" s="86">
        <v>3</v>
      </c>
      <c r="D510" s="120">
        <v>0.0050041071342035275</v>
      </c>
      <c r="E510" s="120">
        <v>1.4082399653118496</v>
      </c>
      <c r="F510" s="86" t="s">
        <v>1901</v>
      </c>
      <c r="G510" s="86" t="b">
        <v>0</v>
      </c>
      <c r="H510" s="86" t="b">
        <v>0</v>
      </c>
      <c r="I510" s="86" t="b">
        <v>0</v>
      </c>
      <c r="J510" s="86" t="b">
        <v>0</v>
      </c>
      <c r="K510" s="86" t="b">
        <v>0</v>
      </c>
      <c r="L510" s="86" t="b">
        <v>0</v>
      </c>
    </row>
    <row r="511" spans="1:12" ht="15">
      <c r="A511" s="86" t="s">
        <v>2440</v>
      </c>
      <c r="B511" s="86" t="s">
        <v>2492</v>
      </c>
      <c r="C511" s="86">
        <v>3</v>
      </c>
      <c r="D511" s="120">
        <v>0.0050041071342035275</v>
      </c>
      <c r="E511" s="120">
        <v>1.630088714928206</v>
      </c>
      <c r="F511" s="86" t="s">
        <v>1901</v>
      </c>
      <c r="G511" s="86" t="b">
        <v>0</v>
      </c>
      <c r="H511" s="86" t="b">
        <v>0</v>
      </c>
      <c r="I511" s="86" t="b">
        <v>0</v>
      </c>
      <c r="J511" s="86" t="b">
        <v>0</v>
      </c>
      <c r="K511" s="86" t="b">
        <v>0</v>
      </c>
      <c r="L511" s="86" t="b">
        <v>0</v>
      </c>
    </row>
    <row r="512" spans="1:12" ht="15">
      <c r="A512" s="86" t="s">
        <v>2492</v>
      </c>
      <c r="B512" s="86" t="s">
        <v>2121</v>
      </c>
      <c r="C512" s="86">
        <v>3</v>
      </c>
      <c r="D512" s="120">
        <v>0.0050041071342035275</v>
      </c>
      <c r="E512" s="120">
        <v>1.4082399653118496</v>
      </c>
      <c r="F512" s="86" t="s">
        <v>1901</v>
      </c>
      <c r="G512" s="86" t="b">
        <v>0</v>
      </c>
      <c r="H512" s="86" t="b">
        <v>0</v>
      </c>
      <c r="I512" s="86" t="b">
        <v>0</v>
      </c>
      <c r="J512" s="86" t="b">
        <v>0</v>
      </c>
      <c r="K512" s="86" t="b">
        <v>0</v>
      </c>
      <c r="L512" s="86" t="b">
        <v>0</v>
      </c>
    </row>
    <row r="513" spans="1:12" ht="15">
      <c r="A513" s="86" t="s">
        <v>2121</v>
      </c>
      <c r="B513" s="86" t="s">
        <v>2398</v>
      </c>
      <c r="C513" s="86">
        <v>3</v>
      </c>
      <c r="D513" s="120">
        <v>0.0050041071342035275</v>
      </c>
      <c r="E513" s="120">
        <v>1.4082399653118496</v>
      </c>
      <c r="F513" s="86" t="s">
        <v>1901</v>
      </c>
      <c r="G513" s="86" t="b">
        <v>0</v>
      </c>
      <c r="H513" s="86" t="b">
        <v>0</v>
      </c>
      <c r="I513" s="86" t="b">
        <v>0</v>
      </c>
      <c r="J513" s="86" t="b">
        <v>0</v>
      </c>
      <c r="K513" s="86" t="b">
        <v>0</v>
      </c>
      <c r="L513" s="86" t="b">
        <v>0</v>
      </c>
    </row>
    <row r="514" spans="1:12" ht="15">
      <c r="A514" s="86" t="s">
        <v>2398</v>
      </c>
      <c r="B514" s="86" t="s">
        <v>2402</v>
      </c>
      <c r="C514" s="86">
        <v>3</v>
      </c>
      <c r="D514" s="120">
        <v>0.0050041071342035275</v>
      </c>
      <c r="E514" s="120">
        <v>1.630088714928206</v>
      </c>
      <c r="F514" s="86" t="s">
        <v>1901</v>
      </c>
      <c r="G514" s="86" t="b">
        <v>0</v>
      </c>
      <c r="H514" s="86" t="b">
        <v>0</v>
      </c>
      <c r="I514" s="86" t="b">
        <v>0</v>
      </c>
      <c r="J514" s="86" t="b">
        <v>0</v>
      </c>
      <c r="K514" s="86" t="b">
        <v>0</v>
      </c>
      <c r="L514" s="86" t="b">
        <v>0</v>
      </c>
    </row>
    <row r="515" spans="1:12" ht="15">
      <c r="A515" s="86" t="s">
        <v>2402</v>
      </c>
      <c r="B515" s="86" t="s">
        <v>2493</v>
      </c>
      <c r="C515" s="86">
        <v>3</v>
      </c>
      <c r="D515" s="120">
        <v>0.0050041071342035275</v>
      </c>
      <c r="E515" s="120">
        <v>1.630088714928206</v>
      </c>
      <c r="F515" s="86" t="s">
        <v>1901</v>
      </c>
      <c r="G515" s="86" t="b">
        <v>0</v>
      </c>
      <c r="H515" s="86" t="b">
        <v>0</v>
      </c>
      <c r="I515" s="86" t="b">
        <v>0</v>
      </c>
      <c r="J515" s="86" t="b">
        <v>0</v>
      </c>
      <c r="K515" s="86" t="b">
        <v>0</v>
      </c>
      <c r="L515" s="86" t="b">
        <v>0</v>
      </c>
    </row>
    <row r="516" spans="1:12" ht="15">
      <c r="A516" s="86" t="s">
        <v>2493</v>
      </c>
      <c r="B516" s="86" t="s">
        <v>2437</v>
      </c>
      <c r="C516" s="86">
        <v>3</v>
      </c>
      <c r="D516" s="120">
        <v>0.0050041071342035275</v>
      </c>
      <c r="E516" s="120">
        <v>1.630088714928206</v>
      </c>
      <c r="F516" s="86" t="s">
        <v>1901</v>
      </c>
      <c r="G516" s="86" t="b">
        <v>0</v>
      </c>
      <c r="H516" s="86" t="b">
        <v>0</v>
      </c>
      <c r="I516" s="86" t="b">
        <v>0</v>
      </c>
      <c r="J516" s="86" t="b">
        <v>0</v>
      </c>
      <c r="K516" s="86" t="b">
        <v>0</v>
      </c>
      <c r="L516" s="86" t="b">
        <v>0</v>
      </c>
    </row>
    <row r="517" spans="1:12" ht="15">
      <c r="A517" s="86" t="s">
        <v>2437</v>
      </c>
      <c r="B517" s="86" t="s">
        <v>2070</v>
      </c>
      <c r="C517" s="86">
        <v>3</v>
      </c>
      <c r="D517" s="120">
        <v>0.0050041071342035275</v>
      </c>
      <c r="E517" s="120">
        <v>1.630088714928206</v>
      </c>
      <c r="F517" s="86" t="s">
        <v>1901</v>
      </c>
      <c r="G517" s="86" t="b">
        <v>0</v>
      </c>
      <c r="H517" s="86" t="b">
        <v>0</v>
      </c>
      <c r="I517" s="86" t="b">
        <v>0</v>
      </c>
      <c r="J517" s="86" t="b">
        <v>0</v>
      </c>
      <c r="K517" s="86" t="b">
        <v>0</v>
      </c>
      <c r="L517" s="86" t="b">
        <v>0</v>
      </c>
    </row>
    <row r="518" spans="1:12" ht="15">
      <c r="A518" s="86" t="s">
        <v>2539</v>
      </c>
      <c r="B518" s="86" t="s">
        <v>2121</v>
      </c>
      <c r="C518" s="86">
        <v>2</v>
      </c>
      <c r="D518" s="120">
        <v>0.00598406028078252</v>
      </c>
      <c r="E518" s="120">
        <v>1.4082399653118496</v>
      </c>
      <c r="F518" s="86" t="s">
        <v>1901</v>
      </c>
      <c r="G518" s="86" t="b">
        <v>0</v>
      </c>
      <c r="H518" s="86" t="b">
        <v>1</v>
      </c>
      <c r="I518" s="86" t="b">
        <v>0</v>
      </c>
      <c r="J518" s="86" t="b">
        <v>0</v>
      </c>
      <c r="K518" s="86" t="b">
        <v>0</v>
      </c>
      <c r="L518" s="86" t="b">
        <v>0</v>
      </c>
    </row>
    <row r="519" spans="1:12" ht="15">
      <c r="A519" s="86" t="s">
        <v>2121</v>
      </c>
      <c r="B519" s="86" t="s">
        <v>2039</v>
      </c>
      <c r="C519" s="86">
        <v>2</v>
      </c>
      <c r="D519" s="120">
        <v>0.00598406028078252</v>
      </c>
      <c r="E519" s="120">
        <v>1.0102999566398119</v>
      </c>
      <c r="F519" s="86" t="s">
        <v>1901</v>
      </c>
      <c r="G519" s="86" t="b">
        <v>0</v>
      </c>
      <c r="H519" s="86" t="b">
        <v>0</v>
      </c>
      <c r="I519" s="86" t="b">
        <v>0</v>
      </c>
      <c r="J519" s="86" t="b">
        <v>0</v>
      </c>
      <c r="K519" s="86" t="b">
        <v>0</v>
      </c>
      <c r="L519" s="86" t="b">
        <v>0</v>
      </c>
    </row>
    <row r="520" spans="1:12" ht="15">
      <c r="A520" s="86" t="s">
        <v>2039</v>
      </c>
      <c r="B520" s="86" t="s">
        <v>2436</v>
      </c>
      <c r="C520" s="86">
        <v>2</v>
      </c>
      <c r="D520" s="120">
        <v>0.00598406028078252</v>
      </c>
      <c r="E520" s="120">
        <v>1.4082399653118496</v>
      </c>
      <c r="F520" s="86" t="s">
        <v>1901</v>
      </c>
      <c r="G520" s="86" t="b">
        <v>0</v>
      </c>
      <c r="H520" s="86" t="b">
        <v>0</v>
      </c>
      <c r="I520" s="86" t="b">
        <v>0</v>
      </c>
      <c r="J520" s="86" t="b">
        <v>0</v>
      </c>
      <c r="K520" s="86" t="b">
        <v>0</v>
      </c>
      <c r="L520" s="86" t="b">
        <v>0</v>
      </c>
    </row>
    <row r="521" spans="1:12" ht="15">
      <c r="A521" s="86" t="s">
        <v>2436</v>
      </c>
      <c r="B521" s="86" t="s">
        <v>2122</v>
      </c>
      <c r="C521" s="86">
        <v>2</v>
      </c>
      <c r="D521" s="120">
        <v>0.00598406028078252</v>
      </c>
      <c r="E521" s="120">
        <v>1.806179973983887</v>
      </c>
      <c r="F521" s="86" t="s">
        <v>1901</v>
      </c>
      <c r="G521" s="86" t="b">
        <v>0</v>
      </c>
      <c r="H521" s="86" t="b">
        <v>0</v>
      </c>
      <c r="I521" s="86" t="b">
        <v>0</v>
      </c>
      <c r="J521" s="86" t="b">
        <v>0</v>
      </c>
      <c r="K521" s="86" t="b">
        <v>0</v>
      </c>
      <c r="L521" s="86" t="b">
        <v>0</v>
      </c>
    </row>
    <row r="522" spans="1:12" ht="15">
      <c r="A522" s="86" t="s">
        <v>2122</v>
      </c>
      <c r="B522" s="86" t="s">
        <v>2123</v>
      </c>
      <c r="C522" s="86">
        <v>2</v>
      </c>
      <c r="D522" s="120">
        <v>0.00598406028078252</v>
      </c>
      <c r="E522" s="120">
        <v>1.0102999566398119</v>
      </c>
      <c r="F522" s="86" t="s">
        <v>1901</v>
      </c>
      <c r="G522" s="86" t="b">
        <v>0</v>
      </c>
      <c r="H522" s="86" t="b">
        <v>0</v>
      </c>
      <c r="I522" s="86" t="b">
        <v>0</v>
      </c>
      <c r="J522" s="86" t="b">
        <v>0</v>
      </c>
      <c r="K522" s="86" t="b">
        <v>0</v>
      </c>
      <c r="L522" s="86" t="b">
        <v>0</v>
      </c>
    </row>
    <row r="523" spans="1:12" ht="15">
      <c r="A523" s="86" t="s">
        <v>2038</v>
      </c>
      <c r="B523" s="86" t="s">
        <v>2540</v>
      </c>
      <c r="C523" s="86">
        <v>2</v>
      </c>
      <c r="D523" s="120">
        <v>0.00598406028078252</v>
      </c>
      <c r="E523" s="120">
        <v>1.4082399653118496</v>
      </c>
      <c r="F523" s="86" t="s">
        <v>1901</v>
      </c>
      <c r="G523" s="86" t="b">
        <v>0</v>
      </c>
      <c r="H523" s="86" t="b">
        <v>0</v>
      </c>
      <c r="I523" s="86" t="b">
        <v>0</v>
      </c>
      <c r="J523" s="86" t="b">
        <v>1</v>
      </c>
      <c r="K523" s="86" t="b">
        <v>0</v>
      </c>
      <c r="L523" s="86" t="b">
        <v>0</v>
      </c>
    </row>
    <row r="524" spans="1:12" ht="15">
      <c r="A524" s="86" t="s">
        <v>2540</v>
      </c>
      <c r="B524" s="86" t="s">
        <v>2541</v>
      </c>
      <c r="C524" s="86">
        <v>2</v>
      </c>
      <c r="D524" s="120">
        <v>0.00598406028078252</v>
      </c>
      <c r="E524" s="120">
        <v>1.806179973983887</v>
      </c>
      <c r="F524" s="86" t="s">
        <v>1901</v>
      </c>
      <c r="G524" s="86" t="b">
        <v>1</v>
      </c>
      <c r="H524" s="86" t="b">
        <v>0</v>
      </c>
      <c r="I524" s="86" t="b">
        <v>0</v>
      </c>
      <c r="J524" s="86" t="b">
        <v>0</v>
      </c>
      <c r="K524" s="86" t="b">
        <v>0</v>
      </c>
      <c r="L524" s="86" t="b">
        <v>0</v>
      </c>
    </row>
    <row r="525" spans="1:12" ht="15">
      <c r="A525" s="86" t="s">
        <v>2541</v>
      </c>
      <c r="B525" s="86" t="s">
        <v>434</v>
      </c>
      <c r="C525" s="86">
        <v>2</v>
      </c>
      <c r="D525" s="120">
        <v>0.00598406028078252</v>
      </c>
      <c r="E525" s="120">
        <v>1.2621119296336114</v>
      </c>
      <c r="F525" s="86" t="s">
        <v>1901</v>
      </c>
      <c r="G525" s="86" t="b">
        <v>0</v>
      </c>
      <c r="H525" s="86" t="b">
        <v>0</v>
      </c>
      <c r="I525" s="86" t="b">
        <v>0</v>
      </c>
      <c r="J525" s="86" t="b">
        <v>0</v>
      </c>
      <c r="K525" s="86" t="b">
        <v>0</v>
      </c>
      <c r="L525" s="86" t="b">
        <v>0</v>
      </c>
    </row>
    <row r="526" spans="1:12" ht="15">
      <c r="A526" s="86" t="s">
        <v>2126</v>
      </c>
      <c r="B526" s="86" t="s">
        <v>2438</v>
      </c>
      <c r="C526" s="86">
        <v>2</v>
      </c>
      <c r="D526" s="120">
        <v>0.00598406028078252</v>
      </c>
      <c r="E526" s="120">
        <v>1.1072099696478683</v>
      </c>
      <c r="F526" s="86" t="s">
        <v>1901</v>
      </c>
      <c r="G526" s="86" t="b">
        <v>0</v>
      </c>
      <c r="H526" s="86" t="b">
        <v>0</v>
      </c>
      <c r="I526" s="86" t="b">
        <v>0</v>
      </c>
      <c r="J526" s="86" t="b">
        <v>0</v>
      </c>
      <c r="K526" s="86" t="b">
        <v>1</v>
      </c>
      <c r="L526" s="86" t="b">
        <v>0</v>
      </c>
    </row>
    <row r="527" spans="1:12" ht="15">
      <c r="A527" s="86" t="s">
        <v>2439</v>
      </c>
      <c r="B527" s="86" t="s">
        <v>434</v>
      </c>
      <c r="C527" s="86">
        <v>2</v>
      </c>
      <c r="D527" s="120">
        <v>0.00598406028078252</v>
      </c>
      <c r="E527" s="120">
        <v>0.9610819339696303</v>
      </c>
      <c r="F527" s="86" t="s">
        <v>1901</v>
      </c>
      <c r="G527" s="86" t="b">
        <v>0</v>
      </c>
      <c r="H527" s="86" t="b">
        <v>0</v>
      </c>
      <c r="I527" s="86" t="b">
        <v>0</v>
      </c>
      <c r="J527" s="86" t="b">
        <v>0</v>
      </c>
      <c r="K527" s="86" t="b">
        <v>0</v>
      </c>
      <c r="L527" s="86" t="b">
        <v>0</v>
      </c>
    </row>
    <row r="528" spans="1:12" ht="15">
      <c r="A528" s="86" t="s">
        <v>434</v>
      </c>
      <c r="B528" s="86" t="s">
        <v>2418</v>
      </c>
      <c r="C528" s="86">
        <v>2</v>
      </c>
      <c r="D528" s="120">
        <v>0.00598406028078252</v>
      </c>
      <c r="E528" s="120">
        <v>0.8641719209615739</v>
      </c>
      <c r="F528" s="86" t="s">
        <v>1901</v>
      </c>
      <c r="G528" s="86" t="b">
        <v>0</v>
      </c>
      <c r="H528" s="86" t="b">
        <v>0</v>
      </c>
      <c r="I528" s="86" t="b">
        <v>0</v>
      </c>
      <c r="J528" s="86" t="b">
        <v>0</v>
      </c>
      <c r="K528" s="86" t="b">
        <v>0</v>
      </c>
      <c r="L528" s="86" t="b">
        <v>0</v>
      </c>
    </row>
    <row r="529" spans="1:12" ht="15">
      <c r="A529" s="86" t="s">
        <v>2423</v>
      </c>
      <c r="B529" s="86" t="s">
        <v>2438</v>
      </c>
      <c r="C529" s="86">
        <v>2</v>
      </c>
      <c r="D529" s="120">
        <v>0.00598406028078252</v>
      </c>
      <c r="E529" s="120">
        <v>1.1072099696478683</v>
      </c>
      <c r="F529" s="86" t="s">
        <v>1901</v>
      </c>
      <c r="G529" s="86" t="b">
        <v>0</v>
      </c>
      <c r="H529" s="86" t="b">
        <v>0</v>
      </c>
      <c r="I529" s="86" t="b">
        <v>0</v>
      </c>
      <c r="J529" s="86" t="b">
        <v>0</v>
      </c>
      <c r="K529" s="86" t="b">
        <v>1</v>
      </c>
      <c r="L529" s="86" t="b">
        <v>0</v>
      </c>
    </row>
    <row r="530" spans="1:12" ht="15">
      <c r="A530" s="86" t="s">
        <v>2439</v>
      </c>
      <c r="B530" s="86" t="s">
        <v>2120</v>
      </c>
      <c r="C530" s="86">
        <v>2</v>
      </c>
      <c r="D530" s="120">
        <v>0.00598406028078252</v>
      </c>
      <c r="E530" s="120">
        <v>0.8061799739838872</v>
      </c>
      <c r="F530" s="86" t="s">
        <v>1901</v>
      </c>
      <c r="G530" s="86" t="b">
        <v>0</v>
      </c>
      <c r="H530" s="86" t="b">
        <v>0</v>
      </c>
      <c r="I530" s="86" t="b">
        <v>0</v>
      </c>
      <c r="J530" s="86" t="b">
        <v>0</v>
      </c>
      <c r="K530" s="86" t="b">
        <v>0</v>
      </c>
      <c r="L530" s="86" t="b">
        <v>0</v>
      </c>
    </row>
    <row r="531" spans="1:12" ht="15">
      <c r="A531" s="86" t="s">
        <v>2542</v>
      </c>
      <c r="B531" s="86" t="s">
        <v>2039</v>
      </c>
      <c r="C531" s="86">
        <v>2</v>
      </c>
      <c r="D531" s="120">
        <v>0</v>
      </c>
      <c r="E531" s="120">
        <v>1.0791812460476249</v>
      </c>
      <c r="F531" s="86" t="s">
        <v>1902</v>
      </c>
      <c r="G531" s="86" t="b">
        <v>0</v>
      </c>
      <c r="H531" s="86" t="b">
        <v>0</v>
      </c>
      <c r="I531" s="86" t="b">
        <v>0</v>
      </c>
      <c r="J531" s="86" t="b">
        <v>0</v>
      </c>
      <c r="K531" s="86" t="b">
        <v>0</v>
      </c>
      <c r="L531" s="86" t="b">
        <v>0</v>
      </c>
    </row>
    <row r="532" spans="1:12" ht="15">
      <c r="A532" s="86" t="s">
        <v>2039</v>
      </c>
      <c r="B532" s="86" t="s">
        <v>2470</v>
      </c>
      <c r="C532" s="86">
        <v>2</v>
      </c>
      <c r="D532" s="120">
        <v>0</v>
      </c>
      <c r="E532" s="120">
        <v>1.0791812460476249</v>
      </c>
      <c r="F532" s="86" t="s">
        <v>1902</v>
      </c>
      <c r="G532" s="86" t="b">
        <v>0</v>
      </c>
      <c r="H532" s="86" t="b">
        <v>0</v>
      </c>
      <c r="I532" s="86" t="b">
        <v>0</v>
      </c>
      <c r="J532" s="86" t="b">
        <v>0</v>
      </c>
      <c r="K532" s="86" t="b">
        <v>0</v>
      </c>
      <c r="L532" s="86" t="b">
        <v>0</v>
      </c>
    </row>
    <row r="533" spans="1:12" ht="15">
      <c r="A533" s="86" t="s">
        <v>2470</v>
      </c>
      <c r="B533" s="86" t="s">
        <v>2471</v>
      </c>
      <c r="C533" s="86">
        <v>2</v>
      </c>
      <c r="D533" s="120">
        <v>0</v>
      </c>
      <c r="E533" s="120">
        <v>1.0791812460476249</v>
      </c>
      <c r="F533" s="86" t="s">
        <v>1902</v>
      </c>
      <c r="G533" s="86" t="b">
        <v>0</v>
      </c>
      <c r="H533" s="86" t="b">
        <v>0</v>
      </c>
      <c r="I533" s="86" t="b">
        <v>0</v>
      </c>
      <c r="J533" s="86" t="b">
        <v>0</v>
      </c>
      <c r="K533" s="86" t="b">
        <v>0</v>
      </c>
      <c r="L533" s="86" t="b">
        <v>0</v>
      </c>
    </row>
    <row r="534" spans="1:12" ht="15">
      <c r="A534" s="86" t="s">
        <v>2471</v>
      </c>
      <c r="B534" s="86" t="s">
        <v>2472</v>
      </c>
      <c r="C534" s="86">
        <v>2</v>
      </c>
      <c r="D534" s="120">
        <v>0</v>
      </c>
      <c r="E534" s="120">
        <v>1.0791812460476249</v>
      </c>
      <c r="F534" s="86" t="s">
        <v>1902</v>
      </c>
      <c r="G534" s="86" t="b">
        <v>0</v>
      </c>
      <c r="H534" s="86" t="b">
        <v>0</v>
      </c>
      <c r="I534" s="86" t="b">
        <v>0</v>
      </c>
      <c r="J534" s="86" t="b">
        <v>0</v>
      </c>
      <c r="K534" s="86" t="b">
        <v>0</v>
      </c>
      <c r="L534" s="86" t="b">
        <v>0</v>
      </c>
    </row>
    <row r="535" spans="1:12" ht="15">
      <c r="A535" s="86" t="s">
        <v>2472</v>
      </c>
      <c r="B535" s="86" t="s">
        <v>2473</v>
      </c>
      <c r="C535" s="86">
        <v>2</v>
      </c>
      <c r="D535" s="120">
        <v>0</v>
      </c>
      <c r="E535" s="120">
        <v>1.0791812460476249</v>
      </c>
      <c r="F535" s="86" t="s">
        <v>1902</v>
      </c>
      <c r="G535" s="86" t="b">
        <v>0</v>
      </c>
      <c r="H535" s="86" t="b">
        <v>0</v>
      </c>
      <c r="I535" s="86" t="b">
        <v>0</v>
      </c>
      <c r="J535" s="86" t="b">
        <v>0</v>
      </c>
      <c r="K535" s="86" t="b">
        <v>0</v>
      </c>
      <c r="L535" s="86" t="b">
        <v>0</v>
      </c>
    </row>
    <row r="536" spans="1:12" ht="15">
      <c r="A536" s="86" t="s">
        <v>2473</v>
      </c>
      <c r="B536" s="86" t="s">
        <v>2474</v>
      </c>
      <c r="C536" s="86">
        <v>2</v>
      </c>
      <c r="D536" s="120">
        <v>0</v>
      </c>
      <c r="E536" s="120">
        <v>1.0791812460476249</v>
      </c>
      <c r="F536" s="86" t="s">
        <v>1902</v>
      </c>
      <c r="G536" s="86" t="b">
        <v>0</v>
      </c>
      <c r="H536" s="86" t="b">
        <v>0</v>
      </c>
      <c r="I536" s="86" t="b">
        <v>0</v>
      </c>
      <c r="J536" s="86" t="b">
        <v>0</v>
      </c>
      <c r="K536" s="86" t="b">
        <v>0</v>
      </c>
      <c r="L536" s="86" t="b">
        <v>0</v>
      </c>
    </row>
    <row r="537" spans="1:12" ht="15">
      <c r="A537" s="86" t="s">
        <v>2474</v>
      </c>
      <c r="B537" s="86" t="s">
        <v>2475</v>
      </c>
      <c r="C537" s="86">
        <v>2</v>
      </c>
      <c r="D537" s="120">
        <v>0</v>
      </c>
      <c r="E537" s="120">
        <v>1.0791812460476249</v>
      </c>
      <c r="F537" s="86" t="s">
        <v>1902</v>
      </c>
      <c r="G537" s="86" t="b">
        <v>0</v>
      </c>
      <c r="H537" s="86" t="b">
        <v>0</v>
      </c>
      <c r="I537" s="86" t="b">
        <v>0</v>
      </c>
      <c r="J537" s="86" t="b">
        <v>0</v>
      </c>
      <c r="K537" s="86" t="b">
        <v>0</v>
      </c>
      <c r="L537" s="86" t="b">
        <v>0</v>
      </c>
    </row>
    <row r="538" spans="1:12" ht="15">
      <c r="A538" s="86" t="s">
        <v>2475</v>
      </c>
      <c r="B538" s="86" t="s">
        <v>2476</v>
      </c>
      <c r="C538" s="86">
        <v>2</v>
      </c>
      <c r="D538" s="120">
        <v>0</v>
      </c>
      <c r="E538" s="120">
        <v>1.0791812460476249</v>
      </c>
      <c r="F538" s="86" t="s">
        <v>1902</v>
      </c>
      <c r="G538" s="86" t="b">
        <v>0</v>
      </c>
      <c r="H538" s="86" t="b">
        <v>0</v>
      </c>
      <c r="I538" s="86" t="b">
        <v>0</v>
      </c>
      <c r="J538" s="86" t="b">
        <v>0</v>
      </c>
      <c r="K538" s="86" t="b">
        <v>0</v>
      </c>
      <c r="L538" s="86" t="b">
        <v>0</v>
      </c>
    </row>
    <row r="539" spans="1:12" ht="15">
      <c r="A539" s="86" t="s">
        <v>2476</v>
      </c>
      <c r="B539" s="86" t="s">
        <v>2477</v>
      </c>
      <c r="C539" s="86">
        <v>2</v>
      </c>
      <c r="D539" s="120">
        <v>0</v>
      </c>
      <c r="E539" s="120">
        <v>1.0791812460476249</v>
      </c>
      <c r="F539" s="86" t="s">
        <v>1902</v>
      </c>
      <c r="G539" s="86" t="b">
        <v>0</v>
      </c>
      <c r="H539" s="86" t="b">
        <v>0</v>
      </c>
      <c r="I539" s="86" t="b">
        <v>0</v>
      </c>
      <c r="J539" s="86" t="b">
        <v>0</v>
      </c>
      <c r="K539" s="86" t="b">
        <v>0</v>
      </c>
      <c r="L539" s="86" t="b">
        <v>0</v>
      </c>
    </row>
    <row r="540" spans="1:12" ht="15">
      <c r="A540" s="86" t="s">
        <v>2477</v>
      </c>
      <c r="B540" s="86" t="s">
        <v>353</v>
      </c>
      <c r="C540" s="86">
        <v>2</v>
      </c>
      <c r="D540" s="120">
        <v>0</v>
      </c>
      <c r="E540" s="120">
        <v>1.0791812460476249</v>
      </c>
      <c r="F540" s="86" t="s">
        <v>1902</v>
      </c>
      <c r="G540" s="86" t="b">
        <v>0</v>
      </c>
      <c r="H540" s="86" t="b">
        <v>0</v>
      </c>
      <c r="I540" s="86" t="b">
        <v>0</v>
      </c>
      <c r="J540" s="86" t="b">
        <v>0</v>
      </c>
      <c r="K540" s="86" t="b">
        <v>0</v>
      </c>
      <c r="L540" s="86" t="b">
        <v>0</v>
      </c>
    </row>
    <row r="541" spans="1:12" ht="15">
      <c r="A541" s="86" t="s">
        <v>353</v>
      </c>
      <c r="B541" s="86" t="s">
        <v>2038</v>
      </c>
      <c r="C541" s="86">
        <v>2</v>
      </c>
      <c r="D541" s="120">
        <v>0</v>
      </c>
      <c r="E541" s="120">
        <v>1.0791812460476249</v>
      </c>
      <c r="F541" s="86" t="s">
        <v>1902</v>
      </c>
      <c r="G541" s="86" t="b">
        <v>0</v>
      </c>
      <c r="H541" s="86" t="b">
        <v>0</v>
      </c>
      <c r="I541" s="86" t="b">
        <v>0</v>
      </c>
      <c r="J541" s="86" t="b">
        <v>0</v>
      </c>
      <c r="K541" s="86" t="b">
        <v>0</v>
      </c>
      <c r="L541" s="86" t="b">
        <v>0</v>
      </c>
    </row>
    <row r="542" spans="1:12" ht="15">
      <c r="A542" s="86" t="s">
        <v>2038</v>
      </c>
      <c r="B542" s="86" t="s">
        <v>2543</v>
      </c>
      <c r="C542" s="86">
        <v>2</v>
      </c>
      <c r="D542" s="120">
        <v>0</v>
      </c>
      <c r="E542" s="120">
        <v>1.0791812460476249</v>
      </c>
      <c r="F542" s="86" t="s">
        <v>1902</v>
      </c>
      <c r="G542" s="86" t="b">
        <v>0</v>
      </c>
      <c r="H542" s="86" t="b">
        <v>0</v>
      </c>
      <c r="I542" s="86" t="b">
        <v>0</v>
      </c>
      <c r="J542" s="86" t="b">
        <v>0</v>
      </c>
      <c r="K542" s="86" t="b">
        <v>0</v>
      </c>
      <c r="L542" s="86" t="b">
        <v>0</v>
      </c>
    </row>
    <row r="543" spans="1:12" ht="15">
      <c r="A543" s="86" t="s">
        <v>2449</v>
      </c>
      <c r="B543" s="86" t="s">
        <v>2494</v>
      </c>
      <c r="C543" s="86">
        <v>2</v>
      </c>
      <c r="D543" s="120">
        <v>0</v>
      </c>
      <c r="E543" s="120">
        <v>1.3424226808222062</v>
      </c>
      <c r="F543" s="86" t="s">
        <v>1903</v>
      </c>
      <c r="G543" s="86" t="b">
        <v>1</v>
      </c>
      <c r="H543" s="86" t="b">
        <v>0</v>
      </c>
      <c r="I543" s="86" t="b">
        <v>0</v>
      </c>
      <c r="J543" s="86" t="b">
        <v>1</v>
      </c>
      <c r="K543" s="86" t="b">
        <v>0</v>
      </c>
      <c r="L543" s="86" t="b">
        <v>0</v>
      </c>
    </row>
    <row r="544" spans="1:12" ht="15">
      <c r="A544" s="86" t="s">
        <v>2494</v>
      </c>
      <c r="B544" s="86" t="s">
        <v>2495</v>
      </c>
      <c r="C544" s="86">
        <v>2</v>
      </c>
      <c r="D544" s="120">
        <v>0</v>
      </c>
      <c r="E544" s="120">
        <v>1.3424226808222062</v>
      </c>
      <c r="F544" s="86" t="s">
        <v>1903</v>
      </c>
      <c r="G544" s="86" t="b">
        <v>1</v>
      </c>
      <c r="H544" s="86" t="b">
        <v>0</v>
      </c>
      <c r="I544" s="86" t="b">
        <v>0</v>
      </c>
      <c r="J544" s="86" t="b">
        <v>0</v>
      </c>
      <c r="K544" s="86" t="b">
        <v>0</v>
      </c>
      <c r="L544" s="86" t="b">
        <v>0</v>
      </c>
    </row>
    <row r="545" spans="1:12" ht="15">
      <c r="A545" s="86" t="s">
        <v>2495</v>
      </c>
      <c r="B545" s="86" t="s">
        <v>2038</v>
      </c>
      <c r="C545" s="86">
        <v>2</v>
      </c>
      <c r="D545" s="120">
        <v>0</v>
      </c>
      <c r="E545" s="120">
        <v>1.3424226808222062</v>
      </c>
      <c r="F545" s="86" t="s">
        <v>1903</v>
      </c>
      <c r="G545" s="86" t="b">
        <v>0</v>
      </c>
      <c r="H545" s="86" t="b">
        <v>0</v>
      </c>
      <c r="I545" s="86" t="b">
        <v>0</v>
      </c>
      <c r="J545" s="86" t="b">
        <v>0</v>
      </c>
      <c r="K545" s="86" t="b">
        <v>0</v>
      </c>
      <c r="L545" s="86" t="b">
        <v>0</v>
      </c>
    </row>
    <row r="546" spans="1:12" ht="15">
      <c r="A546" s="86" t="s">
        <v>2038</v>
      </c>
      <c r="B546" s="86" t="s">
        <v>2092</v>
      </c>
      <c r="C546" s="86">
        <v>2</v>
      </c>
      <c r="D546" s="120">
        <v>0</v>
      </c>
      <c r="E546" s="120">
        <v>1.3424226808222062</v>
      </c>
      <c r="F546" s="86" t="s">
        <v>1903</v>
      </c>
      <c r="G546" s="86" t="b">
        <v>0</v>
      </c>
      <c r="H546" s="86" t="b">
        <v>0</v>
      </c>
      <c r="I546" s="86" t="b">
        <v>0</v>
      </c>
      <c r="J546" s="86" t="b">
        <v>0</v>
      </c>
      <c r="K546" s="86" t="b">
        <v>0</v>
      </c>
      <c r="L546" s="86" t="b">
        <v>0</v>
      </c>
    </row>
    <row r="547" spans="1:12" ht="15">
      <c r="A547" s="86" t="s">
        <v>2092</v>
      </c>
      <c r="B547" s="86" t="s">
        <v>2039</v>
      </c>
      <c r="C547" s="86">
        <v>2</v>
      </c>
      <c r="D547" s="120">
        <v>0</v>
      </c>
      <c r="E547" s="120">
        <v>1.3424226808222062</v>
      </c>
      <c r="F547" s="86" t="s">
        <v>1903</v>
      </c>
      <c r="G547" s="86" t="b">
        <v>0</v>
      </c>
      <c r="H547" s="86" t="b">
        <v>0</v>
      </c>
      <c r="I547" s="86" t="b">
        <v>0</v>
      </c>
      <c r="J547" s="86" t="b">
        <v>0</v>
      </c>
      <c r="K547" s="86" t="b">
        <v>0</v>
      </c>
      <c r="L547" s="86" t="b">
        <v>0</v>
      </c>
    </row>
    <row r="548" spans="1:12" ht="15">
      <c r="A548" s="86" t="s">
        <v>2039</v>
      </c>
      <c r="B548" s="86" t="s">
        <v>2040</v>
      </c>
      <c r="C548" s="86">
        <v>2</v>
      </c>
      <c r="D548" s="120">
        <v>0</v>
      </c>
      <c r="E548" s="120">
        <v>1.3424226808222062</v>
      </c>
      <c r="F548" s="86" t="s">
        <v>1903</v>
      </c>
      <c r="G548" s="86" t="b">
        <v>0</v>
      </c>
      <c r="H548" s="86" t="b">
        <v>0</v>
      </c>
      <c r="I548" s="86" t="b">
        <v>0</v>
      </c>
      <c r="J548" s="86" t="b">
        <v>0</v>
      </c>
      <c r="K548" s="86" t="b">
        <v>0</v>
      </c>
      <c r="L548" s="86" t="b">
        <v>0</v>
      </c>
    </row>
    <row r="549" spans="1:12" ht="15">
      <c r="A549" s="86" t="s">
        <v>2040</v>
      </c>
      <c r="B549" s="86" t="s">
        <v>2390</v>
      </c>
      <c r="C549" s="86">
        <v>2</v>
      </c>
      <c r="D549" s="120">
        <v>0</v>
      </c>
      <c r="E549" s="120">
        <v>1.3424226808222062</v>
      </c>
      <c r="F549" s="86" t="s">
        <v>1903</v>
      </c>
      <c r="G549" s="86" t="b">
        <v>0</v>
      </c>
      <c r="H549" s="86" t="b">
        <v>0</v>
      </c>
      <c r="I549" s="86" t="b">
        <v>0</v>
      </c>
      <c r="J549" s="86" t="b">
        <v>0</v>
      </c>
      <c r="K549" s="86" t="b">
        <v>0</v>
      </c>
      <c r="L549" s="86" t="b">
        <v>0</v>
      </c>
    </row>
    <row r="550" spans="1:12" ht="15">
      <c r="A550" s="86" t="s">
        <v>2390</v>
      </c>
      <c r="B550" s="86" t="s">
        <v>2496</v>
      </c>
      <c r="C550" s="86">
        <v>2</v>
      </c>
      <c r="D550" s="120">
        <v>0</v>
      </c>
      <c r="E550" s="120">
        <v>1.3424226808222062</v>
      </c>
      <c r="F550" s="86" t="s">
        <v>1903</v>
      </c>
      <c r="G550" s="86" t="b">
        <v>0</v>
      </c>
      <c r="H550" s="86" t="b">
        <v>0</v>
      </c>
      <c r="I550" s="86" t="b">
        <v>0</v>
      </c>
      <c r="J550" s="86" t="b">
        <v>1</v>
      </c>
      <c r="K550" s="86" t="b">
        <v>0</v>
      </c>
      <c r="L550" s="86" t="b">
        <v>0</v>
      </c>
    </row>
    <row r="551" spans="1:12" ht="15">
      <c r="A551" s="86" t="s">
        <v>2496</v>
      </c>
      <c r="B551" s="86" t="s">
        <v>2497</v>
      </c>
      <c r="C551" s="86">
        <v>2</v>
      </c>
      <c r="D551" s="120">
        <v>0</v>
      </c>
      <c r="E551" s="120">
        <v>1.3424226808222062</v>
      </c>
      <c r="F551" s="86" t="s">
        <v>1903</v>
      </c>
      <c r="G551" s="86" t="b">
        <v>1</v>
      </c>
      <c r="H551" s="86" t="b">
        <v>0</v>
      </c>
      <c r="I551" s="86" t="b">
        <v>0</v>
      </c>
      <c r="J551" s="86" t="b">
        <v>0</v>
      </c>
      <c r="K551" s="86" t="b">
        <v>0</v>
      </c>
      <c r="L551" s="86" t="b">
        <v>0</v>
      </c>
    </row>
    <row r="552" spans="1:12" ht="15">
      <c r="A552" s="86" t="s">
        <v>2497</v>
      </c>
      <c r="B552" s="86" t="s">
        <v>2498</v>
      </c>
      <c r="C552" s="86">
        <v>2</v>
      </c>
      <c r="D552" s="120">
        <v>0</v>
      </c>
      <c r="E552" s="120">
        <v>1.3424226808222062</v>
      </c>
      <c r="F552" s="86" t="s">
        <v>1903</v>
      </c>
      <c r="G552" s="86" t="b">
        <v>0</v>
      </c>
      <c r="H552" s="86" t="b">
        <v>0</v>
      </c>
      <c r="I552" s="86" t="b">
        <v>0</v>
      </c>
      <c r="J552" s="86" t="b">
        <v>0</v>
      </c>
      <c r="K552" s="86" t="b">
        <v>0</v>
      </c>
      <c r="L552" s="86" t="b">
        <v>0</v>
      </c>
    </row>
    <row r="553" spans="1:12" ht="15">
      <c r="A553" s="86" t="s">
        <v>2499</v>
      </c>
      <c r="B553" s="86" t="s">
        <v>2500</v>
      </c>
      <c r="C553" s="86">
        <v>2</v>
      </c>
      <c r="D553" s="120">
        <v>0</v>
      </c>
      <c r="E553" s="120">
        <v>1.3424226808222062</v>
      </c>
      <c r="F553" s="86" t="s">
        <v>1903</v>
      </c>
      <c r="G553" s="86" t="b">
        <v>0</v>
      </c>
      <c r="H553" s="86" t="b">
        <v>0</v>
      </c>
      <c r="I553" s="86" t="b">
        <v>0</v>
      </c>
      <c r="J553" s="86" t="b">
        <v>0</v>
      </c>
      <c r="K553" s="86" t="b">
        <v>0</v>
      </c>
      <c r="L553" s="86" t="b">
        <v>0</v>
      </c>
    </row>
    <row r="554" spans="1:12" ht="15">
      <c r="A554" s="86" t="s">
        <v>2500</v>
      </c>
      <c r="B554" s="86" t="s">
        <v>2051</v>
      </c>
      <c r="C554" s="86">
        <v>2</v>
      </c>
      <c r="D554" s="120">
        <v>0</v>
      </c>
      <c r="E554" s="120">
        <v>1.3424226808222062</v>
      </c>
      <c r="F554" s="86" t="s">
        <v>1903</v>
      </c>
      <c r="G554" s="86" t="b">
        <v>0</v>
      </c>
      <c r="H554" s="86" t="b">
        <v>0</v>
      </c>
      <c r="I554" s="86" t="b">
        <v>0</v>
      </c>
      <c r="J554" s="86" t="b">
        <v>0</v>
      </c>
      <c r="K554" s="86" t="b">
        <v>0</v>
      </c>
      <c r="L554" s="86" t="b">
        <v>0</v>
      </c>
    </row>
    <row r="555" spans="1:12" ht="15">
      <c r="A555" s="86" t="s">
        <v>2051</v>
      </c>
      <c r="B555" s="86" t="s">
        <v>2052</v>
      </c>
      <c r="C555" s="86">
        <v>2</v>
      </c>
      <c r="D555" s="120">
        <v>0</v>
      </c>
      <c r="E555" s="120">
        <v>1.3424226808222062</v>
      </c>
      <c r="F555" s="86" t="s">
        <v>1903</v>
      </c>
      <c r="G555" s="86" t="b">
        <v>0</v>
      </c>
      <c r="H555" s="86" t="b">
        <v>0</v>
      </c>
      <c r="I555" s="86" t="b">
        <v>0</v>
      </c>
      <c r="J555" s="86" t="b">
        <v>0</v>
      </c>
      <c r="K555" s="86" t="b">
        <v>0</v>
      </c>
      <c r="L555" s="86" t="b">
        <v>0</v>
      </c>
    </row>
    <row r="556" spans="1:12" ht="15">
      <c r="A556" s="86" t="s">
        <v>2052</v>
      </c>
      <c r="B556" s="86" t="s">
        <v>2501</v>
      </c>
      <c r="C556" s="86">
        <v>2</v>
      </c>
      <c r="D556" s="120">
        <v>0</v>
      </c>
      <c r="E556" s="120">
        <v>1.3424226808222062</v>
      </c>
      <c r="F556" s="86" t="s">
        <v>1903</v>
      </c>
      <c r="G556" s="86" t="b">
        <v>0</v>
      </c>
      <c r="H556" s="86" t="b">
        <v>0</v>
      </c>
      <c r="I556" s="86" t="b">
        <v>0</v>
      </c>
      <c r="J556" s="86" t="b">
        <v>0</v>
      </c>
      <c r="K556" s="86" t="b">
        <v>0</v>
      </c>
      <c r="L556" s="86" t="b">
        <v>0</v>
      </c>
    </row>
    <row r="557" spans="1:12" ht="15">
      <c r="A557" s="86" t="s">
        <v>2501</v>
      </c>
      <c r="B557" s="86" t="s">
        <v>366</v>
      </c>
      <c r="C557" s="86">
        <v>2</v>
      </c>
      <c r="D557" s="120">
        <v>0</v>
      </c>
      <c r="E557" s="120">
        <v>1.3424226808222062</v>
      </c>
      <c r="F557" s="86" t="s">
        <v>1903</v>
      </c>
      <c r="G557" s="86" t="b">
        <v>0</v>
      </c>
      <c r="H557" s="86" t="b">
        <v>0</v>
      </c>
      <c r="I557" s="86" t="b">
        <v>0</v>
      </c>
      <c r="J557" s="86" t="b">
        <v>0</v>
      </c>
      <c r="K557" s="86" t="b">
        <v>0</v>
      </c>
      <c r="L557" s="86" t="b">
        <v>0</v>
      </c>
    </row>
    <row r="558" spans="1:12" ht="15">
      <c r="A558" s="86" t="s">
        <v>366</v>
      </c>
      <c r="B558" s="86" t="s">
        <v>365</v>
      </c>
      <c r="C558" s="86">
        <v>2</v>
      </c>
      <c r="D558" s="120">
        <v>0</v>
      </c>
      <c r="E558" s="120">
        <v>1.3424226808222062</v>
      </c>
      <c r="F558" s="86" t="s">
        <v>1903</v>
      </c>
      <c r="G558" s="86" t="b">
        <v>0</v>
      </c>
      <c r="H558" s="86" t="b">
        <v>0</v>
      </c>
      <c r="I558" s="86" t="b">
        <v>0</v>
      </c>
      <c r="J558" s="86" t="b">
        <v>0</v>
      </c>
      <c r="K558" s="86" t="b">
        <v>0</v>
      </c>
      <c r="L558" s="86" t="b">
        <v>0</v>
      </c>
    </row>
    <row r="559" spans="1:12" ht="15">
      <c r="A559" s="86" t="s">
        <v>365</v>
      </c>
      <c r="B559" s="86" t="s">
        <v>2072</v>
      </c>
      <c r="C559" s="86">
        <v>2</v>
      </c>
      <c r="D559" s="120">
        <v>0</v>
      </c>
      <c r="E559" s="120">
        <v>1.3424226808222062</v>
      </c>
      <c r="F559" s="86" t="s">
        <v>1903</v>
      </c>
      <c r="G559" s="86" t="b">
        <v>0</v>
      </c>
      <c r="H559" s="86" t="b">
        <v>0</v>
      </c>
      <c r="I559" s="86" t="b">
        <v>0</v>
      </c>
      <c r="J559" s="86" t="b">
        <v>0</v>
      </c>
      <c r="K559" s="86" t="b">
        <v>0</v>
      </c>
      <c r="L559" s="86" t="b">
        <v>0</v>
      </c>
    </row>
    <row r="560" spans="1:12" ht="15">
      <c r="A560" s="86" t="s">
        <v>2072</v>
      </c>
      <c r="B560" s="86" t="s">
        <v>2502</v>
      </c>
      <c r="C560" s="86">
        <v>2</v>
      </c>
      <c r="D560" s="120">
        <v>0</v>
      </c>
      <c r="E560" s="120">
        <v>1.3424226808222062</v>
      </c>
      <c r="F560" s="86" t="s">
        <v>1903</v>
      </c>
      <c r="G560" s="86" t="b">
        <v>0</v>
      </c>
      <c r="H560" s="86" t="b">
        <v>0</v>
      </c>
      <c r="I560" s="86" t="b">
        <v>0</v>
      </c>
      <c r="J560" s="86" t="b">
        <v>0</v>
      </c>
      <c r="K560" s="86" t="b">
        <v>0</v>
      </c>
      <c r="L560" s="86" t="b">
        <v>0</v>
      </c>
    </row>
    <row r="561" spans="1:12" ht="15">
      <c r="A561" s="86" t="s">
        <v>2502</v>
      </c>
      <c r="B561" s="86" t="s">
        <v>2399</v>
      </c>
      <c r="C561" s="86">
        <v>2</v>
      </c>
      <c r="D561" s="120">
        <v>0</v>
      </c>
      <c r="E561" s="120">
        <v>1.3424226808222062</v>
      </c>
      <c r="F561" s="86" t="s">
        <v>1903</v>
      </c>
      <c r="G561" s="86" t="b">
        <v>0</v>
      </c>
      <c r="H561" s="86" t="b">
        <v>0</v>
      </c>
      <c r="I561" s="86" t="b">
        <v>0</v>
      </c>
      <c r="J561" s="86" t="b">
        <v>0</v>
      </c>
      <c r="K561" s="86" t="b">
        <v>0</v>
      </c>
      <c r="L561" s="86" t="b">
        <v>0</v>
      </c>
    </row>
    <row r="562" spans="1:12" ht="15">
      <c r="A562" s="86" t="s">
        <v>2459</v>
      </c>
      <c r="B562" s="86" t="s">
        <v>2403</v>
      </c>
      <c r="C562" s="86">
        <v>3</v>
      </c>
      <c r="D562" s="120">
        <v>0.004118859448625272</v>
      </c>
      <c r="E562" s="120">
        <v>1.462397997898956</v>
      </c>
      <c r="F562" s="86" t="s">
        <v>1905</v>
      </c>
      <c r="G562" s="86" t="b">
        <v>0</v>
      </c>
      <c r="H562" s="86" t="b">
        <v>0</v>
      </c>
      <c r="I562" s="86" t="b">
        <v>0</v>
      </c>
      <c r="J562" s="86" t="b">
        <v>0</v>
      </c>
      <c r="K562" s="86" t="b">
        <v>0</v>
      </c>
      <c r="L562" s="86" t="b">
        <v>0</v>
      </c>
    </row>
    <row r="563" spans="1:12" ht="15">
      <c r="A563" s="86" t="s">
        <v>2403</v>
      </c>
      <c r="B563" s="86" t="s">
        <v>2001</v>
      </c>
      <c r="C563" s="86">
        <v>3</v>
      </c>
      <c r="D563" s="120">
        <v>0.004118859448625272</v>
      </c>
      <c r="E563" s="120">
        <v>1.462397997898956</v>
      </c>
      <c r="F563" s="86" t="s">
        <v>1905</v>
      </c>
      <c r="G563" s="86" t="b">
        <v>0</v>
      </c>
      <c r="H563" s="86" t="b">
        <v>0</v>
      </c>
      <c r="I563" s="86" t="b">
        <v>0</v>
      </c>
      <c r="J563" s="86" t="b">
        <v>0</v>
      </c>
      <c r="K563" s="86" t="b">
        <v>0</v>
      </c>
      <c r="L563" s="86" t="b">
        <v>0</v>
      </c>
    </row>
    <row r="564" spans="1:12" ht="15">
      <c r="A564" s="86" t="s">
        <v>2001</v>
      </c>
      <c r="B564" s="86" t="s">
        <v>2435</v>
      </c>
      <c r="C564" s="86">
        <v>3</v>
      </c>
      <c r="D564" s="120">
        <v>0.004118859448625272</v>
      </c>
      <c r="E564" s="120">
        <v>1.462397997898956</v>
      </c>
      <c r="F564" s="86" t="s">
        <v>1905</v>
      </c>
      <c r="G564" s="86" t="b">
        <v>0</v>
      </c>
      <c r="H564" s="86" t="b">
        <v>0</v>
      </c>
      <c r="I564" s="86" t="b">
        <v>0</v>
      </c>
      <c r="J564" s="86" t="b">
        <v>0</v>
      </c>
      <c r="K564" s="86" t="b">
        <v>0</v>
      </c>
      <c r="L564" s="86" t="b">
        <v>0</v>
      </c>
    </row>
    <row r="565" spans="1:12" ht="15">
      <c r="A565" s="86" t="s">
        <v>2435</v>
      </c>
      <c r="B565" s="86" t="s">
        <v>2460</v>
      </c>
      <c r="C565" s="86">
        <v>3</v>
      </c>
      <c r="D565" s="120">
        <v>0.004118859448625272</v>
      </c>
      <c r="E565" s="120">
        <v>1.462397997898956</v>
      </c>
      <c r="F565" s="86" t="s">
        <v>1905</v>
      </c>
      <c r="G565" s="86" t="b">
        <v>0</v>
      </c>
      <c r="H565" s="86" t="b">
        <v>0</v>
      </c>
      <c r="I565" s="86" t="b">
        <v>0</v>
      </c>
      <c r="J565" s="86" t="b">
        <v>0</v>
      </c>
      <c r="K565" s="86" t="b">
        <v>0</v>
      </c>
      <c r="L565" s="86" t="b">
        <v>0</v>
      </c>
    </row>
    <row r="566" spans="1:12" ht="15">
      <c r="A566" s="86" t="s">
        <v>2460</v>
      </c>
      <c r="B566" s="86" t="s">
        <v>2399</v>
      </c>
      <c r="C566" s="86">
        <v>3</v>
      </c>
      <c r="D566" s="120">
        <v>0.004118859448625272</v>
      </c>
      <c r="E566" s="120">
        <v>1.462397997898956</v>
      </c>
      <c r="F566" s="86" t="s">
        <v>1905</v>
      </c>
      <c r="G566" s="86" t="b">
        <v>0</v>
      </c>
      <c r="H566" s="86" t="b">
        <v>0</v>
      </c>
      <c r="I566" s="86" t="b">
        <v>0</v>
      </c>
      <c r="J566" s="86" t="b">
        <v>0</v>
      </c>
      <c r="K566" s="86" t="b">
        <v>0</v>
      </c>
      <c r="L566" s="86" t="b">
        <v>0</v>
      </c>
    </row>
    <row r="567" spans="1:12" ht="15">
      <c r="A567" s="86" t="s">
        <v>2399</v>
      </c>
      <c r="B567" s="86" t="s">
        <v>2038</v>
      </c>
      <c r="C567" s="86">
        <v>3</v>
      </c>
      <c r="D567" s="120">
        <v>0.004118859448625272</v>
      </c>
      <c r="E567" s="120">
        <v>1.3374592612906562</v>
      </c>
      <c r="F567" s="86" t="s">
        <v>1905</v>
      </c>
      <c r="G567" s="86" t="b">
        <v>0</v>
      </c>
      <c r="H567" s="86" t="b">
        <v>0</v>
      </c>
      <c r="I567" s="86" t="b">
        <v>0</v>
      </c>
      <c r="J567" s="86" t="b">
        <v>0</v>
      </c>
      <c r="K567" s="86" t="b">
        <v>0</v>
      </c>
      <c r="L567" s="86" t="b">
        <v>0</v>
      </c>
    </row>
    <row r="568" spans="1:12" ht="15">
      <c r="A568" s="86" t="s">
        <v>2038</v>
      </c>
      <c r="B568" s="86" t="s">
        <v>2039</v>
      </c>
      <c r="C568" s="86">
        <v>3</v>
      </c>
      <c r="D568" s="120">
        <v>0.004118859448625272</v>
      </c>
      <c r="E568" s="120">
        <v>1.3374592612906562</v>
      </c>
      <c r="F568" s="86" t="s">
        <v>1905</v>
      </c>
      <c r="G568" s="86" t="b">
        <v>0</v>
      </c>
      <c r="H568" s="86" t="b">
        <v>0</v>
      </c>
      <c r="I568" s="86" t="b">
        <v>0</v>
      </c>
      <c r="J568" s="86" t="b">
        <v>0</v>
      </c>
      <c r="K568" s="86" t="b">
        <v>0</v>
      </c>
      <c r="L568" s="86" t="b">
        <v>0</v>
      </c>
    </row>
    <row r="569" spans="1:12" ht="15">
      <c r="A569" s="86" t="s">
        <v>2039</v>
      </c>
      <c r="B569" s="86" t="s">
        <v>2461</v>
      </c>
      <c r="C569" s="86">
        <v>3</v>
      </c>
      <c r="D569" s="120">
        <v>0.004118859448625272</v>
      </c>
      <c r="E569" s="120">
        <v>1.3374592612906562</v>
      </c>
      <c r="F569" s="86" t="s">
        <v>1905</v>
      </c>
      <c r="G569" s="86" t="b">
        <v>0</v>
      </c>
      <c r="H569" s="86" t="b">
        <v>0</v>
      </c>
      <c r="I569" s="86" t="b">
        <v>0</v>
      </c>
      <c r="J569" s="86" t="b">
        <v>0</v>
      </c>
      <c r="K569" s="86" t="b">
        <v>0</v>
      </c>
      <c r="L569" s="86" t="b">
        <v>0</v>
      </c>
    </row>
    <row r="570" spans="1:12" ht="15">
      <c r="A570" s="86" t="s">
        <v>2461</v>
      </c>
      <c r="B570" s="86" t="s">
        <v>2462</v>
      </c>
      <c r="C570" s="86">
        <v>3</v>
      </c>
      <c r="D570" s="120">
        <v>0.004118859448625272</v>
      </c>
      <c r="E570" s="120">
        <v>1.462397997898956</v>
      </c>
      <c r="F570" s="86" t="s">
        <v>1905</v>
      </c>
      <c r="G570" s="86" t="b">
        <v>0</v>
      </c>
      <c r="H570" s="86" t="b">
        <v>0</v>
      </c>
      <c r="I570" s="86" t="b">
        <v>0</v>
      </c>
      <c r="J570" s="86" t="b">
        <v>0</v>
      </c>
      <c r="K570" s="86" t="b">
        <v>0</v>
      </c>
      <c r="L570" s="86" t="b">
        <v>0</v>
      </c>
    </row>
    <row r="571" spans="1:12" ht="15">
      <c r="A571" s="86" t="s">
        <v>2462</v>
      </c>
      <c r="B571" s="86" t="s">
        <v>2463</v>
      </c>
      <c r="C571" s="86">
        <v>3</v>
      </c>
      <c r="D571" s="120">
        <v>0.004118859448625272</v>
      </c>
      <c r="E571" s="120">
        <v>1.462397997898956</v>
      </c>
      <c r="F571" s="86" t="s">
        <v>1905</v>
      </c>
      <c r="G571" s="86" t="b">
        <v>0</v>
      </c>
      <c r="H571" s="86" t="b">
        <v>0</v>
      </c>
      <c r="I571" s="86" t="b">
        <v>0</v>
      </c>
      <c r="J571" s="86" t="b">
        <v>0</v>
      </c>
      <c r="K571" s="86" t="b">
        <v>0</v>
      </c>
      <c r="L571" s="86" t="b">
        <v>0</v>
      </c>
    </row>
    <row r="572" spans="1:12" ht="15">
      <c r="A572" s="86" t="s">
        <v>2463</v>
      </c>
      <c r="B572" s="86" t="s">
        <v>2464</v>
      </c>
      <c r="C572" s="86">
        <v>3</v>
      </c>
      <c r="D572" s="120">
        <v>0.004118859448625272</v>
      </c>
      <c r="E572" s="120">
        <v>1.462397997898956</v>
      </c>
      <c r="F572" s="86" t="s">
        <v>1905</v>
      </c>
      <c r="G572" s="86" t="b">
        <v>0</v>
      </c>
      <c r="H572" s="86" t="b">
        <v>0</v>
      </c>
      <c r="I572" s="86" t="b">
        <v>0</v>
      </c>
      <c r="J572" s="86" t="b">
        <v>0</v>
      </c>
      <c r="K572" s="86" t="b">
        <v>0</v>
      </c>
      <c r="L572" s="86" t="b">
        <v>0</v>
      </c>
    </row>
    <row r="573" spans="1:12" ht="15">
      <c r="A573" s="86" t="s">
        <v>2464</v>
      </c>
      <c r="B573" s="86" t="s">
        <v>2465</v>
      </c>
      <c r="C573" s="86">
        <v>3</v>
      </c>
      <c r="D573" s="120">
        <v>0.004118859448625272</v>
      </c>
      <c r="E573" s="120">
        <v>1.462397997898956</v>
      </c>
      <c r="F573" s="86" t="s">
        <v>1905</v>
      </c>
      <c r="G573" s="86" t="b">
        <v>0</v>
      </c>
      <c r="H573" s="86" t="b">
        <v>0</v>
      </c>
      <c r="I573" s="86" t="b">
        <v>0</v>
      </c>
      <c r="J573" s="86" t="b">
        <v>0</v>
      </c>
      <c r="K573" s="86" t="b">
        <v>0</v>
      </c>
      <c r="L573" s="86" t="b">
        <v>0</v>
      </c>
    </row>
    <row r="574" spans="1:12" ht="15">
      <c r="A574" s="86" t="s">
        <v>2465</v>
      </c>
      <c r="B574" s="86" t="s">
        <v>2466</v>
      </c>
      <c r="C574" s="86">
        <v>3</v>
      </c>
      <c r="D574" s="120">
        <v>0.004118859448625272</v>
      </c>
      <c r="E574" s="120">
        <v>1.462397997898956</v>
      </c>
      <c r="F574" s="86" t="s">
        <v>1905</v>
      </c>
      <c r="G574" s="86" t="b">
        <v>0</v>
      </c>
      <c r="H574" s="86" t="b">
        <v>0</v>
      </c>
      <c r="I574" s="86" t="b">
        <v>0</v>
      </c>
      <c r="J574" s="86" t="b">
        <v>0</v>
      </c>
      <c r="K574" s="86" t="b">
        <v>0</v>
      </c>
      <c r="L574" s="86" t="b">
        <v>0</v>
      </c>
    </row>
    <row r="575" spans="1:12" ht="15">
      <c r="A575" s="86" t="s">
        <v>2466</v>
      </c>
      <c r="B575" s="86" t="s">
        <v>2400</v>
      </c>
      <c r="C575" s="86">
        <v>3</v>
      </c>
      <c r="D575" s="120">
        <v>0.004118859448625272</v>
      </c>
      <c r="E575" s="120">
        <v>1.462397997898956</v>
      </c>
      <c r="F575" s="86" t="s">
        <v>1905</v>
      </c>
      <c r="G575" s="86" t="b">
        <v>0</v>
      </c>
      <c r="H575" s="86" t="b">
        <v>0</v>
      </c>
      <c r="I575" s="86" t="b">
        <v>0</v>
      </c>
      <c r="J575" s="86" t="b">
        <v>0</v>
      </c>
      <c r="K575" s="86" t="b">
        <v>0</v>
      </c>
      <c r="L575" s="86" t="b">
        <v>0</v>
      </c>
    </row>
    <row r="576" spans="1:12" ht="15">
      <c r="A576" s="86" t="s">
        <v>2400</v>
      </c>
      <c r="B576" s="86" t="s">
        <v>2040</v>
      </c>
      <c r="C576" s="86">
        <v>3</v>
      </c>
      <c r="D576" s="120">
        <v>0.004118859448625272</v>
      </c>
      <c r="E576" s="120">
        <v>1.3374592612906562</v>
      </c>
      <c r="F576" s="86" t="s">
        <v>1905</v>
      </c>
      <c r="G576" s="86" t="b">
        <v>0</v>
      </c>
      <c r="H576" s="86" t="b">
        <v>0</v>
      </c>
      <c r="I576" s="86" t="b">
        <v>0</v>
      </c>
      <c r="J576" s="86" t="b">
        <v>0</v>
      </c>
      <c r="K576" s="86" t="b">
        <v>0</v>
      </c>
      <c r="L576" s="86" t="b">
        <v>0</v>
      </c>
    </row>
    <row r="577" spans="1:12" ht="15">
      <c r="A577" s="86" t="s">
        <v>2040</v>
      </c>
      <c r="B577" s="86" t="s">
        <v>2467</v>
      </c>
      <c r="C577" s="86">
        <v>3</v>
      </c>
      <c r="D577" s="120">
        <v>0.004118859448625272</v>
      </c>
      <c r="E577" s="120">
        <v>1.3374592612906562</v>
      </c>
      <c r="F577" s="86" t="s">
        <v>1905</v>
      </c>
      <c r="G577" s="86" t="b">
        <v>0</v>
      </c>
      <c r="H577" s="86" t="b">
        <v>0</v>
      </c>
      <c r="I577" s="86" t="b">
        <v>0</v>
      </c>
      <c r="J577" s="86" t="b">
        <v>0</v>
      </c>
      <c r="K577" s="86" t="b">
        <v>0</v>
      </c>
      <c r="L577" s="86" t="b">
        <v>0</v>
      </c>
    </row>
    <row r="578" spans="1:12" ht="15">
      <c r="A578" s="86" t="s">
        <v>2467</v>
      </c>
      <c r="B578" s="86" t="s">
        <v>2041</v>
      </c>
      <c r="C578" s="86">
        <v>3</v>
      </c>
      <c r="D578" s="120">
        <v>0.004118859448625272</v>
      </c>
      <c r="E578" s="120">
        <v>1.3374592612906562</v>
      </c>
      <c r="F578" s="86" t="s">
        <v>1905</v>
      </c>
      <c r="G578" s="86" t="b">
        <v>0</v>
      </c>
      <c r="H578" s="86" t="b">
        <v>0</v>
      </c>
      <c r="I578" s="86" t="b">
        <v>0</v>
      </c>
      <c r="J578" s="86" t="b">
        <v>0</v>
      </c>
      <c r="K578" s="86" t="b">
        <v>0</v>
      </c>
      <c r="L578" s="86" t="b">
        <v>0</v>
      </c>
    </row>
    <row r="579" spans="1:12" ht="15">
      <c r="A579" s="86" t="s">
        <v>2041</v>
      </c>
      <c r="B579" s="86" t="s">
        <v>2401</v>
      </c>
      <c r="C579" s="86">
        <v>3</v>
      </c>
      <c r="D579" s="120">
        <v>0.004118859448625272</v>
      </c>
      <c r="E579" s="120">
        <v>1.3374592612906562</v>
      </c>
      <c r="F579" s="86" t="s">
        <v>1905</v>
      </c>
      <c r="G579" s="86" t="b">
        <v>0</v>
      </c>
      <c r="H579" s="86" t="b">
        <v>0</v>
      </c>
      <c r="I579" s="86" t="b">
        <v>0</v>
      </c>
      <c r="J579" s="86" t="b">
        <v>0</v>
      </c>
      <c r="K579" s="86" t="b">
        <v>0</v>
      </c>
      <c r="L579" s="86" t="b">
        <v>0</v>
      </c>
    </row>
    <row r="580" spans="1:12" ht="15">
      <c r="A580" s="86" t="s">
        <v>2401</v>
      </c>
      <c r="B580" s="86" t="s">
        <v>2073</v>
      </c>
      <c r="C580" s="86">
        <v>3</v>
      </c>
      <c r="D580" s="120">
        <v>0.004118859448625272</v>
      </c>
      <c r="E580" s="120">
        <v>1.3374592612906562</v>
      </c>
      <c r="F580" s="86" t="s">
        <v>1905</v>
      </c>
      <c r="G580" s="86" t="b">
        <v>0</v>
      </c>
      <c r="H580" s="86" t="b">
        <v>0</v>
      </c>
      <c r="I580" s="86" t="b">
        <v>0</v>
      </c>
      <c r="J580" s="86" t="b">
        <v>0</v>
      </c>
      <c r="K580" s="86" t="b">
        <v>0</v>
      </c>
      <c r="L580" s="86" t="b">
        <v>0</v>
      </c>
    </row>
    <row r="581" spans="1:12" ht="15">
      <c r="A581" s="86" t="s">
        <v>2073</v>
      </c>
      <c r="B581" s="86" t="s">
        <v>2044</v>
      </c>
      <c r="C581" s="86">
        <v>3</v>
      </c>
      <c r="D581" s="120">
        <v>0.004118859448625272</v>
      </c>
      <c r="E581" s="120">
        <v>1.2125205246823563</v>
      </c>
      <c r="F581" s="86" t="s">
        <v>1905</v>
      </c>
      <c r="G581" s="86" t="b">
        <v>0</v>
      </c>
      <c r="H581" s="86" t="b">
        <v>0</v>
      </c>
      <c r="I581" s="86" t="b">
        <v>0</v>
      </c>
      <c r="J581" s="86" t="b">
        <v>0</v>
      </c>
      <c r="K581" s="86" t="b">
        <v>0</v>
      </c>
      <c r="L581" s="86" t="b">
        <v>0</v>
      </c>
    </row>
    <row r="582" spans="1:12" ht="15">
      <c r="A582" s="86" t="s">
        <v>2044</v>
      </c>
      <c r="B582" s="86" t="s">
        <v>2468</v>
      </c>
      <c r="C582" s="86">
        <v>3</v>
      </c>
      <c r="D582" s="120">
        <v>0.004118859448625272</v>
      </c>
      <c r="E582" s="120">
        <v>1.3374592612906562</v>
      </c>
      <c r="F582" s="86" t="s">
        <v>1905</v>
      </c>
      <c r="G582" s="86" t="b">
        <v>0</v>
      </c>
      <c r="H582" s="86" t="b">
        <v>0</v>
      </c>
      <c r="I582" s="86" t="b">
        <v>0</v>
      </c>
      <c r="J582" s="86" t="b">
        <v>0</v>
      </c>
      <c r="K582" s="86" t="b">
        <v>0</v>
      </c>
      <c r="L582" s="86" t="b">
        <v>0</v>
      </c>
    </row>
    <row r="583" spans="1:12" ht="15">
      <c r="A583" s="86" t="s">
        <v>2468</v>
      </c>
      <c r="B583" s="86" t="s">
        <v>2469</v>
      </c>
      <c r="C583" s="86">
        <v>3</v>
      </c>
      <c r="D583" s="120">
        <v>0.004118859448625272</v>
      </c>
      <c r="E583" s="120">
        <v>1.462397997898956</v>
      </c>
      <c r="F583" s="86" t="s">
        <v>1905</v>
      </c>
      <c r="G583" s="86" t="b">
        <v>0</v>
      </c>
      <c r="H583" s="86" t="b">
        <v>0</v>
      </c>
      <c r="I583" s="86" t="b">
        <v>0</v>
      </c>
      <c r="J583" s="86" t="b">
        <v>0</v>
      </c>
      <c r="K583" s="86" t="b">
        <v>0</v>
      </c>
      <c r="L583" s="86" t="b">
        <v>0</v>
      </c>
    </row>
    <row r="584" spans="1:12" ht="15">
      <c r="A584" s="86" t="s">
        <v>2518</v>
      </c>
      <c r="B584" s="86" t="s">
        <v>2519</v>
      </c>
      <c r="C584" s="86">
        <v>2</v>
      </c>
      <c r="D584" s="120">
        <v>0</v>
      </c>
      <c r="E584" s="120">
        <v>1.4771212547196624</v>
      </c>
      <c r="F584" s="86" t="s">
        <v>1906</v>
      </c>
      <c r="G584" s="86" t="b">
        <v>0</v>
      </c>
      <c r="H584" s="86" t="b">
        <v>0</v>
      </c>
      <c r="I584" s="86" t="b">
        <v>0</v>
      </c>
      <c r="J584" s="86" t="b">
        <v>0</v>
      </c>
      <c r="K584" s="86" t="b">
        <v>0</v>
      </c>
      <c r="L584" s="86" t="b">
        <v>0</v>
      </c>
    </row>
    <row r="585" spans="1:12" ht="15">
      <c r="A585" s="86" t="s">
        <v>2519</v>
      </c>
      <c r="B585" s="86" t="s">
        <v>2520</v>
      </c>
      <c r="C585" s="86">
        <v>2</v>
      </c>
      <c r="D585" s="120">
        <v>0</v>
      </c>
      <c r="E585" s="120">
        <v>1.4771212547196624</v>
      </c>
      <c r="F585" s="86" t="s">
        <v>1906</v>
      </c>
      <c r="G585" s="86" t="b">
        <v>0</v>
      </c>
      <c r="H585" s="86" t="b">
        <v>0</v>
      </c>
      <c r="I585" s="86" t="b">
        <v>0</v>
      </c>
      <c r="J585" s="86" t="b">
        <v>0</v>
      </c>
      <c r="K585" s="86" t="b">
        <v>0</v>
      </c>
      <c r="L585" s="86" t="b">
        <v>0</v>
      </c>
    </row>
    <row r="586" spans="1:12" ht="15">
      <c r="A586" s="86" t="s">
        <v>2520</v>
      </c>
      <c r="B586" s="86" t="s">
        <v>2521</v>
      </c>
      <c r="C586" s="86">
        <v>2</v>
      </c>
      <c r="D586" s="120">
        <v>0</v>
      </c>
      <c r="E586" s="120">
        <v>1.4771212547196624</v>
      </c>
      <c r="F586" s="86" t="s">
        <v>1906</v>
      </c>
      <c r="G586" s="86" t="b">
        <v>0</v>
      </c>
      <c r="H586" s="86" t="b">
        <v>0</v>
      </c>
      <c r="I586" s="86" t="b">
        <v>0</v>
      </c>
      <c r="J586" s="86" t="b">
        <v>0</v>
      </c>
      <c r="K586" s="86" t="b">
        <v>0</v>
      </c>
      <c r="L586" s="86" t="b">
        <v>0</v>
      </c>
    </row>
    <row r="587" spans="1:12" ht="15">
      <c r="A587" s="86" t="s">
        <v>2521</v>
      </c>
      <c r="B587" s="86" t="s">
        <v>2039</v>
      </c>
      <c r="C587" s="86">
        <v>2</v>
      </c>
      <c r="D587" s="120">
        <v>0</v>
      </c>
      <c r="E587" s="120">
        <v>1.4771212547196624</v>
      </c>
      <c r="F587" s="86" t="s">
        <v>1906</v>
      </c>
      <c r="G587" s="86" t="b">
        <v>0</v>
      </c>
      <c r="H587" s="86" t="b">
        <v>0</v>
      </c>
      <c r="I587" s="86" t="b">
        <v>0</v>
      </c>
      <c r="J587" s="86" t="b">
        <v>0</v>
      </c>
      <c r="K587" s="86" t="b">
        <v>0</v>
      </c>
      <c r="L587" s="86" t="b">
        <v>0</v>
      </c>
    </row>
    <row r="588" spans="1:12" ht="15">
      <c r="A588" s="86" t="s">
        <v>2039</v>
      </c>
      <c r="B588" s="86" t="s">
        <v>2054</v>
      </c>
      <c r="C588" s="86">
        <v>2</v>
      </c>
      <c r="D588" s="120">
        <v>0</v>
      </c>
      <c r="E588" s="120">
        <v>1.4771212547196624</v>
      </c>
      <c r="F588" s="86" t="s">
        <v>1906</v>
      </c>
      <c r="G588" s="86" t="b">
        <v>0</v>
      </c>
      <c r="H588" s="86" t="b">
        <v>0</v>
      </c>
      <c r="I588" s="86" t="b">
        <v>0</v>
      </c>
      <c r="J588" s="86" t="b">
        <v>0</v>
      </c>
      <c r="K588" s="86" t="b">
        <v>0</v>
      </c>
      <c r="L588" s="86" t="b">
        <v>0</v>
      </c>
    </row>
    <row r="589" spans="1:12" ht="15">
      <c r="A589" s="86" t="s">
        <v>2054</v>
      </c>
      <c r="B589" s="86" t="s">
        <v>2522</v>
      </c>
      <c r="C589" s="86">
        <v>2</v>
      </c>
      <c r="D589" s="120">
        <v>0</v>
      </c>
      <c r="E589" s="120">
        <v>1.4771212547196624</v>
      </c>
      <c r="F589" s="86" t="s">
        <v>1906</v>
      </c>
      <c r="G589" s="86" t="b">
        <v>0</v>
      </c>
      <c r="H589" s="86" t="b">
        <v>0</v>
      </c>
      <c r="I589" s="86" t="b">
        <v>0</v>
      </c>
      <c r="J589" s="86" t="b">
        <v>0</v>
      </c>
      <c r="K589" s="86" t="b">
        <v>0</v>
      </c>
      <c r="L589" s="86" t="b">
        <v>0</v>
      </c>
    </row>
    <row r="590" spans="1:12" ht="15">
      <c r="A590" s="86" t="s">
        <v>2522</v>
      </c>
      <c r="B590" s="86" t="s">
        <v>2523</v>
      </c>
      <c r="C590" s="86">
        <v>2</v>
      </c>
      <c r="D590" s="120">
        <v>0</v>
      </c>
      <c r="E590" s="120">
        <v>1.4771212547196624</v>
      </c>
      <c r="F590" s="86" t="s">
        <v>1906</v>
      </c>
      <c r="G590" s="86" t="b">
        <v>0</v>
      </c>
      <c r="H590" s="86" t="b">
        <v>0</v>
      </c>
      <c r="I590" s="86" t="b">
        <v>0</v>
      </c>
      <c r="J590" s="86" t="b">
        <v>0</v>
      </c>
      <c r="K590" s="86" t="b">
        <v>0</v>
      </c>
      <c r="L590" s="86" t="b">
        <v>0</v>
      </c>
    </row>
    <row r="591" spans="1:12" ht="15">
      <c r="A591" s="86" t="s">
        <v>2523</v>
      </c>
      <c r="B591" s="86" t="s">
        <v>434</v>
      </c>
      <c r="C591" s="86">
        <v>2</v>
      </c>
      <c r="D591" s="120">
        <v>0</v>
      </c>
      <c r="E591" s="120">
        <v>1.4771212547196624</v>
      </c>
      <c r="F591" s="86" t="s">
        <v>1906</v>
      </c>
      <c r="G591" s="86" t="b">
        <v>0</v>
      </c>
      <c r="H591" s="86" t="b">
        <v>0</v>
      </c>
      <c r="I591" s="86" t="b">
        <v>0</v>
      </c>
      <c r="J591" s="86" t="b">
        <v>0</v>
      </c>
      <c r="K591" s="86" t="b">
        <v>0</v>
      </c>
      <c r="L591" s="86" t="b">
        <v>0</v>
      </c>
    </row>
    <row r="592" spans="1:12" ht="15">
      <c r="A592" s="86" t="s">
        <v>434</v>
      </c>
      <c r="B592" s="86" t="s">
        <v>2524</v>
      </c>
      <c r="C592" s="86">
        <v>2</v>
      </c>
      <c r="D592" s="120">
        <v>0</v>
      </c>
      <c r="E592" s="120">
        <v>1.4771212547196624</v>
      </c>
      <c r="F592" s="86" t="s">
        <v>1906</v>
      </c>
      <c r="G592" s="86" t="b">
        <v>0</v>
      </c>
      <c r="H592" s="86" t="b">
        <v>0</v>
      </c>
      <c r="I592" s="86" t="b">
        <v>0</v>
      </c>
      <c r="J592" s="86" t="b">
        <v>0</v>
      </c>
      <c r="K592" s="86" t="b">
        <v>0</v>
      </c>
      <c r="L592" s="86" t="b">
        <v>0</v>
      </c>
    </row>
    <row r="593" spans="1:12" ht="15">
      <c r="A593" s="86" t="s">
        <v>2524</v>
      </c>
      <c r="B593" s="86" t="s">
        <v>2525</v>
      </c>
      <c r="C593" s="86">
        <v>2</v>
      </c>
      <c r="D593" s="120">
        <v>0</v>
      </c>
      <c r="E593" s="120">
        <v>1.4771212547196624</v>
      </c>
      <c r="F593" s="86" t="s">
        <v>1906</v>
      </c>
      <c r="G593" s="86" t="b">
        <v>0</v>
      </c>
      <c r="H593" s="86" t="b">
        <v>0</v>
      </c>
      <c r="I593" s="86" t="b">
        <v>0</v>
      </c>
      <c r="J593" s="86" t="b">
        <v>0</v>
      </c>
      <c r="K593" s="86" t="b">
        <v>0</v>
      </c>
      <c r="L593" s="86" t="b">
        <v>0</v>
      </c>
    </row>
    <row r="594" spans="1:12" ht="15">
      <c r="A594" s="86" t="s">
        <v>2525</v>
      </c>
      <c r="B594" s="86" t="s">
        <v>2526</v>
      </c>
      <c r="C594" s="86">
        <v>2</v>
      </c>
      <c r="D594" s="120">
        <v>0</v>
      </c>
      <c r="E594" s="120">
        <v>1.4771212547196624</v>
      </c>
      <c r="F594" s="86" t="s">
        <v>1906</v>
      </c>
      <c r="G594" s="86" t="b">
        <v>0</v>
      </c>
      <c r="H594" s="86" t="b">
        <v>0</v>
      </c>
      <c r="I594" s="86" t="b">
        <v>0</v>
      </c>
      <c r="J594" s="86" t="b">
        <v>0</v>
      </c>
      <c r="K594" s="86" t="b">
        <v>0</v>
      </c>
      <c r="L594" s="86" t="b">
        <v>0</v>
      </c>
    </row>
    <row r="595" spans="1:12" ht="15">
      <c r="A595" s="86" t="s">
        <v>2526</v>
      </c>
      <c r="B595" s="86" t="s">
        <v>2527</v>
      </c>
      <c r="C595" s="86">
        <v>2</v>
      </c>
      <c r="D595" s="120">
        <v>0</v>
      </c>
      <c r="E595" s="120">
        <v>1.4771212547196624</v>
      </c>
      <c r="F595" s="86" t="s">
        <v>1906</v>
      </c>
      <c r="G595" s="86" t="b">
        <v>0</v>
      </c>
      <c r="H595" s="86" t="b">
        <v>0</v>
      </c>
      <c r="I595" s="86" t="b">
        <v>0</v>
      </c>
      <c r="J595" s="86" t="b">
        <v>0</v>
      </c>
      <c r="K595" s="86" t="b">
        <v>0</v>
      </c>
      <c r="L595" s="86" t="b">
        <v>0</v>
      </c>
    </row>
    <row r="596" spans="1:12" ht="15">
      <c r="A596" s="86" t="s">
        <v>2527</v>
      </c>
      <c r="B596" s="86" t="s">
        <v>2528</v>
      </c>
      <c r="C596" s="86">
        <v>2</v>
      </c>
      <c r="D596" s="120">
        <v>0</v>
      </c>
      <c r="E596" s="120">
        <v>1.4771212547196624</v>
      </c>
      <c r="F596" s="86" t="s">
        <v>1906</v>
      </c>
      <c r="G596" s="86" t="b">
        <v>0</v>
      </c>
      <c r="H596" s="86" t="b">
        <v>0</v>
      </c>
      <c r="I596" s="86" t="b">
        <v>0</v>
      </c>
      <c r="J596" s="86" t="b">
        <v>0</v>
      </c>
      <c r="K596" s="86" t="b">
        <v>0</v>
      </c>
      <c r="L596" s="86" t="b">
        <v>0</v>
      </c>
    </row>
    <row r="597" spans="1:12" ht="15">
      <c r="A597" s="86" t="s">
        <v>2528</v>
      </c>
      <c r="B597" s="86" t="s">
        <v>2529</v>
      </c>
      <c r="C597" s="86">
        <v>2</v>
      </c>
      <c r="D597" s="120">
        <v>0</v>
      </c>
      <c r="E597" s="120">
        <v>1.4771212547196624</v>
      </c>
      <c r="F597" s="86" t="s">
        <v>1906</v>
      </c>
      <c r="G597" s="86" t="b">
        <v>0</v>
      </c>
      <c r="H597" s="86" t="b">
        <v>0</v>
      </c>
      <c r="I597" s="86" t="b">
        <v>0</v>
      </c>
      <c r="J597" s="86" t="b">
        <v>0</v>
      </c>
      <c r="K597" s="86" t="b">
        <v>0</v>
      </c>
      <c r="L597" s="86" t="b">
        <v>0</v>
      </c>
    </row>
    <row r="598" spans="1:12" ht="15">
      <c r="A598" s="86" t="s">
        <v>2529</v>
      </c>
      <c r="B598" s="86" t="s">
        <v>2530</v>
      </c>
      <c r="C598" s="86">
        <v>2</v>
      </c>
      <c r="D598" s="120">
        <v>0</v>
      </c>
      <c r="E598" s="120">
        <v>1.4771212547196624</v>
      </c>
      <c r="F598" s="86" t="s">
        <v>1906</v>
      </c>
      <c r="G598" s="86" t="b">
        <v>0</v>
      </c>
      <c r="H598" s="86" t="b">
        <v>0</v>
      </c>
      <c r="I598" s="86" t="b">
        <v>0</v>
      </c>
      <c r="J598" s="86" t="b">
        <v>0</v>
      </c>
      <c r="K598" s="86" t="b">
        <v>0</v>
      </c>
      <c r="L598" s="86" t="b">
        <v>0</v>
      </c>
    </row>
    <row r="599" spans="1:12" ht="15">
      <c r="A599" s="86" t="s">
        <v>2530</v>
      </c>
      <c r="B599" s="86" t="s">
        <v>2531</v>
      </c>
      <c r="C599" s="86">
        <v>2</v>
      </c>
      <c r="D599" s="120">
        <v>0</v>
      </c>
      <c r="E599" s="120">
        <v>1.4771212547196624</v>
      </c>
      <c r="F599" s="86" t="s">
        <v>1906</v>
      </c>
      <c r="G599" s="86" t="b">
        <v>0</v>
      </c>
      <c r="H599" s="86" t="b">
        <v>0</v>
      </c>
      <c r="I599" s="86" t="b">
        <v>0</v>
      </c>
      <c r="J599" s="86" t="b">
        <v>0</v>
      </c>
      <c r="K599" s="86" t="b">
        <v>0</v>
      </c>
      <c r="L599" s="86" t="b">
        <v>0</v>
      </c>
    </row>
    <row r="600" spans="1:12" ht="15">
      <c r="A600" s="86" t="s">
        <v>2531</v>
      </c>
      <c r="B600" s="86" t="s">
        <v>2532</v>
      </c>
      <c r="C600" s="86">
        <v>2</v>
      </c>
      <c r="D600" s="120">
        <v>0</v>
      </c>
      <c r="E600" s="120">
        <v>1.4771212547196624</v>
      </c>
      <c r="F600" s="86" t="s">
        <v>1906</v>
      </c>
      <c r="G600" s="86" t="b">
        <v>0</v>
      </c>
      <c r="H600" s="86" t="b">
        <v>0</v>
      </c>
      <c r="I600" s="86" t="b">
        <v>0</v>
      </c>
      <c r="J600" s="86" t="b">
        <v>0</v>
      </c>
      <c r="K600" s="86" t="b">
        <v>0</v>
      </c>
      <c r="L600" s="86" t="b">
        <v>0</v>
      </c>
    </row>
    <row r="601" spans="1:12" ht="15">
      <c r="A601" s="86" t="s">
        <v>2532</v>
      </c>
      <c r="B601" s="86" t="s">
        <v>2533</v>
      </c>
      <c r="C601" s="86">
        <v>2</v>
      </c>
      <c r="D601" s="120">
        <v>0</v>
      </c>
      <c r="E601" s="120">
        <v>1.4771212547196624</v>
      </c>
      <c r="F601" s="86" t="s">
        <v>1906</v>
      </c>
      <c r="G601" s="86" t="b">
        <v>0</v>
      </c>
      <c r="H601" s="86" t="b">
        <v>0</v>
      </c>
      <c r="I601" s="86" t="b">
        <v>0</v>
      </c>
      <c r="J601" s="86" t="b">
        <v>0</v>
      </c>
      <c r="K601" s="86" t="b">
        <v>0</v>
      </c>
      <c r="L601" s="86" t="b">
        <v>0</v>
      </c>
    </row>
    <row r="602" spans="1:12" ht="15">
      <c r="A602" s="86" t="s">
        <v>2533</v>
      </c>
      <c r="B602" s="86" t="s">
        <v>2534</v>
      </c>
      <c r="C602" s="86">
        <v>2</v>
      </c>
      <c r="D602" s="120">
        <v>0</v>
      </c>
      <c r="E602" s="120">
        <v>1.4771212547196624</v>
      </c>
      <c r="F602" s="86" t="s">
        <v>1906</v>
      </c>
      <c r="G602" s="86" t="b">
        <v>0</v>
      </c>
      <c r="H602" s="86" t="b">
        <v>0</v>
      </c>
      <c r="I602" s="86" t="b">
        <v>0</v>
      </c>
      <c r="J602" s="86" t="b">
        <v>0</v>
      </c>
      <c r="K602" s="86" t="b">
        <v>0</v>
      </c>
      <c r="L602" s="86" t="b">
        <v>0</v>
      </c>
    </row>
    <row r="603" spans="1:12" ht="15">
      <c r="A603" s="86" t="s">
        <v>2534</v>
      </c>
      <c r="B603" s="86" t="s">
        <v>2535</v>
      </c>
      <c r="C603" s="86">
        <v>2</v>
      </c>
      <c r="D603" s="120">
        <v>0</v>
      </c>
      <c r="E603" s="120">
        <v>1.4771212547196624</v>
      </c>
      <c r="F603" s="86" t="s">
        <v>1906</v>
      </c>
      <c r="G603" s="86" t="b">
        <v>0</v>
      </c>
      <c r="H603" s="86" t="b">
        <v>0</v>
      </c>
      <c r="I603" s="86" t="b">
        <v>0</v>
      </c>
      <c r="J603" s="86" t="b">
        <v>1</v>
      </c>
      <c r="K603" s="86" t="b">
        <v>0</v>
      </c>
      <c r="L603" s="86" t="b">
        <v>0</v>
      </c>
    </row>
    <row r="604" spans="1:12" ht="15">
      <c r="A604" s="86" t="s">
        <v>2535</v>
      </c>
      <c r="B604" s="86" t="s">
        <v>2536</v>
      </c>
      <c r="C604" s="86">
        <v>2</v>
      </c>
      <c r="D604" s="120">
        <v>0</v>
      </c>
      <c r="E604" s="120">
        <v>1.4771212547196624</v>
      </c>
      <c r="F604" s="86" t="s">
        <v>1906</v>
      </c>
      <c r="G604" s="86" t="b">
        <v>1</v>
      </c>
      <c r="H604" s="86" t="b">
        <v>0</v>
      </c>
      <c r="I604" s="86" t="b">
        <v>0</v>
      </c>
      <c r="J604" s="86" t="b">
        <v>0</v>
      </c>
      <c r="K604" s="86" t="b">
        <v>0</v>
      </c>
      <c r="L604" s="86" t="b">
        <v>0</v>
      </c>
    </row>
    <row r="605" spans="1:12" ht="15">
      <c r="A605" s="86" t="s">
        <v>2536</v>
      </c>
      <c r="B605" s="86" t="s">
        <v>2452</v>
      </c>
      <c r="C605" s="86">
        <v>2</v>
      </c>
      <c r="D605" s="120">
        <v>0</v>
      </c>
      <c r="E605" s="120">
        <v>1.4771212547196624</v>
      </c>
      <c r="F605" s="86" t="s">
        <v>1906</v>
      </c>
      <c r="G605" s="86" t="b">
        <v>0</v>
      </c>
      <c r="H605" s="86" t="b">
        <v>0</v>
      </c>
      <c r="I605" s="86" t="b">
        <v>0</v>
      </c>
      <c r="J605" s="86" t="b">
        <v>0</v>
      </c>
      <c r="K605" s="86" t="b">
        <v>0</v>
      </c>
      <c r="L605" s="86" t="b">
        <v>0</v>
      </c>
    </row>
    <row r="606" spans="1:12" ht="15">
      <c r="A606" s="86" t="s">
        <v>2452</v>
      </c>
      <c r="B606" s="86" t="s">
        <v>2537</v>
      </c>
      <c r="C606" s="86">
        <v>2</v>
      </c>
      <c r="D606" s="120">
        <v>0</v>
      </c>
      <c r="E606" s="120">
        <v>1.4771212547196624</v>
      </c>
      <c r="F606" s="86" t="s">
        <v>1906</v>
      </c>
      <c r="G606" s="86" t="b">
        <v>0</v>
      </c>
      <c r="H606" s="86" t="b">
        <v>0</v>
      </c>
      <c r="I606" s="86" t="b">
        <v>0</v>
      </c>
      <c r="J606" s="86" t="b">
        <v>0</v>
      </c>
      <c r="K606" s="86" t="b">
        <v>0</v>
      </c>
      <c r="L606" s="86" t="b">
        <v>0</v>
      </c>
    </row>
    <row r="607" spans="1:12" ht="15">
      <c r="A607" s="86" t="s">
        <v>2537</v>
      </c>
      <c r="B607" s="86" t="s">
        <v>2538</v>
      </c>
      <c r="C607" s="86">
        <v>2</v>
      </c>
      <c r="D607" s="120">
        <v>0</v>
      </c>
      <c r="E607" s="120">
        <v>1.4771212547196624</v>
      </c>
      <c r="F607" s="86" t="s">
        <v>1906</v>
      </c>
      <c r="G607" s="86" t="b">
        <v>0</v>
      </c>
      <c r="H607" s="86" t="b">
        <v>0</v>
      </c>
      <c r="I607" s="86" t="b">
        <v>0</v>
      </c>
      <c r="J607" s="86" t="b">
        <v>0</v>
      </c>
      <c r="K607" s="86" t="b">
        <v>0</v>
      </c>
      <c r="L607" s="86" t="b">
        <v>0</v>
      </c>
    </row>
    <row r="608" spans="1:12" ht="15">
      <c r="A608" s="86" t="s">
        <v>2538</v>
      </c>
      <c r="B608" s="86" t="s">
        <v>359</v>
      </c>
      <c r="C608" s="86">
        <v>2</v>
      </c>
      <c r="D608" s="120">
        <v>0</v>
      </c>
      <c r="E608" s="120">
        <v>1.4771212547196624</v>
      </c>
      <c r="F608" s="86" t="s">
        <v>1906</v>
      </c>
      <c r="G608" s="86" t="b">
        <v>0</v>
      </c>
      <c r="H608" s="86" t="b">
        <v>0</v>
      </c>
      <c r="I608" s="86" t="b">
        <v>0</v>
      </c>
      <c r="J608" s="86" t="b">
        <v>0</v>
      </c>
      <c r="K608" s="86" t="b">
        <v>0</v>
      </c>
      <c r="L608" s="86" t="b">
        <v>0</v>
      </c>
    </row>
    <row r="609" spans="1:12" ht="15">
      <c r="A609" s="86" t="s">
        <v>359</v>
      </c>
      <c r="B609" s="86" t="s">
        <v>2038</v>
      </c>
      <c r="C609" s="86">
        <v>2</v>
      </c>
      <c r="D609" s="120">
        <v>0</v>
      </c>
      <c r="E609" s="120">
        <v>1.4771212547196624</v>
      </c>
      <c r="F609" s="86" t="s">
        <v>1906</v>
      </c>
      <c r="G609" s="86" t="b">
        <v>0</v>
      </c>
      <c r="H609" s="86" t="b">
        <v>0</v>
      </c>
      <c r="I609" s="86" t="b">
        <v>0</v>
      </c>
      <c r="J609" s="86" t="b">
        <v>0</v>
      </c>
      <c r="K609" s="86" t="b">
        <v>0</v>
      </c>
      <c r="L609" s="86" t="b">
        <v>0</v>
      </c>
    </row>
    <row r="610" spans="1:12" ht="15">
      <c r="A610" s="86" t="s">
        <v>2038</v>
      </c>
      <c r="B610" s="86" t="s">
        <v>2401</v>
      </c>
      <c r="C610" s="86">
        <v>2</v>
      </c>
      <c r="D610" s="120">
        <v>0</v>
      </c>
      <c r="E610" s="120">
        <v>1.4771212547196624</v>
      </c>
      <c r="F610" s="86" t="s">
        <v>1906</v>
      </c>
      <c r="G610" s="86" t="b">
        <v>0</v>
      </c>
      <c r="H610" s="86" t="b">
        <v>0</v>
      </c>
      <c r="I610" s="86" t="b">
        <v>0</v>
      </c>
      <c r="J610" s="86" t="b">
        <v>0</v>
      </c>
      <c r="K610" s="86" t="b">
        <v>0</v>
      </c>
      <c r="L610" s="86" t="b">
        <v>0</v>
      </c>
    </row>
    <row r="611" spans="1:12" ht="15">
      <c r="A611" s="86" t="s">
        <v>2401</v>
      </c>
      <c r="B611" s="86" t="s">
        <v>2040</v>
      </c>
      <c r="C611" s="86">
        <v>2</v>
      </c>
      <c r="D611" s="120">
        <v>0</v>
      </c>
      <c r="E611" s="120">
        <v>1.4771212547196624</v>
      </c>
      <c r="F611" s="86" t="s">
        <v>1906</v>
      </c>
      <c r="G611" s="86" t="b">
        <v>0</v>
      </c>
      <c r="H611" s="86" t="b">
        <v>0</v>
      </c>
      <c r="I611" s="86" t="b">
        <v>0</v>
      </c>
      <c r="J611" s="86" t="b">
        <v>0</v>
      </c>
      <c r="K611" s="86" t="b">
        <v>0</v>
      </c>
      <c r="L611" s="86" t="b">
        <v>0</v>
      </c>
    </row>
    <row r="612" spans="1:12" ht="15">
      <c r="A612" s="86" t="s">
        <v>2040</v>
      </c>
      <c r="B612" s="86" t="s">
        <v>2404</v>
      </c>
      <c r="C612" s="86">
        <v>2</v>
      </c>
      <c r="D612" s="120">
        <v>0</v>
      </c>
      <c r="E612" s="120">
        <v>1.4771212547196624</v>
      </c>
      <c r="F612" s="86" t="s">
        <v>1906</v>
      </c>
      <c r="G612" s="86" t="b">
        <v>0</v>
      </c>
      <c r="H612" s="86" t="b">
        <v>0</v>
      </c>
      <c r="I612" s="86" t="b">
        <v>0</v>
      </c>
      <c r="J612" s="86" t="b">
        <v>0</v>
      </c>
      <c r="K612" s="86" t="b">
        <v>0</v>
      </c>
      <c r="L612" s="86" t="b">
        <v>0</v>
      </c>
    </row>
    <row r="613" spans="1:12" ht="15">
      <c r="A613" s="86" t="s">
        <v>2404</v>
      </c>
      <c r="B613" s="86" t="s">
        <v>2390</v>
      </c>
      <c r="C613" s="86">
        <v>2</v>
      </c>
      <c r="D613" s="120">
        <v>0</v>
      </c>
      <c r="E613" s="120">
        <v>1.4771212547196624</v>
      </c>
      <c r="F613" s="86" t="s">
        <v>1906</v>
      </c>
      <c r="G613" s="86" t="b">
        <v>0</v>
      </c>
      <c r="H613" s="86" t="b">
        <v>0</v>
      </c>
      <c r="I613" s="86" t="b">
        <v>0</v>
      </c>
      <c r="J613" s="86" t="b">
        <v>0</v>
      </c>
      <c r="K613" s="86" t="b">
        <v>0</v>
      </c>
      <c r="L613" s="86" t="b">
        <v>0</v>
      </c>
    </row>
    <row r="614" spans="1:12" ht="15">
      <c r="A614" s="86" t="s">
        <v>2504</v>
      </c>
      <c r="B614" s="86" t="s">
        <v>2001</v>
      </c>
      <c r="C614" s="86">
        <v>2</v>
      </c>
      <c r="D614" s="120">
        <v>0</v>
      </c>
      <c r="E614" s="120">
        <v>1.1760912590556813</v>
      </c>
      <c r="F614" s="86" t="s">
        <v>1908</v>
      </c>
      <c r="G614" s="86" t="b">
        <v>0</v>
      </c>
      <c r="H614" s="86" t="b">
        <v>0</v>
      </c>
      <c r="I614" s="86" t="b">
        <v>0</v>
      </c>
      <c r="J614" s="86" t="b">
        <v>0</v>
      </c>
      <c r="K614" s="86" t="b">
        <v>0</v>
      </c>
      <c r="L614" s="86" t="b">
        <v>0</v>
      </c>
    </row>
    <row r="615" spans="1:12" ht="15">
      <c r="A615" s="86" t="s">
        <v>2001</v>
      </c>
      <c r="B615" s="86" t="s">
        <v>2505</v>
      </c>
      <c r="C615" s="86">
        <v>2</v>
      </c>
      <c r="D615" s="120">
        <v>0</v>
      </c>
      <c r="E615" s="120">
        <v>1.1760912590556813</v>
      </c>
      <c r="F615" s="86" t="s">
        <v>1908</v>
      </c>
      <c r="G615" s="86" t="b">
        <v>0</v>
      </c>
      <c r="H615" s="86" t="b">
        <v>0</v>
      </c>
      <c r="I615" s="86" t="b">
        <v>0</v>
      </c>
      <c r="J615" s="86" t="b">
        <v>0</v>
      </c>
      <c r="K615" s="86" t="b">
        <v>0</v>
      </c>
      <c r="L615" s="86" t="b">
        <v>0</v>
      </c>
    </row>
    <row r="616" spans="1:12" ht="15">
      <c r="A616" s="86" t="s">
        <v>2505</v>
      </c>
      <c r="B616" s="86" t="s">
        <v>2453</v>
      </c>
      <c r="C616" s="86">
        <v>2</v>
      </c>
      <c r="D616" s="120">
        <v>0</v>
      </c>
      <c r="E616" s="120">
        <v>1.1760912590556813</v>
      </c>
      <c r="F616" s="86" t="s">
        <v>1908</v>
      </c>
      <c r="G616" s="86" t="b">
        <v>0</v>
      </c>
      <c r="H616" s="86" t="b">
        <v>0</v>
      </c>
      <c r="I616" s="86" t="b">
        <v>0</v>
      </c>
      <c r="J616" s="86" t="b">
        <v>0</v>
      </c>
      <c r="K616" s="86" t="b">
        <v>0</v>
      </c>
      <c r="L616" s="86" t="b">
        <v>0</v>
      </c>
    </row>
    <row r="617" spans="1:12" ht="15">
      <c r="A617" s="86" t="s">
        <v>2453</v>
      </c>
      <c r="B617" s="86" t="s">
        <v>2506</v>
      </c>
      <c r="C617" s="86">
        <v>2</v>
      </c>
      <c r="D617" s="120">
        <v>0</v>
      </c>
      <c r="E617" s="120">
        <v>1.1760912590556813</v>
      </c>
      <c r="F617" s="86" t="s">
        <v>1908</v>
      </c>
      <c r="G617" s="86" t="b">
        <v>0</v>
      </c>
      <c r="H617" s="86" t="b">
        <v>0</v>
      </c>
      <c r="I617" s="86" t="b">
        <v>0</v>
      </c>
      <c r="J617" s="86" t="b">
        <v>0</v>
      </c>
      <c r="K617" s="86" t="b">
        <v>0</v>
      </c>
      <c r="L617" s="86" t="b">
        <v>0</v>
      </c>
    </row>
    <row r="618" spans="1:12" ht="15">
      <c r="A618" s="86" t="s">
        <v>2506</v>
      </c>
      <c r="B618" s="86" t="s">
        <v>2507</v>
      </c>
      <c r="C618" s="86">
        <v>2</v>
      </c>
      <c r="D618" s="120">
        <v>0</v>
      </c>
      <c r="E618" s="120">
        <v>1.1760912590556813</v>
      </c>
      <c r="F618" s="86" t="s">
        <v>1908</v>
      </c>
      <c r="G618" s="86" t="b">
        <v>0</v>
      </c>
      <c r="H618" s="86" t="b">
        <v>0</v>
      </c>
      <c r="I618" s="86" t="b">
        <v>0</v>
      </c>
      <c r="J618" s="86" t="b">
        <v>1</v>
      </c>
      <c r="K618" s="86" t="b">
        <v>0</v>
      </c>
      <c r="L618" s="86" t="b">
        <v>0</v>
      </c>
    </row>
    <row r="619" spans="1:12" ht="15">
      <c r="A619" s="86" t="s">
        <v>2507</v>
      </c>
      <c r="B619" s="86" t="s">
        <v>2508</v>
      </c>
      <c r="C619" s="86">
        <v>2</v>
      </c>
      <c r="D619" s="120">
        <v>0</v>
      </c>
      <c r="E619" s="120">
        <v>1.1760912590556813</v>
      </c>
      <c r="F619" s="86" t="s">
        <v>1908</v>
      </c>
      <c r="G619" s="86" t="b">
        <v>1</v>
      </c>
      <c r="H619" s="86" t="b">
        <v>0</v>
      </c>
      <c r="I619" s="86" t="b">
        <v>0</v>
      </c>
      <c r="J619" s="86" t="b">
        <v>0</v>
      </c>
      <c r="K619" s="86" t="b">
        <v>0</v>
      </c>
      <c r="L619" s="86" t="b">
        <v>0</v>
      </c>
    </row>
    <row r="620" spans="1:12" ht="15">
      <c r="A620" s="86" t="s">
        <v>2508</v>
      </c>
      <c r="B620" s="86" t="s">
        <v>2436</v>
      </c>
      <c r="C620" s="86">
        <v>2</v>
      </c>
      <c r="D620" s="120">
        <v>0</v>
      </c>
      <c r="E620" s="120">
        <v>1.1760912590556813</v>
      </c>
      <c r="F620" s="86" t="s">
        <v>1908</v>
      </c>
      <c r="G620" s="86" t="b">
        <v>0</v>
      </c>
      <c r="H620" s="86" t="b">
        <v>0</v>
      </c>
      <c r="I620" s="86" t="b">
        <v>0</v>
      </c>
      <c r="J620" s="86" t="b">
        <v>0</v>
      </c>
      <c r="K620" s="86" t="b">
        <v>0</v>
      </c>
      <c r="L620" s="86" t="b">
        <v>0</v>
      </c>
    </row>
    <row r="621" spans="1:12" ht="15">
      <c r="A621" s="86" t="s">
        <v>2436</v>
      </c>
      <c r="B621" s="86" t="s">
        <v>2450</v>
      </c>
      <c r="C621" s="86">
        <v>2</v>
      </c>
      <c r="D621" s="120">
        <v>0</v>
      </c>
      <c r="E621" s="120">
        <v>1.1760912590556813</v>
      </c>
      <c r="F621" s="86" t="s">
        <v>1908</v>
      </c>
      <c r="G621" s="86" t="b">
        <v>0</v>
      </c>
      <c r="H621" s="86" t="b">
        <v>0</v>
      </c>
      <c r="I621" s="86" t="b">
        <v>0</v>
      </c>
      <c r="J621" s="86" t="b">
        <v>0</v>
      </c>
      <c r="K621" s="86" t="b">
        <v>0</v>
      </c>
      <c r="L621" s="86" t="b">
        <v>0</v>
      </c>
    </row>
    <row r="622" spans="1:12" ht="15">
      <c r="A622" s="86" t="s">
        <v>2450</v>
      </c>
      <c r="B622" s="86" t="s">
        <v>2039</v>
      </c>
      <c r="C622" s="86">
        <v>2</v>
      </c>
      <c r="D622" s="120">
        <v>0</v>
      </c>
      <c r="E622" s="120">
        <v>1.1760912590556813</v>
      </c>
      <c r="F622" s="86" t="s">
        <v>1908</v>
      </c>
      <c r="G622" s="86" t="b">
        <v>0</v>
      </c>
      <c r="H622" s="86" t="b">
        <v>0</v>
      </c>
      <c r="I622" s="86" t="b">
        <v>0</v>
      </c>
      <c r="J622" s="86" t="b">
        <v>0</v>
      </c>
      <c r="K622" s="86" t="b">
        <v>0</v>
      </c>
      <c r="L622" s="86" t="b">
        <v>0</v>
      </c>
    </row>
    <row r="623" spans="1:12" ht="15">
      <c r="A623" s="86" t="s">
        <v>2039</v>
      </c>
      <c r="B623" s="86" t="s">
        <v>2509</v>
      </c>
      <c r="C623" s="86">
        <v>2</v>
      </c>
      <c r="D623" s="120">
        <v>0</v>
      </c>
      <c r="E623" s="120">
        <v>1.1760912590556813</v>
      </c>
      <c r="F623" s="86" t="s">
        <v>1908</v>
      </c>
      <c r="G623" s="86" t="b">
        <v>0</v>
      </c>
      <c r="H623" s="86" t="b">
        <v>0</v>
      </c>
      <c r="I623" s="86" t="b">
        <v>0</v>
      </c>
      <c r="J623" s="86" t="b">
        <v>0</v>
      </c>
      <c r="K623" s="86" t="b">
        <v>0</v>
      </c>
      <c r="L623" s="86" t="b">
        <v>0</v>
      </c>
    </row>
    <row r="624" spans="1:12" ht="15">
      <c r="A624" s="86" t="s">
        <v>2509</v>
      </c>
      <c r="B624" s="86" t="s">
        <v>2510</v>
      </c>
      <c r="C624" s="86">
        <v>2</v>
      </c>
      <c r="D624" s="120">
        <v>0</v>
      </c>
      <c r="E624" s="120">
        <v>1.1760912590556813</v>
      </c>
      <c r="F624" s="86" t="s">
        <v>1908</v>
      </c>
      <c r="G624" s="86" t="b">
        <v>0</v>
      </c>
      <c r="H624" s="86" t="b">
        <v>0</v>
      </c>
      <c r="I624" s="86" t="b">
        <v>0</v>
      </c>
      <c r="J624" s="86" t="b">
        <v>1</v>
      </c>
      <c r="K624" s="86" t="b">
        <v>0</v>
      </c>
      <c r="L624" s="86" t="b">
        <v>0</v>
      </c>
    </row>
    <row r="625" spans="1:12" ht="15">
      <c r="A625" s="86" t="s">
        <v>2510</v>
      </c>
      <c r="B625" s="86" t="s">
        <v>2511</v>
      </c>
      <c r="C625" s="86">
        <v>2</v>
      </c>
      <c r="D625" s="120">
        <v>0</v>
      </c>
      <c r="E625" s="120">
        <v>1.1760912590556813</v>
      </c>
      <c r="F625" s="86" t="s">
        <v>1908</v>
      </c>
      <c r="G625" s="86" t="b">
        <v>1</v>
      </c>
      <c r="H625" s="86" t="b">
        <v>0</v>
      </c>
      <c r="I625" s="86" t="b">
        <v>0</v>
      </c>
      <c r="J625" s="86" t="b">
        <v>0</v>
      </c>
      <c r="K625" s="86" t="b">
        <v>0</v>
      </c>
      <c r="L625" s="86" t="b">
        <v>0</v>
      </c>
    </row>
    <row r="626" spans="1:12" ht="15">
      <c r="A626" s="86" t="s">
        <v>2511</v>
      </c>
      <c r="B626" s="86" t="s">
        <v>2512</v>
      </c>
      <c r="C626" s="86">
        <v>2</v>
      </c>
      <c r="D626" s="120">
        <v>0</v>
      </c>
      <c r="E626" s="120">
        <v>1.1760912590556813</v>
      </c>
      <c r="F626" s="86" t="s">
        <v>1908</v>
      </c>
      <c r="G626" s="86" t="b">
        <v>0</v>
      </c>
      <c r="H626" s="86" t="b">
        <v>0</v>
      </c>
      <c r="I626" s="86" t="b">
        <v>0</v>
      </c>
      <c r="J626" s="86" t="b">
        <v>0</v>
      </c>
      <c r="K626" s="86" t="b">
        <v>0</v>
      </c>
      <c r="L626" s="86" t="b">
        <v>0</v>
      </c>
    </row>
    <row r="627" spans="1:12" ht="15">
      <c r="A627" s="86" t="s">
        <v>2512</v>
      </c>
      <c r="B627" s="86" t="s">
        <v>2399</v>
      </c>
      <c r="C627" s="86">
        <v>2</v>
      </c>
      <c r="D627" s="120">
        <v>0</v>
      </c>
      <c r="E627" s="120">
        <v>1.1760912590556813</v>
      </c>
      <c r="F627" s="86" t="s">
        <v>1908</v>
      </c>
      <c r="G627" s="86" t="b">
        <v>0</v>
      </c>
      <c r="H627" s="86" t="b">
        <v>0</v>
      </c>
      <c r="I627" s="86" t="b">
        <v>0</v>
      </c>
      <c r="J627" s="86" t="b">
        <v>0</v>
      </c>
      <c r="K627" s="86" t="b">
        <v>0</v>
      </c>
      <c r="L627" s="86" t="b">
        <v>0</v>
      </c>
    </row>
    <row r="628" spans="1:12" ht="15">
      <c r="A628" s="86" t="s">
        <v>2399</v>
      </c>
      <c r="B628" s="86" t="s">
        <v>2038</v>
      </c>
      <c r="C628" s="86">
        <v>2</v>
      </c>
      <c r="D628" s="120">
        <v>0</v>
      </c>
      <c r="E628" s="120">
        <v>1.1760912590556813</v>
      </c>
      <c r="F628" s="86" t="s">
        <v>1908</v>
      </c>
      <c r="G628" s="86" t="b">
        <v>0</v>
      </c>
      <c r="H628" s="86" t="b">
        <v>0</v>
      </c>
      <c r="I628" s="86" t="b">
        <v>0</v>
      </c>
      <c r="J628" s="86" t="b">
        <v>0</v>
      </c>
      <c r="K628" s="86" t="b">
        <v>0</v>
      </c>
      <c r="L628"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E5BD3-3E00-4C8C-9F28-34B82A268FFF}">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6" t="s">
        <v>39</v>
      </c>
      <c r="D1" s="17"/>
      <c r="E1" s="17"/>
      <c r="F1" s="17"/>
      <c r="G1" s="16"/>
      <c r="H1" s="14" t="s">
        <v>43</v>
      </c>
      <c r="I1" s="50"/>
      <c r="J1" s="50"/>
      <c r="K1" s="33" t="s">
        <v>42</v>
      </c>
      <c r="L1" s="18" t="s">
        <v>40</v>
      </c>
      <c r="M1" s="18"/>
      <c r="N1" s="15"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1891</v>
      </c>
      <c r="BD2" s="13" t="s">
        <v>1922</v>
      </c>
      <c r="BE2" s="13" t="s">
        <v>1923</v>
      </c>
      <c r="BF2" s="52" t="s">
        <v>2559</v>
      </c>
      <c r="BG2" s="52" t="s">
        <v>2560</v>
      </c>
      <c r="BH2" s="52" t="s">
        <v>2561</v>
      </c>
      <c r="BI2" s="52" t="s">
        <v>2562</v>
      </c>
      <c r="BJ2" s="52" t="s">
        <v>2563</v>
      </c>
      <c r="BK2" s="52" t="s">
        <v>2564</v>
      </c>
      <c r="BL2" s="52" t="s">
        <v>2565</v>
      </c>
      <c r="BM2" s="52" t="s">
        <v>2566</v>
      </c>
      <c r="BN2" s="52" t="s">
        <v>2567</v>
      </c>
    </row>
    <row r="3" spans="1:66" ht="15" customHeight="1">
      <c r="A3" s="65" t="s">
        <v>234</v>
      </c>
      <c r="B3" s="65" t="s">
        <v>245</v>
      </c>
      <c r="C3" s="66"/>
      <c r="D3" s="67"/>
      <c r="E3" s="68"/>
      <c r="F3" s="69"/>
      <c r="G3" s="66"/>
      <c r="H3" s="70"/>
      <c r="I3" s="71"/>
      <c r="J3" s="71"/>
      <c r="K3" s="34" t="s">
        <v>65</v>
      </c>
      <c r="L3" s="72">
        <v>3</v>
      </c>
      <c r="M3" s="72"/>
      <c r="N3" s="73"/>
      <c r="O3" s="78" t="s">
        <v>367</v>
      </c>
      <c r="P3" s="80">
        <v>43625.31180555555</v>
      </c>
      <c r="Q3" s="78" t="s">
        <v>369</v>
      </c>
      <c r="R3" s="78"/>
      <c r="S3" s="78"/>
      <c r="T3" s="78" t="s">
        <v>434</v>
      </c>
      <c r="U3" s="78"/>
      <c r="V3" s="83" t="s">
        <v>488</v>
      </c>
      <c r="W3" s="80">
        <v>43625.31180555555</v>
      </c>
      <c r="X3" s="84">
        <v>43625</v>
      </c>
      <c r="Y3" s="86" t="s">
        <v>591</v>
      </c>
      <c r="Z3" s="83" t="s">
        <v>721</v>
      </c>
      <c r="AA3" s="78"/>
      <c r="AB3" s="78"/>
      <c r="AC3" s="86" t="s">
        <v>851</v>
      </c>
      <c r="AD3" s="78"/>
      <c r="AE3" s="78" t="b">
        <v>0</v>
      </c>
      <c r="AF3" s="78">
        <v>0</v>
      </c>
      <c r="AG3" s="86" t="s">
        <v>981</v>
      </c>
      <c r="AH3" s="78" t="b">
        <v>0</v>
      </c>
      <c r="AI3" s="78" t="s">
        <v>982</v>
      </c>
      <c r="AJ3" s="78"/>
      <c r="AK3" s="86" t="s">
        <v>981</v>
      </c>
      <c r="AL3" s="78" t="b">
        <v>0</v>
      </c>
      <c r="AM3" s="78">
        <v>21</v>
      </c>
      <c r="AN3" s="86" t="s">
        <v>862</v>
      </c>
      <c r="AO3" s="78" t="s">
        <v>986</v>
      </c>
      <c r="AP3" s="78" t="b">
        <v>0</v>
      </c>
      <c r="AQ3" s="86" t="s">
        <v>862</v>
      </c>
      <c r="AR3" s="78" t="s">
        <v>196</v>
      </c>
      <c r="AS3" s="78">
        <v>0</v>
      </c>
      <c r="AT3" s="78">
        <v>0</v>
      </c>
      <c r="AU3" s="78"/>
      <c r="AV3" s="78"/>
      <c r="AW3" s="78"/>
      <c r="AX3" s="78"/>
      <c r="AY3" s="78"/>
      <c r="AZ3" s="78"/>
      <c r="BA3" s="78"/>
      <c r="BB3" s="78"/>
      <c r="BC3">
        <v>1</v>
      </c>
      <c r="BD3" s="78" t="str">
        <f>REPLACE(INDEX(GroupVertices[Group],MATCH(Edges24[[#This Row],[Vertex 1]],GroupVertices[Vertex],0)),1,1,"")</f>
        <v>2</v>
      </c>
      <c r="BE3" s="78" t="str">
        <f>REPLACE(INDEX(GroupVertices[Group],MATCH(Edges24[[#This Row],[Vertex 2]],GroupVertices[Vertex],0)),1,1,"")</f>
        <v>2</v>
      </c>
      <c r="BF3" s="48"/>
      <c r="BG3" s="49"/>
      <c r="BH3" s="48"/>
      <c r="BI3" s="49"/>
      <c r="BJ3" s="48"/>
      <c r="BK3" s="49"/>
      <c r="BL3" s="48"/>
      <c r="BM3" s="49"/>
      <c r="BN3" s="48"/>
    </row>
    <row r="4" spans="1:66" ht="15" customHeight="1">
      <c r="A4" s="65" t="s">
        <v>235</v>
      </c>
      <c r="B4" s="65" t="s">
        <v>245</v>
      </c>
      <c r="C4" s="66"/>
      <c r="D4" s="67"/>
      <c r="E4" s="66"/>
      <c r="F4" s="69"/>
      <c r="G4" s="66"/>
      <c r="H4" s="70"/>
      <c r="I4" s="71"/>
      <c r="J4" s="71"/>
      <c r="K4" s="34" t="s">
        <v>65</v>
      </c>
      <c r="L4" s="72">
        <v>6</v>
      </c>
      <c r="M4" s="72"/>
      <c r="N4" s="73"/>
      <c r="O4" s="79" t="s">
        <v>367</v>
      </c>
      <c r="P4" s="81">
        <v>43625.636342592596</v>
      </c>
      <c r="Q4" s="79" t="s">
        <v>369</v>
      </c>
      <c r="R4" s="79"/>
      <c r="S4" s="79"/>
      <c r="T4" s="79" t="s">
        <v>434</v>
      </c>
      <c r="U4" s="79"/>
      <c r="V4" s="82" t="s">
        <v>489</v>
      </c>
      <c r="W4" s="81">
        <v>43625.636342592596</v>
      </c>
      <c r="X4" s="85">
        <v>43625</v>
      </c>
      <c r="Y4" s="87" t="s">
        <v>592</v>
      </c>
      <c r="Z4" s="82" t="s">
        <v>722</v>
      </c>
      <c r="AA4" s="79"/>
      <c r="AB4" s="79"/>
      <c r="AC4" s="87" t="s">
        <v>852</v>
      </c>
      <c r="AD4" s="79"/>
      <c r="AE4" s="79" t="b">
        <v>0</v>
      </c>
      <c r="AF4" s="79">
        <v>0</v>
      </c>
      <c r="AG4" s="87" t="s">
        <v>981</v>
      </c>
      <c r="AH4" s="79" t="b">
        <v>0</v>
      </c>
      <c r="AI4" s="79" t="s">
        <v>982</v>
      </c>
      <c r="AJ4" s="79"/>
      <c r="AK4" s="87" t="s">
        <v>981</v>
      </c>
      <c r="AL4" s="79" t="b">
        <v>0</v>
      </c>
      <c r="AM4" s="79">
        <v>21</v>
      </c>
      <c r="AN4" s="87" t="s">
        <v>862</v>
      </c>
      <c r="AO4" s="79" t="s">
        <v>986</v>
      </c>
      <c r="AP4" s="79" t="b">
        <v>0</v>
      </c>
      <c r="AQ4" s="87" t="s">
        <v>862</v>
      </c>
      <c r="AR4" s="79" t="s">
        <v>196</v>
      </c>
      <c r="AS4" s="79">
        <v>0</v>
      </c>
      <c r="AT4" s="79">
        <v>0</v>
      </c>
      <c r="AU4" s="79"/>
      <c r="AV4" s="79"/>
      <c r="AW4" s="79"/>
      <c r="AX4" s="79"/>
      <c r="AY4" s="79"/>
      <c r="AZ4" s="79"/>
      <c r="BA4" s="79"/>
      <c r="BB4" s="79"/>
      <c r="BC4">
        <v>1</v>
      </c>
      <c r="BD4" s="78" t="str">
        <f>REPLACE(INDEX(GroupVertices[Group],MATCH(Edges24[[#This Row],[Vertex 1]],GroupVertices[Vertex],0)),1,1,"")</f>
        <v>2</v>
      </c>
      <c r="BE4" s="78" t="str">
        <f>REPLACE(INDEX(GroupVertices[Group],MATCH(Edges24[[#This Row],[Vertex 2]],GroupVertices[Vertex],0)),1,1,"")</f>
        <v>2</v>
      </c>
      <c r="BF4" s="48"/>
      <c r="BG4" s="49"/>
      <c r="BH4" s="48"/>
      <c r="BI4" s="49"/>
      <c r="BJ4" s="48"/>
      <c r="BK4" s="49"/>
      <c r="BL4" s="48"/>
      <c r="BM4" s="49"/>
      <c r="BN4" s="48"/>
    </row>
    <row r="5" spans="1:66" ht="15">
      <c r="A5" s="65" t="s">
        <v>236</v>
      </c>
      <c r="B5" s="65" t="s">
        <v>245</v>
      </c>
      <c r="C5" s="66"/>
      <c r="D5" s="67"/>
      <c r="E5" s="66"/>
      <c r="F5" s="69"/>
      <c r="G5" s="66"/>
      <c r="H5" s="70"/>
      <c r="I5" s="71"/>
      <c r="J5" s="71"/>
      <c r="K5" s="34" t="s">
        <v>65</v>
      </c>
      <c r="L5" s="72">
        <v>9</v>
      </c>
      <c r="M5" s="72"/>
      <c r="N5" s="73"/>
      <c r="O5" s="79" t="s">
        <v>367</v>
      </c>
      <c r="P5" s="81">
        <v>43625.63675925926</v>
      </c>
      <c r="Q5" s="79" t="s">
        <v>369</v>
      </c>
      <c r="R5" s="79"/>
      <c r="S5" s="79"/>
      <c r="T5" s="79" t="s">
        <v>434</v>
      </c>
      <c r="U5" s="79"/>
      <c r="V5" s="82" t="s">
        <v>490</v>
      </c>
      <c r="W5" s="81">
        <v>43625.63675925926</v>
      </c>
      <c r="X5" s="85">
        <v>43625</v>
      </c>
      <c r="Y5" s="87" t="s">
        <v>593</v>
      </c>
      <c r="Z5" s="82" t="s">
        <v>723</v>
      </c>
      <c r="AA5" s="79"/>
      <c r="AB5" s="79"/>
      <c r="AC5" s="87" t="s">
        <v>853</v>
      </c>
      <c r="AD5" s="79"/>
      <c r="AE5" s="79" t="b">
        <v>0</v>
      </c>
      <c r="AF5" s="79">
        <v>0</v>
      </c>
      <c r="AG5" s="87" t="s">
        <v>981</v>
      </c>
      <c r="AH5" s="79" t="b">
        <v>0</v>
      </c>
      <c r="AI5" s="79" t="s">
        <v>982</v>
      </c>
      <c r="AJ5" s="79"/>
      <c r="AK5" s="87" t="s">
        <v>981</v>
      </c>
      <c r="AL5" s="79" t="b">
        <v>0</v>
      </c>
      <c r="AM5" s="79">
        <v>21</v>
      </c>
      <c r="AN5" s="87" t="s">
        <v>862</v>
      </c>
      <c r="AO5" s="79" t="s">
        <v>987</v>
      </c>
      <c r="AP5" s="79" t="b">
        <v>0</v>
      </c>
      <c r="AQ5" s="87" t="s">
        <v>862</v>
      </c>
      <c r="AR5" s="79" t="s">
        <v>196</v>
      </c>
      <c r="AS5" s="79">
        <v>0</v>
      </c>
      <c r="AT5" s="79">
        <v>0</v>
      </c>
      <c r="AU5" s="79"/>
      <c r="AV5" s="79"/>
      <c r="AW5" s="79"/>
      <c r="AX5" s="79"/>
      <c r="AY5" s="79"/>
      <c r="AZ5" s="79"/>
      <c r="BA5" s="79"/>
      <c r="BB5" s="79"/>
      <c r="BC5">
        <v>1</v>
      </c>
      <c r="BD5" s="78" t="str">
        <f>REPLACE(INDEX(GroupVertices[Group],MATCH(Edges24[[#This Row],[Vertex 1]],GroupVertices[Vertex],0)),1,1,"")</f>
        <v>2</v>
      </c>
      <c r="BE5" s="78" t="str">
        <f>REPLACE(INDEX(GroupVertices[Group],MATCH(Edges24[[#This Row],[Vertex 2]],GroupVertices[Vertex],0)),1,1,"")</f>
        <v>2</v>
      </c>
      <c r="BF5" s="48"/>
      <c r="BG5" s="49"/>
      <c r="BH5" s="48"/>
      <c r="BI5" s="49"/>
      <c r="BJ5" s="48"/>
      <c r="BK5" s="49"/>
      <c r="BL5" s="48"/>
      <c r="BM5" s="49"/>
      <c r="BN5" s="48"/>
    </row>
    <row r="6" spans="1:66" ht="15">
      <c r="A6" s="65" t="s">
        <v>237</v>
      </c>
      <c r="B6" s="65" t="s">
        <v>353</v>
      </c>
      <c r="C6" s="66"/>
      <c r="D6" s="67"/>
      <c r="E6" s="66"/>
      <c r="F6" s="69"/>
      <c r="G6" s="66"/>
      <c r="H6" s="70"/>
      <c r="I6" s="71"/>
      <c r="J6" s="71"/>
      <c r="K6" s="34" t="s">
        <v>65</v>
      </c>
      <c r="L6" s="72">
        <v>12</v>
      </c>
      <c r="M6" s="72"/>
      <c r="N6" s="73"/>
      <c r="O6" s="79" t="s">
        <v>368</v>
      </c>
      <c r="P6" s="81">
        <v>43625.7634837963</v>
      </c>
      <c r="Q6" s="79" t="s">
        <v>370</v>
      </c>
      <c r="R6" s="82" t="s">
        <v>397</v>
      </c>
      <c r="S6" s="79" t="s">
        <v>417</v>
      </c>
      <c r="T6" s="79" t="s">
        <v>435</v>
      </c>
      <c r="U6" s="79"/>
      <c r="V6" s="82" t="s">
        <v>491</v>
      </c>
      <c r="W6" s="81">
        <v>43625.7634837963</v>
      </c>
      <c r="X6" s="85">
        <v>43625</v>
      </c>
      <c r="Y6" s="87" t="s">
        <v>594</v>
      </c>
      <c r="Z6" s="82" t="s">
        <v>724</v>
      </c>
      <c r="AA6" s="79"/>
      <c r="AB6" s="79"/>
      <c r="AC6" s="87" t="s">
        <v>854</v>
      </c>
      <c r="AD6" s="79"/>
      <c r="AE6" s="79" t="b">
        <v>0</v>
      </c>
      <c r="AF6" s="79">
        <v>1</v>
      </c>
      <c r="AG6" s="87" t="s">
        <v>981</v>
      </c>
      <c r="AH6" s="79" t="b">
        <v>0</v>
      </c>
      <c r="AI6" s="79" t="s">
        <v>982</v>
      </c>
      <c r="AJ6" s="79"/>
      <c r="AK6" s="87" t="s">
        <v>981</v>
      </c>
      <c r="AL6" s="79" t="b">
        <v>0</v>
      </c>
      <c r="AM6" s="79">
        <v>1</v>
      </c>
      <c r="AN6" s="87" t="s">
        <v>981</v>
      </c>
      <c r="AO6" s="79" t="s">
        <v>987</v>
      </c>
      <c r="AP6" s="79" t="b">
        <v>0</v>
      </c>
      <c r="AQ6" s="87" t="s">
        <v>854</v>
      </c>
      <c r="AR6" s="79" t="s">
        <v>196</v>
      </c>
      <c r="AS6" s="79">
        <v>0</v>
      </c>
      <c r="AT6" s="79">
        <v>0</v>
      </c>
      <c r="AU6" s="79"/>
      <c r="AV6" s="79"/>
      <c r="AW6" s="79"/>
      <c r="AX6" s="79"/>
      <c r="AY6" s="79"/>
      <c r="AZ6" s="79"/>
      <c r="BA6" s="79"/>
      <c r="BB6" s="79"/>
      <c r="BC6">
        <v>1</v>
      </c>
      <c r="BD6" s="78" t="str">
        <f>REPLACE(INDEX(GroupVertices[Group],MATCH(Edges24[[#This Row],[Vertex 1]],GroupVertices[Vertex],0)),1,1,"")</f>
        <v>11</v>
      </c>
      <c r="BE6" s="78" t="str">
        <f>REPLACE(INDEX(GroupVertices[Group],MATCH(Edges24[[#This Row],[Vertex 2]],GroupVertices[Vertex],0)),1,1,"")</f>
        <v>11</v>
      </c>
      <c r="BF6" s="48"/>
      <c r="BG6" s="49"/>
      <c r="BH6" s="48"/>
      <c r="BI6" s="49"/>
      <c r="BJ6" s="48"/>
      <c r="BK6" s="49"/>
      <c r="BL6" s="48"/>
      <c r="BM6" s="49"/>
      <c r="BN6" s="48"/>
    </row>
    <row r="7" spans="1:66" ht="15">
      <c r="A7" s="65" t="s">
        <v>238</v>
      </c>
      <c r="B7" s="65" t="s">
        <v>237</v>
      </c>
      <c r="C7" s="66"/>
      <c r="D7" s="67"/>
      <c r="E7" s="66"/>
      <c r="F7" s="69"/>
      <c r="G7" s="66"/>
      <c r="H7" s="70"/>
      <c r="I7" s="71"/>
      <c r="J7" s="71"/>
      <c r="K7" s="34" t="s">
        <v>65</v>
      </c>
      <c r="L7" s="72">
        <v>14</v>
      </c>
      <c r="M7" s="72"/>
      <c r="N7" s="73"/>
      <c r="O7" s="79" t="s">
        <v>367</v>
      </c>
      <c r="P7" s="81">
        <v>43625.90047453704</v>
      </c>
      <c r="Q7" s="79" t="s">
        <v>370</v>
      </c>
      <c r="R7" s="82" t="s">
        <v>397</v>
      </c>
      <c r="S7" s="79" t="s">
        <v>417</v>
      </c>
      <c r="T7" s="79" t="s">
        <v>434</v>
      </c>
      <c r="U7" s="79"/>
      <c r="V7" s="82" t="s">
        <v>492</v>
      </c>
      <c r="W7" s="81">
        <v>43625.90047453704</v>
      </c>
      <c r="X7" s="85">
        <v>43625</v>
      </c>
      <c r="Y7" s="87" t="s">
        <v>595</v>
      </c>
      <c r="Z7" s="82" t="s">
        <v>725</v>
      </c>
      <c r="AA7" s="79"/>
      <c r="AB7" s="79"/>
      <c r="AC7" s="87" t="s">
        <v>855</v>
      </c>
      <c r="AD7" s="79"/>
      <c r="AE7" s="79" t="b">
        <v>0</v>
      </c>
      <c r="AF7" s="79">
        <v>0</v>
      </c>
      <c r="AG7" s="87" t="s">
        <v>981</v>
      </c>
      <c r="AH7" s="79" t="b">
        <v>0</v>
      </c>
      <c r="AI7" s="79" t="s">
        <v>982</v>
      </c>
      <c r="AJ7" s="79"/>
      <c r="AK7" s="87" t="s">
        <v>981</v>
      </c>
      <c r="AL7" s="79" t="b">
        <v>0</v>
      </c>
      <c r="AM7" s="79">
        <v>1</v>
      </c>
      <c r="AN7" s="87" t="s">
        <v>854</v>
      </c>
      <c r="AO7" s="79" t="s">
        <v>988</v>
      </c>
      <c r="AP7" s="79" t="b">
        <v>0</v>
      </c>
      <c r="AQ7" s="87" t="s">
        <v>854</v>
      </c>
      <c r="AR7" s="79" t="s">
        <v>196</v>
      </c>
      <c r="AS7" s="79">
        <v>0</v>
      </c>
      <c r="AT7" s="79">
        <v>0</v>
      </c>
      <c r="AU7" s="79"/>
      <c r="AV7" s="79"/>
      <c r="AW7" s="79"/>
      <c r="AX7" s="79"/>
      <c r="AY7" s="79"/>
      <c r="AZ7" s="79"/>
      <c r="BA7" s="79"/>
      <c r="BB7" s="79"/>
      <c r="BC7">
        <v>1</v>
      </c>
      <c r="BD7" s="78" t="str">
        <f>REPLACE(INDEX(GroupVertices[Group],MATCH(Edges24[[#This Row],[Vertex 1]],GroupVertices[Vertex],0)),1,1,"")</f>
        <v>11</v>
      </c>
      <c r="BE7" s="78" t="str">
        <f>REPLACE(INDEX(GroupVertices[Group],MATCH(Edges24[[#This Row],[Vertex 2]],GroupVertices[Vertex],0)),1,1,"")</f>
        <v>11</v>
      </c>
      <c r="BF7" s="48"/>
      <c r="BG7" s="49"/>
      <c r="BH7" s="48"/>
      <c r="BI7" s="49"/>
      <c r="BJ7" s="48"/>
      <c r="BK7" s="49"/>
      <c r="BL7" s="48"/>
      <c r="BM7" s="49"/>
      <c r="BN7" s="48"/>
    </row>
    <row r="8" spans="1:66" ht="15">
      <c r="A8" s="65" t="s">
        <v>239</v>
      </c>
      <c r="B8" s="65" t="s">
        <v>249</v>
      </c>
      <c r="C8" s="66"/>
      <c r="D8" s="67"/>
      <c r="E8" s="66"/>
      <c r="F8" s="69"/>
      <c r="G8" s="66"/>
      <c r="H8" s="70"/>
      <c r="I8" s="71"/>
      <c r="J8" s="71"/>
      <c r="K8" s="34" t="s">
        <v>65</v>
      </c>
      <c r="L8" s="72">
        <v>17</v>
      </c>
      <c r="M8" s="72"/>
      <c r="N8" s="73"/>
      <c r="O8" s="79" t="s">
        <v>367</v>
      </c>
      <c r="P8" s="81">
        <v>43626.65545138889</v>
      </c>
      <c r="Q8" s="79" t="s">
        <v>371</v>
      </c>
      <c r="R8" s="79"/>
      <c r="S8" s="79"/>
      <c r="T8" s="79" t="s">
        <v>436</v>
      </c>
      <c r="U8" s="79"/>
      <c r="V8" s="82" t="s">
        <v>493</v>
      </c>
      <c r="W8" s="81">
        <v>43626.65545138889</v>
      </c>
      <c r="X8" s="85">
        <v>43626</v>
      </c>
      <c r="Y8" s="87" t="s">
        <v>596</v>
      </c>
      <c r="Z8" s="82" t="s">
        <v>726</v>
      </c>
      <c r="AA8" s="79"/>
      <c r="AB8" s="79"/>
      <c r="AC8" s="87" t="s">
        <v>856</v>
      </c>
      <c r="AD8" s="79"/>
      <c r="AE8" s="79" t="b">
        <v>0</v>
      </c>
      <c r="AF8" s="79">
        <v>0</v>
      </c>
      <c r="AG8" s="87" t="s">
        <v>981</v>
      </c>
      <c r="AH8" s="79" t="b">
        <v>0</v>
      </c>
      <c r="AI8" s="79" t="s">
        <v>982</v>
      </c>
      <c r="AJ8" s="79"/>
      <c r="AK8" s="87" t="s">
        <v>981</v>
      </c>
      <c r="AL8" s="79" t="b">
        <v>0</v>
      </c>
      <c r="AM8" s="79">
        <v>8</v>
      </c>
      <c r="AN8" s="87" t="s">
        <v>866</v>
      </c>
      <c r="AO8" s="79" t="s">
        <v>989</v>
      </c>
      <c r="AP8" s="79" t="b">
        <v>0</v>
      </c>
      <c r="AQ8" s="87" t="s">
        <v>866</v>
      </c>
      <c r="AR8" s="79" t="s">
        <v>196</v>
      </c>
      <c r="AS8" s="79">
        <v>0</v>
      </c>
      <c r="AT8" s="79">
        <v>0</v>
      </c>
      <c r="AU8" s="79"/>
      <c r="AV8" s="79"/>
      <c r="AW8" s="79"/>
      <c r="AX8" s="79"/>
      <c r="AY8" s="79"/>
      <c r="AZ8" s="79"/>
      <c r="BA8" s="79"/>
      <c r="BB8" s="79"/>
      <c r="BC8">
        <v>1</v>
      </c>
      <c r="BD8" s="78" t="str">
        <f>REPLACE(INDEX(GroupVertices[Group],MATCH(Edges24[[#This Row],[Vertex 1]],GroupVertices[Vertex],0)),1,1,"")</f>
        <v>3</v>
      </c>
      <c r="BE8" s="78" t="str">
        <f>REPLACE(INDEX(GroupVertices[Group],MATCH(Edges24[[#This Row],[Vertex 2]],GroupVertices[Vertex],0)),1,1,"")</f>
        <v>3</v>
      </c>
      <c r="BF8" s="48">
        <v>1</v>
      </c>
      <c r="BG8" s="49">
        <v>4.761904761904762</v>
      </c>
      <c r="BH8" s="48">
        <v>2</v>
      </c>
      <c r="BI8" s="49">
        <v>9.523809523809524</v>
      </c>
      <c r="BJ8" s="48">
        <v>0</v>
      </c>
      <c r="BK8" s="49">
        <v>0</v>
      </c>
      <c r="BL8" s="48">
        <v>18</v>
      </c>
      <c r="BM8" s="49">
        <v>85.71428571428571</v>
      </c>
      <c r="BN8" s="48">
        <v>21</v>
      </c>
    </row>
    <row r="9" spans="1:66" ht="15">
      <c r="A9" s="65" t="s">
        <v>240</v>
      </c>
      <c r="B9" s="65" t="s">
        <v>249</v>
      </c>
      <c r="C9" s="66"/>
      <c r="D9" s="67"/>
      <c r="E9" s="66"/>
      <c r="F9" s="69"/>
      <c r="G9" s="66"/>
      <c r="H9" s="70"/>
      <c r="I9" s="71"/>
      <c r="J9" s="71"/>
      <c r="K9" s="34" t="s">
        <v>65</v>
      </c>
      <c r="L9" s="72">
        <v>18</v>
      </c>
      <c r="M9" s="72"/>
      <c r="N9" s="73"/>
      <c r="O9" s="79" t="s">
        <v>367</v>
      </c>
      <c r="P9" s="81">
        <v>43626.65605324074</v>
      </c>
      <c r="Q9" s="79" t="s">
        <v>371</v>
      </c>
      <c r="R9" s="79"/>
      <c r="S9" s="79"/>
      <c r="T9" s="79" t="s">
        <v>436</v>
      </c>
      <c r="U9" s="79"/>
      <c r="V9" s="82" t="s">
        <v>494</v>
      </c>
      <c r="W9" s="81">
        <v>43626.65605324074</v>
      </c>
      <c r="X9" s="85">
        <v>43626</v>
      </c>
      <c r="Y9" s="87" t="s">
        <v>597</v>
      </c>
      <c r="Z9" s="82" t="s">
        <v>727</v>
      </c>
      <c r="AA9" s="79"/>
      <c r="AB9" s="79"/>
      <c r="AC9" s="87" t="s">
        <v>857</v>
      </c>
      <c r="AD9" s="79"/>
      <c r="AE9" s="79" t="b">
        <v>0</v>
      </c>
      <c r="AF9" s="79">
        <v>0</v>
      </c>
      <c r="AG9" s="87" t="s">
        <v>981</v>
      </c>
      <c r="AH9" s="79" t="b">
        <v>0</v>
      </c>
      <c r="AI9" s="79" t="s">
        <v>982</v>
      </c>
      <c r="AJ9" s="79"/>
      <c r="AK9" s="87" t="s">
        <v>981</v>
      </c>
      <c r="AL9" s="79" t="b">
        <v>0</v>
      </c>
      <c r="AM9" s="79">
        <v>8</v>
      </c>
      <c r="AN9" s="87" t="s">
        <v>866</v>
      </c>
      <c r="AO9" s="79" t="s">
        <v>987</v>
      </c>
      <c r="AP9" s="79" t="b">
        <v>0</v>
      </c>
      <c r="AQ9" s="87" t="s">
        <v>866</v>
      </c>
      <c r="AR9" s="79" t="s">
        <v>196</v>
      </c>
      <c r="AS9" s="79">
        <v>0</v>
      </c>
      <c r="AT9" s="79">
        <v>0</v>
      </c>
      <c r="AU9" s="79"/>
      <c r="AV9" s="79"/>
      <c r="AW9" s="79"/>
      <c r="AX9" s="79"/>
      <c r="AY9" s="79"/>
      <c r="AZ9" s="79"/>
      <c r="BA9" s="79"/>
      <c r="BB9" s="79"/>
      <c r="BC9">
        <v>1</v>
      </c>
      <c r="BD9" s="78" t="str">
        <f>REPLACE(INDEX(GroupVertices[Group],MATCH(Edges24[[#This Row],[Vertex 1]],GroupVertices[Vertex],0)),1,1,"")</f>
        <v>3</v>
      </c>
      <c r="BE9" s="78" t="str">
        <f>REPLACE(INDEX(GroupVertices[Group],MATCH(Edges24[[#This Row],[Vertex 2]],GroupVertices[Vertex],0)),1,1,"")</f>
        <v>3</v>
      </c>
      <c r="BF9" s="48">
        <v>1</v>
      </c>
      <c r="BG9" s="49">
        <v>4.761904761904762</v>
      </c>
      <c r="BH9" s="48">
        <v>2</v>
      </c>
      <c r="BI9" s="49">
        <v>9.523809523809524</v>
      </c>
      <c r="BJ9" s="48">
        <v>0</v>
      </c>
      <c r="BK9" s="49">
        <v>0</v>
      </c>
      <c r="BL9" s="48">
        <v>18</v>
      </c>
      <c r="BM9" s="49">
        <v>85.71428571428571</v>
      </c>
      <c r="BN9" s="48">
        <v>21</v>
      </c>
    </row>
    <row r="10" spans="1:66" ht="15">
      <c r="A10" s="65" t="s">
        <v>241</v>
      </c>
      <c r="B10" s="65" t="s">
        <v>249</v>
      </c>
      <c r="C10" s="66"/>
      <c r="D10" s="67"/>
      <c r="E10" s="66"/>
      <c r="F10" s="69"/>
      <c r="G10" s="66"/>
      <c r="H10" s="70"/>
      <c r="I10" s="71"/>
      <c r="J10" s="71"/>
      <c r="K10" s="34" t="s">
        <v>65</v>
      </c>
      <c r="L10" s="72">
        <v>19</v>
      </c>
      <c r="M10" s="72"/>
      <c r="N10" s="73"/>
      <c r="O10" s="79" t="s">
        <v>367</v>
      </c>
      <c r="P10" s="81">
        <v>43626.66402777778</v>
      </c>
      <c r="Q10" s="79" t="s">
        <v>371</v>
      </c>
      <c r="R10" s="79"/>
      <c r="S10" s="79"/>
      <c r="T10" s="79" t="s">
        <v>436</v>
      </c>
      <c r="U10" s="79"/>
      <c r="V10" s="82" t="s">
        <v>495</v>
      </c>
      <c r="W10" s="81">
        <v>43626.66402777778</v>
      </c>
      <c r="X10" s="85">
        <v>43626</v>
      </c>
      <c r="Y10" s="87" t="s">
        <v>598</v>
      </c>
      <c r="Z10" s="82" t="s">
        <v>728</v>
      </c>
      <c r="AA10" s="79"/>
      <c r="AB10" s="79"/>
      <c r="AC10" s="87" t="s">
        <v>858</v>
      </c>
      <c r="AD10" s="79"/>
      <c r="AE10" s="79" t="b">
        <v>0</v>
      </c>
      <c r="AF10" s="79">
        <v>0</v>
      </c>
      <c r="AG10" s="87" t="s">
        <v>981</v>
      </c>
      <c r="AH10" s="79" t="b">
        <v>0</v>
      </c>
      <c r="AI10" s="79" t="s">
        <v>982</v>
      </c>
      <c r="AJ10" s="79"/>
      <c r="AK10" s="87" t="s">
        <v>981</v>
      </c>
      <c r="AL10" s="79" t="b">
        <v>0</v>
      </c>
      <c r="AM10" s="79">
        <v>8</v>
      </c>
      <c r="AN10" s="87" t="s">
        <v>866</v>
      </c>
      <c r="AO10" s="79" t="s">
        <v>990</v>
      </c>
      <c r="AP10" s="79" t="b">
        <v>0</v>
      </c>
      <c r="AQ10" s="87" t="s">
        <v>866</v>
      </c>
      <c r="AR10" s="79" t="s">
        <v>196</v>
      </c>
      <c r="AS10" s="79">
        <v>0</v>
      </c>
      <c r="AT10" s="79">
        <v>0</v>
      </c>
      <c r="AU10" s="79"/>
      <c r="AV10" s="79"/>
      <c r="AW10" s="79"/>
      <c r="AX10" s="79"/>
      <c r="AY10" s="79"/>
      <c r="AZ10" s="79"/>
      <c r="BA10" s="79"/>
      <c r="BB10" s="79"/>
      <c r="BC10">
        <v>1</v>
      </c>
      <c r="BD10" s="78" t="str">
        <f>REPLACE(INDEX(GroupVertices[Group],MATCH(Edges24[[#This Row],[Vertex 1]],GroupVertices[Vertex],0)),1,1,"")</f>
        <v>3</v>
      </c>
      <c r="BE10" s="78" t="str">
        <f>REPLACE(INDEX(GroupVertices[Group],MATCH(Edges24[[#This Row],[Vertex 2]],GroupVertices[Vertex],0)),1,1,"")</f>
        <v>3</v>
      </c>
      <c r="BF10" s="48">
        <v>1</v>
      </c>
      <c r="BG10" s="49">
        <v>4.761904761904762</v>
      </c>
      <c r="BH10" s="48">
        <v>2</v>
      </c>
      <c r="BI10" s="49">
        <v>9.523809523809524</v>
      </c>
      <c r="BJ10" s="48">
        <v>0</v>
      </c>
      <c r="BK10" s="49">
        <v>0</v>
      </c>
      <c r="BL10" s="48">
        <v>18</v>
      </c>
      <c r="BM10" s="49">
        <v>85.71428571428571</v>
      </c>
      <c r="BN10" s="48">
        <v>21</v>
      </c>
    </row>
    <row r="11" spans="1:66" ht="15">
      <c r="A11" s="65" t="s">
        <v>242</v>
      </c>
      <c r="B11" s="65" t="s">
        <v>242</v>
      </c>
      <c r="C11" s="66"/>
      <c r="D11" s="67"/>
      <c r="E11" s="66"/>
      <c r="F11" s="69"/>
      <c r="G11" s="66"/>
      <c r="H11" s="70"/>
      <c r="I11" s="71"/>
      <c r="J11" s="71"/>
      <c r="K11" s="34" t="s">
        <v>65</v>
      </c>
      <c r="L11" s="72">
        <v>20</v>
      </c>
      <c r="M11" s="72"/>
      <c r="N11" s="73"/>
      <c r="O11" s="79" t="s">
        <v>196</v>
      </c>
      <c r="P11" s="81">
        <v>43627.22935185185</v>
      </c>
      <c r="Q11" s="79" t="s">
        <v>372</v>
      </c>
      <c r="R11" s="82" t="s">
        <v>398</v>
      </c>
      <c r="S11" s="79" t="s">
        <v>418</v>
      </c>
      <c r="T11" s="79" t="s">
        <v>437</v>
      </c>
      <c r="U11" s="79"/>
      <c r="V11" s="82" t="s">
        <v>496</v>
      </c>
      <c r="W11" s="81">
        <v>43627.22935185185</v>
      </c>
      <c r="X11" s="85">
        <v>43627</v>
      </c>
      <c r="Y11" s="87" t="s">
        <v>599</v>
      </c>
      <c r="Z11" s="82" t="s">
        <v>729</v>
      </c>
      <c r="AA11" s="79"/>
      <c r="AB11" s="79"/>
      <c r="AC11" s="87" t="s">
        <v>859</v>
      </c>
      <c r="AD11" s="79"/>
      <c r="AE11" s="79" t="b">
        <v>0</v>
      </c>
      <c r="AF11" s="79">
        <v>1</v>
      </c>
      <c r="AG11" s="87" t="s">
        <v>981</v>
      </c>
      <c r="AH11" s="79" t="b">
        <v>0</v>
      </c>
      <c r="AI11" s="79" t="s">
        <v>982</v>
      </c>
      <c r="AJ11" s="79"/>
      <c r="AK11" s="87" t="s">
        <v>981</v>
      </c>
      <c r="AL11" s="79" t="b">
        <v>0</v>
      </c>
      <c r="AM11" s="79">
        <v>1</v>
      </c>
      <c r="AN11" s="87" t="s">
        <v>981</v>
      </c>
      <c r="AO11" s="79" t="s">
        <v>991</v>
      </c>
      <c r="AP11" s="79" t="b">
        <v>0</v>
      </c>
      <c r="AQ11" s="87" t="s">
        <v>859</v>
      </c>
      <c r="AR11" s="79" t="s">
        <v>196</v>
      </c>
      <c r="AS11" s="79">
        <v>0</v>
      </c>
      <c r="AT11" s="79">
        <v>0</v>
      </c>
      <c r="AU11" s="79"/>
      <c r="AV11" s="79"/>
      <c r="AW11" s="79"/>
      <c r="AX11" s="79"/>
      <c r="AY11" s="79"/>
      <c r="AZ11" s="79"/>
      <c r="BA11" s="79"/>
      <c r="BB11" s="79"/>
      <c r="BC11">
        <v>1</v>
      </c>
      <c r="BD11" s="78" t="str">
        <f>REPLACE(INDEX(GroupVertices[Group],MATCH(Edges24[[#This Row],[Vertex 1]],GroupVertices[Vertex],0)),1,1,"")</f>
        <v>4</v>
      </c>
      <c r="BE11" s="78" t="str">
        <f>REPLACE(INDEX(GroupVertices[Group],MATCH(Edges24[[#This Row],[Vertex 2]],GroupVertices[Vertex],0)),1,1,"")</f>
        <v>4</v>
      </c>
      <c r="BF11" s="48">
        <v>2</v>
      </c>
      <c r="BG11" s="49">
        <v>5.405405405405405</v>
      </c>
      <c r="BH11" s="48">
        <v>0</v>
      </c>
      <c r="BI11" s="49">
        <v>0</v>
      </c>
      <c r="BJ11" s="48">
        <v>0</v>
      </c>
      <c r="BK11" s="49">
        <v>0</v>
      </c>
      <c r="BL11" s="48">
        <v>35</v>
      </c>
      <c r="BM11" s="49">
        <v>94.5945945945946</v>
      </c>
      <c r="BN11" s="48">
        <v>37</v>
      </c>
    </row>
    <row r="12" spans="1:66" ht="15">
      <c r="A12" s="65" t="s">
        <v>243</v>
      </c>
      <c r="B12" s="65" t="s">
        <v>249</v>
      </c>
      <c r="C12" s="66"/>
      <c r="D12" s="67"/>
      <c r="E12" s="66"/>
      <c r="F12" s="69"/>
      <c r="G12" s="66"/>
      <c r="H12" s="70"/>
      <c r="I12" s="71"/>
      <c r="J12" s="71"/>
      <c r="K12" s="34" t="s">
        <v>65</v>
      </c>
      <c r="L12" s="72">
        <v>21</v>
      </c>
      <c r="M12" s="72"/>
      <c r="N12" s="73"/>
      <c r="O12" s="79" t="s">
        <v>367</v>
      </c>
      <c r="P12" s="81">
        <v>43627.39921296296</v>
      </c>
      <c r="Q12" s="79" t="s">
        <v>371</v>
      </c>
      <c r="R12" s="79"/>
      <c r="S12" s="79"/>
      <c r="T12" s="79" t="s">
        <v>436</v>
      </c>
      <c r="U12" s="79"/>
      <c r="V12" s="82" t="s">
        <v>497</v>
      </c>
      <c r="W12" s="81">
        <v>43627.39921296296</v>
      </c>
      <c r="X12" s="85">
        <v>43627</v>
      </c>
      <c r="Y12" s="87" t="s">
        <v>600</v>
      </c>
      <c r="Z12" s="82" t="s">
        <v>730</v>
      </c>
      <c r="AA12" s="79"/>
      <c r="AB12" s="79"/>
      <c r="AC12" s="87" t="s">
        <v>860</v>
      </c>
      <c r="AD12" s="79"/>
      <c r="AE12" s="79" t="b">
        <v>0</v>
      </c>
      <c r="AF12" s="79">
        <v>0</v>
      </c>
      <c r="AG12" s="87" t="s">
        <v>981</v>
      </c>
      <c r="AH12" s="79" t="b">
        <v>0</v>
      </c>
      <c r="AI12" s="79" t="s">
        <v>982</v>
      </c>
      <c r="AJ12" s="79"/>
      <c r="AK12" s="87" t="s">
        <v>981</v>
      </c>
      <c r="AL12" s="79" t="b">
        <v>0</v>
      </c>
      <c r="AM12" s="79">
        <v>8</v>
      </c>
      <c r="AN12" s="87" t="s">
        <v>866</v>
      </c>
      <c r="AO12" s="79" t="s">
        <v>992</v>
      </c>
      <c r="AP12" s="79" t="b">
        <v>0</v>
      </c>
      <c r="AQ12" s="87" t="s">
        <v>866</v>
      </c>
      <c r="AR12" s="79" t="s">
        <v>196</v>
      </c>
      <c r="AS12" s="79">
        <v>0</v>
      </c>
      <c r="AT12" s="79">
        <v>0</v>
      </c>
      <c r="AU12" s="79"/>
      <c r="AV12" s="79"/>
      <c r="AW12" s="79"/>
      <c r="AX12" s="79"/>
      <c r="AY12" s="79"/>
      <c r="AZ12" s="79"/>
      <c r="BA12" s="79"/>
      <c r="BB12" s="79"/>
      <c r="BC12">
        <v>1</v>
      </c>
      <c r="BD12" s="78" t="str">
        <f>REPLACE(INDEX(GroupVertices[Group],MATCH(Edges24[[#This Row],[Vertex 1]],GroupVertices[Vertex],0)),1,1,"")</f>
        <v>3</v>
      </c>
      <c r="BE12" s="78" t="str">
        <f>REPLACE(INDEX(GroupVertices[Group],MATCH(Edges24[[#This Row],[Vertex 2]],GroupVertices[Vertex],0)),1,1,"")</f>
        <v>3</v>
      </c>
      <c r="BF12" s="48">
        <v>1</v>
      </c>
      <c r="BG12" s="49">
        <v>4.761904761904762</v>
      </c>
      <c r="BH12" s="48">
        <v>2</v>
      </c>
      <c r="BI12" s="49">
        <v>9.523809523809524</v>
      </c>
      <c r="BJ12" s="48">
        <v>0</v>
      </c>
      <c r="BK12" s="49">
        <v>0</v>
      </c>
      <c r="BL12" s="48">
        <v>18</v>
      </c>
      <c r="BM12" s="49">
        <v>85.71428571428571</v>
      </c>
      <c r="BN12" s="48">
        <v>21</v>
      </c>
    </row>
    <row r="13" spans="1:66" ht="15">
      <c r="A13" s="65" t="s">
        <v>244</v>
      </c>
      <c r="B13" s="65" t="s">
        <v>273</v>
      </c>
      <c r="C13" s="66"/>
      <c r="D13" s="67"/>
      <c r="E13" s="66"/>
      <c r="F13" s="69"/>
      <c r="G13" s="66"/>
      <c r="H13" s="70"/>
      <c r="I13" s="71"/>
      <c r="J13" s="71"/>
      <c r="K13" s="34" t="s">
        <v>65</v>
      </c>
      <c r="L13" s="72">
        <v>22</v>
      </c>
      <c r="M13" s="72"/>
      <c r="N13" s="73"/>
      <c r="O13" s="79" t="s">
        <v>367</v>
      </c>
      <c r="P13" s="81">
        <v>43627.52444444445</v>
      </c>
      <c r="Q13" s="79" t="s">
        <v>373</v>
      </c>
      <c r="R13" s="79"/>
      <c r="S13" s="79"/>
      <c r="T13" s="79" t="s">
        <v>438</v>
      </c>
      <c r="U13" s="79"/>
      <c r="V13" s="82" t="s">
        <v>498</v>
      </c>
      <c r="W13" s="81">
        <v>43627.52444444445</v>
      </c>
      <c r="X13" s="85">
        <v>43627</v>
      </c>
      <c r="Y13" s="87" t="s">
        <v>601</v>
      </c>
      <c r="Z13" s="82" t="s">
        <v>731</v>
      </c>
      <c r="AA13" s="79"/>
      <c r="AB13" s="79"/>
      <c r="AC13" s="87" t="s">
        <v>861</v>
      </c>
      <c r="AD13" s="79"/>
      <c r="AE13" s="79" t="b">
        <v>0</v>
      </c>
      <c r="AF13" s="79">
        <v>0</v>
      </c>
      <c r="AG13" s="87" t="s">
        <v>981</v>
      </c>
      <c r="AH13" s="79" t="b">
        <v>1</v>
      </c>
      <c r="AI13" s="79" t="s">
        <v>982</v>
      </c>
      <c r="AJ13" s="79"/>
      <c r="AK13" s="87" t="s">
        <v>984</v>
      </c>
      <c r="AL13" s="79" t="b">
        <v>0</v>
      </c>
      <c r="AM13" s="79">
        <v>2</v>
      </c>
      <c r="AN13" s="87" t="s">
        <v>892</v>
      </c>
      <c r="AO13" s="79" t="s">
        <v>987</v>
      </c>
      <c r="AP13" s="79" t="b">
        <v>0</v>
      </c>
      <c r="AQ13" s="87" t="s">
        <v>892</v>
      </c>
      <c r="AR13" s="79" t="s">
        <v>196</v>
      </c>
      <c r="AS13" s="79">
        <v>0</v>
      </c>
      <c r="AT13" s="79">
        <v>0</v>
      </c>
      <c r="AU13" s="79"/>
      <c r="AV13" s="79"/>
      <c r="AW13" s="79"/>
      <c r="AX13" s="79"/>
      <c r="AY13" s="79"/>
      <c r="AZ13" s="79"/>
      <c r="BA13" s="79"/>
      <c r="BB13" s="79"/>
      <c r="BC13">
        <v>1</v>
      </c>
      <c r="BD13" s="78" t="str">
        <f>REPLACE(INDEX(GroupVertices[Group],MATCH(Edges24[[#This Row],[Vertex 1]],GroupVertices[Vertex],0)),1,1,"")</f>
        <v>9</v>
      </c>
      <c r="BE13" s="78" t="str">
        <f>REPLACE(INDEX(GroupVertices[Group],MATCH(Edges24[[#This Row],[Vertex 2]],GroupVertices[Vertex],0)),1,1,"")</f>
        <v>9</v>
      </c>
      <c r="BF13" s="48"/>
      <c r="BG13" s="49"/>
      <c r="BH13" s="48"/>
      <c r="BI13" s="49"/>
      <c r="BJ13" s="48"/>
      <c r="BK13" s="49"/>
      <c r="BL13" s="48"/>
      <c r="BM13" s="49"/>
      <c r="BN13" s="48"/>
    </row>
    <row r="14" spans="1:66" ht="15">
      <c r="A14" s="65" t="s">
        <v>245</v>
      </c>
      <c r="B14" s="65" t="s">
        <v>351</v>
      </c>
      <c r="C14" s="66"/>
      <c r="D14" s="67"/>
      <c r="E14" s="66"/>
      <c r="F14" s="69"/>
      <c r="G14" s="66"/>
      <c r="H14" s="70"/>
      <c r="I14" s="71"/>
      <c r="J14" s="71"/>
      <c r="K14" s="34" t="s">
        <v>65</v>
      </c>
      <c r="L14" s="72">
        <v>24</v>
      </c>
      <c r="M14" s="72"/>
      <c r="N14" s="73"/>
      <c r="O14" s="79" t="s">
        <v>368</v>
      </c>
      <c r="P14" s="81">
        <v>43611.90856481482</v>
      </c>
      <c r="Q14" s="79" t="s">
        <v>369</v>
      </c>
      <c r="R14" s="82" t="s">
        <v>399</v>
      </c>
      <c r="S14" s="79" t="s">
        <v>419</v>
      </c>
      <c r="T14" s="79" t="s">
        <v>439</v>
      </c>
      <c r="U14" s="82" t="s">
        <v>473</v>
      </c>
      <c r="V14" s="82" t="s">
        <v>473</v>
      </c>
      <c r="W14" s="81">
        <v>43611.90856481482</v>
      </c>
      <c r="X14" s="85">
        <v>43611</v>
      </c>
      <c r="Y14" s="87" t="s">
        <v>602</v>
      </c>
      <c r="Z14" s="82" t="s">
        <v>732</v>
      </c>
      <c r="AA14" s="79"/>
      <c r="AB14" s="79"/>
      <c r="AC14" s="87" t="s">
        <v>862</v>
      </c>
      <c r="AD14" s="79"/>
      <c r="AE14" s="79" t="b">
        <v>0</v>
      </c>
      <c r="AF14" s="79">
        <v>30</v>
      </c>
      <c r="AG14" s="87" t="s">
        <v>981</v>
      </c>
      <c r="AH14" s="79" t="b">
        <v>0</v>
      </c>
      <c r="AI14" s="79" t="s">
        <v>982</v>
      </c>
      <c r="AJ14" s="79"/>
      <c r="AK14" s="87" t="s">
        <v>981</v>
      </c>
      <c r="AL14" s="79" t="b">
        <v>0</v>
      </c>
      <c r="AM14" s="79">
        <v>21</v>
      </c>
      <c r="AN14" s="87" t="s">
        <v>981</v>
      </c>
      <c r="AO14" s="79" t="s">
        <v>987</v>
      </c>
      <c r="AP14" s="79" t="b">
        <v>0</v>
      </c>
      <c r="AQ14" s="87" t="s">
        <v>862</v>
      </c>
      <c r="AR14" s="79" t="s">
        <v>367</v>
      </c>
      <c r="AS14" s="79">
        <v>0</v>
      </c>
      <c r="AT14" s="79">
        <v>0</v>
      </c>
      <c r="AU14" s="79"/>
      <c r="AV14" s="79"/>
      <c r="AW14" s="79"/>
      <c r="AX14" s="79"/>
      <c r="AY14" s="79"/>
      <c r="AZ14" s="79"/>
      <c r="BA14" s="79"/>
      <c r="BB14" s="79"/>
      <c r="BC14">
        <v>1</v>
      </c>
      <c r="BD14" s="78" t="str">
        <f>REPLACE(INDEX(GroupVertices[Group],MATCH(Edges24[[#This Row],[Vertex 1]],GroupVertices[Vertex],0)),1,1,"")</f>
        <v>2</v>
      </c>
      <c r="BE14" s="78" t="str">
        <f>REPLACE(INDEX(GroupVertices[Group],MATCH(Edges24[[#This Row],[Vertex 2]],GroupVertices[Vertex],0)),1,1,"")</f>
        <v>2</v>
      </c>
      <c r="BF14" s="48"/>
      <c r="BG14" s="49"/>
      <c r="BH14" s="48"/>
      <c r="BI14" s="49"/>
      <c r="BJ14" s="48"/>
      <c r="BK14" s="49"/>
      <c r="BL14" s="48"/>
      <c r="BM14" s="49"/>
      <c r="BN14" s="48"/>
    </row>
    <row r="15" spans="1:66" ht="15">
      <c r="A15" s="65" t="s">
        <v>246</v>
      </c>
      <c r="B15" s="65" t="s">
        <v>245</v>
      </c>
      <c r="C15" s="66"/>
      <c r="D15" s="67"/>
      <c r="E15" s="66"/>
      <c r="F15" s="69"/>
      <c r="G15" s="66"/>
      <c r="H15" s="70"/>
      <c r="I15" s="71"/>
      <c r="J15" s="71"/>
      <c r="K15" s="34" t="s">
        <v>65</v>
      </c>
      <c r="L15" s="72">
        <v>26</v>
      </c>
      <c r="M15" s="72"/>
      <c r="N15" s="73"/>
      <c r="O15" s="79" t="s">
        <v>367</v>
      </c>
      <c r="P15" s="81">
        <v>43627.81060185185</v>
      </c>
      <c r="Q15" s="79" t="s">
        <v>369</v>
      </c>
      <c r="R15" s="79"/>
      <c r="S15" s="79"/>
      <c r="T15" s="79" t="s">
        <v>434</v>
      </c>
      <c r="U15" s="79"/>
      <c r="V15" s="82" t="s">
        <v>499</v>
      </c>
      <c r="W15" s="81">
        <v>43627.81060185185</v>
      </c>
      <c r="X15" s="85">
        <v>43627</v>
      </c>
      <c r="Y15" s="87" t="s">
        <v>603</v>
      </c>
      <c r="Z15" s="82" t="s">
        <v>733</v>
      </c>
      <c r="AA15" s="79"/>
      <c r="AB15" s="79"/>
      <c r="AC15" s="87" t="s">
        <v>863</v>
      </c>
      <c r="AD15" s="79"/>
      <c r="AE15" s="79" t="b">
        <v>0</v>
      </c>
      <c r="AF15" s="79">
        <v>0</v>
      </c>
      <c r="AG15" s="87" t="s">
        <v>981</v>
      </c>
      <c r="AH15" s="79" t="b">
        <v>0</v>
      </c>
      <c r="AI15" s="79" t="s">
        <v>982</v>
      </c>
      <c r="AJ15" s="79"/>
      <c r="AK15" s="87" t="s">
        <v>981</v>
      </c>
      <c r="AL15" s="79" t="b">
        <v>0</v>
      </c>
      <c r="AM15" s="79">
        <v>21</v>
      </c>
      <c r="AN15" s="87" t="s">
        <v>862</v>
      </c>
      <c r="AO15" s="79" t="s">
        <v>993</v>
      </c>
      <c r="AP15" s="79" t="b">
        <v>0</v>
      </c>
      <c r="AQ15" s="87" t="s">
        <v>862</v>
      </c>
      <c r="AR15" s="79" t="s">
        <v>196</v>
      </c>
      <c r="AS15" s="79">
        <v>0</v>
      </c>
      <c r="AT15" s="79">
        <v>0</v>
      </c>
      <c r="AU15" s="79"/>
      <c r="AV15" s="79"/>
      <c r="AW15" s="79"/>
      <c r="AX15" s="79"/>
      <c r="AY15" s="79"/>
      <c r="AZ15" s="79"/>
      <c r="BA15" s="79"/>
      <c r="BB15" s="79"/>
      <c r="BC15">
        <v>1</v>
      </c>
      <c r="BD15" s="78" t="str">
        <f>REPLACE(INDEX(GroupVertices[Group],MATCH(Edges24[[#This Row],[Vertex 1]],GroupVertices[Vertex],0)),1,1,"")</f>
        <v>2</v>
      </c>
      <c r="BE15" s="78" t="str">
        <f>REPLACE(INDEX(GroupVertices[Group],MATCH(Edges24[[#This Row],[Vertex 2]],GroupVertices[Vertex],0)),1,1,"")</f>
        <v>2</v>
      </c>
      <c r="BF15" s="48"/>
      <c r="BG15" s="49"/>
      <c r="BH15" s="48"/>
      <c r="BI15" s="49"/>
      <c r="BJ15" s="48"/>
      <c r="BK15" s="49"/>
      <c r="BL15" s="48"/>
      <c r="BM15" s="49"/>
      <c r="BN15" s="48"/>
    </row>
    <row r="16" spans="1:66" ht="15">
      <c r="A16" s="65" t="s">
        <v>247</v>
      </c>
      <c r="B16" s="65" t="s">
        <v>258</v>
      </c>
      <c r="C16" s="66"/>
      <c r="D16" s="67"/>
      <c r="E16" s="66"/>
      <c r="F16" s="69"/>
      <c r="G16" s="66"/>
      <c r="H16" s="70"/>
      <c r="I16" s="71"/>
      <c r="J16" s="71"/>
      <c r="K16" s="34" t="s">
        <v>65</v>
      </c>
      <c r="L16" s="72">
        <v>29</v>
      </c>
      <c r="M16" s="72"/>
      <c r="N16" s="73"/>
      <c r="O16" s="79" t="s">
        <v>367</v>
      </c>
      <c r="P16" s="81">
        <v>43628.438414351855</v>
      </c>
      <c r="Q16" s="79" t="s">
        <v>374</v>
      </c>
      <c r="R16" s="79"/>
      <c r="S16" s="79"/>
      <c r="T16" s="79" t="s">
        <v>440</v>
      </c>
      <c r="U16" s="79"/>
      <c r="V16" s="82" t="s">
        <v>500</v>
      </c>
      <c r="W16" s="81">
        <v>43628.438414351855</v>
      </c>
      <c r="X16" s="85">
        <v>43628</v>
      </c>
      <c r="Y16" s="87" t="s">
        <v>604</v>
      </c>
      <c r="Z16" s="82" t="s">
        <v>734</v>
      </c>
      <c r="AA16" s="79"/>
      <c r="AB16" s="79"/>
      <c r="AC16" s="87" t="s">
        <v>864</v>
      </c>
      <c r="AD16" s="79"/>
      <c r="AE16" s="79" t="b">
        <v>0</v>
      </c>
      <c r="AF16" s="79">
        <v>0</v>
      </c>
      <c r="AG16" s="87" t="s">
        <v>981</v>
      </c>
      <c r="AH16" s="79" t="b">
        <v>1</v>
      </c>
      <c r="AI16" s="79" t="s">
        <v>982</v>
      </c>
      <c r="AJ16" s="79"/>
      <c r="AK16" s="87" t="s">
        <v>878</v>
      </c>
      <c r="AL16" s="79" t="b">
        <v>0</v>
      </c>
      <c r="AM16" s="79">
        <v>2</v>
      </c>
      <c r="AN16" s="87" t="s">
        <v>876</v>
      </c>
      <c r="AO16" s="79" t="s">
        <v>993</v>
      </c>
      <c r="AP16" s="79" t="b">
        <v>0</v>
      </c>
      <c r="AQ16" s="87" t="s">
        <v>876</v>
      </c>
      <c r="AR16" s="79" t="s">
        <v>196</v>
      </c>
      <c r="AS16" s="79">
        <v>0</v>
      </c>
      <c r="AT16" s="79">
        <v>0</v>
      </c>
      <c r="AU16" s="79"/>
      <c r="AV16" s="79"/>
      <c r="AW16" s="79"/>
      <c r="AX16" s="79"/>
      <c r="AY16" s="79"/>
      <c r="AZ16" s="79"/>
      <c r="BA16" s="79"/>
      <c r="BB16" s="79"/>
      <c r="BC16">
        <v>1</v>
      </c>
      <c r="BD16" s="78" t="str">
        <f>REPLACE(INDEX(GroupVertices[Group],MATCH(Edges24[[#This Row],[Vertex 1]],GroupVertices[Vertex],0)),1,1,"")</f>
        <v>10</v>
      </c>
      <c r="BE16" s="78" t="str">
        <f>REPLACE(INDEX(GroupVertices[Group],MATCH(Edges24[[#This Row],[Vertex 2]],GroupVertices[Vertex],0)),1,1,"")</f>
        <v>10</v>
      </c>
      <c r="BF16" s="48">
        <v>0</v>
      </c>
      <c r="BG16" s="49">
        <v>0</v>
      </c>
      <c r="BH16" s="48">
        <v>0</v>
      </c>
      <c r="BI16" s="49">
        <v>0</v>
      </c>
      <c r="BJ16" s="48">
        <v>0</v>
      </c>
      <c r="BK16" s="49">
        <v>0</v>
      </c>
      <c r="BL16" s="48">
        <v>40</v>
      </c>
      <c r="BM16" s="49">
        <v>100</v>
      </c>
      <c r="BN16" s="48">
        <v>40</v>
      </c>
    </row>
    <row r="17" spans="1:66" ht="15">
      <c r="A17" s="65" t="s">
        <v>248</v>
      </c>
      <c r="B17" s="65" t="s">
        <v>252</v>
      </c>
      <c r="C17" s="66"/>
      <c r="D17" s="67"/>
      <c r="E17" s="66"/>
      <c r="F17" s="69"/>
      <c r="G17" s="66"/>
      <c r="H17" s="70"/>
      <c r="I17" s="71"/>
      <c r="J17" s="71"/>
      <c r="K17" s="34" t="s">
        <v>65</v>
      </c>
      <c r="L17" s="72">
        <v>30</v>
      </c>
      <c r="M17" s="72"/>
      <c r="N17" s="73"/>
      <c r="O17" s="79" t="s">
        <v>367</v>
      </c>
      <c r="P17" s="81">
        <v>43628.44342592593</v>
      </c>
      <c r="Q17" s="79" t="s">
        <v>375</v>
      </c>
      <c r="R17" s="79"/>
      <c r="S17" s="79"/>
      <c r="T17" s="79" t="s">
        <v>441</v>
      </c>
      <c r="U17" s="79"/>
      <c r="V17" s="82" t="s">
        <v>501</v>
      </c>
      <c r="W17" s="81">
        <v>43628.44342592593</v>
      </c>
      <c r="X17" s="85">
        <v>43628</v>
      </c>
      <c r="Y17" s="87" t="s">
        <v>605</v>
      </c>
      <c r="Z17" s="82" t="s">
        <v>735</v>
      </c>
      <c r="AA17" s="79"/>
      <c r="AB17" s="79"/>
      <c r="AC17" s="87" t="s">
        <v>865</v>
      </c>
      <c r="AD17" s="79"/>
      <c r="AE17" s="79" t="b">
        <v>0</v>
      </c>
      <c r="AF17" s="79">
        <v>0</v>
      </c>
      <c r="AG17" s="87" t="s">
        <v>981</v>
      </c>
      <c r="AH17" s="79" t="b">
        <v>1</v>
      </c>
      <c r="AI17" s="79" t="s">
        <v>982</v>
      </c>
      <c r="AJ17" s="79"/>
      <c r="AK17" s="87" t="s">
        <v>985</v>
      </c>
      <c r="AL17" s="79" t="b">
        <v>0</v>
      </c>
      <c r="AM17" s="79">
        <v>3</v>
      </c>
      <c r="AN17" s="87" t="s">
        <v>870</v>
      </c>
      <c r="AO17" s="79" t="s">
        <v>987</v>
      </c>
      <c r="AP17" s="79" t="b">
        <v>0</v>
      </c>
      <c r="AQ17" s="87" t="s">
        <v>870</v>
      </c>
      <c r="AR17" s="79" t="s">
        <v>196</v>
      </c>
      <c r="AS17" s="79">
        <v>0</v>
      </c>
      <c r="AT17" s="79">
        <v>0</v>
      </c>
      <c r="AU17" s="79"/>
      <c r="AV17" s="79"/>
      <c r="AW17" s="79"/>
      <c r="AX17" s="79"/>
      <c r="AY17" s="79"/>
      <c r="AZ17" s="79"/>
      <c r="BA17" s="79"/>
      <c r="BB17" s="79"/>
      <c r="BC17">
        <v>1</v>
      </c>
      <c r="BD17" s="78" t="str">
        <f>REPLACE(INDEX(GroupVertices[Group],MATCH(Edges24[[#This Row],[Vertex 1]],GroupVertices[Vertex],0)),1,1,"")</f>
        <v>6</v>
      </c>
      <c r="BE17" s="78" t="str">
        <f>REPLACE(INDEX(GroupVertices[Group],MATCH(Edges24[[#This Row],[Vertex 2]],GroupVertices[Vertex],0)),1,1,"")</f>
        <v>6</v>
      </c>
      <c r="BF17" s="48"/>
      <c r="BG17" s="49"/>
      <c r="BH17" s="48"/>
      <c r="BI17" s="49"/>
      <c r="BJ17" s="48"/>
      <c r="BK17" s="49"/>
      <c r="BL17" s="48"/>
      <c r="BM17" s="49"/>
      <c r="BN17" s="48"/>
    </row>
    <row r="18" spans="1:66" ht="15">
      <c r="A18" s="65" t="s">
        <v>249</v>
      </c>
      <c r="B18" s="65" t="s">
        <v>249</v>
      </c>
      <c r="C18" s="66"/>
      <c r="D18" s="67"/>
      <c r="E18" s="66"/>
      <c r="F18" s="69"/>
      <c r="G18" s="66"/>
      <c r="H18" s="70"/>
      <c r="I18" s="71"/>
      <c r="J18" s="71"/>
      <c r="K18" s="34" t="s">
        <v>65</v>
      </c>
      <c r="L18" s="72">
        <v>32</v>
      </c>
      <c r="M18" s="72"/>
      <c r="N18" s="73"/>
      <c r="O18" s="79" t="s">
        <v>196</v>
      </c>
      <c r="P18" s="81">
        <v>43626.65462962963</v>
      </c>
      <c r="Q18" s="79" t="s">
        <v>371</v>
      </c>
      <c r="R18" s="82" t="s">
        <v>400</v>
      </c>
      <c r="S18" s="79" t="s">
        <v>420</v>
      </c>
      <c r="T18" s="79" t="s">
        <v>442</v>
      </c>
      <c r="U18" s="82" t="s">
        <v>474</v>
      </c>
      <c r="V18" s="82" t="s">
        <v>474</v>
      </c>
      <c r="W18" s="81">
        <v>43626.65462962963</v>
      </c>
      <c r="X18" s="85">
        <v>43626</v>
      </c>
      <c r="Y18" s="87" t="s">
        <v>606</v>
      </c>
      <c r="Z18" s="82" t="s">
        <v>736</v>
      </c>
      <c r="AA18" s="79"/>
      <c r="AB18" s="79"/>
      <c r="AC18" s="87" t="s">
        <v>866</v>
      </c>
      <c r="AD18" s="79"/>
      <c r="AE18" s="79" t="b">
        <v>0</v>
      </c>
      <c r="AF18" s="79">
        <v>6</v>
      </c>
      <c r="AG18" s="87" t="s">
        <v>981</v>
      </c>
      <c r="AH18" s="79" t="b">
        <v>0</v>
      </c>
      <c r="AI18" s="79" t="s">
        <v>982</v>
      </c>
      <c r="AJ18" s="79"/>
      <c r="AK18" s="87" t="s">
        <v>981</v>
      </c>
      <c r="AL18" s="79" t="b">
        <v>0</v>
      </c>
      <c r="AM18" s="79">
        <v>8</v>
      </c>
      <c r="AN18" s="87" t="s">
        <v>981</v>
      </c>
      <c r="AO18" s="79" t="s">
        <v>987</v>
      </c>
      <c r="AP18" s="79" t="b">
        <v>0</v>
      </c>
      <c r="AQ18" s="87" t="s">
        <v>866</v>
      </c>
      <c r="AR18" s="79" t="s">
        <v>196</v>
      </c>
      <c r="AS18" s="79">
        <v>0</v>
      </c>
      <c r="AT18" s="79">
        <v>0</v>
      </c>
      <c r="AU18" s="79"/>
      <c r="AV18" s="79"/>
      <c r="AW18" s="79"/>
      <c r="AX18" s="79"/>
      <c r="AY18" s="79"/>
      <c r="AZ18" s="79"/>
      <c r="BA18" s="79"/>
      <c r="BB18" s="79"/>
      <c r="BC18">
        <v>1</v>
      </c>
      <c r="BD18" s="78" t="str">
        <f>REPLACE(INDEX(GroupVertices[Group],MATCH(Edges24[[#This Row],[Vertex 1]],GroupVertices[Vertex],0)),1,1,"")</f>
        <v>3</v>
      </c>
      <c r="BE18" s="78" t="str">
        <f>REPLACE(INDEX(GroupVertices[Group],MATCH(Edges24[[#This Row],[Vertex 2]],GroupVertices[Vertex],0)),1,1,"")</f>
        <v>3</v>
      </c>
      <c r="BF18" s="48">
        <v>1</v>
      </c>
      <c r="BG18" s="49">
        <v>4.761904761904762</v>
      </c>
      <c r="BH18" s="48">
        <v>2</v>
      </c>
      <c r="BI18" s="49">
        <v>9.523809523809524</v>
      </c>
      <c r="BJ18" s="48">
        <v>0</v>
      </c>
      <c r="BK18" s="49">
        <v>0</v>
      </c>
      <c r="BL18" s="48">
        <v>18</v>
      </c>
      <c r="BM18" s="49">
        <v>85.71428571428571</v>
      </c>
      <c r="BN18" s="48">
        <v>21</v>
      </c>
    </row>
    <row r="19" spans="1:66" ht="15">
      <c r="A19" s="65" t="s">
        <v>249</v>
      </c>
      <c r="B19" s="65" t="s">
        <v>249</v>
      </c>
      <c r="C19" s="66"/>
      <c r="D19" s="67"/>
      <c r="E19" s="66"/>
      <c r="F19" s="69"/>
      <c r="G19" s="66"/>
      <c r="H19" s="70"/>
      <c r="I19" s="71"/>
      <c r="J19" s="71"/>
      <c r="K19" s="34" t="s">
        <v>65</v>
      </c>
      <c r="L19" s="72">
        <v>33</v>
      </c>
      <c r="M19" s="72"/>
      <c r="N19" s="73"/>
      <c r="O19" s="79" t="s">
        <v>367</v>
      </c>
      <c r="P19" s="81">
        <v>43626.80430555555</v>
      </c>
      <c r="Q19" s="79" t="s">
        <v>371</v>
      </c>
      <c r="R19" s="79"/>
      <c r="S19" s="79"/>
      <c r="T19" s="79" t="s">
        <v>436</v>
      </c>
      <c r="U19" s="79"/>
      <c r="V19" s="82" t="s">
        <v>502</v>
      </c>
      <c r="W19" s="81">
        <v>43626.80430555555</v>
      </c>
      <c r="X19" s="85">
        <v>43626</v>
      </c>
      <c r="Y19" s="87" t="s">
        <v>607</v>
      </c>
      <c r="Z19" s="82" t="s">
        <v>737</v>
      </c>
      <c r="AA19" s="79"/>
      <c r="AB19" s="79"/>
      <c r="AC19" s="87" t="s">
        <v>867</v>
      </c>
      <c r="AD19" s="79"/>
      <c r="AE19" s="79" t="b">
        <v>0</v>
      </c>
      <c r="AF19" s="79">
        <v>0</v>
      </c>
      <c r="AG19" s="87" t="s">
        <v>981</v>
      </c>
      <c r="AH19" s="79" t="b">
        <v>0</v>
      </c>
      <c r="AI19" s="79" t="s">
        <v>982</v>
      </c>
      <c r="AJ19" s="79"/>
      <c r="AK19" s="87" t="s">
        <v>981</v>
      </c>
      <c r="AL19" s="79" t="b">
        <v>0</v>
      </c>
      <c r="AM19" s="79">
        <v>8</v>
      </c>
      <c r="AN19" s="87" t="s">
        <v>866</v>
      </c>
      <c r="AO19" s="79" t="s">
        <v>994</v>
      </c>
      <c r="AP19" s="79" t="b">
        <v>0</v>
      </c>
      <c r="AQ19" s="87" t="s">
        <v>866</v>
      </c>
      <c r="AR19" s="79" t="s">
        <v>196</v>
      </c>
      <c r="AS19" s="79">
        <v>0</v>
      </c>
      <c r="AT19" s="79">
        <v>0</v>
      </c>
      <c r="AU19" s="79"/>
      <c r="AV19" s="79"/>
      <c r="AW19" s="79"/>
      <c r="AX19" s="79"/>
      <c r="AY19" s="79"/>
      <c r="AZ19" s="79"/>
      <c r="BA19" s="79"/>
      <c r="BB19" s="79"/>
      <c r="BC19">
        <v>1</v>
      </c>
      <c r="BD19" s="78" t="str">
        <f>REPLACE(INDEX(GroupVertices[Group],MATCH(Edges24[[#This Row],[Vertex 1]],GroupVertices[Vertex],0)),1,1,"")</f>
        <v>3</v>
      </c>
      <c r="BE19" s="78" t="str">
        <f>REPLACE(INDEX(GroupVertices[Group],MATCH(Edges24[[#This Row],[Vertex 2]],GroupVertices[Vertex],0)),1,1,"")</f>
        <v>3</v>
      </c>
      <c r="BF19" s="48">
        <v>1</v>
      </c>
      <c r="BG19" s="49">
        <v>4.761904761904762</v>
      </c>
      <c r="BH19" s="48">
        <v>2</v>
      </c>
      <c r="BI19" s="49">
        <v>9.523809523809524</v>
      </c>
      <c r="BJ19" s="48">
        <v>0</v>
      </c>
      <c r="BK19" s="49">
        <v>0</v>
      </c>
      <c r="BL19" s="48">
        <v>18</v>
      </c>
      <c r="BM19" s="49">
        <v>85.71428571428571</v>
      </c>
      <c r="BN19" s="48">
        <v>21</v>
      </c>
    </row>
    <row r="20" spans="1:66" ht="15">
      <c r="A20" s="65" t="s">
        <v>250</v>
      </c>
      <c r="B20" s="65" t="s">
        <v>249</v>
      </c>
      <c r="C20" s="66"/>
      <c r="D20" s="67"/>
      <c r="E20" s="66"/>
      <c r="F20" s="69"/>
      <c r="G20" s="66"/>
      <c r="H20" s="70"/>
      <c r="I20" s="71"/>
      <c r="J20" s="71"/>
      <c r="K20" s="34" t="s">
        <v>65</v>
      </c>
      <c r="L20" s="72">
        <v>34</v>
      </c>
      <c r="M20" s="72"/>
      <c r="N20" s="73"/>
      <c r="O20" s="79" t="s">
        <v>367</v>
      </c>
      <c r="P20" s="81">
        <v>43628.50879629629</v>
      </c>
      <c r="Q20" s="79" t="s">
        <v>371</v>
      </c>
      <c r="R20" s="79"/>
      <c r="S20" s="79"/>
      <c r="T20" s="79" t="s">
        <v>436</v>
      </c>
      <c r="U20" s="79"/>
      <c r="V20" s="82" t="s">
        <v>503</v>
      </c>
      <c r="W20" s="81">
        <v>43628.50879629629</v>
      </c>
      <c r="X20" s="85">
        <v>43628</v>
      </c>
      <c r="Y20" s="87" t="s">
        <v>608</v>
      </c>
      <c r="Z20" s="82" t="s">
        <v>738</v>
      </c>
      <c r="AA20" s="79"/>
      <c r="AB20" s="79"/>
      <c r="AC20" s="87" t="s">
        <v>868</v>
      </c>
      <c r="AD20" s="79"/>
      <c r="AE20" s="79" t="b">
        <v>0</v>
      </c>
      <c r="AF20" s="79">
        <v>0</v>
      </c>
      <c r="AG20" s="87" t="s">
        <v>981</v>
      </c>
      <c r="AH20" s="79" t="b">
        <v>0</v>
      </c>
      <c r="AI20" s="79" t="s">
        <v>982</v>
      </c>
      <c r="AJ20" s="79"/>
      <c r="AK20" s="87" t="s">
        <v>981</v>
      </c>
      <c r="AL20" s="79" t="b">
        <v>0</v>
      </c>
      <c r="AM20" s="79">
        <v>8</v>
      </c>
      <c r="AN20" s="87" t="s">
        <v>866</v>
      </c>
      <c r="AO20" s="79" t="s">
        <v>987</v>
      </c>
      <c r="AP20" s="79" t="b">
        <v>0</v>
      </c>
      <c r="AQ20" s="87" t="s">
        <v>866</v>
      </c>
      <c r="AR20" s="79" t="s">
        <v>196</v>
      </c>
      <c r="AS20" s="79">
        <v>0</v>
      </c>
      <c r="AT20" s="79">
        <v>0</v>
      </c>
      <c r="AU20" s="79"/>
      <c r="AV20" s="79"/>
      <c r="AW20" s="79"/>
      <c r="AX20" s="79"/>
      <c r="AY20" s="79"/>
      <c r="AZ20" s="79"/>
      <c r="BA20" s="79"/>
      <c r="BB20" s="79"/>
      <c r="BC20">
        <v>1</v>
      </c>
      <c r="BD20" s="78" t="str">
        <f>REPLACE(INDEX(GroupVertices[Group],MATCH(Edges24[[#This Row],[Vertex 1]],GroupVertices[Vertex],0)),1,1,"")</f>
        <v>3</v>
      </c>
      <c r="BE20" s="78" t="str">
        <f>REPLACE(INDEX(GroupVertices[Group],MATCH(Edges24[[#This Row],[Vertex 2]],GroupVertices[Vertex],0)),1,1,"")</f>
        <v>3</v>
      </c>
      <c r="BF20" s="48">
        <v>1</v>
      </c>
      <c r="BG20" s="49">
        <v>4.761904761904762</v>
      </c>
      <c r="BH20" s="48">
        <v>2</v>
      </c>
      <c r="BI20" s="49">
        <v>9.523809523809524</v>
      </c>
      <c r="BJ20" s="48">
        <v>0</v>
      </c>
      <c r="BK20" s="49">
        <v>0</v>
      </c>
      <c r="BL20" s="48">
        <v>18</v>
      </c>
      <c r="BM20" s="49">
        <v>85.71428571428571</v>
      </c>
      <c r="BN20" s="48">
        <v>21</v>
      </c>
    </row>
    <row r="21" spans="1:66" ht="15">
      <c r="A21" s="65" t="s">
        <v>251</v>
      </c>
      <c r="B21" s="65" t="s">
        <v>252</v>
      </c>
      <c r="C21" s="66"/>
      <c r="D21" s="67"/>
      <c r="E21" s="66"/>
      <c r="F21" s="69"/>
      <c r="G21" s="66"/>
      <c r="H21" s="70"/>
      <c r="I21" s="71"/>
      <c r="J21" s="71"/>
      <c r="K21" s="34" t="s">
        <v>65</v>
      </c>
      <c r="L21" s="72">
        <v>35</v>
      </c>
      <c r="M21" s="72"/>
      <c r="N21" s="73"/>
      <c r="O21" s="79" t="s">
        <v>367</v>
      </c>
      <c r="P21" s="81">
        <v>43628.55049768519</v>
      </c>
      <c r="Q21" s="79" t="s">
        <v>375</v>
      </c>
      <c r="R21" s="79"/>
      <c r="S21" s="79"/>
      <c r="T21" s="79" t="s">
        <v>441</v>
      </c>
      <c r="U21" s="79"/>
      <c r="V21" s="82" t="s">
        <v>504</v>
      </c>
      <c r="W21" s="81">
        <v>43628.55049768519</v>
      </c>
      <c r="X21" s="85">
        <v>43628</v>
      </c>
      <c r="Y21" s="87" t="s">
        <v>609</v>
      </c>
      <c r="Z21" s="82" t="s">
        <v>739</v>
      </c>
      <c r="AA21" s="79"/>
      <c r="AB21" s="79"/>
      <c r="AC21" s="87" t="s">
        <v>869</v>
      </c>
      <c r="AD21" s="79"/>
      <c r="AE21" s="79" t="b">
        <v>0</v>
      </c>
      <c r="AF21" s="79">
        <v>0</v>
      </c>
      <c r="AG21" s="87" t="s">
        <v>981</v>
      </c>
      <c r="AH21" s="79" t="b">
        <v>1</v>
      </c>
      <c r="AI21" s="79" t="s">
        <v>982</v>
      </c>
      <c r="AJ21" s="79"/>
      <c r="AK21" s="87" t="s">
        <v>985</v>
      </c>
      <c r="AL21" s="79" t="b">
        <v>0</v>
      </c>
      <c r="AM21" s="79">
        <v>3</v>
      </c>
      <c r="AN21" s="87" t="s">
        <v>870</v>
      </c>
      <c r="AO21" s="79" t="s">
        <v>993</v>
      </c>
      <c r="AP21" s="79" t="b">
        <v>0</v>
      </c>
      <c r="AQ21" s="87" t="s">
        <v>870</v>
      </c>
      <c r="AR21" s="79" t="s">
        <v>196</v>
      </c>
      <c r="AS21" s="79">
        <v>0</v>
      </c>
      <c r="AT21" s="79">
        <v>0</v>
      </c>
      <c r="AU21" s="79"/>
      <c r="AV21" s="79"/>
      <c r="AW21" s="79"/>
      <c r="AX21" s="79"/>
      <c r="AY21" s="79"/>
      <c r="AZ21" s="79"/>
      <c r="BA21" s="79"/>
      <c r="BB21" s="79"/>
      <c r="BC21">
        <v>1</v>
      </c>
      <c r="BD21" s="78" t="str">
        <f>REPLACE(INDEX(GroupVertices[Group],MATCH(Edges24[[#This Row],[Vertex 1]],GroupVertices[Vertex],0)),1,1,"")</f>
        <v>6</v>
      </c>
      <c r="BE21" s="78" t="str">
        <f>REPLACE(INDEX(GroupVertices[Group],MATCH(Edges24[[#This Row],[Vertex 2]],GroupVertices[Vertex],0)),1,1,"")</f>
        <v>6</v>
      </c>
      <c r="BF21" s="48"/>
      <c r="BG21" s="49"/>
      <c r="BH21" s="48"/>
      <c r="BI21" s="49"/>
      <c r="BJ21" s="48"/>
      <c r="BK21" s="49"/>
      <c r="BL21" s="48"/>
      <c r="BM21" s="49"/>
      <c r="BN21" s="48"/>
    </row>
    <row r="22" spans="1:66" ht="15">
      <c r="A22" s="65" t="s">
        <v>252</v>
      </c>
      <c r="B22" s="65" t="s">
        <v>356</v>
      </c>
      <c r="C22" s="66"/>
      <c r="D22" s="67"/>
      <c r="E22" s="66"/>
      <c r="F22" s="69"/>
      <c r="G22" s="66"/>
      <c r="H22" s="70"/>
      <c r="I22" s="71"/>
      <c r="J22" s="71"/>
      <c r="K22" s="34" t="s">
        <v>65</v>
      </c>
      <c r="L22" s="72">
        <v>37</v>
      </c>
      <c r="M22" s="72"/>
      <c r="N22" s="73"/>
      <c r="O22" s="79" t="s">
        <v>368</v>
      </c>
      <c r="P22" s="81">
        <v>43628.44017361111</v>
      </c>
      <c r="Q22" s="79" t="s">
        <v>375</v>
      </c>
      <c r="R22" s="82" t="s">
        <v>401</v>
      </c>
      <c r="S22" s="79" t="s">
        <v>421</v>
      </c>
      <c r="T22" s="79" t="s">
        <v>443</v>
      </c>
      <c r="U22" s="79"/>
      <c r="V22" s="82" t="s">
        <v>505</v>
      </c>
      <c r="W22" s="81">
        <v>43628.44017361111</v>
      </c>
      <c r="X22" s="85">
        <v>43628</v>
      </c>
      <c r="Y22" s="87" t="s">
        <v>610</v>
      </c>
      <c r="Z22" s="82" t="s">
        <v>740</v>
      </c>
      <c r="AA22" s="79"/>
      <c r="AB22" s="79"/>
      <c r="AC22" s="87" t="s">
        <v>870</v>
      </c>
      <c r="AD22" s="79"/>
      <c r="AE22" s="79" t="b">
        <v>0</v>
      </c>
      <c r="AF22" s="79">
        <v>12</v>
      </c>
      <c r="AG22" s="87" t="s">
        <v>981</v>
      </c>
      <c r="AH22" s="79" t="b">
        <v>1</v>
      </c>
      <c r="AI22" s="79" t="s">
        <v>982</v>
      </c>
      <c r="AJ22" s="79"/>
      <c r="AK22" s="87" t="s">
        <v>985</v>
      </c>
      <c r="AL22" s="79" t="b">
        <v>0</v>
      </c>
      <c r="AM22" s="79">
        <v>3</v>
      </c>
      <c r="AN22" s="87" t="s">
        <v>981</v>
      </c>
      <c r="AO22" s="79" t="s">
        <v>993</v>
      </c>
      <c r="AP22" s="79" t="b">
        <v>0</v>
      </c>
      <c r="AQ22" s="87" t="s">
        <v>870</v>
      </c>
      <c r="AR22" s="79" t="s">
        <v>196</v>
      </c>
      <c r="AS22" s="79">
        <v>0</v>
      </c>
      <c r="AT22" s="79">
        <v>0</v>
      </c>
      <c r="AU22" s="79"/>
      <c r="AV22" s="79"/>
      <c r="AW22" s="79"/>
      <c r="AX22" s="79"/>
      <c r="AY22" s="79"/>
      <c r="AZ22" s="79"/>
      <c r="BA22" s="79"/>
      <c r="BB22" s="79"/>
      <c r="BC22">
        <v>1</v>
      </c>
      <c r="BD22" s="78" t="str">
        <f>REPLACE(INDEX(GroupVertices[Group],MATCH(Edges24[[#This Row],[Vertex 1]],GroupVertices[Vertex],0)),1,1,"")</f>
        <v>6</v>
      </c>
      <c r="BE22" s="78" t="str">
        <f>REPLACE(INDEX(GroupVertices[Group],MATCH(Edges24[[#This Row],[Vertex 2]],GroupVertices[Vertex],0)),1,1,"")</f>
        <v>6</v>
      </c>
      <c r="BF22" s="48">
        <v>0</v>
      </c>
      <c r="BG22" s="49">
        <v>0</v>
      </c>
      <c r="BH22" s="48">
        <v>1</v>
      </c>
      <c r="BI22" s="49">
        <v>2.9411764705882355</v>
      </c>
      <c r="BJ22" s="48">
        <v>0</v>
      </c>
      <c r="BK22" s="49">
        <v>0</v>
      </c>
      <c r="BL22" s="48">
        <v>33</v>
      </c>
      <c r="BM22" s="49">
        <v>97.05882352941177</v>
      </c>
      <c r="BN22" s="48">
        <v>34</v>
      </c>
    </row>
    <row r="23" spans="1:66" ht="15">
      <c r="A23" s="65" t="s">
        <v>253</v>
      </c>
      <c r="B23" s="65" t="s">
        <v>252</v>
      </c>
      <c r="C23" s="66"/>
      <c r="D23" s="67"/>
      <c r="E23" s="66"/>
      <c r="F23" s="69"/>
      <c r="G23" s="66"/>
      <c r="H23" s="70"/>
      <c r="I23" s="71"/>
      <c r="J23" s="71"/>
      <c r="K23" s="34" t="s">
        <v>65</v>
      </c>
      <c r="L23" s="72">
        <v>38</v>
      </c>
      <c r="M23" s="72"/>
      <c r="N23" s="73"/>
      <c r="O23" s="79" t="s">
        <v>367</v>
      </c>
      <c r="P23" s="81">
        <v>43628.58577546296</v>
      </c>
      <c r="Q23" s="79" t="s">
        <v>375</v>
      </c>
      <c r="R23" s="79"/>
      <c r="S23" s="79"/>
      <c r="T23" s="79" t="s">
        <v>441</v>
      </c>
      <c r="U23" s="79"/>
      <c r="V23" s="82" t="s">
        <v>506</v>
      </c>
      <c r="W23" s="81">
        <v>43628.58577546296</v>
      </c>
      <c r="X23" s="85">
        <v>43628</v>
      </c>
      <c r="Y23" s="87" t="s">
        <v>611</v>
      </c>
      <c r="Z23" s="82" t="s">
        <v>741</v>
      </c>
      <c r="AA23" s="79"/>
      <c r="AB23" s="79"/>
      <c r="AC23" s="87" t="s">
        <v>871</v>
      </c>
      <c r="AD23" s="79"/>
      <c r="AE23" s="79" t="b">
        <v>0</v>
      </c>
      <c r="AF23" s="79">
        <v>0</v>
      </c>
      <c r="AG23" s="87" t="s">
        <v>981</v>
      </c>
      <c r="AH23" s="79" t="b">
        <v>1</v>
      </c>
      <c r="AI23" s="79" t="s">
        <v>982</v>
      </c>
      <c r="AJ23" s="79"/>
      <c r="AK23" s="87" t="s">
        <v>985</v>
      </c>
      <c r="AL23" s="79" t="b">
        <v>0</v>
      </c>
      <c r="AM23" s="79">
        <v>3</v>
      </c>
      <c r="AN23" s="87" t="s">
        <v>870</v>
      </c>
      <c r="AO23" s="79" t="s">
        <v>987</v>
      </c>
      <c r="AP23" s="79" t="b">
        <v>0</v>
      </c>
      <c r="AQ23" s="87" t="s">
        <v>870</v>
      </c>
      <c r="AR23" s="79" t="s">
        <v>196</v>
      </c>
      <c r="AS23" s="79">
        <v>0</v>
      </c>
      <c r="AT23" s="79">
        <v>0</v>
      </c>
      <c r="AU23" s="79"/>
      <c r="AV23" s="79"/>
      <c r="AW23" s="79"/>
      <c r="AX23" s="79"/>
      <c r="AY23" s="79"/>
      <c r="AZ23" s="79"/>
      <c r="BA23" s="79"/>
      <c r="BB23" s="79"/>
      <c r="BC23">
        <v>1</v>
      </c>
      <c r="BD23" s="78" t="str">
        <f>REPLACE(INDEX(GroupVertices[Group],MATCH(Edges24[[#This Row],[Vertex 1]],GroupVertices[Vertex],0)),1,1,"")</f>
        <v>6</v>
      </c>
      <c r="BE23" s="78" t="str">
        <f>REPLACE(INDEX(GroupVertices[Group],MATCH(Edges24[[#This Row],[Vertex 2]],GroupVertices[Vertex],0)),1,1,"")</f>
        <v>6</v>
      </c>
      <c r="BF23" s="48"/>
      <c r="BG23" s="49"/>
      <c r="BH23" s="48"/>
      <c r="BI23" s="49"/>
      <c r="BJ23" s="48"/>
      <c r="BK23" s="49"/>
      <c r="BL23" s="48"/>
      <c r="BM23" s="49"/>
      <c r="BN23" s="48"/>
    </row>
    <row r="24" spans="1:66" ht="15">
      <c r="A24" s="65" t="s">
        <v>254</v>
      </c>
      <c r="B24" s="65" t="s">
        <v>254</v>
      </c>
      <c r="C24" s="66"/>
      <c r="D24" s="67"/>
      <c r="E24" s="66"/>
      <c r="F24" s="69"/>
      <c r="G24" s="66"/>
      <c r="H24" s="70"/>
      <c r="I24" s="71"/>
      <c r="J24" s="71"/>
      <c r="K24" s="34" t="s">
        <v>65</v>
      </c>
      <c r="L24" s="72">
        <v>40</v>
      </c>
      <c r="M24" s="72"/>
      <c r="N24" s="73"/>
      <c r="O24" s="79" t="s">
        <v>196</v>
      </c>
      <c r="P24" s="81">
        <v>43628.65625</v>
      </c>
      <c r="Q24" s="79" t="s">
        <v>376</v>
      </c>
      <c r="R24" s="82" t="s">
        <v>402</v>
      </c>
      <c r="S24" s="79" t="s">
        <v>422</v>
      </c>
      <c r="T24" s="79" t="s">
        <v>444</v>
      </c>
      <c r="U24" s="79"/>
      <c r="V24" s="82" t="s">
        <v>507</v>
      </c>
      <c r="W24" s="81">
        <v>43628.65625</v>
      </c>
      <c r="X24" s="85">
        <v>43628</v>
      </c>
      <c r="Y24" s="87" t="s">
        <v>612</v>
      </c>
      <c r="Z24" s="82" t="s">
        <v>742</v>
      </c>
      <c r="AA24" s="79"/>
      <c r="AB24" s="79"/>
      <c r="AC24" s="87" t="s">
        <v>872</v>
      </c>
      <c r="AD24" s="79"/>
      <c r="AE24" s="79" t="b">
        <v>0</v>
      </c>
      <c r="AF24" s="79">
        <v>1</v>
      </c>
      <c r="AG24" s="87" t="s">
        <v>981</v>
      </c>
      <c r="AH24" s="79" t="b">
        <v>0</v>
      </c>
      <c r="AI24" s="79" t="s">
        <v>982</v>
      </c>
      <c r="AJ24" s="79"/>
      <c r="AK24" s="87" t="s">
        <v>981</v>
      </c>
      <c r="AL24" s="79" t="b">
        <v>0</v>
      </c>
      <c r="AM24" s="79">
        <v>0</v>
      </c>
      <c r="AN24" s="87" t="s">
        <v>981</v>
      </c>
      <c r="AO24" s="79" t="s">
        <v>995</v>
      </c>
      <c r="AP24" s="79" t="b">
        <v>0</v>
      </c>
      <c r="AQ24" s="87" t="s">
        <v>872</v>
      </c>
      <c r="AR24" s="79" t="s">
        <v>196</v>
      </c>
      <c r="AS24" s="79">
        <v>0</v>
      </c>
      <c r="AT24" s="79">
        <v>0</v>
      </c>
      <c r="AU24" s="79"/>
      <c r="AV24" s="79"/>
      <c r="AW24" s="79"/>
      <c r="AX24" s="79"/>
      <c r="AY24" s="79"/>
      <c r="AZ24" s="79"/>
      <c r="BA24" s="79"/>
      <c r="BB24" s="79"/>
      <c r="BC24">
        <v>1</v>
      </c>
      <c r="BD24" s="78" t="str">
        <f>REPLACE(INDEX(GroupVertices[Group],MATCH(Edges24[[#This Row],[Vertex 1]],GroupVertices[Vertex],0)),1,1,"")</f>
        <v>4</v>
      </c>
      <c r="BE24" s="78" t="str">
        <f>REPLACE(INDEX(GroupVertices[Group],MATCH(Edges24[[#This Row],[Vertex 2]],GroupVertices[Vertex],0)),1,1,"")</f>
        <v>4</v>
      </c>
      <c r="BF24" s="48">
        <v>0</v>
      </c>
      <c r="BG24" s="49">
        <v>0</v>
      </c>
      <c r="BH24" s="48">
        <v>0</v>
      </c>
      <c r="BI24" s="49">
        <v>0</v>
      </c>
      <c r="BJ24" s="48">
        <v>0</v>
      </c>
      <c r="BK24" s="49">
        <v>0</v>
      </c>
      <c r="BL24" s="48">
        <v>27</v>
      </c>
      <c r="BM24" s="49">
        <v>100</v>
      </c>
      <c r="BN24" s="48">
        <v>27</v>
      </c>
    </row>
    <row r="25" spans="1:66" ht="15">
      <c r="A25" s="65" t="s">
        <v>255</v>
      </c>
      <c r="B25" s="65" t="s">
        <v>259</v>
      </c>
      <c r="C25" s="66"/>
      <c r="D25" s="67"/>
      <c r="E25" s="66"/>
      <c r="F25" s="69"/>
      <c r="G25" s="66"/>
      <c r="H25" s="70"/>
      <c r="I25" s="71"/>
      <c r="J25" s="71"/>
      <c r="K25" s="34" t="s">
        <v>65</v>
      </c>
      <c r="L25" s="72">
        <v>41</v>
      </c>
      <c r="M25" s="72"/>
      <c r="N25" s="73"/>
      <c r="O25" s="79" t="s">
        <v>367</v>
      </c>
      <c r="P25" s="81">
        <v>43628.779016203705</v>
      </c>
      <c r="Q25" s="79" t="s">
        <v>377</v>
      </c>
      <c r="R25" s="79"/>
      <c r="S25" s="79"/>
      <c r="T25" s="79" t="s">
        <v>445</v>
      </c>
      <c r="U25" s="79"/>
      <c r="V25" s="82" t="s">
        <v>508</v>
      </c>
      <c r="W25" s="81">
        <v>43628.779016203705</v>
      </c>
      <c r="X25" s="85">
        <v>43628</v>
      </c>
      <c r="Y25" s="87" t="s">
        <v>613</v>
      </c>
      <c r="Z25" s="82" t="s">
        <v>743</v>
      </c>
      <c r="AA25" s="79"/>
      <c r="AB25" s="79"/>
      <c r="AC25" s="87" t="s">
        <v>873</v>
      </c>
      <c r="AD25" s="79"/>
      <c r="AE25" s="79" t="b">
        <v>0</v>
      </c>
      <c r="AF25" s="79">
        <v>0</v>
      </c>
      <c r="AG25" s="87" t="s">
        <v>981</v>
      </c>
      <c r="AH25" s="79" t="b">
        <v>0</v>
      </c>
      <c r="AI25" s="79" t="s">
        <v>982</v>
      </c>
      <c r="AJ25" s="79"/>
      <c r="AK25" s="87" t="s">
        <v>981</v>
      </c>
      <c r="AL25" s="79" t="b">
        <v>0</v>
      </c>
      <c r="AM25" s="79">
        <v>1</v>
      </c>
      <c r="AN25" s="87" t="s">
        <v>878</v>
      </c>
      <c r="AO25" s="79" t="s">
        <v>993</v>
      </c>
      <c r="AP25" s="79" t="b">
        <v>0</v>
      </c>
      <c r="AQ25" s="87" t="s">
        <v>878</v>
      </c>
      <c r="AR25" s="79" t="s">
        <v>196</v>
      </c>
      <c r="AS25" s="79">
        <v>0</v>
      </c>
      <c r="AT25" s="79">
        <v>0</v>
      </c>
      <c r="AU25" s="79"/>
      <c r="AV25" s="79"/>
      <c r="AW25" s="79"/>
      <c r="AX25" s="79"/>
      <c r="AY25" s="79"/>
      <c r="AZ25" s="79"/>
      <c r="BA25" s="79"/>
      <c r="BB25" s="79"/>
      <c r="BC25">
        <v>1</v>
      </c>
      <c r="BD25" s="78" t="str">
        <f>REPLACE(INDEX(GroupVertices[Group],MATCH(Edges24[[#This Row],[Vertex 1]],GroupVertices[Vertex],0)),1,1,"")</f>
        <v>10</v>
      </c>
      <c r="BE25" s="78" t="str">
        <f>REPLACE(INDEX(GroupVertices[Group],MATCH(Edges24[[#This Row],[Vertex 2]],GroupVertices[Vertex],0)),1,1,"")</f>
        <v>10</v>
      </c>
      <c r="BF25" s="48">
        <v>1</v>
      </c>
      <c r="BG25" s="49">
        <v>2.2222222222222223</v>
      </c>
      <c r="BH25" s="48">
        <v>3</v>
      </c>
      <c r="BI25" s="49">
        <v>6.666666666666667</v>
      </c>
      <c r="BJ25" s="48">
        <v>0</v>
      </c>
      <c r="BK25" s="49">
        <v>0</v>
      </c>
      <c r="BL25" s="48">
        <v>41</v>
      </c>
      <c r="BM25" s="49">
        <v>91.11111111111111</v>
      </c>
      <c r="BN25" s="48">
        <v>45</v>
      </c>
    </row>
    <row r="26" spans="1:66" ht="15">
      <c r="A26" s="65" t="s">
        <v>256</v>
      </c>
      <c r="B26" s="65" t="s">
        <v>284</v>
      </c>
      <c r="C26" s="66"/>
      <c r="D26" s="67"/>
      <c r="E26" s="66"/>
      <c r="F26" s="69"/>
      <c r="G26" s="66"/>
      <c r="H26" s="70"/>
      <c r="I26" s="71"/>
      <c r="J26" s="71"/>
      <c r="K26" s="34" t="s">
        <v>65</v>
      </c>
      <c r="L26" s="72">
        <v>42</v>
      </c>
      <c r="M26" s="72"/>
      <c r="N26" s="73"/>
      <c r="O26" s="79" t="s">
        <v>367</v>
      </c>
      <c r="P26" s="81">
        <v>43629.57096064815</v>
      </c>
      <c r="Q26" s="79" t="s">
        <v>378</v>
      </c>
      <c r="R26" s="79"/>
      <c r="S26" s="79"/>
      <c r="T26" s="79" t="s">
        <v>446</v>
      </c>
      <c r="U26" s="79"/>
      <c r="V26" s="82" t="s">
        <v>509</v>
      </c>
      <c r="W26" s="81">
        <v>43629.57096064815</v>
      </c>
      <c r="X26" s="85">
        <v>43629</v>
      </c>
      <c r="Y26" s="87" t="s">
        <v>614</v>
      </c>
      <c r="Z26" s="82" t="s">
        <v>744</v>
      </c>
      <c r="AA26" s="79"/>
      <c r="AB26" s="79"/>
      <c r="AC26" s="87" t="s">
        <v>874</v>
      </c>
      <c r="AD26" s="79"/>
      <c r="AE26" s="79" t="b">
        <v>0</v>
      </c>
      <c r="AF26" s="79">
        <v>0</v>
      </c>
      <c r="AG26" s="87" t="s">
        <v>981</v>
      </c>
      <c r="AH26" s="79" t="b">
        <v>0</v>
      </c>
      <c r="AI26" s="79" t="s">
        <v>982</v>
      </c>
      <c r="AJ26" s="79"/>
      <c r="AK26" s="87" t="s">
        <v>981</v>
      </c>
      <c r="AL26" s="79" t="b">
        <v>0</v>
      </c>
      <c r="AM26" s="79">
        <v>5</v>
      </c>
      <c r="AN26" s="87" t="s">
        <v>904</v>
      </c>
      <c r="AO26" s="79" t="s">
        <v>987</v>
      </c>
      <c r="AP26" s="79" t="b">
        <v>0</v>
      </c>
      <c r="AQ26" s="87" t="s">
        <v>904</v>
      </c>
      <c r="AR26" s="79" t="s">
        <v>196</v>
      </c>
      <c r="AS26" s="79">
        <v>0</v>
      </c>
      <c r="AT26" s="79">
        <v>0</v>
      </c>
      <c r="AU26" s="79"/>
      <c r="AV26" s="79"/>
      <c r="AW26" s="79"/>
      <c r="AX26" s="79"/>
      <c r="AY26" s="79"/>
      <c r="AZ26" s="79"/>
      <c r="BA26" s="79"/>
      <c r="BB26" s="79"/>
      <c r="BC26">
        <v>1</v>
      </c>
      <c r="BD26" s="78" t="str">
        <f>REPLACE(INDEX(GroupVertices[Group],MATCH(Edges24[[#This Row],[Vertex 1]],GroupVertices[Vertex],0)),1,1,"")</f>
        <v>5</v>
      </c>
      <c r="BE26" s="78" t="str">
        <f>REPLACE(INDEX(GroupVertices[Group],MATCH(Edges24[[#This Row],[Vertex 2]],GroupVertices[Vertex],0)),1,1,"")</f>
        <v>5</v>
      </c>
      <c r="BF26" s="48">
        <v>1</v>
      </c>
      <c r="BG26" s="49">
        <v>3.0303030303030303</v>
      </c>
      <c r="BH26" s="48">
        <v>2</v>
      </c>
      <c r="BI26" s="49">
        <v>6.0606060606060606</v>
      </c>
      <c r="BJ26" s="48">
        <v>0</v>
      </c>
      <c r="BK26" s="49">
        <v>0</v>
      </c>
      <c r="BL26" s="48">
        <v>30</v>
      </c>
      <c r="BM26" s="49">
        <v>90.9090909090909</v>
      </c>
      <c r="BN26" s="48">
        <v>33</v>
      </c>
    </row>
    <row r="27" spans="1:66" ht="15">
      <c r="A27" s="65" t="s">
        <v>257</v>
      </c>
      <c r="B27" s="65" t="s">
        <v>284</v>
      </c>
      <c r="C27" s="66"/>
      <c r="D27" s="67"/>
      <c r="E27" s="66"/>
      <c r="F27" s="69"/>
      <c r="G27" s="66"/>
      <c r="H27" s="70"/>
      <c r="I27" s="71"/>
      <c r="J27" s="71"/>
      <c r="K27" s="34" t="s">
        <v>65</v>
      </c>
      <c r="L27" s="72">
        <v>43</v>
      </c>
      <c r="M27" s="72"/>
      <c r="N27" s="73"/>
      <c r="O27" s="79" t="s">
        <v>367</v>
      </c>
      <c r="P27" s="81">
        <v>43629.58356481481</v>
      </c>
      <c r="Q27" s="79" t="s">
        <v>378</v>
      </c>
      <c r="R27" s="79"/>
      <c r="S27" s="79"/>
      <c r="T27" s="79" t="s">
        <v>446</v>
      </c>
      <c r="U27" s="79"/>
      <c r="V27" s="82" t="s">
        <v>510</v>
      </c>
      <c r="W27" s="81">
        <v>43629.58356481481</v>
      </c>
      <c r="X27" s="85">
        <v>43629</v>
      </c>
      <c r="Y27" s="87" t="s">
        <v>615</v>
      </c>
      <c r="Z27" s="82" t="s">
        <v>745</v>
      </c>
      <c r="AA27" s="79"/>
      <c r="AB27" s="79"/>
      <c r="AC27" s="87" t="s">
        <v>875</v>
      </c>
      <c r="AD27" s="79"/>
      <c r="AE27" s="79" t="b">
        <v>0</v>
      </c>
      <c r="AF27" s="79">
        <v>0</v>
      </c>
      <c r="AG27" s="87" t="s">
        <v>981</v>
      </c>
      <c r="AH27" s="79" t="b">
        <v>0</v>
      </c>
      <c r="AI27" s="79" t="s">
        <v>982</v>
      </c>
      <c r="AJ27" s="79"/>
      <c r="AK27" s="87" t="s">
        <v>981</v>
      </c>
      <c r="AL27" s="79" t="b">
        <v>0</v>
      </c>
      <c r="AM27" s="79">
        <v>5</v>
      </c>
      <c r="AN27" s="87" t="s">
        <v>904</v>
      </c>
      <c r="AO27" s="79" t="s">
        <v>993</v>
      </c>
      <c r="AP27" s="79" t="b">
        <v>0</v>
      </c>
      <c r="AQ27" s="87" t="s">
        <v>904</v>
      </c>
      <c r="AR27" s="79" t="s">
        <v>196</v>
      </c>
      <c r="AS27" s="79">
        <v>0</v>
      </c>
      <c r="AT27" s="79">
        <v>0</v>
      </c>
      <c r="AU27" s="79"/>
      <c r="AV27" s="79"/>
      <c r="AW27" s="79"/>
      <c r="AX27" s="79"/>
      <c r="AY27" s="79"/>
      <c r="AZ27" s="79"/>
      <c r="BA27" s="79"/>
      <c r="BB27" s="79"/>
      <c r="BC27">
        <v>1</v>
      </c>
      <c r="BD27" s="78" t="str">
        <f>REPLACE(INDEX(GroupVertices[Group],MATCH(Edges24[[#This Row],[Vertex 1]],GroupVertices[Vertex],0)),1,1,"")</f>
        <v>5</v>
      </c>
      <c r="BE27" s="78" t="str">
        <f>REPLACE(INDEX(GroupVertices[Group],MATCH(Edges24[[#This Row],[Vertex 2]],GroupVertices[Vertex],0)),1,1,"")</f>
        <v>5</v>
      </c>
      <c r="BF27" s="48">
        <v>1</v>
      </c>
      <c r="BG27" s="49">
        <v>3.0303030303030303</v>
      </c>
      <c r="BH27" s="48">
        <v>2</v>
      </c>
      <c r="BI27" s="49">
        <v>6.0606060606060606</v>
      </c>
      <c r="BJ27" s="48">
        <v>0</v>
      </c>
      <c r="BK27" s="49">
        <v>0</v>
      </c>
      <c r="BL27" s="48">
        <v>30</v>
      </c>
      <c r="BM27" s="49">
        <v>90.9090909090909</v>
      </c>
      <c r="BN27" s="48">
        <v>33</v>
      </c>
    </row>
    <row r="28" spans="1:66" ht="15">
      <c r="A28" s="65" t="s">
        <v>258</v>
      </c>
      <c r="B28" s="65" t="s">
        <v>258</v>
      </c>
      <c r="C28" s="66"/>
      <c r="D28" s="67"/>
      <c r="E28" s="66"/>
      <c r="F28" s="69"/>
      <c r="G28" s="66"/>
      <c r="H28" s="70"/>
      <c r="I28" s="71"/>
      <c r="J28" s="71"/>
      <c r="K28" s="34" t="s">
        <v>65</v>
      </c>
      <c r="L28" s="72">
        <v>44</v>
      </c>
      <c r="M28" s="72"/>
      <c r="N28" s="73"/>
      <c r="O28" s="79" t="s">
        <v>196</v>
      </c>
      <c r="P28" s="81">
        <v>43628.43487268518</v>
      </c>
      <c r="Q28" s="79" t="s">
        <v>374</v>
      </c>
      <c r="R28" s="79" t="s">
        <v>403</v>
      </c>
      <c r="S28" s="79" t="s">
        <v>423</v>
      </c>
      <c r="T28" s="79" t="s">
        <v>447</v>
      </c>
      <c r="U28" s="79"/>
      <c r="V28" s="82" t="s">
        <v>511</v>
      </c>
      <c r="W28" s="81">
        <v>43628.43487268518</v>
      </c>
      <c r="X28" s="85">
        <v>43628</v>
      </c>
      <c r="Y28" s="87" t="s">
        <v>616</v>
      </c>
      <c r="Z28" s="82" t="s">
        <v>746</v>
      </c>
      <c r="AA28" s="79"/>
      <c r="AB28" s="79"/>
      <c r="AC28" s="87" t="s">
        <v>876</v>
      </c>
      <c r="AD28" s="79"/>
      <c r="AE28" s="79" t="b">
        <v>0</v>
      </c>
      <c r="AF28" s="79">
        <v>12</v>
      </c>
      <c r="AG28" s="87" t="s">
        <v>981</v>
      </c>
      <c r="AH28" s="79" t="b">
        <v>1</v>
      </c>
      <c r="AI28" s="79" t="s">
        <v>982</v>
      </c>
      <c r="AJ28" s="79"/>
      <c r="AK28" s="87" t="s">
        <v>878</v>
      </c>
      <c r="AL28" s="79" t="b">
        <v>0</v>
      </c>
      <c r="AM28" s="79">
        <v>2</v>
      </c>
      <c r="AN28" s="87" t="s">
        <v>981</v>
      </c>
      <c r="AO28" s="79" t="s">
        <v>993</v>
      </c>
      <c r="AP28" s="79" t="b">
        <v>0</v>
      </c>
      <c r="AQ28" s="87" t="s">
        <v>876</v>
      </c>
      <c r="AR28" s="79" t="s">
        <v>196</v>
      </c>
      <c r="AS28" s="79">
        <v>0</v>
      </c>
      <c r="AT28" s="79">
        <v>0</v>
      </c>
      <c r="AU28" s="79"/>
      <c r="AV28" s="79"/>
      <c r="AW28" s="79"/>
      <c r="AX28" s="79"/>
      <c r="AY28" s="79"/>
      <c r="AZ28" s="79"/>
      <c r="BA28" s="79"/>
      <c r="BB28" s="79"/>
      <c r="BC28">
        <v>1</v>
      </c>
      <c r="BD28" s="78" t="str">
        <f>REPLACE(INDEX(GroupVertices[Group],MATCH(Edges24[[#This Row],[Vertex 1]],GroupVertices[Vertex],0)),1,1,"")</f>
        <v>10</v>
      </c>
      <c r="BE28" s="78" t="str">
        <f>REPLACE(INDEX(GroupVertices[Group],MATCH(Edges24[[#This Row],[Vertex 2]],GroupVertices[Vertex],0)),1,1,"")</f>
        <v>10</v>
      </c>
      <c r="BF28" s="48">
        <v>0</v>
      </c>
      <c r="BG28" s="49">
        <v>0</v>
      </c>
      <c r="BH28" s="48">
        <v>0</v>
      </c>
      <c r="BI28" s="49">
        <v>0</v>
      </c>
      <c r="BJ28" s="48">
        <v>0</v>
      </c>
      <c r="BK28" s="49">
        <v>0</v>
      </c>
      <c r="BL28" s="48">
        <v>40</v>
      </c>
      <c r="BM28" s="49">
        <v>100</v>
      </c>
      <c r="BN28" s="48">
        <v>40</v>
      </c>
    </row>
    <row r="29" spans="1:66" ht="15">
      <c r="A29" s="65" t="s">
        <v>259</v>
      </c>
      <c r="B29" s="65" t="s">
        <v>258</v>
      </c>
      <c r="C29" s="66"/>
      <c r="D29" s="67"/>
      <c r="E29" s="66"/>
      <c r="F29" s="69"/>
      <c r="G29" s="66"/>
      <c r="H29" s="70"/>
      <c r="I29" s="71"/>
      <c r="J29" s="71"/>
      <c r="K29" s="34" t="s">
        <v>65</v>
      </c>
      <c r="L29" s="72">
        <v>45</v>
      </c>
      <c r="M29" s="72"/>
      <c r="N29" s="73"/>
      <c r="O29" s="79" t="s">
        <v>367</v>
      </c>
      <c r="P29" s="81">
        <v>43629.621400462966</v>
      </c>
      <c r="Q29" s="79" t="s">
        <v>374</v>
      </c>
      <c r="R29" s="79"/>
      <c r="S29" s="79"/>
      <c r="T29" s="79" t="s">
        <v>440</v>
      </c>
      <c r="U29" s="79"/>
      <c r="V29" s="82" t="s">
        <v>512</v>
      </c>
      <c r="W29" s="81">
        <v>43629.621400462966</v>
      </c>
      <c r="X29" s="85">
        <v>43629</v>
      </c>
      <c r="Y29" s="87" t="s">
        <v>617</v>
      </c>
      <c r="Z29" s="82" t="s">
        <v>747</v>
      </c>
      <c r="AA29" s="79"/>
      <c r="AB29" s="79"/>
      <c r="AC29" s="87" t="s">
        <v>877</v>
      </c>
      <c r="AD29" s="79"/>
      <c r="AE29" s="79" t="b">
        <v>0</v>
      </c>
      <c r="AF29" s="79">
        <v>0</v>
      </c>
      <c r="AG29" s="87" t="s">
        <v>981</v>
      </c>
      <c r="AH29" s="79" t="b">
        <v>1</v>
      </c>
      <c r="AI29" s="79" t="s">
        <v>982</v>
      </c>
      <c r="AJ29" s="79"/>
      <c r="AK29" s="87" t="s">
        <v>878</v>
      </c>
      <c r="AL29" s="79" t="b">
        <v>0</v>
      </c>
      <c r="AM29" s="79">
        <v>2</v>
      </c>
      <c r="AN29" s="87" t="s">
        <v>876</v>
      </c>
      <c r="AO29" s="79" t="s">
        <v>993</v>
      </c>
      <c r="AP29" s="79" t="b">
        <v>0</v>
      </c>
      <c r="AQ29" s="87" t="s">
        <v>876</v>
      </c>
      <c r="AR29" s="79" t="s">
        <v>196</v>
      </c>
      <c r="AS29" s="79">
        <v>0</v>
      </c>
      <c r="AT29" s="79">
        <v>0</v>
      </c>
      <c r="AU29" s="79"/>
      <c r="AV29" s="79"/>
      <c r="AW29" s="79"/>
      <c r="AX29" s="79"/>
      <c r="AY29" s="79"/>
      <c r="AZ29" s="79"/>
      <c r="BA29" s="79"/>
      <c r="BB29" s="79"/>
      <c r="BC29">
        <v>1</v>
      </c>
      <c r="BD29" s="78" t="str">
        <f>REPLACE(INDEX(GroupVertices[Group],MATCH(Edges24[[#This Row],[Vertex 1]],GroupVertices[Vertex],0)),1,1,"")</f>
        <v>10</v>
      </c>
      <c r="BE29" s="78" t="str">
        <f>REPLACE(INDEX(GroupVertices[Group],MATCH(Edges24[[#This Row],[Vertex 2]],GroupVertices[Vertex],0)),1,1,"")</f>
        <v>10</v>
      </c>
      <c r="BF29" s="48">
        <v>0</v>
      </c>
      <c r="BG29" s="49">
        <v>0</v>
      </c>
      <c r="BH29" s="48">
        <v>0</v>
      </c>
      <c r="BI29" s="49">
        <v>0</v>
      </c>
      <c r="BJ29" s="48">
        <v>0</v>
      </c>
      <c r="BK29" s="49">
        <v>0</v>
      </c>
      <c r="BL29" s="48">
        <v>40</v>
      </c>
      <c r="BM29" s="49">
        <v>100</v>
      </c>
      <c r="BN29" s="48">
        <v>40</v>
      </c>
    </row>
    <row r="30" spans="1:66" ht="15">
      <c r="A30" s="65" t="s">
        <v>259</v>
      </c>
      <c r="B30" s="65" t="s">
        <v>259</v>
      </c>
      <c r="C30" s="66"/>
      <c r="D30" s="67"/>
      <c r="E30" s="66"/>
      <c r="F30" s="69"/>
      <c r="G30" s="66"/>
      <c r="H30" s="70"/>
      <c r="I30" s="71"/>
      <c r="J30" s="71"/>
      <c r="K30" s="34" t="s">
        <v>65</v>
      </c>
      <c r="L30" s="72">
        <v>46</v>
      </c>
      <c r="M30" s="72"/>
      <c r="N30" s="73"/>
      <c r="O30" s="79" t="s">
        <v>196</v>
      </c>
      <c r="P30" s="81">
        <v>43627.84480324074</v>
      </c>
      <c r="Q30" s="79" t="s">
        <v>377</v>
      </c>
      <c r="R30" s="82" t="s">
        <v>404</v>
      </c>
      <c r="S30" s="79" t="s">
        <v>418</v>
      </c>
      <c r="T30" s="79" t="s">
        <v>448</v>
      </c>
      <c r="U30" s="79"/>
      <c r="V30" s="82" t="s">
        <v>512</v>
      </c>
      <c r="W30" s="81">
        <v>43627.84480324074</v>
      </c>
      <c r="X30" s="85">
        <v>43627</v>
      </c>
      <c r="Y30" s="87" t="s">
        <v>618</v>
      </c>
      <c r="Z30" s="82" t="s">
        <v>748</v>
      </c>
      <c r="AA30" s="79"/>
      <c r="AB30" s="79"/>
      <c r="AC30" s="87" t="s">
        <v>878</v>
      </c>
      <c r="AD30" s="79"/>
      <c r="AE30" s="79" t="b">
        <v>0</v>
      </c>
      <c r="AF30" s="79">
        <v>7</v>
      </c>
      <c r="AG30" s="87" t="s">
        <v>981</v>
      </c>
      <c r="AH30" s="79" t="b">
        <v>0</v>
      </c>
      <c r="AI30" s="79" t="s">
        <v>982</v>
      </c>
      <c r="AJ30" s="79"/>
      <c r="AK30" s="87" t="s">
        <v>981</v>
      </c>
      <c r="AL30" s="79" t="b">
        <v>0</v>
      </c>
      <c r="AM30" s="79">
        <v>1</v>
      </c>
      <c r="AN30" s="87" t="s">
        <v>981</v>
      </c>
      <c r="AO30" s="79" t="s">
        <v>987</v>
      </c>
      <c r="AP30" s="79" t="b">
        <v>0</v>
      </c>
      <c r="AQ30" s="87" t="s">
        <v>878</v>
      </c>
      <c r="AR30" s="79" t="s">
        <v>196</v>
      </c>
      <c r="AS30" s="79">
        <v>0</v>
      </c>
      <c r="AT30" s="79">
        <v>0</v>
      </c>
      <c r="AU30" s="79"/>
      <c r="AV30" s="79"/>
      <c r="AW30" s="79"/>
      <c r="AX30" s="79"/>
      <c r="AY30" s="79"/>
      <c r="AZ30" s="79"/>
      <c r="BA30" s="79"/>
      <c r="BB30" s="79"/>
      <c r="BC30">
        <v>1</v>
      </c>
      <c r="BD30" s="78" t="str">
        <f>REPLACE(INDEX(GroupVertices[Group],MATCH(Edges24[[#This Row],[Vertex 1]],GroupVertices[Vertex],0)),1,1,"")</f>
        <v>10</v>
      </c>
      <c r="BE30" s="78" t="str">
        <f>REPLACE(INDEX(GroupVertices[Group],MATCH(Edges24[[#This Row],[Vertex 2]],GroupVertices[Vertex],0)),1,1,"")</f>
        <v>10</v>
      </c>
      <c r="BF30" s="48">
        <v>1</v>
      </c>
      <c r="BG30" s="49">
        <v>2.2222222222222223</v>
      </c>
      <c r="BH30" s="48">
        <v>3</v>
      </c>
      <c r="BI30" s="49">
        <v>6.666666666666667</v>
      </c>
      <c r="BJ30" s="48">
        <v>0</v>
      </c>
      <c r="BK30" s="49">
        <v>0</v>
      </c>
      <c r="BL30" s="48">
        <v>41</v>
      </c>
      <c r="BM30" s="49">
        <v>91.11111111111111</v>
      </c>
      <c r="BN30" s="48">
        <v>45</v>
      </c>
    </row>
    <row r="31" spans="1:66" ht="15">
      <c r="A31" s="65" t="s">
        <v>260</v>
      </c>
      <c r="B31" s="65" t="s">
        <v>347</v>
      </c>
      <c r="C31" s="66"/>
      <c r="D31" s="67"/>
      <c r="E31" s="66"/>
      <c r="F31" s="69"/>
      <c r="G31" s="66"/>
      <c r="H31" s="70"/>
      <c r="I31" s="71"/>
      <c r="J31" s="71"/>
      <c r="K31" s="34" t="s">
        <v>65</v>
      </c>
      <c r="L31" s="72">
        <v>47</v>
      </c>
      <c r="M31" s="72"/>
      <c r="N31" s="73"/>
      <c r="O31" s="79" t="s">
        <v>367</v>
      </c>
      <c r="P31" s="81">
        <v>43629.92486111111</v>
      </c>
      <c r="Q31" s="79" t="s">
        <v>379</v>
      </c>
      <c r="R31" s="79"/>
      <c r="S31" s="79"/>
      <c r="T31" s="79" t="s">
        <v>449</v>
      </c>
      <c r="U31" s="79"/>
      <c r="V31" s="82" t="s">
        <v>513</v>
      </c>
      <c r="W31" s="81">
        <v>43629.92486111111</v>
      </c>
      <c r="X31" s="85">
        <v>43629</v>
      </c>
      <c r="Y31" s="87" t="s">
        <v>619</v>
      </c>
      <c r="Z31" s="82" t="s">
        <v>749</v>
      </c>
      <c r="AA31" s="79"/>
      <c r="AB31" s="79"/>
      <c r="AC31" s="87" t="s">
        <v>879</v>
      </c>
      <c r="AD31" s="79"/>
      <c r="AE31" s="79" t="b">
        <v>0</v>
      </c>
      <c r="AF31" s="79">
        <v>0</v>
      </c>
      <c r="AG31" s="87" t="s">
        <v>981</v>
      </c>
      <c r="AH31" s="79" t="b">
        <v>0</v>
      </c>
      <c r="AI31" s="79" t="s">
        <v>982</v>
      </c>
      <c r="AJ31" s="79"/>
      <c r="AK31" s="87" t="s">
        <v>981</v>
      </c>
      <c r="AL31" s="79" t="b">
        <v>0</v>
      </c>
      <c r="AM31" s="79">
        <v>69</v>
      </c>
      <c r="AN31" s="87" t="s">
        <v>973</v>
      </c>
      <c r="AO31" s="79" t="s">
        <v>994</v>
      </c>
      <c r="AP31" s="79" t="b">
        <v>0</v>
      </c>
      <c r="AQ31" s="87" t="s">
        <v>973</v>
      </c>
      <c r="AR31" s="79" t="s">
        <v>196</v>
      </c>
      <c r="AS31" s="79">
        <v>0</v>
      </c>
      <c r="AT31" s="79">
        <v>0</v>
      </c>
      <c r="AU31" s="79"/>
      <c r="AV31" s="79"/>
      <c r="AW31" s="79"/>
      <c r="AX31" s="79"/>
      <c r="AY31" s="79"/>
      <c r="AZ31" s="79"/>
      <c r="BA31" s="79"/>
      <c r="BB31" s="79"/>
      <c r="BC31">
        <v>1</v>
      </c>
      <c r="BD31" s="78" t="str">
        <f>REPLACE(INDEX(GroupVertices[Group],MATCH(Edges24[[#This Row],[Vertex 1]],GroupVertices[Vertex],0)),1,1,"")</f>
        <v>1</v>
      </c>
      <c r="BE31" s="78" t="str">
        <f>REPLACE(INDEX(GroupVertices[Group],MATCH(Edges24[[#This Row],[Vertex 2]],GroupVertices[Vertex],0)),1,1,"")</f>
        <v>1</v>
      </c>
      <c r="BF31" s="48"/>
      <c r="BG31" s="49"/>
      <c r="BH31" s="48"/>
      <c r="BI31" s="49"/>
      <c r="BJ31" s="48"/>
      <c r="BK31" s="49"/>
      <c r="BL31" s="48"/>
      <c r="BM31" s="49"/>
      <c r="BN31" s="48"/>
    </row>
    <row r="32" spans="1:66" ht="15">
      <c r="A32" s="65" t="s">
        <v>261</v>
      </c>
      <c r="B32" s="65" t="s">
        <v>347</v>
      </c>
      <c r="C32" s="66"/>
      <c r="D32" s="67"/>
      <c r="E32" s="66"/>
      <c r="F32" s="69"/>
      <c r="G32" s="66"/>
      <c r="H32" s="70"/>
      <c r="I32" s="71"/>
      <c r="J32" s="71"/>
      <c r="K32" s="34" t="s">
        <v>65</v>
      </c>
      <c r="L32" s="72">
        <v>51</v>
      </c>
      <c r="M32" s="72"/>
      <c r="N32" s="73"/>
      <c r="O32" s="79" t="s">
        <v>367</v>
      </c>
      <c r="P32" s="81">
        <v>43629.930243055554</v>
      </c>
      <c r="Q32" s="79" t="s">
        <v>379</v>
      </c>
      <c r="R32" s="79"/>
      <c r="S32" s="79"/>
      <c r="T32" s="79" t="s">
        <v>449</v>
      </c>
      <c r="U32" s="79"/>
      <c r="V32" s="82" t="s">
        <v>514</v>
      </c>
      <c r="W32" s="81">
        <v>43629.930243055554</v>
      </c>
      <c r="X32" s="85">
        <v>43629</v>
      </c>
      <c r="Y32" s="87" t="s">
        <v>620</v>
      </c>
      <c r="Z32" s="82" t="s">
        <v>750</v>
      </c>
      <c r="AA32" s="79"/>
      <c r="AB32" s="79"/>
      <c r="AC32" s="87" t="s">
        <v>880</v>
      </c>
      <c r="AD32" s="79"/>
      <c r="AE32" s="79" t="b">
        <v>0</v>
      </c>
      <c r="AF32" s="79">
        <v>0</v>
      </c>
      <c r="AG32" s="87" t="s">
        <v>981</v>
      </c>
      <c r="AH32" s="79" t="b">
        <v>0</v>
      </c>
      <c r="AI32" s="79" t="s">
        <v>982</v>
      </c>
      <c r="AJ32" s="79"/>
      <c r="AK32" s="87" t="s">
        <v>981</v>
      </c>
      <c r="AL32" s="79" t="b">
        <v>0</v>
      </c>
      <c r="AM32" s="79">
        <v>69</v>
      </c>
      <c r="AN32" s="87" t="s">
        <v>973</v>
      </c>
      <c r="AO32" s="79" t="s">
        <v>986</v>
      </c>
      <c r="AP32" s="79" t="b">
        <v>0</v>
      </c>
      <c r="AQ32" s="87" t="s">
        <v>973</v>
      </c>
      <c r="AR32" s="79" t="s">
        <v>196</v>
      </c>
      <c r="AS32" s="79">
        <v>0</v>
      </c>
      <c r="AT32" s="79">
        <v>0</v>
      </c>
      <c r="AU32" s="79"/>
      <c r="AV32" s="79"/>
      <c r="AW32" s="79"/>
      <c r="AX32" s="79"/>
      <c r="AY32" s="79"/>
      <c r="AZ32" s="79"/>
      <c r="BA32" s="79"/>
      <c r="BB32" s="79"/>
      <c r="BC32">
        <v>1</v>
      </c>
      <c r="BD32" s="78" t="str">
        <f>REPLACE(INDEX(GroupVertices[Group],MATCH(Edges24[[#This Row],[Vertex 1]],GroupVertices[Vertex],0)),1,1,"")</f>
        <v>1</v>
      </c>
      <c r="BE32" s="78" t="str">
        <f>REPLACE(INDEX(GroupVertices[Group],MATCH(Edges24[[#This Row],[Vertex 2]],GroupVertices[Vertex],0)),1,1,"")</f>
        <v>1</v>
      </c>
      <c r="BF32" s="48"/>
      <c r="BG32" s="49"/>
      <c r="BH32" s="48"/>
      <c r="BI32" s="49"/>
      <c r="BJ32" s="48"/>
      <c r="BK32" s="49"/>
      <c r="BL32" s="48"/>
      <c r="BM32" s="49"/>
      <c r="BN32" s="48"/>
    </row>
    <row r="33" spans="1:66" ht="15">
      <c r="A33" s="65" t="s">
        <v>262</v>
      </c>
      <c r="B33" s="65" t="s">
        <v>347</v>
      </c>
      <c r="C33" s="66"/>
      <c r="D33" s="67"/>
      <c r="E33" s="66"/>
      <c r="F33" s="69"/>
      <c r="G33" s="66"/>
      <c r="H33" s="70"/>
      <c r="I33" s="71"/>
      <c r="J33" s="71"/>
      <c r="K33" s="34" t="s">
        <v>65</v>
      </c>
      <c r="L33" s="72">
        <v>55</v>
      </c>
      <c r="M33" s="72"/>
      <c r="N33" s="73"/>
      <c r="O33" s="79" t="s">
        <v>367</v>
      </c>
      <c r="P33" s="81">
        <v>43629.93230324074</v>
      </c>
      <c r="Q33" s="79" t="s">
        <v>379</v>
      </c>
      <c r="R33" s="79"/>
      <c r="S33" s="79"/>
      <c r="T33" s="79" t="s">
        <v>449</v>
      </c>
      <c r="U33" s="79"/>
      <c r="V33" s="82" t="s">
        <v>515</v>
      </c>
      <c r="W33" s="81">
        <v>43629.93230324074</v>
      </c>
      <c r="X33" s="85">
        <v>43629</v>
      </c>
      <c r="Y33" s="87" t="s">
        <v>621</v>
      </c>
      <c r="Z33" s="82" t="s">
        <v>751</v>
      </c>
      <c r="AA33" s="79"/>
      <c r="AB33" s="79"/>
      <c r="AC33" s="87" t="s">
        <v>881</v>
      </c>
      <c r="AD33" s="79"/>
      <c r="AE33" s="79" t="b">
        <v>0</v>
      </c>
      <c r="AF33" s="79">
        <v>0</v>
      </c>
      <c r="AG33" s="87" t="s">
        <v>981</v>
      </c>
      <c r="AH33" s="79" t="b">
        <v>0</v>
      </c>
      <c r="AI33" s="79" t="s">
        <v>982</v>
      </c>
      <c r="AJ33" s="79"/>
      <c r="AK33" s="87" t="s">
        <v>981</v>
      </c>
      <c r="AL33" s="79" t="b">
        <v>0</v>
      </c>
      <c r="AM33" s="79">
        <v>69</v>
      </c>
      <c r="AN33" s="87" t="s">
        <v>973</v>
      </c>
      <c r="AO33" s="79" t="s">
        <v>987</v>
      </c>
      <c r="AP33" s="79" t="b">
        <v>0</v>
      </c>
      <c r="AQ33" s="87" t="s">
        <v>973</v>
      </c>
      <c r="AR33" s="79" t="s">
        <v>196</v>
      </c>
      <c r="AS33" s="79">
        <v>0</v>
      </c>
      <c r="AT33" s="79">
        <v>0</v>
      </c>
      <c r="AU33" s="79"/>
      <c r="AV33" s="79"/>
      <c r="AW33" s="79"/>
      <c r="AX33" s="79"/>
      <c r="AY33" s="79"/>
      <c r="AZ33" s="79"/>
      <c r="BA33" s="79"/>
      <c r="BB33" s="79"/>
      <c r="BC33">
        <v>1</v>
      </c>
      <c r="BD33" s="78" t="str">
        <f>REPLACE(INDEX(GroupVertices[Group],MATCH(Edges24[[#This Row],[Vertex 1]],GroupVertices[Vertex],0)),1,1,"")</f>
        <v>1</v>
      </c>
      <c r="BE33" s="78" t="str">
        <f>REPLACE(INDEX(GroupVertices[Group],MATCH(Edges24[[#This Row],[Vertex 2]],GroupVertices[Vertex],0)),1,1,"")</f>
        <v>1</v>
      </c>
      <c r="BF33" s="48"/>
      <c r="BG33" s="49"/>
      <c r="BH33" s="48"/>
      <c r="BI33" s="49"/>
      <c r="BJ33" s="48"/>
      <c r="BK33" s="49"/>
      <c r="BL33" s="48"/>
      <c r="BM33" s="49"/>
      <c r="BN33" s="48"/>
    </row>
    <row r="34" spans="1:66" ht="15">
      <c r="A34" s="65" t="s">
        <v>263</v>
      </c>
      <c r="B34" s="65" t="s">
        <v>347</v>
      </c>
      <c r="C34" s="66"/>
      <c r="D34" s="67"/>
      <c r="E34" s="66"/>
      <c r="F34" s="69"/>
      <c r="G34" s="66"/>
      <c r="H34" s="70"/>
      <c r="I34" s="71"/>
      <c r="J34" s="71"/>
      <c r="K34" s="34" t="s">
        <v>65</v>
      </c>
      <c r="L34" s="72">
        <v>59</v>
      </c>
      <c r="M34" s="72"/>
      <c r="N34" s="73"/>
      <c r="O34" s="79" t="s">
        <v>367</v>
      </c>
      <c r="P34" s="81">
        <v>43629.95329861111</v>
      </c>
      <c r="Q34" s="79" t="s">
        <v>379</v>
      </c>
      <c r="R34" s="79"/>
      <c r="S34" s="79"/>
      <c r="T34" s="79" t="s">
        <v>449</v>
      </c>
      <c r="U34" s="79"/>
      <c r="V34" s="82" t="s">
        <v>516</v>
      </c>
      <c r="W34" s="81">
        <v>43629.95329861111</v>
      </c>
      <c r="X34" s="85">
        <v>43629</v>
      </c>
      <c r="Y34" s="87" t="s">
        <v>622</v>
      </c>
      <c r="Z34" s="82" t="s">
        <v>752</v>
      </c>
      <c r="AA34" s="79"/>
      <c r="AB34" s="79"/>
      <c r="AC34" s="87" t="s">
        <v>882</v>
      </c>
      <c r="AD34" s="79"/>
      <c r="AE34" s="79" t="b">
        <v>0</v>
      </c>
      <c r="AF34" s="79">
        <v>0</v>
      </c>
      <c r="AG34" s="87" t="s">
        <v>981</v>
      </c>
      <c r="AH34" s="79" t="b">
        <v>0</v>
      </c>
      <c r="AI34" s="79" t="s">
        <v>982</v>
      </c>
      <c r="AJ34" s="79"/>
      <c r="AK34" s="87" t="s">
        <v>981</v>
      </c>
      <c r="AL34" s="79" t="b">
        <v>0</v>
      </c>
      <c r="AM34" s="79">
        <v>69</v>
      </c>
      <c r="AN34" s="87" t="s">
        <v>973</v>
      </c>
      <c r="AO34" s="79" t="s">
        <v>987</v>
      </c>
      <c r="AP34" s="79" t="b">
        <v>0</v>
      </c>
      <c r="AQ34" s="87" t="s">
        <v>973</v>
      </c>
      <c r="AR34" s="79" t="s">
        <v>196</v>
      </c>
      <c r="AS34" s="79">
        <v>0</v>
      </c>
      <c r="AT34" s="79">
        <v>0</v>
      </c>
      <c r="AU34" s="79"/>
      <c r="AV34" s="79"/>
      <c r="AW34" s="79"/>
      <c r="AX34" s="79"/>
      <c r="AY34" s="79"/>
      <c r="AZ34" s="79"/>
      <c r="BA34" s="79"/>
      <c r="BB34" s="79"/>
      <c r="BC34">
        <v>1</v>
      </c>
      <c r="BD34" s="78" t="str">
        <f>REPLACE(INDEX(GroupVertices[Group],MATCH(Edges24[[#This Row],[Vertex 1]],GroupVertices[Vertex],0)),1,1,"")</f>
        <v>1</v>
      </c>
      <c r="BE34" s="78" t="str">
        <f>REPLACE(INDEX(GroupVertices[Group],MATCH(Edges24[[#This Row],[Vertex 2]],GroupVertices[Vertex],0)),1,1,"")</f>
        <v>1</v>
      </c>
      <c r="BF34" s="48"/>
      <c r="BG34" s="49"/>
      <c r="BH34" s="48"/>
      <c r="BI34" s="49"/>
      <c r="BJ34" s="48"/>
      <c r="BK34" s="49"/>
      <c r="BL34" s="48"/>
      <c r="BM34" s="49"/>
      <c r="BN34" s="48"/>
    </row>
    <row r="35" spans="1:66" ht="15">
      <c r="A35" s="65" t="s">
        <v>264</v>
      </c>
      <c r="B35" s="65" t="s">
        <v>347</v>
      </c>
      <c r="C35" s="66"/>
      <c r="D35" s="67"/>
      <c r="E35" s="66"/>
      <c r="F35" s="69"/>
      <c r="G35" s="66"/>
      <c r="H35" s="70"/>
      <c r="I35" s="71"/>
      <c r="J35" s="71"/>
      <c r="K35" s="34" t="s">
        <v>65</v>
      </c>
      <c r="L35" s="72">
        <v>63</v>
      </c>
      <c r="M35" s="72"/>
      <c r="N35" s="73"/>
      <c r="O35" s="79" t="s">
        <v>367</v>
      </c>
      <c r="P35" s="81">
        <v>43629.96072916667</v>
      </c>
      <c r="Q35" s="79" t="s">
        <v>379</v>
      </c>
      <c r="R35" s="79"/>
      <c r="S35" s="79"/>
      <c r="T35" s="79" t="s">
        <v>449</v>
      </c>
      <c r="U35" s="79"/>
      <c r="V35" s="82" t="s">
        <v>517</v>
      </c>
      <c r="W35" s="81">
        <v>43629.96072916667</v>
      </c>
      <c r="X35" s="85">
        <v>43629</v>
      </c>
      <c r="Y35" s="87" t="s">
        <v>623</v>
      </c>
      <c r="Z35" s="82" t="s">
        <v>753</v>
      </c>
      <c r="AA35" s="79"/>
      <c r="AB35" s="79"/>
      <c r="AC35" s="87" t="s">
        <v>883</v>
      </c>
      <c r="AD35" s="79"/>
      <c r="AE35" s="79" t="b">
        <v>0</v>
      </c>
      <c r="AF35" s="79">
        <v>0</v>
      </c>
      <c r="AG35" s="87" t="s">
        <v>981</v>
      </c>
      <c r="AH35" s="79" t="b">
        <v>0</v>
      </c>
      <c r="AI35" s="79" t="s">
        <v>982</v>
      </c>
      <c r="AJ35" s="79"/>
      <c r="AK35" s="87" t="s">
        <v>981</v>
      </c>
      <c r="AL35" s="79" t="b">
        <v>0</v>
      </c>
      <c r="AM35" s="79">
        <v>69</v>
      </c>
      <c r="AN35" s="87" t="s">
        <v>973</v>
      </c>
      <c r="AO35" s="79" t="s">
        <v>994</v>
      </c>
      <c r="AP35" s="79" t="b">
        <v>0</v>
      </c>
      <c r="AQ35" s="87" t="s">
        <v>973</v>
      </c>
      <c r="AR35" s="79" t="s">
        <v>196</v>
      </c>
      <c r="AS35" s="79">
        <v>0</v>
      </c>
      <c r="AT35" s="79">
        <v>0</v>
      </c>
      <c r="AU35" s="79"/>
      <c r="AV35" s="79"/>
      <c r="AW35" s="79"/>
      <c r="AX35" s="79"/>
      <c r="AY35" s="79"/>
      <c r="AZ35" s="79"/>
      <c r="BA35" s="79"/>
      <c r="BB35" s="79"/>
      <c r="BC35">
        <v>1</v>
      </c>
      <c r="BD35" s="78" t="str">
        <f>REPLACE(INDEX(GroupVertices[Group],MATCH(Edges24[[#This Row],[Vertex 1]],GroupVertices[Vertex],0)),1,1,"")</f>
        <v>1</v>
      </c>
      <c r="BE35" s="78" t="str">
        <f>REPLACE(INDEX(GroupVertices[Group],MATCH(Edges24[[#This Row],[Vertex 2]],GroupVertices[Vertex],0)),1,1,"")</f>
        <v>1</v>
      </c>
      <c r="BF35" s="48"/>
      <c r="BG35" s="49"/>
      <c r="BH35" s="48"/>
      <c r="BI35" s="49"/>
      <c r="BJ35" s="48"/>
      <c r="BK35" s="49"/>
      <c r="BL35" s="48"/>
      <c r="BM35" s="49"/>
      <c r="BN35" s="48"/>
    </row>
    <row r="36" spans="1:66" ht="15">
      <c r="A36" s="65" t="s">
        <v>265</v>
      </c>
      <c r="B36" s="65" t="s">
        <v>347</v>
      </c>
      <c r="C36" s="66"/>
      <c r="D36" s="67"/>
      <c r="E36" s="66"/>
      <c r="F36" s="69"/>
      <c r="G36" s="66"/>
      <c r="H36" s="70"/>
      <c r="I36" s="71"/>
      <c r="J36" s="71"/>
      <c r="K36" s="34" t="s">
        <v>65</v>
      </c>
      <c r="L36" s="72">
        <v>67</v>
      </c>
      <c r="M36" s="72"/>
      <c r="N36" s="73"/>
      <c r="O36" s="79" t="s">
        <v>367</v>
      </c>
      <c r="P36" s="81">
        <v>43629.97119212963</v>
      </c>
      <c r="Q36" s="79" t="s">
        <v>379</v>
      </c>
      <c r="R36" s="79"/>
      <c r="S36" s="79"/>
      <c r="T36" s="79" t="s">
        <v>449</v>
      </c>
      <c r="U36" s="79"/>
      <c r="V36" s="82" t="s">
        <v>518</v>
      </c>
      <c r="W36" s="81">
        <v>43629.97119212963</v>
      </c>
      <c r="X36" s="85">
        <v>43629</v>
      </c>
      <c r="Y36" s="87" t="s">
        <v>624</v>
      </c>
      <c r="Z36" s="82" t="s">
        <v>754</v>
      </c>
      <c r="AA36" s="79"/>
      <c r="AB36" s="79"/>
      <c r="AC36" s="87" t="s">
        <v>884</v>
      </c>
      <c r="AD36" s="79"/>
      <c r="AE36" s="79" t="b">
        <v>0</v>
      </c>
      <c r="AF36" s="79">
        <v>0</v>
      </c>
      <c r="AG36" s="87" t="s">
        <v>981</v>
      </c>
      <c r="AH36" s="79" t="b">
        <v>0</v>
      </c>
      <c r="AI36" s="79" t="s">
        <v>982</v>
      </c>
      <c r="AJ36" s="79"/>
      <c r="AK36" s="87" t="s">
        <v>981</v>
      </c>
      <c r="AL36" s="79" t="b">
        <v>0</v>
      </c>
      <c r="AM36" s="79">
        <v>69</v>
      </c>
      <c r="AN36" s="87" t="s">
        <v>973</v>
      </c>
      <c r="AO36" s="79" t="s">
        <v>987</v>
      </c>
      <c r="AP36" s="79" t="b">
        <v>0</v>
      </c>
      <c r="AQ36" s="87" t="s">
        <v>973</v>
      </c>
      <c r="AR36" s="79" t="s">
        <v>196</v>
      </c>
      <c r="AS36" s="79">
        <v>0</v>
      </c>
      <c r="AT36" s="79">
        <v>0</v>
      </c>
      <c r="AU36" s="79"/>
      <c r="AV36" s="79"/>
      <c r="AW36" s="79"/>
      <c r="AX36" s="79"/>
      <c r="AY36" s="79"/>
      <c r="AZ36" s="79"/>
      <c r="BA36" s="79"/>
      <c r="BB36" s="79"/>
      <c r="BC36">
        <v>1</v>
      </c>
      <c r="BD36" s="78" t="str">
        <f>REPLACE(INDEX(GroupVertices[Group],MATCH(Edges24[[#This Row],[Vertex 1]],GroupVertices[Vertex],0)),1,1,"")</f>
        <v>1</v>
      </c>
      <c r="BE36" s="78" t="str">
        <f>REPLACE(INDEX(GroupVertices[Group],MATCH(Edges24[[#This Row],[Vertex 2]],GroupVertices[Vertex],0)),1,1,"")</f>
        <v>1</v>
      </c>
      <c r="BF36" s="48"/>
      <c r="BG36" s="49"/>
      <c r="BH36" s="48"/>
      <c r="BI36" s="49"/>
      <c r="BJ36" s="48"/>
      <c r="BK36" s="49"/>
      <c r="BL36" s="48"/>
      <c r="BM36" s="49"/>
      <c r="BN36" s="48"/>
    </row>
    <row r="37" spans="1:66" ht="15">
      <c r="A37" s="65" t="s">
        <v>266</v>
      </c>
      <c r="B37" s="65" t="s">
        <v>347</v>
      </c>
      <c r="C37" s="66"/>
      <c r="D37" s="67"/>
      <c r="E37" s="66"/>
      <c r="F37" s="69"/>
      <c r="G37" s="66"/>
      <c r="H37" s="70"/>
      <c r="I37" s="71"/>
      <c r="J37" s="71"/>
      <c r="K37" s="34" t="s">
        <v>65</v>
      </c>
      <c r="L37" s="72">
        <v>71</v>
      </c>
      <c r="M37" s="72"/>
      <c r="N37" s="73"/>
      <c r="O37" s="79" t="s">
        <v>367</v>
      </c>
      <c r="P37" s="81">
        <v>43630.01697916666</v>
      </c>
      <c r="Q37" s="79" t="s">
        <v>379</v>
      </c>
      <c r="R37" s="79"/>
      <c r="S37" s="79"/>
      <c r="T37" s="79" t="s">
        <v>449</v>
      </c>
      <c r="U37" s="79"/>
      <c r="V37" s="82" t="s">
        <v>519</v>
      </c>
      <c r="W37" s="81">
        <v>43630.01697916666</v>
      </c>
      <c r="X37" s="85">
        <v>43630</v>
      </c>
      <c r="Y37" s="87" t="s">
        <v>625</v>
      </c>
      <c r="Z37" s="82" t="s">
        <v>755</v>
      </c>
      <c r="AA37" s="79"/>
      <c r="AB37" s="79"/>
      <c r="AC37" s="87" t="s">
        <v>885</v>
      </c>
      <c r="AD37" s="79"/>
      <c r="AE37" s="79" t="b">
        <v>0</v>
      </c>
      <c r="AF37" s="79">
        <v>0</v>
      </c>
      <c r="AG37" s="87" t="s">
        <v>981</v>
      </c>
      <c r="AH37" s="79" t="b">
        <v>0</v>
      </c>
      <c r="AI37" s="79" t="s">
        <v>982</v>
      </c>
      <c r="AJ37" s="79"/>
      <c r="AK37" s="87" t="s">
        <v>981</v>
      </c>
      <c r="AL37" s="79" t="b">
        <v>0</v>
      </c>
      <c r="AM37" s="79">
        <v>69</v>
      </c>
      <c r="AN37" s="87" t="s">
        <v>973</v>
      </c>
      <c r="AO37" s="79" t="s">
        <v>993</v>
      </c>
      <c r="AP37" s="79" t="b">
        <v>0</v>
      </c>
      <c r="AQ37" s="87" t="s">
        <v>973</v>
      </c>
      <c r="AR37" s="79" t="s">
        <v>196</v>
      </c>
      <c r="AS37" s="79">
        <v>0</v>
      </c>
      <c r="AT37" s="79">
        <v>0</v>
      </c>
      <c r="AU37" s="79"/>
      <c r="AV37" s="79"/>
      <c r="AW37" s="79"/>
      <c r="AX37" s="79"/>
      <c r="AY37" s="79"/>
      <c r="AZ37" s="79"/>
      <c r="BA37" s="79"/>
      <c r="BB37" s="79"/>
      <c r="BC37">
        <v>1</v>
      </c>
      <c r="BD37" s="78" t="str">
        <f>REPLACE(INDEX(GroupVertices[Group],MATCH(Edges24[[#This Row],[Vertex 1]],GroupVertices[Vertex],0)),1,1,"")</f>
        <v>1</v>
      </c>
      <c r="BE37" s="78" t="str">
        <f>REPLACE(INDEX(GroupVertices[Group],MATCH(Edges24[[#This Row],[Vertex 2]],GroupVertices[Vertex],0)),1,1,"")</f>
        <v>1</v>
      </c>
      <c r="BF37" s="48"/>
      <c r="BG37" s="49"/>
      <c r="BH37" s="48"/>
      <c r="BI37" s="49"/>
      <c r="BJ37" s="48"/>
      <c r="BK37" s="49"/>
      <c r="BL37" s="48"/>
      <c r="BM37" s="49"/>
      <c r="BN37" s="48"/>
    </row>
    <row r="38" spans="1:66" ht="15">
      <c r="A38" s="65" t="s">
        <v>267</v>
      </c>
      <c r="B38" s="65" t="s">
        <v>347</v>
      </c>
      <c r="C38" s="66"/>
      <c r="D38" s="67"/>
      <c r="E38" s="66"/>
      <c r="F38" s="69"/>
      <c r="G38" s="66"/>
      <c r="H38" s="70"/>
      <c r="I38" s="71"/>
      <c r="J38" s="71"/>
      <c r="K38" s="34" t="s">
        <v>65</v>
      </c>
      <c r="L38" s="72">
        <v>75</v>
      </c>
      <c r="M38" s="72"/>
      <c r="N38" s="73"/>
      <c r="O38" s="79" t="s">
        <v>367</v>
      </c>
      <c r="P38" s="81">
        <v>43630.04900462963</v>
      </c>
      <c r="Q38" s="79" t="s">
        <v>379</v>
      </c>
      <c r="R38" s="79"/>
      <c r="S38" s="79"/>
      <c r="T38" s="79" t="s">
        <v>449</v>
      </c>
      <c r="U38" s="79"/>
      <c r="V38" s="82" t="s">
        <v>520</v>
      </c>
      <c r="W38" s="81">
        <v>43630.04900462963</v>
      </c>
      <c r="X38" s="85">
        <v>43630</v>
      </c>
      <c r="Y38" s="87" t="s">
        <v>626</v>
      </c>
      <c r="Z38" s="82" t="s">
        <v>756</v>
      </c>
      <c r="AA38" s="79"/>
      <c r="AB38" s="79"/>
      <c r="AC38" s="87" t="s">
        <v>886</v>
      </c>
      <c r="AD38" s="79"/>
      <c r="AE38" s="79" t="b">
        <v>0</v>
      </c>
      <c r="AF38" s="79">
        <v>0</v>
      </c>
      <c r="AG38" s="87" t="s">
        <v>981</v>
      </c>
      <c r="AH38" s="79" t="b">
        <v>0</v>
      </c>
      <c r="AI38" s="79" t="s">
        <v>982</v>
      </c>
      <c r="AJ38" s="79"/>
      <c r="AK38" s="87" t="s">
        <v>981</v>
      </c>
      <c r="AL38" s="79" t="b">
        <v>0</v>
      </c>
      <c r="AM38" s="79">
        <v>69</v>
      </c>
      <c r="AN38" s="87" t="s">
        <v>973</v>
      </c>
      <c r="AO38" s="79" t="s">
        <v>994</v>
      </c>
      <c r="AP38" s="79" t="b">
        <v>0</v>
      </c>
      <c r="AQ38" s="87" t="s">
        <v>973</v>
      </c>
      <c r="AR38" s="79" t="s">
        <v>196</v>
      </c>
      <c r="AS38" s="79">
        <v>0</v>
      </c>
      <c r="AT38" s="79">
        <v>0</v>
      </c>
      <c r="AU38" s="79"/>
      <c r="AV38" s="79"/>
      <c r="AW38" s="79"/>
      <c r="AX38" s="79"/>
      <c r="AY38" s="79"/>
      <c r="AZ38" s="79"/>
      <c r="BA38" s="79"/>
      <c r="BB38" s="79"/>
      <c r="BC38">
        <v>1</v>
      </c>
      <c r="BD38" s="78" t="str">
        <f>REPLACE(INDEX(GroupVertices[Group],MATCH(Edges24[[#This Row],[Vertex 1]],GroupVertices[Vertex],0)),1,1,"")</f>
        <v>1</v>
      </c>
      <c r="BE38" s="78" t="str">
        <f>REPLACE(INDEX(GroupVertices[Group],MATCH(Edges24[[#This Row],[Vertex 2]],GroupVertices[Vertex],0)),1,1,"")</f>
        <v>1</v>
      </c>
      <c r="BF38" s="48"/>
      <c r="BG38" s="49"/>
      <c r="BH38" s="48"/>
      <c r="BI38" s="49"/>
      <c r="BJ38" s="48"/>
      <c r="BK38" s="49"/>
      <c r="BL38" s="48"/>
      <c r="BM38" s="49"/>
      <c r="BN38" s="48"/>
    </row>
    <row r="39" spans="1:66" ht="15">
      <c r="A39" s="65" t="s">
        <v>268</v>
      </c>
      <c r="B39" s="65" t="s">
        <v>347</v>
      </c>
      <c r="C39" s="66"/>
      <c r="D39" s="67"/>
      <c r="E39" s="66"/>
      <c r="F39" s="69"/>
      <c r="G39" s="66"/>
      <c r="H39" s="70"/>
      <c r="I39" s="71"/>
      <c r="J39" s="71"/>
      <c r="K39" s="34" t="s">
        <v>65</v>
      </c>
      <c r="L39" s="72">
        <v>79</v>
      </c>
      <c r="M39" s="72"/>
      <c r="N39" s="73"/>
      <c r="O39" s="79" t="s">
        <v>367</v>
      </c>
      <c r="P39" s="81">
        <v>43630.051354166666</v>
      </c>
      <c r="Q39" s="79" t="s">
        <v>379</v>
      </c>
      <c r="R39" s="79"/>
      <c r="S39" s="79"/>
      <c r="T39" s="79" t="s">
        <v>449</v>
      </c>
      <c r="U39" s="79"/>
      <c r="V39" s="82" t="s">
        <v>521</v>
      </c>
      <c r="W39" s="81">
        <v>43630.051354166666</v>
      </c>
      <c r="X39" s="85">
        <v>43630</v>
      </c>
      <c r="Y39" s="87" t="s">
        <v>627</v>
      </c>
      <c r="Z39" s="82" t="s">
        <v>757</v>
      </c>
      <c r="AA39" s="79"/>
      <c r="AB39" s="79"/>
      <c r="AC39" s="87" t="s">
        <v>887</v>
      </c>
      <c r="AD39" s="79"/>
      <c r="AE39" s="79" t="b">
        <v>0</v>
      </c>
      <c r="AF39" s="79">
        <v>0</v>
      </c>
      <c r="AG39" s="87" t="s">
        <v>981</v>
      </c>
      <c r="AH39" s="79" t="b">
        <v>0</v>
      </c>
      <c r="AI39" s="79" t="s">
        <v>982</v>
      </c>
      <c r="AJ39" s="79"/>
      <c r="AK39" s="87" t="s">
        <v>981</v>
      </c>
      <c r="AL39" s="79" t="b">
        <v>0</v>
      </c>
      <c r="AM39" s="79">
        <v>69</v>
      </c>
      <c r="AN39" s="87" t="s">
        <v>973</v>
      </c>
      <c r="AO39" s="79" t="s">
        <v>993</v>
      </c>
      <c r="AP39" s="79" t="b">
        <v>0</v>
      </c>
      <c r="AQ39" s="87" t="s">
        <v>973</v>
      </c>
      <c r="AR39" s="79" t="s">
        <v>196</v>
      </c>
      <c r="AS39" s="79">
        <v>0</v>
      </c>
      <c r="AT39" s="79">
        <v>0</v>
      </c>
      <c r="AU39" s="79"/>
      <c r="AV39" s="79"/>
      <c r="AW39" s="79"/>
      <c r="AX39" s="79"/>
      <c r="AY39" s="79"/>
      <c r="AZ39" s="79"/>
      <c r="BA39" s="79"/>
      <c r="BB39" s="79"/>
      <c r="BC39">
        <v>1</v>
      </c>
      <c r="BD39" s="78" t="str">
        <f>REPLACE(INDEX(GroupVertices[Group],MATCH(Edges24[[#This Row],[Vertex 1]],GroupVertices[Vertex],0)),1,1,"")</f>
        <v>1</v>
      </c>
      <c r="BE39" s="78" t="str">
        <f>REPLACE(INDEX(GroupVertices[Group],MATCH(Edges24[[#This Row],[Vertex 2]],GroupVertices[Vertex],0)),1,1,"")</f>
        <v>1</v>
      </c>
      <c r="BF39" s="48"/>
      <c r="BG39" s="49"/>
      <c r="BH39" s="48"/>
      <c r="BI39" s="49"/>
      <c r="BJ39" s="48"/>
      <c r="BK39" s="49"/>
      <c r="BL39" s="48"/>
      <c r="BM39" s="49"/>
      <c r="BN39" s="48"/>
    </row>
    <row r="40" spans="1:66" ht="15">
      <c r="A40" s="65" t="s">
        <v>269</v>
      </c>
      <c r="B40" s="65" t="s">
        <v>347</v>
      </c>
      <c r="C40" s="66"/>
      <c r="D40" s="67"/>
      <c r="E40" s="66"/>
      <c r="F40" s="69"/>
      <c r="G40" s="66"/>
      <c r="H40" s="70"/>
      <c r="I40" s="71"/>
      <c r="J40" s="71"/>
      <c r="K40" s="34" t="s">
        <v>65</v>
      </c>
      <c r="L40" s="72">
        <v>83</v>
      </c>
      <c r="M40" s="72"/>
      <c r="N40" s="73"/>
      <c r="O40" s="79" t="s">
        <v>367</v>
      </c>
      <c r="P40" s="81">
        <v>43630.13815972222</v>
      </c>
      <c r="Q40" s="79" t="s">
        <v>379</v>
      </c>
      <c r="R40" s="79"/>
      <c r="S40" s="79"/>
      <c r="T40" s="79" t="s">
        <v>449</v>
      </c>
      <c r="U40" s="79"/>
      <c r="V40" s="82" t="s">
        <v>522</v>
      </c>
      <c r="W40" s="81">
        <v>43630.13815972222</v>
      </c>
      <c r="X40" s="85">
        <v>43630</v>
      </c>
      <c r="Y40" s="87" t="s">
        <v>628</v>
      </c>
      <c r="Z40" s="82" t="s">
        <v>758</v>
      </c>
      <c r="AA40" s="79"/>
      <c r="AB40" s="79"/>
      <c r="AC40" s="87" t="s">
        <v>888</v>
      </c>
      <c r="AD40" s="79"/>
      <c r="AE40" s="79" t="b">
        <v>0</v>
      </c>
      <c r="AF40" s="79">
        <v>0</v>
      </c>
      <c r="AG40" s="87" t="s">
        <v>981</v>
      </c>
      <c r="AH40" s="79" t="b">
        <v>0</v>
      </c>
      <c r="AI40" s="79" t="s">
        <v>982</v>
      </c>
      <c r="AJ40" s="79"/>
      <c r="AK40" s="87" t="s">
        <v>981</v>
      </c>
      <c r="AL40" s="79" t="b">
        <v>0</v>
      </c>
      <c r="AM40" s="79">
        <v>69</v>
      </c>
      <c r="AN40" s="87" t="s">
        <v>973</v>
      </c>
      <c r="AO40" s="79" t="s">
        <v>993</v>
      </c>
      <c r="AP40" s="79" t="b">
        <v>0</v>
      </c>
      <c r="AQ40" s="87" t="s">
        <v>973</v>
      </c>
      <c r="AR40" s="79" t="s">
        <v>196</v>
      </c>
      <c r="AS40" s="79">
        <v>0</v>
      </c>
      <c r="AT40" s="79">
        <v>0</v>
      </c>
      <c r="AU40" s="79"/>
      <c r="AV40" s="79"/>
      <c r="AW40" s="79"/>
      <c r="AX40" s="79"/>
      <c r="AY40" s="79"/>
      <c r="AZ40" s="79"/>
      <c r="BA40" s="79"/>
      <c r="BB40" s="79"/>
      <c r="BC40">
        <v>1</v>
      </c>
      <c r="BD40" s="78" t="str">
        <f>REPLACE(INDEX(GroupVertices[Group],MATCH(Edges24[[#This Row],[Vertex 1]],GroupVertices[Vertex],0)),1,1,"")</f>
        <v>1</v>
      </c>
      <c r="BE40" s="78" t="str">
        <f>REPLACE(INDEX(GroupVertices[Group],MATCH(Edges24[[#This Row],[Vertex 2]],GroupVertices[Vertex],0)),1,1,"")</f>
        <v>1</v>
      </c>
      <c r="BF40" s="48"/>
      <c r="BG40" s="49"/>
      <c r="BH40" s="48"/>
      <c r="BI40" s="49"/>
      <c r="BJ40" s="48"/>
      <c r="BK40" s="49"/>
      <c r="BL40" s="48"/>
      <c r="BM40" s="49"/>
      <c r="BN40" s="48"/>
    </row>
    <row r="41" spans="1:66" ht="15">
      <c r="A41" s="65" t="s">
        <v>270</v>
      </c>
      <c r="B41" s="65" t="s">
        <v>347</v>
      </c>
      <c r="C41" s="66"/>
      <c r="D41" s="67"/>
      <c r="E41" s="66"/>
      <c r="F41" s="69"/>
      <c r="G41" s="66"/>
      <c r="H41" s="70"/>
      <c r="I41" s="71"/>
      <c r="J41" s="71"/>
      <c r="K41" s="34" t="s">
        <v>65</v>
      </c>
      <c r="L41" s="72">
        <v>87</v>
      </c>
      <c r="M41" s="72"/>
      <c r="N41" s="73"/>
      <c r="O41" s="79" t="s">
        <v>367</v>
      </c>
      <c r="P41" s="81">
        <v>43630.14418981481</v>
      </c>
      <c r="Q41" s="79" t="s">
        <v>379</v>
      </c>
      <c r="R41" s="79"/>
      <c r="S41" s="79"/>
      <c r="T41" s="79" t="s">
        <v>449</v>
      </c>
      <c r="U41" s="79"/>
      <c r="V41" s="82" t="s">
        <v>523</v>
      </c>
      <c r="W41" s="81">
        <v>43630.14418981481</v>
      </c>
      <c r="X41" s="85">
        <v>43630</v>
      </c>
      <c r="Y41" s="87" t="s">
        <v>629</v>
      </c>
      <c r="Z41" s="82" t="s">
        <v>759</v>
      </c>
      <c r="AA41" s="79"/>
      <c r="AB41" s="79"/>
      <c r="AC41" s="87" t="s">
        <v>889</v>
      </c>
      <c r="AD41" s="79"/>
      <c r="AE41" s="79" t="b">
        <v>0</v>
      </c>
      <c r="AF41" s="79">
        <v>0</v>
      </c>
      <c r="AG41" s="87" t="s">
        <v>981</v>
      </c>
      <c r="AH41" s="79" t="b">
        <v>0</v>
      </c>
      <c r="AI41" s="79" t="s">
        <v>982</v>
      </c>
      <c r="AJ41" s="79"/>
      <c r="AK41" s="87" t="s">
        <v>981</v>
      </c>
      <c r="AL41" s="79" t="b">
        <v>0</v>
      </c>
      <c r="AM41" s="79">
        <v>69</v>
      </c>
      <c r="AN41" s="87" t="s">
        <v>973</v>
      </c>
      <c r="AO41" s="79" t="s">
        <v>987</v>
      </c>
      <c r="AP41" s="79" t="b">
        <v>0</v>
      </c>
      <c r="AQ41" s="87" t="s">
        <v>973</v>
      </c>
      <c r="AR41" s="79" t="s">
        <v>196</v>
      </c>
      <c r="AS41" s="79">
        <v>0</v>
      </c>
      <c r="AT41" s="79">
        <v>0</v>
      </c>
      <c r="AU41" s="79"/>
      <c r="AV41" s="79"/>
      <c r="AW41" s="79"/>
      <c r="AX41" s="79"/>
      <c r="AY41" s="79"/>
      <c r="AZ41" s="79"/>
      <c r="BA41" s="79"/>
      <c r="BB41" s="79"/>
      <c r="BC41">
        <v>1</v>
      </c>
      <c r="BD41" s="78" t="str">
        <f>REPLACE(INDEX(GroupVertices[Group],MATCH(Edges24[[#This Row],[Vertex 1]],GroupVertices[Vertex],0)),1,1,"")</f>
        <v>1</v>
      </c>
      <c r="BE41" s="78" t="str">
        <f>REPLACE(INDEX(GroupVertices[Group],MATCH(Edges24[[#This Row],[Vertex 2]],GroupVertices[Vertex],0)),1,1,"")</f>
        <v>1</v>
      </c>
      <c r="BF41" s="48"/>
      <c r="BG41" s="49"/>
      <c r="BH41" s="48"/>
      <c r="BI41" s="49"/>
      <c r="BJ41" s="48"/>
      <c r="BK41" s="49"/>
      <c r="BL41" s="48"/>
      <c r="BM41" s="49"/>
      <c r="BN41" s="48"/>
    </row>
    <row r="42" spans="1:66" ht="15">
      <c r="A42" s="65" t="s">
        <v>271</v>
      </c>
      <c r="B42" s="65" t="s">
        <v>347</v>
      </c>
      <c r="C42" s="66"/>
      <c r="D42" s="67"/>
      <c r="E42" s="66"/>
      <c r="F42" s="69"/>
      <c r="G42" s="66"/>
      <c r="H42" s="70"/>
      <c r="I42" s="71"/>
      <c r="J42" s="71"/>
      <c r="K42" s="34" t="s">
        <v>65</v>
      </c>
      <c r="L42" s="72">
        <v>91</v>
      </c>
      <c r="M42" s="72"/>
      <c r="N42" s="73"/>
      <c r="O42" s="79" t="s">
        <v>367</v>
      </c>
      <c r="P42" s="81">
        <v>43630.18670138889</v>
      </c>
      <c r="Q42" s="79" t="s">
        <v>379</v>
      </c>
      <c r="R42" s="79"/>
      <c r="S42" s="79"/>
      <c r="T42" s="79" t="s">
        <v>449</v>
      </c>
      <c r="U42" s="79"/>
      <c r="V42" s="82" t="s">
        <v>524</v>
      </c>
      <c r="W42" s="81">
        <v>43630.18670138889</v>
      </c>
      <c r="X42" s="85">
        <v>43630</v>
      </c>
      <c r="Y42" s="87" t="s">
        <v>630</v>
      </c>
      <c r="Z42" s="82" t="s">
        <v>760</v>
      </c>
      <c r="AA42" s="79"/>
      <c r="AB42" s="79"/>
      <c r="AC42" s="87" t="s">
        <v>890</v>
      </c>
      <c r="AD42" s="79"/>
      <c r="AE42" s="79" t="b">
        <v>0</v>
      </c>
      <c r="AF42" s="79">
        <v>0</v>
      </c>
      <c r="AG42" s="87" t="s">
        <v>981</v>
      </c>
      <c r="AH42" s="79" t="b">
        <v>0</v>
      </c>
      <c r="AI42" s="79" t="s">
        <v>982</v>
      </c>
      <c r="AJ42" s="79"/>
      <c r="AK42" s="87" t="s">
        <v>981</v>
      </c>
      <c r="AL42" s="79" t="b">
        <v>0</v>
      </c>
      <c r="AM42" s="79">
        <v>69</v>
      </c>
      <c r="AN42" s="87" t="s">
        <v>973</v>
      </c>
      <c r="AO42" s="79" t="s">
        <v>994</v>
      </c>
      <c r="AP42" s="79" t="b">
        <v>0</v>
      </c>
      <c r="AQ42" s="87" t="s">
        <v>973</v>
      </c>
      <c r="AR42" s="79" t="s">
        <v>196</v>
      </c>
      <c r="AS42" s="79">
        <v>0</v>
      </c>
      <c r="AT42" s="79">
        <v>0</v>
      </c>
      <c r="AU42" s="79"/>
      <c r="AV42" s="79"/>
      <c r="AW42" s="79"/>
      <c r="AX42" s="79"/>
      <c r="AY42" s="79"/>
      <c r="AZ42" s="79"/>
      <c r="BA42" s="79"/>
      <c r="BB42" s="79"/>
      <c r="BC42">
        <v>1</v>
      </c>
      <c r="BD42" s="78" t="str">
        <f>REPLACE(INDEX(GroupVertices[Group],MATCH(Edges24[[#This Row],[Vertex 1]],GroupVertices[Vertex],0)),1,1,"")</f>
        <v>1</v>
      </c>
      <c r="BE42" s="78" t="str">
        <f>REPLACE(INDEX(GroupVertices[Group],MATCH(Edges24[[#This Row],[Vertex 2]],GroupVertices[Vertex],0)),1,1,"")</f>
        <v>1</v>
      </c>
      <c r="BF42" s="48"/>
      <c r="BG42" s="49"/>
      <c r="BH42" s="48"/>
      <c r="BI42" s="49"/>
      <c r="BJ42" s="48"/>
      <c r="BK42" s="49"/>
      <c r="BL42" s="48"/>
      <c r="BM42" s="49"/>
      <c r="BN42" s="48"/>
    </row>
    <row r="43" spans="1:66" ht="15">
      <c r="A43" s="65" t="s">
        <v>272</v>
      </c>
      <c r="B43" s="65" t="s">
        <v>347</v>
      </c>
      <c r="C43" s="66"/>
      <c r="D43" s="67"/>
      <c r="E43" s="66"/>
      <c r="F43" s="69"/>
      <c r="G43" s="66"/>
      <c r="H43" s="70"/>
      <c r="I43" s="71"/>
      <c r="J43" s="71"/>
      <c r="K43" s="34" t="s">
        <v>65</v>
      </c>
      <c r="L43" s="72">
        <v>95</v>
      </c>
      <c r="M43" s="72"/>
      <c r="N43" s="73"/>
      <c r="O43" s="79" t="s">
        <v>367</v>
      </c>
      <c r="P43" s="81">
        <v>43630.19327546296</v>
      </c>
      <c r="Q43" s="79" t="s">
        <v>379</v>
      </c>
      <c r="R43" s="79"/>
      <c r="S43" s="79"/>
      <c r="T43" s="79" t="s">
        <v>449</v>
      </c>
      <c r="U43" s="79"/>
      <c r="V43" s="82" t="s">
        <v>525</v>
      </c>
      <c r="W43" s="81">
        <v>43630.19327546296</v>
      </c>
      <c r="X43" s="85">
        <v>43630</v>
      </c>
      <c r="Y43" s="87" t="s">
        <v>631</v>
      </c>
      <c r="Z43" s="82" t="s">
        <v>761</v>
      </c>
      <c r="AA43" s="79"/>
      <c r="AB43" s="79"/>
      <c r="AC43" s="87" t="s">
        <v>891</v>
      </c>
      <c r="AD43" s="79"/>
      <c r="AE43" s="79" t="b">
        <v>0</v>
      </c>
      <c r="AF43" s="79">
        <v>0</v>
      </c>
      <c r="AG43" s="87" t="s">
        <v>981</v>
      </c>
      <c r="AH43" s="79" t="b">
        <v>0</v>
      </c>
      <c r="AI43" s="79" t="s">
        <v>982</v>
      </c>
      <c r="AJ43" s="79"/>
      <c r="AK43" s="87" t="s">
        <v>981</v>
      </c>
      <c r="AL43" s="79" t="b">
        <v>0</v>
      </c>
      <c r="AM43" s="79">
        <v>69</v>
      </c>
      <c r="AN43" s="87" t="s">
        <v>973</v>
      </c>
      <c r="AO43" s="79" t="s">
        <v>994</v>
      </c>
      <c r="AP43" s="79" t="b">
        <v>0</v>
      </c>
      <c r="AQ43" s="87" t="s">
        <v>973</v>
      </c>
      <c r="AR43" s="79" t="s">
        <v>196</v>
      </c>
      <c r="AS43" s="79">
        <v>0</v>
      </c>
      <c r="AT43" s="79">
        <v>0</v>
      </c>
      <c r="AU43" s="79"/>
      <c r="AV43" s="79"/>
      <c r="AW43" s="79"/>
      <c r="AX43" s="79"/>
      <c r="AY43" s="79"/>
      <c r="AZ43" s="79"/>
      <c r="BA43" s="79"/>
      <c r="BB43" s="79"/>
      <c r="BC43">
        <v>1</v>
      </c>
      <c r="BD43" s="78" t="str">
        <f>REPLACE(INDEX(GroupVertices[Group],MATCH(Edges24[[#This Row],[Vertex 1]],GroupVertices[Vertex],0)),1,1,"")</f>
        <v>1</v>
      </c>
      <c r="BE43" s="78" t="str">
        <f>REPLACE(INDEX(GroupVertices[Group],MATCH(Edges24[[#This Row],[Vertex 2]],GroupVertices[Vertex],0)),1,1,"")</f>
        <v>1</v>
      </c>
      <c r="BF43" s="48"/>
      <c r="BG43" s="49"/>
      <c r="BH43" s="48"/>
      <c r="BI43" s="49"/>
      <c r="BJ43" s="48"/>
      <c r="BK43" s="49"/>
      <c r="BL43" s="48"/>
      <c r="BM43" s="49"/>
      <c r="BN43" s="48"/>
    </row>
    <row r="44" spans="1:66" ht="15">
      <c r="A44" s="65" t="s">
        <v>273</v>
      </c>
      <c r="B44" s="65" t="s">
        <v>355</v>
      </c>
      <c r="C44" s="66"/>
      <c r="D44" s="67"/>
      <c r="E44" s="66"/>
      <c r="F44" s="69"/>
      <c r="G44" s="66"/>
      <c r="H44" s="70"/>
      <c r="I44" s="71"/>
      <c r="J44" s="71"/>
      <c r="K44" s="34" t="s">
        <v>65</v>
      </c>
      <c r="L44" s="72">
        <v>99</v>
      </c>
      <c r="M44" s="72"/>
      <c r="N44" s="73"/>
      <c r="O44" s="79" t="s">
        <v>368</v>
      </c>
      <c r="P44" s="81">
        <v>43627.51646990741</v>
      </c>
      <c r="Q44" s="79" t="s">
        <v>373</v>
      </c>
      <c r="R44" s="82" t="s">
        <v>405</v>
      </c>
      <c r="S44" s="79" t="s">
        <v>421</v>
      </c>
      <c r="T44" s="79" t="s">
        <v>450</v>
      </c>
      <c r="U44" s="82" t="s">
        <v>475</v>
      </c>
      <c r="V44" s="82" t="s">
        <v>475</v>
      </c>
      <c r="W44" s="81">
        <v>43627.51646990741</v>
      </c>
      <c r="X44" s="85">
        <v>43627</v>
      </c>
      <c r="Y44" s="87" t="s">
        <v>632</v>
      </c>
      <c r="Z44" s="82" t="s">
        <v>762</v>
      </c>
      <c r="AA44" s="79"/>
      <c r="AB44" s="79"/>
      <c r="AC44" s="87" t="s">
        <v>892</v>
      </c>
      <c r="AD44" s="79"/>
      <c r="AE44" s="79" t="b">
        <v>0</v>
      </c>
      <c r="AF44" s="79">
        <v>1</v>
      </c>
      <c r="AG44" s="87" t="s">
        <v>981</v>
      </c>
      <c r="AH44" s="79" t="b">
        <v>1</v>
      </c>
      <c r="AI44" s="79" t="s">
        <v>982</v>
      </c>
      <c r="AJ44" s="79"/>
      <c r="AK44" s="87" t="s">
        <v>984</v>
      </c>
      <c r="AL44" s="79" t="b">
        <v>0</v>
      </c>
      <c r="AM44" s="79">
        <v>2</v>
      </c>
      <c r="AN44" s="87" t="s">
        <v>981</v>
      </c>
      <c r="AO44" s="79" t="s">
        <v>996</v>
      </c>
      <c r="AP44" s="79" t="b">
        <v>0</v>
      </c>
      <c r="AQ44" s="87" t="s">
        <v>892</v>
      </c>
      <c r="AR44" s="79" t="s">
        <v>196</v>
      </c>
      <c r="AS44" s="79">
        <v>0</v>
      </c>
      <c r="AT44" s="79">
        <v>0</v>
      </c>
      <c r="AU44" s="79"/>
      <c r="AV44" s="79"/>
      <c r="AW44" s="79"/>
      <c r="AX44" s="79"/>
      <c r="AY44" s="79"/>
      <c r="AZ44" s="79"/>
      <c r="BA44" s="79"/>
      <c r="BB44" s="79"/>
      <c r="BC44">
        <v>1</v>
      </c>
      <c r="BD44" s="78" t="str">
        <f>REPLACE(INDEX(GroupVertices[Group],MATCH(Edges24[[#This Row],[Vertex 1]],GroupVertices[Vertex],0)),1,1,"")</f>
        <v>9</v>
      </c>
      <c r="BE44" s="78" t="str">
        <f>REPLACE(INDEX(GroupVertices[Group],MATCH(Edges24[[#This Row],[Vertex 2]],GroupVertices[Vertex],0)),1,1,"")</f>
        <v>9</v>
      </c>
      <c r="BF44" s="48">
        <v>2</v>
      </c>
      <c r="BG44" s="49">
        <v>5.714285714285714</v>
      </c>
      <c r="BH44" s="48">
        <v>1</v>
      </c>
      <c r="BI44" s="49">
        <v>2.857142857142857</v>
      </c>
      <c r="BJ44" s="48">
        <v>0</v>
      </c>
      <c r="BK44" s="49">
        <v>0</v>
      </c>
      <c r="BL44" s="48">
        <v>32</v>
      </c>
      <c r="BM44" s="49">
        <v>91.42857142857143</v>
      </c>
      <c r="BN44" s="48">
        <v>35</v>
      </c>
    </row>
    <row r="45" spans="1:66" ht="15">
      <c r="A45" s="65" t="s">
        <v>274</v>
      </c>
      <c r="B45" s="65" t="s">
        <v>273</v>
      </c>
      <c r="C45" s="66"/>
      <c r="D45" s="67"/>
      <c r="E45" s="66"/>
      <c r="F45" s="69"/>
      <c r="G45" s="66"/>
      <c r="H45" s="70"/>
      <c r="I45" s="71"/>
      <c r="J45" s="71"/>
      <c r="K45" s="34" t="s">
        <v>65</v>
      </c>
      <c r="L45" s="72">
        <v>100</v>
      </c>
      <c r="M45" s="72"/>
      <c r="N45" s="73"/>
      <c r="O45" s="79" t="s">
        <v>367</v>
      </c>
      <c r="P45" s="81">
        <v>43627.51671296296</v>
      </c>
      <c r="Q45" s="79" t="s">
        <v>373</v>
      </c>
      <c r="R45" s="79"/>
      <c r="S45" s="79"/>
      <c r="T45" s="79" t="s">
        <v>438</v>
      </c>
      <c r="U45" s="79"/>
      <c r="V45" s="82" t="s">
        <v>526</v>
      </c>
      <c r="W45" s="81">
        <v>43627.51671296296</v>
      </c>
      <c r="X45" s="85">
        <v>43627</v>
      </c>
      <c r="Y45" s="87" t="s">
        <v>633</v>
      </c>
      <c r="Z45" s="82" t="s">
        <v>763</v>
      </c>
      <c r="AA45" s="79"/>
      <c r="AB45" s="79"/>
      <c r="AC45" s="87" t="s">
        <v>893</v>
      </c>
      <c r="AD45" s="79"/>
      <c r="AE45" s="79" t="b">
        <v>0</v>
      </c>
      <c r="AF45" s="79">
        <v>0</v>
      </c>
      <c r="AG45" s="87" t="s">
        <v>981</v>
      </c>
      <c r="AH45" s="79" t="b">
        <v>1</v>
      </c>
      <c r="AI45" s="79" t="s">
        <v>982</v>
      </c>
      <c r="AJ45" s="79"/>
      <c r="AK45" s="87" t="s">
        <v>984</v>
      </c>
      <c r="AL45" s="79" t="b">
        <v>0</v>
      </c>
      <c r="AM45" s="79">
        <v>2</v>
      </c>
      <c r="AN45" s="87" t="s">
        <v>892</v>
      </c>
      <c r="AO45" s="79" t="s">
        <v>997</v>
      </c>
      <c r="AP45" s="79" t="b">
        <v>0</v>
      </c>
      <c r="AQ45" s="87" t="s">
        <v>892</v>
      </c>
      <c r="AR45" s="79" t="s">
        <v>196</v>
      </c>
      <c r="AS45" s="79">
        <v>0</v>
      </c>
      <c r="AT45" s="79">
        <v>0</v>
      </c>
      <c r="AU45" s="79"/>
      <c r="AV45" s="79"/>
      <c r="AW45" s="79"/>
      <c r="AX45" s="79"/>
      <c r="AY45" s="79"/>
      <c r="AZ45" s="79"/>
      <c r="BA45" s="79"/>
      <c r="BB45" s="79"/>
      <c r="BC45">
        <v>1</v>
      </c>
      <c r="BD45" s="78" t="str">
        <f>REPLACE(INDEX(GroupVertices[Group],MATCH(Edges24[[#This Row],[Vertex 1]],GroupVertices[Vertex],0)),1,1,"")</f>
        <v>9</v>
      </c>
      <c r="BE45" s="78" t="str">
        <f>REPLACE(INDEX(GroupVertices[Group],MATCH(Edges24[[#This Row],[Vertex 2]],GroupVertices[Vertex],0)),1,1,"")</f>
        <v>9</v>
      </c>
      <c r="BF45" s="48"/>
      <c r="BG45" s="49"/>
      <c r="BH45" s="48"/>
      <c r="BI45" s="49"/>
      <c r="BJ45" s="48"/>
      <c r="BK45" s="49"/>
      <c r="BL45" s="48"/>
      <c r="BM45" s="49"/>
      <c r="BN45" s="48"/>
    </row>
    <row r="46" spans="1:66" ht="15">
      <c r="A46" s="65" t="s">
        <v>274</v>
      </c>
      <c r="B46" s="65" t="s">
        <v>347</v>
      </c>
      <c r="C46" s="66"/>
      <c r="D46" s="67"/>
      <c r="E46" s="66"/>
      <c r="F46" s="69"/>
      <c r="G46" s="66"/>
      <c r="H46" s="70"/>
      <c r="I46" s="71"/>
      <c r="J46" s="71"/>
      <c r="K46" s="34" t="s">
        <v>65</v>
      </c>
      <c r="L46" s="72">
        <v>102</v>
      </c>
      <c r="M46" s="72"/>
      <c r="N46" s="73"/>
      <c r="O46" s="79" t="s">
        <v>367</v>
      </c>
      <c r="P46" s="81">
        <v>43630.19386574074</v>
      </c>
      <c r="Q46" s="79" t="s">
        <v>379</v>
      </c>
      <c r="R46" s="79"/>
      <c r="S46" s="79"/>
      <c r="T46" s="79" t="s">
        <v>449</v>
      </c>
      <c r="U46" s="79"/>
      <c r="V46" s="82" t="s">
        <v>526</v>
      </c>
      <c r="W46" s="81">
        <v>43630.19386574074</v>
      </c>
      <c r="X46" s="85">
        <v>43630</v>
      </c>
      <c r="Y46" s="87" t="s">
        <v>634</v>
      </c>
      <c r="Z46" s="82" t="s">
        <v>764</v>
      </c>
      <c r="AA46" s="79"/>
      <c r="AB46" s="79"/>
      <c r="AC46" s="87" t="s">
        <v>894</v>
      </c>
      <c r="AD46" s="79"/>
      <c r="AE46" s="79" t="b">
        <v>0</v>
      </c>
      <c r="AF46" s="79">
        <v>0</v>
      </c>
      <c r="AG46" s="87" t="s">
        <v>981</v>
      </c>
      <c r="AH46" s="79" t="b">
        <v>0</v>
      </c>
      <c r="AI46" s="79" t="s">
        <v>982</v>
      </c>
      <c r="AJ46" s="79"/>
      <c r="AK46" s="87" t="s">
        <v>981</v>
      </c>
      <c r="AL46" s="79" t="b">
        <v>0</v>
      </c>
      <c r="AM46" s="79">
        <v>69</v>
      </c>
      <c r="AN46" s="87" t="s">
        <v>973</v>
      </c>
      <c r="AO46" s="79" t="s">
        <v>997</v>
      </c>
      <c r="AP46" s="79" t="b">
        <v>0</v>
      </c>
      <c r="AQ46" s="87" t="s">
        <v>973</v>
      </c>
      <c r="AR46" s="79" t="s">
        <v>196</v>
      </c>
      <c r="AS46" s="79">
        <v>0</v>
      </c>
      <c r="AT46" s="79">
        <v>0</v>
      </c>
      <c r="AU46" s="79"/>
      <c r="AV46" s="79"/>
      <c r="AW46" s="79"/>
      <c r="AX46" s="79"/>
      <c r="AY46" s="79"/>
      <c r="AZ46" s="79"/>
      <c r="BA46" s="79"/>
      <c r="BB46" s="79"/>
      <c r="BC46">
        <v>1</v>
      </c>
      <c r="BD46" s="78" t="str">
        <f>REPLACE(INDEX(GroupVertices[Group],MATCH(Edges24[[#This Row],[Vertex 1]],GroupVertices[Vertex],0)),1,1,"")</f>
        <v>9</v>
      </c>
      <c r="BE46" s="78" t="str">
        <f>REPLACE(INDEX(GroupVertices[Group],MATCH(Edges24[[#This Row],[Vertex 2]],GroupVertices[Vertex],0)),1,1,"")</f>
        <v>1</v>
      </c>
      <c r="BF46" s="48"/>
      <c r="BG46" s="49"/>
      <c r="BH46" s="48"/>
      <c r="BI46" s="49"/>
      <c r="BJ46" s="48"/>
      <c r="BK46" s="49"/>
      <c r="BL46" s="48"/>
      <c r="BM46" s="49"/>
      <c r="BN46" s="48"/>
    </row>
    <row r="47" spans="1:66" ht="15">
      <c r="A47" s="65" t="s">
        <v>275</v>
      </c>
      <c r="B47" s="65" t="s">
        <v>347</v>
      </c>
      <c r="C47" s="66"/>
      <c r="D47" s="67"/>
      <c r="E47" s="66"/>
      <c r="F47" s="69"/>
      <c r="G47" s="66"/>
      <c r="H47" s="70"/>
      <c r="I47" s="71"/>
      <c r="J47" s="71"/>
      <c r="K47" s="34" t="s">
        <v>65</v>
      </c>
      <c r="L47" s="72">
        <v>106</v>
      </c>
      <c r="M47" s="72"/>
      <c r="N47" s="73"/>
      <c r="O47" s="79" t="s">
        <v>367</v>
      </c>
      <c r="P47" s="81">
        <v>43630.19429398148</v>
      </c>
      <c r="Q47" s="79" t="s">
        <v>379</v>
      </c>
      <c r="R47" s="79"/>
      <c r="S47" s="79"/>
      <c r="T47" s="79" t="s">
        <v>449</v>
      </c>
      <c r="U47" s="79"/>
      <c r="V47" s="82" t="s">
        <v>527</v>
      </c>
      <c r="W47" s="81">
        <v>43630.19429398148</v>
      </c>
      <c r="X47" s="85">
        <v>43630</v>
      </c>
      <c r="Y47" s="87" t="s">
        <v>635</v>
      </c>
      <c r="Z47" s="82" t="s">
        <v>765</v>
      </c>
      <c r="AA47" s="79"/>
      <c r="AB47" s="79"/>
      <c r="AC47" s="87" t="s">
        <v>895</v>
      </c>
      <c r="AD47" s="79"/>
      <c r="AE47" s="79" t="b">
        <v>0</v>
      </c>
      <c r="AF47" s="79">
        <v>0</v>
      </c>
      <c r="AG47" s="87" t="s">
        <v>981</v>
      </c>
      <c r="AH47" s="79" t="b">
        <v>0</v>
      </c>
      <c r="AI47" s="79" t="s">
        <v>982</v>
      </c>
      <c r="AJ47" s="79"/>
      <c r="AK47" s="87" t="s">
        <v>981</v>
      </c>
      <c r="AL47" s="79" t="b">
        <v>0</v>
      </c>
      <c r="AM47" s="79">
        <v>69</v>
      </c>
      <c r="AN47" s="87" t="s">
        <v>973</v>
      </c>
      <c r="AO47" s="79" t="s">
        <v>993</v>
      </c>
      <c r="AP47" s="79" t="b">
        <v>0</v>
      </c>
      <c r="AQ47" s="87" t="s">
        <v>973</v>
      </c>
      <c r="AR47" s="79" t="s">
        <v>196</v>
      </c>
      <c r="AS47" s="79">
        <v>0</v>
      </c>
      <c r="AT47" s="79">
        <v>0</v>
      </c>
      <c r="AU47" s="79"/>
      <c r="AV47" s="79"/>
      <c r="AW47" s="79"/>
      <c r="AX47" s="79"/>
      <c r="AY47" s="79"/>
      <c r="AZ47" s="79"/>
      <c r="BA47" s="79"/>
      <c r="BB47" s="79"/>
      <c r="BC47">
        <v>1</v>
      </c>
      <c r="BD47" s="78" t="str">
        <f>REPLACE(INDEX(GroupVertices[Group],MATCH(Edges24[[#This Row],[Vertex 1]],GroupVertices[Vertex],0)),1,1,"")</f>
        <v>1</v>
      </c>
      <c r="BE47" s="78" t="str">
        <f>REPLACE(INDEX(GroupVertices[Group],MATCH(Edges24[[#This Row],[Vertex 2]],GroupVertices[Vertex],0)),1,1,"")</f>
        <v>1</v>
      </c>
      <c r="BF47" s="48"/>
      <c r="BG47" s="49"/>
      <c r="BH47" s="48"/>
      <c r="BI47" s="49"/>
      <c r="BJ47" s="48"/>
      <c r="BK47" s="49"/>
      <c r="BL47" s="48"/>
      <c r="BM47" s="49"/>
      <c r="BN47" s="48"/>
    </row>
    <row r="48" spans="1:66" ht="15">
      <c r="A48" s="65" t="s">
        <v>276</v>
      </c>
      <c r="B48" s="65" t="s">
        <v>347</v>
      </c>
      <c r="C48" s="66"/>
      <c r="D48" s="67"/>
      <c r="E48" s="66"/>
      <c r="F48" s="69"/>
      <c r="G48" s="66"/>
      <c r="H48" s="70"/>
      <c r="I48" s="71"/>
      <c r="J48" s="71"/>
      <c r="K48" s="34" t="s">
        <v>65</v>
      </c>
      <c r="L48" s="72">
        <v>110</v>
      </c>
      <c r="M48" s="72"/>
      <c r="N48" s="73"/>
      <c r="O48" s="79" t="s">
        <v>367</v>
      </c>
      <c r="P48" s="81">
        <v>43630.227685185186</v>
      </c>
      <c r="Q48" s="79" t="s">
        <v>379</v>
      </c>
      <c r="R48" s="79"/>
      <c r="S48" s="79"/>
      <c r="T48" s="79" t="s">
        <v>449</v>
      </c>
      <c r="U48" s="79"/>
      <c r="V48" s="82" t="s">
        <v>528</v>
      </c>
      <c r="W48" s="81">
        <v>43630.227685185186</v>
      </c>
      <c r="X48" s="85">
        <v>43630</v>
      </c>
      <c r="Y48" s="87" t="s">
        <v>636</v>
      </c>
      <c r="Z48" s="82" t="s">
        <v>766</v>
      </c>
      <c r="AA48" s="79"/>
      <c r="AB48" s="79"/>
      <c r="AC48" s="87" t="s">
        <v>896</v>
      </c>
      <c r="AD48" s="79"/>
      <c r="AE48" s="79" t="b">
        <v>0</v>
      </c>
      <c r="AF48" s="79">
        <v>0</v>
      </c>
      <c r="AG48" s="87" t="s">
        <v>981</v>
      </c>
      <c r="AH48" s="79" t="b">
        <v>0</v>
      </c>
      <c r="AI48" s="79" t="s">
        <v>982</v>
      </c>
      <c r="AJ48" s="79"/>
      <c r="AK48" s="87" t="s">
        <v>981</v>
      </c>
      <c r="AL48" s="79" t="b">
        <v>0</v>
      </c>
      <c r="AM48" s="79">
        <v>69</v>
      </c>
      <c r="AN48" s="87" t="s">
        <v>973</v>
      </c>
      <c r="AO48" s="79" t="s">
        <v>993</v>
      </c>
      <c r="AP48" s="79" t="b">
        <v>0</v>
      </c>
      <c r="AQ48" s="87" t="s">
        <v>973</v>
      </c>
      <c r="AR48" s="79" t="s">
        <v>196</v>
      </c>
      <c r="AS48" s="79">
        <v>0</v>
      </c>
      <c r="AT48" s="79">
        <v>0</v>
      </c>
      <c r="AU48" s="79"/>
      <c r="AV48" s="79"/>
      <c r="AW48" s="79"/>
      <c r="AX48" s="79"/>
      <c r="AY48" s="79"/>
      <c r="AZ48" s="79"/>
      <c r="BA48" s="79"/>
      <c r="BB48" s="79"/>
      <c r="BC48">
        <v>1</v>
      </c>
      <c r="BD48" s="78" t="str">
        <f>REPLACE(INDEX(GroupVertices[Group],MATCH(Edges24[[#This Row],[Vertex 1]],GroupVertices[Vertex],0)),1,1,"")</f>
        <v>1</v>
      </c>
      <c r="BE48" s="78" t="str">
        <f>REPLACE(INDEX(GroupVertices[Group],MATCH(Edges24[[#This Row],[Vertex 2]],GroupVertices[Vertex],0)),1,1,"")</f>
        <v>1</v>
      </c>
      <c r="BF48" s="48"/>
      <c r="BG48" s="49"/>
      <c r="BH48" s="48"/>
      <c r="BI48" s="49"/>
      <c r="BJ48" s="48"/>
      <c r="BK48" s="49"/>
      <c r="BL48" s="48"/>
      <c r="BM48" s="49"/>
      <c r="BN48" s="48"/>
    </row>
    <row r="49" spans="1:66" ht="15">
      <c r="A49" s="65" t="s">
        <v>277</v>
      </c>
      <c r="B49" s="65" t="s">
        <v>347</v>
      </c>
      <c r="C49" s="66"/>
      <c r="D49" s="67"/>
      <c r="E49" s="66"/>
      <c r="F49" s="69"/>
      <c r="G49" s="66"/>
      <c r="H49" s="70"/>
      <c r="I49" s="71"/>
      <c r="J49" s="71"/>
      <c r="K49" s="34" t="s">
        <v>65</v>
      </c>
      <c r="L49" s="72">
        <v>114</v>
      </c>
      <c r="M49" s="72"/>
      <c r="N49" s="73"/>
      <c r="O49" s="79" t="s">
        <v>367</v>
      </c>
      <c r="P49" s="81">
        <v>43630.27354166667</v>
      </c>
      <c r="Q49" s="79" t="s">
        <v>379</v>
      </c>
      <c r="R49" s="79"/>
      <c r="S49" s="79"/>
      <c r="T49" s="79" t="s">
        <v>449</v>
      </c>
      <c r="U49" s="79"/>
      <c r="V49" s="82" t="s">
        <v>529</v>
      </c>
      <c r="W49" s="81">
        <v>43630.27354166667</v>
      </c>
      <c r="X49" s="85">
        <v>43630</v>
      </c>
      <c r="Y49" s="87" t="s">
        <v>637</v>
      </c>
      <c r="Z49" s="82" t="s">
        <v>767</v>
      </c>
      <c r="AA49" s="79"/>
      <c r="AB49" s="79"/>
      <c r="AC49" s="87" t="s">
        <v>897</v>
      </c>
      <c r="AD49" s="79"/>
      <c r="AE49" s="79" t="b">
        <v>0</v>
      </c>
      <c r="AF49" s="79">
        <v>0</v>
      </c>
      <c r="AG49" s="87" t="s">
        <v>981</v>
      </c>
      <c r="AH49" s="79" t="b">
        <v>0</v>
      </c>
      <c r="AI49" s="79" t="s">
        <v>982</v>
      </c>
      <c r="AJ49" s="79"/>
      <c r="AK49" s="87" t="s">
        <v>981</v>
      </c>
      <c r="AL49" s="79" t="b">
        <v>0</v>
      </c>
      <c r="AM49" s="79">
        <v>69</v>
      </c>
      <c r="AN49" s="87" t="s">
        <v>973</v>
      </c>
      <c r="AO49" s="79" t="s">
        <v>994</v>
      </c>
      <c r="AP49" s="79" t="b">
        <v>0</v>
      </c>
      <c r="AQ49" s="87" t="s">
        <v>973</v>
      </c>
      <c r="AR49" s="79" t="s">
        <v>196</v>
      </c>
      <c r="AS49" s="79">
        <v>0</v>
      </c>
      <c r="AT49" s="79">
        <v>0</v>
      </c>
      <c r="AU49" s="79"/>
      <c r="AV49" s="79"/>
      <c r="AW49" s="79"/>
      <c r="AX49" s="79"/>
      <c r="AY49" s="79"/>
      <c r="AZ49" s="79"/>
      <c r="BA49" s="79"/>
      <c r="BB49" s="79"/>
      <c r="BC49">
        <v>1</v>
      </c>
      <c r="BD49" s="78" t="str">
        <f>REPLACE(INDEX(GroupVertices[Group],MATCH(Edges24[[#This Row],[Vertex 1]],GroupVertices[Vertex],0)),1,1,"")</f>
        <v>1</v>
      </c>
      <c r="BE49" s="78" t="str">
        <f>REPLACE(INDEX(GroupVertices[Group],MATCH(Edges24[[#This Row],[Vertex 2]],GroupVertices[Vertex],0)),1,1,"")</f>
        <v>1</v>
      </c>
      <c r="BF49" s="48"/>
      <c r="BG49" s="49"/>
      <c r="BH49" s="48"/>
      <c r="BI49" s="49"/>
      <c r="BJ49" s="48"/>
      <c r="BK49" s="49"/>
      <c r="BL49" s="48"/>
      <c r="BM49" s="49"/>
      <c r="BN49" s="48"/>
    </row>
    <row r="50" spans="1:66" ht="15">
      <c r="A50" s="65" t="s">
        <v>278</v>
      </c>
      <c r="B50" s="65" t="s">
        <v>347</v>
      </c>
      <c r="C50" s="66"/>
      <c r="D50" s="67"/>
      <c r="E50" s="66"/>
      <c r="F50" s="69"/>
      <c r="G50" s="66"/>
      <c r="H50" s="70"/>
      <c r="I50" s="71"/>
      <c r="J50" s="71"/>
      <c r="K50" s="34" t="s">
        <v>65</v>
      </c>
      <c r="L50" s="72">
        <v>118</v>
      </c>
      <c r="M50" s="72"/>
      <c r="N50" s="73"/>
      <c r="O50" s="79" t="s">
        <v>367</v>
      </c>
      <c r="P50" s="81">
        <v>43630.283055555556</v>
      </c>
      <c r="Q50" s="79" t="s">
        <v>379</v>
      </c>
      <c r="R50" s="79"/>
      <c r="S50" s="79"/>
      <c r="T50" s="79" t="s">
        <v>449</v>
      </c>
      <c r="U50" s="79"/>
      <c r="V50" s="82" t="s">
        <v>530</v>
      </c>
      <c r="W50" s="81">
        <v>43630.283055555556</v>
      </c>
      <c r="X50" s="85">
        <v>43630</v>
      </c>
      <c r="Y50" s="87" t="s">
        <v>638</v>
      </c>
      <c r="Z50" s="82" t="s">
        <v>768</v>
      </c>
      <c r="AA50" s="79"/>
      <c r="AB50" s="79"/>
      <c r="AC50" s="87" t="s">
        <v>898</v>
      </c>
      <c r="AD50" s="79"/>
      <c r="AE50" s="79" t="b">
        <v>0</v>
      </c>
      <c r="AF50" s="79">
        <v>0</v>
      </c>
      <c r="AG50" s="87" t="s">
        <v>981</v>
      </c>
      <c r="AH50" s="79" t="b">
        <v>0</v>
      </c>
      <c r="AI50" s="79" t="s">
        <v>982</v>
      </c>
      <c r="AJ50" s="79"/>
      <c r="AK50" s="87" t="s">
        <v>981</v>
      </c>
      <c r="AL50" s="79" t="b">
        <v>0</v>
      </c>
      <c r="AM50" s="79">
        <v>69</v>
      </c>
      <c r="AN50" s="87" t="s">
        <v>973</v>
      </c>
      <c r="AO50" s="79" t="s">
        <v>996</v>
      </c>
      <c r="AP50" s="79" t="b">
        <v>0</v>
      </c>
      <c r="AQ50" s="87" t="s">
        <v>973</v>
      </c>
      <c r="AR50" s="79" t="s">
        <v>196</v>
      </c>
      <c r="AS50" s="79">
        <v>0</v>
      </c>
      <c r="AT50" s="79">
        <v>0</v>
      </c>
      <c r="AU50" s="79"/>
      <c r="AV50" s="79"/>
      <c r="AW50" s="79"/>
      <c r="AX50" s="79"/>
      <c r="AY50" s="79"/>
      <c r="AZ50" s="79"/>
      <c r="BA50" s="79"/>
      <c r="BB50" s="79"/>
      <c r="BC50">
        <v>1</v>
      </c>
      <c r="BD50" s="78" t="str">
        <f>REPLACE(INDEX(GroupVertices[Group],MATCH(Edges24[[#This Row],[Vertex 1]],GroupVertices[Vertex],0)),1,1,"")</f>
        <v>1</v>
      </c>
      <c r="BE50" s="78" t="str">
        <f>REPLACE(INDEX(GroupVertices[Group],MATCH(Edges24[[#This Row],[Vertex 2]],GroupVertices[Vertex],0)),1,1,"")</f>
        <v>1</v>
      </c>
      <c r="BF50" s="48"/>
      <c r="BG50" s="49"/>
      <c r="BH50" s="48"/>
      <c r="BI50" s="49"/>
      <c r="BJ50" s="48"/>
      <c r="BK50" s="49"/>
      <c r="BL50" s="48"/>
      <c r="BM50" s="49"/>
      <c r="BN50" s="48"/>
    </row>
    <row r="51" spans="1:66" ht="15">
      <c r="A51" s="65" t="s">
        <v>279</v>
      </c>
      <c r="B51" s="65" t="s">
        <v>347</v>
      </c>
      <c r="C51" s="66"/>
      <c r="D51" s="67"/>
      <c r="E51" s="66"/>
      <c r="F51" s="69"/>
      <c r="G51" s="66"/>
      <c r="H51" s="70"/>
      <c r="I51" s="71"/>
      <c r="J51" s="71"/>
      <c r="K51" s="34" t="s">
        <v>65</v>
      </c>
      <c r="L51" s="72">
        <v>122</v>
      </c>
      <c r="M51" s="72"/>
      <c r="N51" s="73"/>
      <c r="O51" s="79" t="s">
        <v>367</v>
      </c>
      <c r="P51" s="81">
        <v>43630.28480324074</v>
      </c>
      <c r="Q51" s="79" t="s">
        <v>379</v>
      </c>
      <c r="R51" s="79"/>
      <c r="S51" s="79"/>
      <c r="T51" s="79" t="s">
        <v>449</v>
      </c>
      <c r="U51" s="79"/>
      <c r="V51" s="82" t="s">
        <v>531</v>
      </c>
      <c r="W51" s="81">
        <v>43630.28480324074</v>
      </c>
      <c r="X51" s="85">
        <v>43630</v>
      </c>
      <c r="Y51" s="87" t="s">
        <v>639</v>
      </c>
      <c r="Z51" s="82" t="s">
        <v>769</v>
      </c>
      <c r="AA51" s="79"/>
      <c r="AB51" s="79"/>
      <c r="AC51" s="87" t="s">
        <v>899</v>
      </c>
      <c r="AD51" s="79"/>
      <c r="AE51" s="79" t="b">
        <v>0</v>
      </c>
      <c r="AF51" s="79">
        <v>0</v>
      </c>
      <c r="AG51" s="87" t="s">
        <v>981</v>
      </c>
      <c r="AH51" s="79" t="b">
        <v>0</v>
      </c>
      <c r="AI51" s="79" t="s">
        <v>982</v>
      </c>
      <c r="AJ51" s="79"/>
      <c r="AK51" s="87" t="s">
        <v>981</v>
      </c>
      <c r="AL51" s="79" t="b">
        <v>0</v>
      </c>
      <c r="AM51" s="79">
        <v>69</v>
      </c>
      <c r="AN51" s="87" t="s">
        <v>973</v>
      </c>
      <c r="AO51" s="79" t="s">
        <v>994</v>
      </c>
      <c r="AP51" s="79" t="b">
        <v>0</v>
      </c>
      <c r="AQ51" s="87" t="s">
        <v>973</v>
      </c>
      <c r="AR51" s="79" t="s">
        <v>196</v>
      </c>
      <c r="AS51" s="79">
        <v>0</v>
      </c>
      <c r="AT51" s="79">
        <v>0</v>
      </c>
      <c r="AU51" s="79"/>
      <c r="AV51" s="79"/>
      <c r="AW51" s="79"/>
      <c r="AX51" s="79"/>
      <c r="AY51" s="79"/>
      <c r="AZ51" s="79"/>
      <c r="BA51" s="79"/>
      <c r="BB51" s="79"/>
      <c r="BC51">
        <v>1</v>
      </c>
      <c r="BD51" s="78" t="str">
        <f>REPLACE(INDEX(GroupVertices[Group],MATCH(Edges24[[#This Row],[Vertex 1]],GroupVertices[Vertex],0)),1,1,"")</f>
        <v>1</v>
      </c>
      <c r="BE51" s="78" t="str">
        <f>REPLACE(INDEX(GroupVertices[Group],MATCH(Edges24[[#This Row],[Vertex 2]],GroupVertices[Vertex],0)),1,1,"")</f>
        <v>1</v>
      </c>
      <c r="BF51" s="48"/>
      <c r="BG51" s="49"/>
      <c r="BH51" s="48"/>
      <c r="BI51" s="49"/>
      <c r="BJ51" s="48"/>
      <c r="BK51" s="49"/>
      <c r="BL51" s="48"/>
      <c r="BM51" s="49"/>
      <c r="BN51" s="48"/>
    </row>
    <row r="52" spans="1:66" ht="15">
      <c r="A52" s="65" t="s">
        <v>280</v>
      </c>
      <c r="B52" s="65" t="s">
        <v>347</v>
      </c>
      <c r="C52" s="66"/>
      <c r="D52" s="67"/>
      <c r="E52" s="66"/>
      <c r="F52" s="69"/>
      <c r="G52" s="66"/>
      <c r="H52" s="70"/>
      <c r="I52" s="71"/>
      <c r="J52" s="71"/>
      <c r="K52" s="34" t="s">
        <v>65</v>
      </c>
      <c r="L52" s="72">
        <v>126</v>
      </c>
      <c r="M52" s="72"/>
      <c r="N52" s="73"/>
      <c r="O52" s="79" t="s">
        <v>367</v>
      </c>
      <c r="P52" s="81">
        <v>43630.372928240744</v>
      </c>
      <c r="Q52" s="79" t="s">
        <v>379</v>
      </c>
      <c r="R52" s="79"/>
      <c r="S52" s="79"/>
      <c r="T52" s="79" t="s">
        <v>449</v>
      </c>
      <c r="U52" s="79"/>
      <c r="V52" s="82" t="s">
        <v>532</v>
      </c>
      <c r="W52" s="81">
        <v>43630.372928240744</v>
      </c>
      <c r="X52" s="85">
        <v>43630</v>
      </c>
      <c r="Y52" s="87" t="s">
        <v>640</v>
      </c>
      <c r="Z52" s="82" t="s">
        <v>770</v>
      </c>
      <c r="AA52" s="79"/>
      <c r="AB52" s="79"/>
      <c r="AC52" s="87" t="s">
        <v>900</v>
      </c>
      <c r="AD52" s="79"/>
      <c r="AE52" s="79" t="b">
        <v>0</v>
      </c>
      <c r="AF52" s="79">
        <v>0</v>
      </c>
      <c r="AG52" s="87" t="s">
        <v>981</v>
      </c>
      <c r="AH52" s="79" t="b">
        <v>0</v>
      </c>
      <c r="AI52" s="79" t="s">
        <v>982</v>
      </c>
      <c r="AJ52" s="79"/>
      <c r="AK52" s="87" t="s">
        <v>981</v>
      </c>
      <c r="AL52" s="79" t="b">
        <v>0</v>
      </c>
      <c r="AM52" s="79">
        <v>69</v>
      </c>
      <c r="AN52" s="87" t="s">
        <v>973</v>
      </c>
      <c r="AO52" s="79" t="s">
        <v>993</v>
      </c>
      <c r="AP52" s="79" t="b">
        <v>0</v>
      </c>
      <c r="AQ52" s="87" t="s">
        <v>973</v>
      </c>
      <c r="AR52" s="79" t="s">
        <v>196</v>
      </c>
      <c r="AS52" s="79">
        <v>0</v>
      </c>
      <c r="AT52" s="79">
        <v>0</v>
      </c>
      <c r="AU52" s="79"/>
      <c r="AV52" s="79"/>
      <c r="AW52" s="79"/>
      <c r="AX52" s="79"/>
      <c r="AY52" s="79"/>
      <c r="AZ52" s="79"/>
      <c r="BA52" s="79"/>
      <c r="BB52" s="79"/>
      <c r="BC52">
        <v>1</v>
      </c>
      <c r="BD52" s="78" t="str">
        <f>REPLACE(INDEX(GroupVertices[Group],MATCH(Edges24[[#This Row],[Vertex 1]],GroupVertices[Vertex],0)),1,1,"")</f>
        <v>1</v>
      </c>
      <c r="BE52" s="78" t="str">
        <f>REPLACE(INDEX(GroupVertices[Group],MATCH(Edges24[[#This Row],[Vertex 2]],GroupVertices[Vertex],0)),1,1,"")</f>
        <v>1</v>
      </c>
      <c r="BF52" s="48"/>
      <c r="BG52" s="49"/>
      <c r="BH52" s="48"/>
      <c r="BI52" s="49"/>
      <c r="BJ52" s="48"/>
      <c r="BK52" s="49"/>
      <c r="BL52" s="48"/>
      <c r="BM52" s="49"/>
      <c r="BN52" s="48"/>
    </row>
    <row r="53" spans="1:66" ht="15">
      <c r="A53" s="65" t="s">
        <v>281</v>
      </c>
      <c r="B53" s="65" t="s">
        <v>347</v>
      </c>
      <c r="C53" s="66"/>
      <c r="D53" s="67"/>
      <c r="E53" s="66"/>
      <c r="F53" s="69"/>
      <c r="G53" s="66"/>
      <c r="H53" s="70"/>
      <c r="I53" s="71"/>
      <c r="J53" s="71"/>
      <c r="K53" s="34" t="s">
        <v>65</v>
      </c>
      <c r="L53" s="72">
        <v>130</v>
      </c>
      <c r="M53" s="72"/>
      <c r="N53" s="73"/>
      <c r="O53" s="79" t="s">
        <v>367</v>
      </c>
      <c r="P53" s="81">
        <v>43630.37513888889</v>
      </c>
      <c r="Q53" s="79" t="s">
        <v>379</v>
      </c>
      <c r="R53" s="79"/>
      <c r="S53" s="79"/>
      <c r="T53" s="79" t="s">
        <v>449</v>
      </c>
      <c r="U53" s="79"/>
      <c r="V53" s="82" t="s">
        <v>533</v>
      </c>
      <c r="W53" s="81">
        <v>43630.37513888889</v>
      </c>
      <c r="X53" s="85">
        <v>43630</v>
      </c>
      <c r="Y53" s="87" t="s">
        <v>641</v>
      </c>
      <c r="Z53" s="82" t="s">
        <v>771</v>
      </c>
      <c r="AA53" s="79"/>
      <c r="AB53" s="79"/>
      <c r="AC53" s="87" t="s">
        <v>901</v>
      </c>
      <c r="AD53" s="79"/>
      <c r="AE53" s="79" t="b">
        <v>0</v>
      </c>
      <c r="AF53" s="79">
        <v>0</v>
      </c>
      <c r="AG53" s="87" t="s">
        <v>981</v>
      </c>
      <c r="AH53" s="79" t="b">
        <v>0</v>
      </c>
      <c r="AI53" s="79" t="s">
        <v>982</v>
      </c>
      <c r="AJ53" s="79"/>
      <c r="AK53" s="87" t="s">
        <v>981</v>
      </c>
      <c r="AL53" s="79" t="b">
        <v>0</v>
      </c>
      <c r="AM53" s="79">
        <v>69</v>
      </c>
      <c r="AN53" s="87" t="s">
        <v>973</v>
      </c>
      <c r="AO53" s="79" t="s">
        <v>987</v>
      </c>
      <c r="AP53" s="79" t="b">
        <v>0</v>
      </c>
      <c r="AQ53" s="87" t="s">
        <v>973</v>
      </c>
      <c r="AR53" s="79" t="s">
        <v>196</v>
      </c>
      <c r="AS53" s="79">
        <v>0</v>
      </c>
      <c r="AT53" s="79">
        <v>0</v>
      </c>
      <c r="AU53" s="79"/>
      <c r="AV53" s="79"/>
      <c r="AW53" s="79"/>
      <c r="AX53" s="79"/>
      <c r="AY53" s="79"/>
      <c r="AZ53" s="79"/>
      <c r="BA53" s="79"/>
      <c r="BB53" s="79"/>
      <c r="BC53">
        <v>1</v>
      </c>
      <c r="BD53" s="78" t="str">
        <f>REPLACE(INDEX(GroupVertices[Group],MATCH(Edges24[[#This Row],[Vertex 1]],GroupVertices[Vertex],0)),1,1,"")</f>
        <v>1</v>
      </c>
      <c r="BE53" s="78" t="str">
        <f>REPLACE(INDEX(GroupVertices[Group],MATCH(Edges24[[#This Row],[Vertex 2]],GroupVertices[Vertex],0)),1,1,"")</f>
        <v>1</v>
      </c>
      <c r="BF53" s="48"/>
      <c r="BG53" s="49"/>
      <c r="BH53" s="48"/>
      <c r="BI53" s="49"/>
      <c r="BJ53" s="48"/>
      <c r="BK53" s="49"/>
      <c r="BL53" s="48"/>
      <c r="BM53" s="49"/>
      <c r="BN53" s="48"/>
    </row>
    <row r="54" spans="1:66" ht="15">
      <c r="A54" s="65" t="s">
        <v>282</v>
      </c>
      <c r="B54" s="65" t="s">
        <v>284</v>
      </c>
      <c r="C54" s="66"/>
      <c r="D54" s="67"/>
      <c r="E54" s="66"/>
      <c r="F54" s="69"/>
      <c r="G54" s="66"/>
      <c r="H54" s="70"/>
      <c r="I54" s="71"/>
      <c r="J54" s="71"/>
      <c r="K54" s="34" t="s">
        <v>65</v>
      </c>
      <c r="L54" s="72">
        <v>134</v>
      </c>
      <c r="M54" s="72"/>
      <c r="N54" s="73"/>
      <c r="O54" s="79" t="s">
        <v>367</v>
      </c>
      <c r="P54" s="81">
        <v>43630.42083333333</v>
      </c>
      <c r="Q54" s="79" t="s">
        <v>378</v>
      </c>
      <c r="R54" s="79"/>
      <c r="S54" s="79"/>
      <c r="T54" s="79" t="s">
        <v>446</v>
      </c>
      <c r="U54" s="79"/>
      <c r="V54" s="82" t="s">
        <v>534</v>
      </c>
      <c r="W54" s="81">
        <v>43630.42083333333</v>
      </c>
      <c r="X54" s="85">
        <v>43630</v>
      </c>
      <c r="Y54" s="87" t="s">
        <v>642</v>
      </c>
      <c r="Z54" s="82" t="s">
        <v>772</v>
      </c>
      <c r="AA54" s="79"/>
      <c r="AB54" s="79"/>
      <c r="AC54" s="87" t="s">
        <v>902</v>
      </c>
      <c r="AD54" s="79"/>
      <c r="AE54" s="79" t="b">
        <v>0</v>
      </c>
      <c r="AF54" s="79">
        <v>0</v>
      </c>
      <c r="AG54" s="87" t="s">
        <v>981</v>
      </c>
      <c r="AH54" s="79" t="b">
        <v>0</v>
      </c>
      <c r="AI54" s="79" t="s">
        <v>982</v>
      </c>
      <c r="AJ54" s="79"/>
      <c r="AK54" s="87" t="s">
        <v>981</v>
      </c>
      <c r="AL54" s="79" t="b">
        <v>0</v>
      </c>
      <c r="AM54" s="79">
        <v>5</v>
      </c>
      <c r="AN54" s="87" t="s">
        <v>904</v>
      </c>
      <c r="AO54" s="79" t="s">
        <v>991</v>
      </c>
      <c r="AP54" s="79" t="b">
        <v>0</v>
      </c>
      <c r="AQ54" s="87" t="s">
        <v>904</v>
      </c>
      <c r="AR54" s="79" t="s">
        <v>196</v>
      </c>
      <c r="AS54" s="79">
        <v>0</v>
      </c>
      <c r="AT54" s="79">
        <v>0</v>
      </c>
      <c r="AU54" s="79"/>
      <c r="AV54" s="79"/>
      <c r="AW54" s="79"/>
      <c r="AX54" s="79"/>
      <c r="AY54" s="79"/>
      <c r="AZ54" s="79"/>
      <c r="BA54" s="79"/>
      <c r="BB54" s="79"/>
      <c r="BC54">
        <v>1</v>
      </c>
      <c r="BD54" s="78" t="str">
        <f>REPLACE(INDEX(GroupVertices[Group],MATCH(Edges24[[#This Row],[Vertex 1]],GroupVertices[Vertex],0)),1,1,"")</f>
        <v>5</v>
      </c>
      <c r="BE54" s="78" t="str">
        <f>REPLACE(INDEX(GroupVertices[Group],MATCH(Edges24[[#This Row],[Vertex 2]],GroupVertices[Vertex],0)),1,1,"")</f>
        <v>5</v>
      </c>
      <c r="BF54" s="48">
        <v>1</v>
      </c>
      <c r="BG54" s="49">
        <v>3.0303030303030303</v>
      </c>
      <c r="BH54" s="48">
        <v>2</v>
      </c>
      <c r="BI54" s="49">
        <v>6.0606060606060606</v>
      </c>
      <c r="BJ54" s="48">
        <v>0</v>
      </c>
      <c r="BK54" s="49">
        <v>0</v>
      </c>
      <c r="BL54" s="48">
        <v>30</v>
      </c>
      <c r="BM54" s="49">
        <v>90.9090909090909</v>
      </c>
      <c r="BN54" s="48">
        <v>33</v>
      </c>
    </row>
    <row r="55" spans="1:66" ht="15">
      <c r="A55" s="65" t="s">
        <v>283</v>
      </c>
      <c r="B55" s="65" t="s">
        <v>347</v>
      </c>
      <c r="C55" s="66"/>
      <c r="D55" s="67"/>
      <c r="E55" s="66"/>
      <c r="F55" s="69"/>
      <c r="G55" s="66"/>
      <c r="H55" s="70"/>
      <c r="I55" s="71"/>
      <c r="J55" s="71"/>
      <c r="K55" s="34" t="s">
        <v>65</v>
      </c>
      <c r="L55" s="72">
        <v>135</v>
      </c>
      <c r="M55" s="72"/>
      <c r="N55" s="73"/>
      <c r="O55" s="79" t="s">
        <v>367</v>
      </c>
      <c r="P55" s="81">
        <v>43630.4246412037</v>
      </c>
      <c r="Q55" s="79" t="s">
        <v>379</v>
      </c>
      <c r="R55" s="79"/>
      <c r="S55" s="79"/>
      <c r="T55" s="79" t="s">
        <v>449</v>
      </c>
      <c r="U55" s="79"/>
      <c r="V55" s="82" t="s">
        <v>535</v>
      </c>
      <c r="W55" s="81">
        <v>43630.4246412037</v>
      </c>
      <c r="X55" s="85">
        <v>43630</v>
      </c>
      <c r="Y55" s="87" t="s">
        <v>643</v>
      </c>
      <c r="Z55" s="82" t="s">
        <v>773</v>
      </c>
      <c r="AA55" s="79"/>
      <c r="AB55" s="79"/>
      <c r="AC55" s="87" t="s">
        <v>903</v>
      </c>
      <c r="AD55" s="79"/>
      <c r="AE55" s="79" t="b">
        <v>0</v>
      </c>
      <c r="AF55" s="79">
        <v>0</v>
      </c>
      <c r="AG55" s="87" t="s">
        <v>981</v>
      </c>
      <c r="AH55" s="79" t="b">
        <v>0</v>
      </c>
      <c r="AI55" s="79" t="s">
        <v>982</v>
      </c>
      <c r="AJ55" s="79"/>
      <c r="AK55" s="87" t="s">
        <v>981</v>
      </c>
      <c r="AL55" s="79" t="b">
        <v>0</v>
      </c>
      <c r="AM55" s="79">
        <v>69</v>
      </c>
      <c r="AN55" s="87" t="s">
        <v>973</v>
      </c>
      <c r="AO55" s="79" t="s">
        <v>994</v>
      </c>
      <c r="AP55" s="79" t="b">
        <v>0</v>
      </c>
      <c r="AQ55" s="87" t="s">
        <v>973</v>
      </c>
      <c r="AR55" s="79" t="s">
        <v>196</v>
      </c>
      <c r="AS55" s="79">
        <v>0</v>
      </c>
      <c r="AT55" s="79">
        <v>0</v>
      </c>
      <c r="AU55" s="79"/>
      <c r="AV55" s="79"/>
      <c r="AW55" s="79"/>
      <c r="AX55" s="79"/>
      <c r="AY55" s="79"/>
      <c r="AZ55" s="79"/>
      <c r="BA55" s="79"/>
      <c r="BB55" s="79"/>
      <c r="BC55">
        <v>1</v>
      </c>
      <c r="BD55" s="78" t="str">
        <f>REPLACE(INDEX(GroupVertices[Group],MATCH(Edges24[[#This Row],[Vertex 1]],GroupVertices[Vertex],0)),1,1,"")</f>
        <v>1</v>
      </c>
      <c r="BE55" s="78" t="str">
        <f>REPLACE(INDEX(GroupVertices[Group],MATCH(Edges24[[#This Row],[Vertex 2]],GroupVertices[Vertex],0)),1,1,"")</f>
        <v>1</v>
      </c>
      <c r="BF55" s="48"/>
      <c r="BG55" s="49"/>
      <c r="BH55" s="48"/>
      <c r="BI55" s="49"/>
      <c r="BJ55" s="48"/>
      <c r="BK55" s="49"/>
      <c r="BL55" s="48"/>
      <c r="BM55" s="49"/>
      <c r="BN55" s="48"/>
    </row>
    <row r="56" spans="1:66" ht="15">
      <c r="A56" s="65" t="s">
        <v>284</v>
      </c>
      <c r="B56" s="65" t="s">
        <v>284</v>
      </c>
      <c r="C56" s="66"/>
      <c r="D56" s="67"/>
      <c r="E56" s="66"/>
      <c r="F56" s="69"/>
      <c r="G56" s="66"/>
      <c r="H56" s="70"/>
      <c r="I56" s="71"/>
      <c r="J56" s="71"/>
      <c r="K56" s="34" t="s">
        <v>65</v>
      </c>
      <c r="L56" s="72">
        <v>139</v>
      </c>
      <c r="M56" s="72"/>
      <c r="N56" s="73"/>
      <c r="O56" s="79" t="s">
        <v>196</v>
      </c>
      <c r="P56" s="81">
        <v>43629.56390046296</v>
      </c>
      <c r="Q56" s="79" t="s">
        <v>378</v>
      </c>
      <c r="R56" s="82" t="s">
        <v>406</v>
      </c>
      <c r="S56" s="79" t="s">
        <v>424</v>
      </c>
      <c r="T56" s="79" t="s">
        <v>451</v>
      </c>
      <c r="U56" s="82" t="s">
        <v>476</v>
      </c>
      <c r="V56" s="82" t="s">
        <v>476</v>
      </c>
      <c r="W56" s="81">
        <v>43629.56390046296</v>
      </c>
      <c r="X56" s="85">
        <v>43629</v>
      </c>
      <c r="Y56" s="87" t="s">
        <v>644</v>
      </c>
      <c r="Z56" s="82" t="s">
        <v>774</v>
      </c>
      <c r="AA56" s="79"/>
      <c r="AB56" s="79"/>
      <c r="AC56" s="87" t="s">
        <v>904</v>
      </c>
      <c r="AD56" s="79"/>
      <c r="AE56" s="79" t="b">
        <v>0</v>
      </c>
      <c r="AF56" s="79">
        <v>32</v>
      </c>
      <c r="AG56" s="87" t="s">
        <v>981</v>
      </c>
      <c r="AH56" s="79" t="b">
        <v>0</v>
      </c>
      <c r="AI56" s="79" t="s">
        <v>982</v>
      </c>
      <c r="AJ56" s="79"/>
      <c r="AK56" s="87" t="s">
        <v>981</v>
      </c>
      <c r="AL56" s="79" t="b">
        <v>0</v>
      </c>
      <c r="AM56" s="79">
        <v>5</v>
      </c>
      <c r="AN56" s="87" t="s">
        <v>981</v>
      </c>
      <c r="AO56" s="79" t="s">
        <v>991</v>
      </c>
      <c r="AP56" s="79" t="b">
        <v>0</v>
      </c>
      <c r="AQ56" s="87" t="s">
        <v>904</v>
      </c>
      <c r="AR56" s="79" t="s">
        <v>196</v>
      </c>
      <c r="AS56" s="79">
        <v>0</v>
      </c>
      <c r="AT56" s="79">
        <v>0</v>
      </c>
      <c r="AU56" s="79"/>
      <c r="AV56" s="79"/>
      <c r="AW56" s="79"/>
      <c r="AX56" s="79"/>
      <c r="AY56" s="79"/>
      <c r="AZ56" s="79"/>
      <c r="BA56" s="79"/>
      <c r="BB56" s="79"/>
      <c r="BC56">
        <v>1</v>
      </c>
      <c r="BD56" s="78" t="str">
        <f>REPLACE(INDEX(GroupVertices[Group],MATCH(Edges24[[#This Row],[Vertex 1]],GroupVertices[Vertex],0)),1,1,"")</f>
        <v>5</v>
      </c>
      <c r="BE56" s="78" t="str">
        <f>REPLACE(INDEX(GroupVertices[Group],MATCH(Edges24[[#This Row],[Vertex 2]],GroupVertices[Vertex],0)),1,1,"")</f>
        <v>5</v>
      </c>
      <c r="BF56" s="48">
        <v>1</v>
      </c>
      <c r="BG56" s="49">
        <v>3.0303030303030303</v>
      </c>
      <c r="BH56" s="48">
        <v>2</v>
      </c>
      <c r="BI56" s="49">
        <v>6.0606060606060606</v>
      </c>
      <c r="BJ56" s="48">
        <v>0</v>
      </c>
      <c r="BK56" s="49">
        <v>0</v>
      </c>
      <c r="BL56" s="48">
        <v>30</v>
      </c>
      <c r="BM56" s="49">
        <v>90.9090909090909</v>
      </c>
      <c r="BN56" s="48">
        <v>33</v>
      </c>
    </row>
    <row r="57" spans="1:66" ht="15">
      <c r="A57" s="65" t="s">
        <v>285</v>
      </c>
      <c r="B57" s="65" t="s">
        <v>284</v>
      </c>
      <c r="C57" s="66"/>
      <c r="D57" s="67"/>
      <c r="E57" s="66"/>
      <c r="F57" s="69"/>
      <c r="G57" s="66"/>
      <c r="H57" s="70"/>
      <c r="I57" s="71"/>
      <c r="J57" s="71"/>
      <c r="K57" s="34" t="s">
        <v>65</v>
      </c>
      <c r="L57" s="72">
        <v>140</v>
      </c>
      <c r="M57" s="72"/>
      <c r="N57" s="73"/>
      <c r="O57" s="79" t="s">
        <v>367</v>
      </c>
      <c r="P57" s="81">
        <v>43630.44671296296</v>
      </c>
      <c r="Q57" s="79" t="s">
        <v>378</v>
      </c>
      <c r="R57" s="79"/>
      <c r="S57" s="79"/>
      <c r="T57" s="79" t="s">
        <v>446</v>
      </c>
      <c r="U57" s="79"/>
      <c r="V57" s="82" t="s">
        <v>536</v>
      </c>
      <c r="W57" s="81">
        <v>43630.44671296296</v>
      </c>
      <c r="X57" s="85">
        <v>43630</v>
      </c>
      <c r="Y57" s="87" t="s">
        <v>645</v>
      </c>
      <c r="Z57" s="82" t="s">
        <v>775</v>
      </c>
      <c r="AA57" s="79"/>
      <c r="AB57" s="79"/>
      <c r="AC57" s="87" t="s">
        <v>905</v>
      </c>
      <c r="AD57" s="79"/>
      <c r="AE57" s="79" t="b">
        <v>0</v>
      </c>
      <c r="AF57" s="79">
        <v>0</v>
      </c>
      <c r="AG57" s="87" t="s">
        <v>981</v>
      </c>
      <c r="AH57" s="79" t="b">
        <v>0</v>
      </c>
      <c r="AI57" s="79" t="s">
        <v>982</v>
      </c>
      <c r="AJ57" s="79"/>
      <c r="AK57" s="87" t="s">
        <v>981</v>
      </c>
      <c r="AL57" s="79" t="b">
        <v>0</v>
      </c>
      <c r="AM57" s="79">
        <v>5</v>
      </c>
      <c r="AN57" s="87" t="s">
        <v>904</v>
      </c>
      <c r="AO57" s="79" t="s">
        <v>987</v>
      </c>
      <c r="AP57" s="79" t="b">
        <v>0</v>
      </c>
      <c r="AQ57" s="87" t="s">
        <v>904</v>
      </c>
      <c r="AR57" s="79" t="s">
        <v>196</v>
      </c>
      <c r="AS57" s="79">
        <v>0</v>
      </c>
      <c r="AT57" s="79">
        <v>0</v>
      </c>
      <c r="AU57" s="79"/>
      <c r="AV57" s="79"/>
      <c r="AW57" s="79"/>
      <c r="AX57" s="79"/>
      <c r="AY57" s="79"/>
      <c r="AZ57" s="79"/>
      <c r="BA57" s="79"/>
      <c r="BB57" s="79"/>
      <c r="BC57">
        <v>1</v>
      </c>
      <c r="BD57" s="78" t="str">
        <f>REPLACE(INDEX(GroupVertices[Group],MATCH(Edges24[[#This Row],[Vertex 1]],GroupVertices[Vertex],0)),1,1,"")</f>
        <v>5</v>
      </c>
      <c r="BE57" s="78" t="str">
        <f>REPLACE(INDEX(GroupVertices[Group],MATCH(Edges24[[#This Row],[Vertex 2]],GroupVertices[Vertex],0)),1,1,"")</f>
        <v>5</v>
      </c>
      <c r="BF57" s="48">
        <v>1</v>
      </c>
      <c r="BG57" s="49">
        <v>3.0303030303030303</v>
      </c>
      <c r="BH57" s="48">
        <v>2</v>
      </c>
      <c r="BI57" s="49">
        <v>6.0606060606060606</v>
      </c>
      <c r="BJ57" s="48">
        <v>0</v>
      </c>
      <c r="BK57" s="49">
        <v>0</v>
      </c>
      <c r="BL57" s="48">
        <v>30</v>
      </c>
      <c r="BM57" s="49">
        <v>90.9090909090909</v>
      </c>
      <c r="BN57" s="48">
        <v>33</v>
      </c>
    </row>
    <row r="58" spans="1:66" ht="15">
      <c r="A58" s="65" t="s">
        <v>286</v>
      </c>
      <c r="B58" s="65" t="s">
        <v>347</v>
      </c>
      <c r="C58" s="66"/>
      <c r="D58" s="67"/>
      <c r="E58" s="66"/>
      <c r="F58" s="69"/>
      <c r="G58" s="66"/>
      <c r="H58" s="70"/>
      <c r="I58" s="71"/>
      <c r="J58" s="71"/>
      <c r="K58" s="34" t="s">
        <v>65</v>
      </c>
      <c r="L58" s="72">
        <v>141</v>
      </c>
      <c r="M58" s="72"/>
      <c r="N58" s="73"/>
      <c r="O58" s="79" t="s">
        <v>367</v>
      </c>
      <c r="P58" s="81">
        <v>43630.45957175926</v>
      </c>
      <c r="Q58" s="79" t="s">
        <v>379</v>
      </c>
      <c r="R58" s="79"/>
      <c r="S58" s="79"/>
      <c r="T58" s="79" t="s">
        <v>449</v>
      </c>
      <c r="U58" s="79"/>
      <c r="V58" s="82" t="s">
        <v>537</v>
      </c>
      <c r="W58" s="81">
        <v>43630.45957175926</v>
      </c>
      <c r="X58" s="85">
        <v>43630</v>
      </c>
      <c r="Y58" s="87" t="s">
        <v>646</v>
      </c>
      <c r="Z58" s="82" t="s">
        <v>776</v>
      </c>
      <c r="AA58" s="79"/>
      <c r="AB58" s="79"/>
      <c r="AC58" s="87" t="s">
        <v>906</v>
      </c>
      <c r="AD58" s="79"/>
      <c r="AE58" s="79" t="b">
        <v>0</v>
      </c>
      <c r="AF58" s="79">
        <v>0</v>
      </c>
      <c r="AG58" s="87" t="s">
        <v>981</v>
      </c>
      <c r="AH58" s="79" t="b">
        <v>0</v>
      </c>
      <c r="AI58" s="79" t="s">
        <v>982</v>
      </c>
      <c r="AJ58" s="79"/>
      <c r="AK58" s="87" t="s">
        <v>981</v>
      </c>
      <c r="AL58" s="79" t="b">
        <v>0</v>
      </c>
      <c r="AM58" s="79">
        <v>69</v>
      </c>
      <c r="AN58" s="87" t="s">
        <v>973</v>
      </c>
      <c r="AO58" s="79" t="s">
        <v>996</v>
      </c>
      <c r="AP58" s="79" t="b">
        <v>0</v>
      </c>
      <c r="AQ58" s="87" t="s">
        <v>973</v>
      </c>
      <c r="AR58" s="79" t="s">
        <v>196</v>
      </c>
      <c r="AS58" s="79">
        <v>0</v>
      </c>
      <c r="AT58" s="79">
        <v>0</v>
      </c>
      <c r="AU58" s="79"/>
      <c r="AV58" s="79"/>
      <c r="AW58" s="79"/>
      <c r="AX58" s="79"/>
      <c r="AY58" s="79"/>
      <c r="AZ58" s="79"/>
      <c r="BA58" s="79"/>
      <c r="BB58" s="79"/>
      <c r="BC58">
        <v>1</v>
      </c>
      <c r="BD58" s="78" t="str">
        <f>REPLACE(INDEX(GroupVertices[Group],MATCH(Edges24[[#This Row],[Vertex 1]],GroupVertices[Vertex],0)),1,1,"")</f>
        <v>1</v>
      </c>
      <c r="BE58" s="78" t="str">
        <f>REPLACE(INDEX(GroupVertices[Group],MATCH(Edges24[[#This Row],[Vertex 2]],GroupVertices[Vertex],0)),1,1,"")</f>
        <v>1</v>
      </c>
      <c r="BF58" s="48"/>
      <c r="BG58" s="49"/>
      <c r="BH58" s="48"/>
      <c r="BI58" s="49"/>
      <c r="BJ58" s="48"/>
      <c r="BK58" s="49"/>
      <c r="BL58" s="48"/>
      <c r="BM58" s="49"/>
      <c r="BN58" s="48"/>
    </row>
    <row r="59" spans="1:66" ht="15">
      <c r="A59" s="65" t="s">
        <v>287</v>
      </c>
      <c r="B59" s="65" t="s">
        <v>347</v>
      </c>
      <c r="C59" s="66"/>
      <c r="D59" s="67"/>
      <c r="E59" s="66"/>
      <c r="F59" s="69"/>
      <c r="G59" s="66"/>
      <c r="H59" s="70"/>
      <c r="I59" s="71"/>
      <c r="J59" s="71"/>
      <c r="K59" s="34" t="s">
        <v>65</v>
      </c>
      <c r="L59" s="72">
        <v>145</v>
      </c>
      <c r="M59" s="72"/>
      <c r="N59" s="73"/>
      <c r="O59" s="79" t="s">
        <v>367</v>
      </c>
      <c r="P59" s="81">
        <v>43630.46097222222</v>
      </c>
      <c r="Q59" s="79" t="s">
        <v>379</v>
      </c>
      <c r="R59" s="79"/>
      <c r="S59" s="79"/>
      <c r="T59" s="79" t="s">
        <v>449</v>
      </c>
      <c r="U59" s="79"/>
      <c r="V59" s="82" t="s">
        <v>538</v>
      </c>
      <c r="W59" s="81">
        <v>43630.46097222222</v>
      </c>
      <c r="X59" s="85">
        <v>43630</v>
      </c>
      <c r="Y59" s="87" t="s">
        <v>647</v>
      </c>
      <c r="Z59" s="82" t="s">
        <v>777</v>
      </c>
      <c r="AA59" s="79"/>
      <c r="AB59" s="79"/>
      <c r="AC59" s="87" t="s">
        <v>907</v>
      </c>
      <c r="AD59" s="79"/>
      <c r="AE59" s="79" t="b">
        <v>0</v>
      </c>
      <c r="AF59" s="79">
        <v>0</v>
      </c>
      <c r="AG59" s="87" t="s">
        <v>981</v>
      </c>
      <c r="AH59" s="79" t="b">
        <v>0</v>
      </c>
      <c r="AI59" s="79" t="s">
        <v>982</v>
      </c>
      <c r="AJ59" s="79"/>
      <c r="AK59" s="87" t="s">
        <v>981</v>
      </c>
      <c r="AL59" s="79" t="b">
        <v>0</v>
      </c>
      <c r="AM59" s="79">
        <v>69</v>
      </c>
      <c r="AN59" s="87" t="s">
        <v>973</v>
      </c>
      <c r="AO59" s="79" t="s">
        <v>994</v>
      </c>
      <c r="AP59" s="79" t="b">
        <v>0</v>
      </c>
      <c r="AQ59" s="87" t="s">
        <v>973</v>
      </c>
      <c r="AR59" s="79" t="s">
        <v>196</v>
      </c>
      <c r="AS59" s="79">
        <v>0</v>
      </c>
      <c r="AT59" s="79">
        <v>0</v>
      </c>
      <c r="AU59" s="79"/>
      <c r="AV59" s="79"/>
      <c r="AW59" s="79"/>
      <c r="AX59" s="79"/>
      <c r="AY59" s="79"/>
      <c r="AZ59" s="79"/>
      <c r="BA59" s="79"/>
      <c r="BB59" s="79"/>
      <c r="BC59">
        <v>1</v>
      </c>
      <c r="BD59" s="78" t="str">
        <f>REPLACE(INDEX(GroupVertices[Group],MATCH(Edges24[[#This Row],[Vertex 1]],GroupVertices[Vertex],0)),1,1,"")</f>
        <v>1</v>
      </c>
      <c r="BE59" s="78" t="str">
        <f>REPLACE(INDEX(GroupVertices[Group],MATCH(Edges24[[#This Row],[Vertex 2]],GroupVertices[Vertex],0)),1,1,"")</f>
        <v>1</v>
      </c>
      <c r="BF59" s="48"/>
      <c r="BG59" s="49"/>
      <c r="BH59" s="48"/>
      <c r="BI59" s="49"/>
      <c r="BJ59" s="48"/>
      <c r="BK59" s="49"/>
      <c r="BL59" s="48"/>
      <c r="BM59" s="49"/>
      <c r="BN59" s="48"/>
    </row>
    <row r="60" spans="1:66" ht="15">
      <c r="A60" s="65" t="s">
        <v>288</v>
      </c>
      <c r="B60" s="65" t="s">
        <v>347</v>
      </c>
      <c r="C60" s="66"/>
      <c r="D60" s="67"/>
      <c r="E60" s="66"/>
      <c r="F60" s="69"/>
      <c r="G60" s="66"/>
      <c r="H60" s="70"/>
      <c r="I60" s="71"/>
      <c r="J60" s="71"/>
      <c r="K60" s="34" t="s">
        <v>65</v>
      </c>
      <c r="L60" s="72">
        <v>149</v>
      </c>
      <c r="M60" s="72"/>
      <c r="N60" s="73"/>
      <c r="O60" s="79" t="s">
        <v>367</v>
      </c>
      <c r="P60" s="81">
        <v>43630.50699074074</v>
      </c>
      <c r="Q60" s="79" t="s">
        <v>379</v>
      </c>
      <c r="R60" s="79"/>
      <c r="S60" s="79"/>
      <c r="T60" s="79" t="s">
        <v>449</v>
      </c>
      <c r="U60" s="79"/>
      <c r="V60" s="82" t="s">
        <v>539</v>
      </c>
      <c r="W60" s="81">
        <v>43630.50699074074</v>
      </c>
      <c r="X60" s="85">
        <v>43630</v>
      </c>
      <c r="Y60" s="87" t="s">
        <v>648</v>
      </c>
      <c r="Z60" s="82" t="s">
        <v>778</v>
      </c>
      <c r="AA60" s="79"/>
      <c r="AB60" s="79"/>
      <c r="AC60" s="87" t="s">
        <v>908</v>
      </c>
      <c r="AD60" s="79"/>
      <c r="AE60" s="79" t="b">
        <v>0</v>
      </c>
      <c r="AF60" s="79">
        <v>0</v>
      </c>
      <c r="AG60" s="87" t="s">
        <v>981</v>
      </c>
      <c r="AH60" s="79" t="b">
        <v>0</v>
      </c>
      <c r="AI60" s="79" t="s">
        <v>982</v>
      </c>
      <c r="AJ60" s="79"/>
      <c r="AK60" s="87" t="s">
        <v>981</v>
      </c>
      <c r="AL60" s="79" t="b">
        <v>0</v>
      </c>
      <c r="AM60" s="79">
        <v>69</v>
      </c>
      <c r="AN60" s="87" t="s">
        <v>973</v>
      </c>
      <c r="AO60" s="79" t="s">
        <v>993</v>
      </c>
      <c r="AP60" s="79" t="b">
        <v>0</v>
      </c>
      <c r="AQ60" s="87" t="s">
        <v>973</v>
      </c>
      <c r="AR60" s="79" t="s">
        <v>196</v>
      </c>
      <c r="AS60" s="79">
        <v>0</v>
      </c>
      <c r="AT60" s="79">
        <v>0</v>
      </c>
      <c r="AU60" s="79"/>
      <c r="AV60" s="79"/>
      <c r="AW60" s="79"/>
      <c r="AX60" s="79"/>
      <c r="AY60" s="79"/>
      <c r="AZ60" s="79"/>
      <c r="BA60" s="79"/>
      <c r="BB60" s="79"/>
      <c r="BC60">
        <v>1</v>
      </c>
      <c r="BD60" s="78" t="str">
        <f>REPLACE(INDEX(GroupVertices[Group],MATCH(Edges24[[#This Row],[Vertex 1]],GroupVertices[Vertex],0)),1,1,"")</f>
        <v>1</v>
      </c>
      <c r="BE60" s="78" t="str">
        <f>REPLACE(INDEX(GroupVertices[Group],MATCH(Edges24[[#This Row],[Vertex 2]],GroupVertices[Vertex],0)),1,1,"")</f>
        <v>1</v>
      </c>
      <c r="BF60" s="48"/>
      <c r="BG60" s="49"/>
      <c r="BH60" s="48"/>
      <c r="BI60" s="49"/>
      <c r="BJ60" s="48"/>
      <c r="BK60" s="49"/>
      <c r="BL60" s="48"/>
      <c r="BM60" s="49"/>
      <c r="BN60" s="48"/>
    </row>
    <row r="61" spans="1:66" ht="15">
      <c r="A61" s="65" t="s">
        <v>289</v>
      </c>
      <c r="B61" s="65" t="s">
        <v>347</v>
      </c>
      <c r="C61" s="66"/>
      <c r="D61" s="67"/>
      <c r="E61" s="66"/>
      <c r="F61" s="69"/>
      <c r="G61" s="66"/>
      <c r="H61" s="70"/>
      <c r="I61" s="71"/>
      <c r="J61" s="71"/>
      <c r="K61" s="34" t="s">
        <v>65</v>
      </c>
      <c r="L61" s="72">
        <v>153</v>
      </c>
      <c r="M61" s="72"/>
      <c r="N61" s="73"/>
      <c r="O61" s="79" t="s">
        <v>367</v>
      </c>
      <c r="P61" s="81">
        <v>43630.58195601852</v>
      </c>
      <c r="Q61" s="79" t="s">
        <v>379</v>
      </c>
      <c r="R61" s="79"/>
      <c r="S61" s="79"/>
      <c r="T61" s="79" t="s">
        <v>449</v>
      </c>
      <c r="U61" s="79"/>
      <c r="V61" s="82" t="s">
        <v>540</v>
      </c>
      <c r="W61" s="81">
        <v>43630.58195601852</v>
      </c>
      <c r="X61" s="85">
        <v>43630</v>
      </c>
      <c r="Y61" s="87" t="s">
        <v>649</v>
      </c>
      <c r="Z61" s="82" t="s">
        <v>779</v>
      </c>
      <c r="AA61" s="79"/>
      <c r="AB61" s="79"/>
      <c r="AC61" s="87" t="s">
        <v>909</v>
      </c>
      <c r="AD61" s="79"/>
      <c r="AE61" s="79" t="b">
        <v>0</v>
      </c>
      <c r="AF61" s="79">
        <v>0</v>
      </c>
      <c r="AG61" s="87" t="s">
        <v>981</v>
      </c>
      <c r="AH61" s="79" t="b">
        <v>0</v>
      </c>
      <c r="AI61" s="79" t="s">
        <v>982</v>
      </c>
      <c r="AJ61" s="79"/>
      <c r="AK61" s="87" t="s">
        <v>981</v>
      </c>
      <c r="AL61" s="79" t="b">
        <v>0</v>
      </c>
      <c r="AM61" s="79">
        <v>69</v>
      </c>
      <c r="AN61" s="87" t="s">
        <v>973</v>
      </c>
      <c r="AO61" s="79" t="s">
        <v>998</v>
      </c>
      <c r="AP61" s="79" t="b">
        <v>0</v>
      </c>
      <c r="AQ61" s="87" t="s">
        <v>973</v>
      </c>
      <c r="AR61" s="79" t="s">
        <v>196</v>
      </c>
      <c r="AS61" s="79">
        <v>0</v>
      </c>
      <c r="AT61" s="79">
        <v>0</v>
      </c>
      <c r="AU61" s="79"/>
      <c r="AV61" s="79"/>
      <c r="AW61" s="79"/>
      <c r="AX61" s="79"/>
      <c r="AY61" s="79"/>
      <c r="AZ61" s="79"/>
      <c r="BA61" s="79"/>
      <c r="BB61" s="79"/>
      <c r="BC61">
        <v>1</v>
      </c>
      <c r="BD61" s="78" t="str">
        <f>REPLACE(INDEX(GroupVertices[Group],MATCH(Edges24[[#This Row],[Vertex 1]],GroupVertices[Vertex],0)),1,1,"")</f>
        <v>1</v>
      </c>
      <c r="BE61" s="78" t="str">
        <f>REPLACE(INDEX(GroupVertices[Group],MATCH(Edges24[[#This Row],[Vertex 2]],GroupVertices[Vertex],0)),1,1,"")</f>
        <v>1</v>
      </c>
      <c r="BF61" s="48"/>
      <c r="BG61" s="49"/>
      <c r="BH61" s="48"/>
      <c r="BI61" s="49"/>
      <c r="BJ61" s="48"/>
      <c r="BK61" s="49"/>
      <c r="BL61" s="48"/>
      <c r="BM61" s="49"/>
      <c r="BN61" s="48"/>
    </row>
    <row r="62" spans="1:66" ht="15">
      <c r="A62" s="65" t="s">
        <v>290</v>
      </c>
      <c r="B62" s="65" t="s">
        <v>347</v>
      </c>
      <c r="C62" s="66"/>
      <c r="D62" s="67"/>
      <c r="E62" s="66"/>
      <c r="F62" s="69"/>
      <c r="G62" s="66"/>
      <c r="H62" s="70"/>
      <c r="I62" s="71"/>
      <c r="J62" s="71"/>
      <c r="K62" s="34" t="s">
        <v>65</v>
      </c>
      <c r="L62" s="72">
        <v>157</v>
      </c>
      <c r="M62" s="72"/>
      <c r="N62" s="73"/>
      <c r="O62" s="79" t="s">
        <v>367</v>
      </c>
      <c r="P62" s="81">
        <v>43630.689351851855</v>
      </c>
      <c r="Q62" s="79" t="s">
        <v>379</v>
      </c>
      <c r="R62" s="79"/>
      <c r="S62" s="79"/>
      <c r="T62" s="79" t="s">
        <v>449</v>
      </c>
      <c r="U62" s="79"/>
      <c r="V62" s="82" t="s">
        <v>541</v>
      </c>
      <c r="W62" s="81">
        <v>43630.689351851855</v>
      </c>
      <c r="X62" s="85">
        <v>43630</v>
      </c>
      <c r="Y62" s="87" t="s">
        <v>650</v>
      </c>
      <c r="Z62" s="82" t="s">
        <v>780</v>
      </c>
      <c r="AA62" s="79"/>
      <c r="AB62" s="79"/>
      <c r="AC62" s="87" t="s">
        <v>910</v>
      </c>
      <c r="AD62" s="79"/>
      <c r="AE62" s="79" t="b">
        <v>0</v>
      </c>
      <c r="AF62" s="79">
        <v>0</v>
      </c>
      <c r="AG62" s="87" t="s">
        <v>981</v>
      </c>
      <c r="AH62" s="79" t="b">
        <v>0</v>
      </c>
      <c r="AI62" s="79" t="s">
        <v>982</v>
      </c>
      <c r="AJ62" s="79"/>
      <c r="AK62" s="87" t="s">
        <v>981</v>
      </c>
      <c r="AL62" s="79" t="b">
        <v>0</v>
      </c>
      <c r="AM62" s="79">
        <v>69</v>
      </c>
      <c r="AN62" s="87" t="s">
        <v>973</v>
      </c>
      <c r="AO62" s="79" t="s">
        <v>994</v>
      </c>
      <c r="AP62" s="79" t="b">
        <v>0</v>
      </c>
      <c r="AQ62" s="87" t="s">
        <v>973</v>
      </c>
      <c r="AR62" s="79" t="s">
        <v>196</v>
      </c>
      <c r="AS62" s="79">
        <v>0</v>
      </c>
      <c r="AT62" s="79">
        <v>0</v>
      </c>
      <c r="AU62" s="79"/>
      <c r="AV62" s="79"/>
      <c r="AW62" s="79"/>
      <c r="AX62" s="79"/>
      <c r="AY62" s="79"/>
      <c r="AZ62" s="79"/>
      <c r="BA62" s="79"/>
      <c r="BB62" s="79"/>
      <c r="BC62">
        <v>1</v>
      </c>
      <c r="BD62" s="78" t="str">
        <f>REPLACE(INDEX(GroupVertices[Group],MATCH(Edges24[[#This Row],[Vertex 1]],GroupVertices[Vertex],0)),1,1,"")</f>
        <v>1</v>
      </c>
      <c r="BE62" s="78" t="str">
        <f>REPLACE(INDEX(GroupVertices[Group],MATCH(Edges24[[#This Row],[Vertex 2]],GroupVertices[Vertex],0)),1,1,"")</f>
        <v>1</v>
      </c>
      <c r="BF62" s="48"/>
      <c r="BG62" s="49"/>
      <c r="BH62" s="48"/>
      <c r="BI62" s="49"/>
      <c r="BJ62" s="48"/>
      <c r="BK62" s="49"/>
      <c r="BL62" s="48"/>
      <c r="BM62" s="49"/>
      <c r="BN62" s="48"/>
    </row>
    <row r="63" spans="1:66" ht="15">
      <c r="A63" s="65" t="s">
        <v>291</v>
      </c>
      <c r="B63" s="65" t="s">
        <v>347</v>
      </c>
      <c r="C63" s="66"/>
      <c r="D63" s="67"/>
      <c r="E63" s="66"/>
      <c r="F63" s="69"/>
      <c r="G63" s="66"/>
      <c r="H63" s="70"/>
      <c r="I63" s="71"/>
      <c r="J63" s="71"/>
      <c r="K63" s="34" t="s">
        <v>65</v>
      </c>
      <c r="L63" s="72">
        <v>161</v>
      </c>
      <c r="M63" s="72"/>
      <c r="N63" s="73"/>
      <c r="O63" s="79" t="s">
        <v>367</v>
      </c>
      <c r="P63" s="81">
        <v>43630.83731481482</v>
      </c>
      <c r="Q63" s="79" t="s">
        <v>379</v>
      </c>
      <c r="R63" s="79"/>
      <c r="S63" s="79"/>
      <c r="T63" s="79" t="s">
        <v>449</v>
      </c>
      <c r="U63" s="79"/>
      <c r="V63" s="82" t="s">
        <v>542</v>
      </c>
      <c r="W63" s="81">
        <v>43630.83731481482</v>
      </c>
      <c r="X63" s="85">
        <v>43630</v>
      </c>
      <c r="Y63" s="87" t="s">
        <v>651</v>
      </c>
      <c r="Z63" s="82" t="s">
        <v>781</v>
      </c>
      <c r="AA63" s="79"/>
      <c r="AB63" s="79"/>
      <c r="AC63" s="87" t="s">
        <v>911</v>
      </c>
      <c r="AD63" s="79"/>
      <c r="AE63" s="79" t="b">
        <v>0</v>
      </c>
      <c r="AF63" s="79">
        <v>0</v>
      </c>
      <c r="AG63" s="87" t="s">
        <v>981</v>
      </c>
      <c r="AH63" s="79" t="b">
        <v>0</v>
      </c>
      <c r="AI63" s="79" t="s">
        <v>982</v>
      </c>
      <c r="AJ63" s="79"/>
      <c r="AK63" s="87" t="s">
        <v>981</v>
      </c>
      <c r="AL63" s="79" t="b">
        <v>0</v>
      </c>
      <c r="AM63" s="79">
        <v>69</v>
      </c>
      <c r="AN63" s="87" t="s">
        <v>973</v>
      </c>
      <c r="AO63" s="79" t="s">
        <v>993</v>
      </c>
      <c r="AP63" s="79" t="b">
        <v>0</v>
      </c>
      <c r="AQ63" s="87" t="s">
        <v>973</v>
      </c>
      <c r="AR63" s="79" t="s">
        <v>196</v>
      </c>
      <c r="AS63" s="79">
        <v>0</v>
      </c>
      <c r="AT63" s="79">
        <v>0</v>
      </c>
      <c r="AU63" s="79"/>
      <c r="AV63" s="79"/>
      <c r="AW63" s="79"/>
      <c r="AX63" s="79"/>
      <c r="AY63" s="79"/>
      <c r="AZ63" s="79"/>
      <c r="BA63" s="79"/>
      <c r="BB63" s="79"/>
      <c r="BC63">
        <v>1</v>
      </c>
      <c r="BD63" s="78" t="str">
        <f>REPLACE(INDEX(GroupVertices[Group],MATCH(Edges24[[#This Row],[Vertex 1]],GroupVertices[Vertex],0)),1,1,"")</f>
        <v>14</v>
      </c>
      <c r="BE63" s="78" t="str">
        <f>REPLACE(INDEX(GroupVertices[Group],MATCH(Edges24[[#This Row],[Vertex 2]],GroupVertices[Vertex],0)),1,1,"")</f>
        <v>1</v>
      </c>
      <c r="BF63" s="48"/>
      <c r="BG63" s="49"/>
      <c r="BH63" s="48"/>
      <c r="BI63" s="49"/>
      <c r="BJ63" s="48"/>
      <c r="BK63" s="49"/>
      <c r="BL63" s="48"/>
      <c r="BM63" s="49"/>
      <c r="BN63" s="48"/>
    </row>
    <row r="64" spans="1:66" ht="15">
      <c r="A64" s="65" t="s">
        <v>291</v>
      </c>
      <c r="B64" s="65" t="s">
        <v>299</v>
      </c>
      <c r="C64" s="66"/>
      <c r="D64" s="67"/>
      <c r="E64" s="66"/>
      <c r="F64" s="69"/>
      <c r="G64" s="66"/>
      <c r="H64" s="70"/>
      <c r="I64" s="71"/>
      <c r="J64" s="71"/>
      <c r="K64" s="34" t="s">
        <v>65</v>
      </c>
      <c r="L64" s="72">
        <v>165</v>
      </c>
      <c r="M64" s="72"/>
      <c r="N64" s="73"/>
      <c r="O64" s="79" t="s">
        <v>367</v>
      </c>
      <c r="P64" s="81">
        <v>43630.839224537034</v>
      </c>
      <c r="Q64" s="79" t="s">
        <v>380</v>
      </c>
      <c r="R64" s="79"/>
      <c r="S64" s="79"/>
      <c r="T64" s="79" t="s">
        <v>452</v>
      </c>
      <c r="U64" s="79"/>
      <c r="V64" s="82" t="s">
        <v>542</v>
      </c>
      <c r="W64" s="81">
        <v>43630.839224537034</v>
      </c>
      <c r="X64" s="85">
        <v>43630</v>
      </c>
      <c r="Y64" s="87" t="s">
        <v>652</v>
      </c>
      <c r="Z64" s="82" t="s">
        <v>782</v>
      </c>
      <c r="AA64" s="79"/>
      <c r="AB64" s="79"/>
      <c r="AC64" s="87" t="s">
        <v>912</v>
      </c>
      <c r="AD64" s="79"/>
      <c r="AE64" s="79" t="b">
        <v>0</v>
      </c>
      <c r="AF64" s="79">
        <v>0</v>
      </c>
      <c r="AG64" s="87" t="s">
        <v>981</v>
      </c>
      <c r="AH64" s="79" t="b">
        <v>0</v>
      </c>
      <c r="AI64" s="79" t="s">
        <v>982</v>
      </c>
      <c r="AJ64" s="79"/>
      <c r="AK64" s="87" t="s">
        <v>981</v>
      </c>
      <c r="AL64" s="79" t="b">
        <v>0</v>
      </c>
      <c r="AM64" s="79">
        <v>4</v>
      </c>
      <c r="AN64" s="87" t="s">
        <v>920</v>
      </c>
      <c r="AO64" s="79" t="s">
        <v>993</v>
      </c>
      <c r="AP64" s="79" t="b">
        <v>0</v>
      </c>
      <c r="AQ64" s="87" t="s">
        <v>920</v>
      </c>
      <c r="AR64" s="79" t="s">
        <v>196</v>
      </c>
      <c r="AS64" s="79">
        <v>0</v>
      </c>
      <c r="AT64" s="79">
        <v>0</v>
      </c>
      <c r="AU64" s="79"/>
      <c r="AV64" s="79"/>
      <c r="AW64" s="79"/>
      <c r="AX64" s="79"/>
      <c r="AY64" s="79"/>
      <c r="AZ64" s="79"/>
      <c r="BA64" s="79"/>
      <c r="BB64" s="79"/>
      <c r="BC64">
        <v>1</v>
      </c>
      <c r="BD64" s="78" t="str">
        <f>REPLACE(INDEX(GroupVertices[Group],MATCH(Edges24[[#This Row],[Vertex 1]],GroupVertices[Vertex],0)),1,1,"")</f>
        <v>14</v>
      </c>
      <c r="BE64" s="78" t="str">
        <f>REPLACE(INDEX(GroupVertices[Group],MATCH(Edges24[[#This Row],[Vertex 2]],GroupVertices[Vertex],0)),1,1,"")</f>
        <v>14</v>
      </c>
      <c r="BF64" s="48">
        <v>3</v>
      </c>
      <c r="BG64" s="49">
        <v>8.823529411764707</v>
      </c>
      <c r="BH64" s="48">
        <v>0</v>
      </c>
      <c r="BI64" s="49">
        <v>0</v>
      </c>
      <c r="BJ64" s="48">
        <v>0</v>
      </c>
      <c r="BK64" s="49">
        <v>0</v>
      </c>
      <c r="BL64" s="48">
        <v>31</v>
      </c>
      <c r="BM64" s="49">
        <v>91.17647058823529</v>
      </c>
      <c r="BN64" s="48">
        <v>34</v>
      </c>
    </row>
    <row r="65" spans="1:66" ht="15">
      <c r="A65" s="65" t="s">
        <v>292</v>
      </c>
      <c r="B65" s="65" t="s">
        <v>292</v>
      </c>
      <c r="C65" s="66"/>
      <c r="D65" s="67"/>
      <c r="E65" s="66"/>
      <c r="F65" s="69"/>
      <c r="G65" s="66"/>
      <c r="H65" s="70"/>
      <c r="I65" s="71"/>
      <c r="J65" s="71"/>
      <c r="K65" s="34" t="s">
        <v>65</v>
      </c>
      <c r="L65" s="72">
        <v>166</v>
      </c>
      <c r="M65" s="72"/>
      <c r="N65" s="73"/>
      <c r="O65" s="79" t="s">
        <v>196</v>
      </c>
      <c r="P65" s="81">
        <v>43631.61806712963</v>
      </c>
      <c r="Q65" s="79" t="s">
        <v>381</v>
      </c>
      <c r="R65" s="82" t="s">
        <v>407</v>
      </c>
      <c r="S65" s="79" t="s">
        <v>425</v>
      </c>
      <c r="T65" s="79" t="s">
        <v>453</v>
      </c>
      <c r="U65" s="82" t="s">
        <v>477</v>
      </c>
      <c r="V65" s="82" t="s">
        <v>477</v>
      </c>
      <c r="W65" s="81">
        <v>43631.61806712963</v>
      </c>
      <c r="X65" s="85">
        <v>43631</v>
      </c>
      <c r="Y65" s="87" t="s">
        <v>653</v>
      </c>
      <c r="Z65" s="82" t="s">
        <v>783</v>
      </c>
      <c r="AA65" s="79"/>
      <c r="AB65" s="79"/>
      <c r="AC65" s="87" t="s">
        <v>913</v>
      </c>
      <c r="AD65" s="79"/>
      <c r="AE65" s="79" t="b">
        <v>0</v>
      </c>
      <c r="AF65" s="79">
        <v>0</v>
      </c>
      <c r="AG65" s="87" t="s">
        <v>981</v>
      </c>
      <c r="AH65" s="79" t="b">
        <v>0</v>
      </c>
      <c r="AI65" s="79" t="s">
        <v>982</v>
      </c>
      <c r="AJ65" s="79"/>
      <c r="AK65" s="87" t="s">
        <v>981</v>
      </c>
      <c r="AL65" s="79" t="b">
        <v>0</v>
      </c>
      <c r="AM65" s="79">
        <v>0</v>
      </c>
      <c r="AN65" s="87" t="s">
        <v>981</v>
      </c>
      <c r="AO65" s="79" t="s">
        <v>991</v>
      </c>
      <c r="AP65" s="79" t="b">
        <v>0</v>
      </c>
      <c r="AQ65" s="87" t="s">
        <v>913</v>
      </c>
      <c r="AR65" s="79" t="s">
        <v>196</v>
      </c>
      <c r="AS65" s="79">
        <v>0</v>
      </c>
      <c r="AT65" s="79">
        <v>0</v>
      </c>
      <c r="AU65" s="79"/>
      <c r="AV65" s="79"/>
      <c r="AW65" s="79"/>
      <c r="AX65" s="79"/>
      <c r="AY65" s="79"/>
      <c r="AZ65" s="79"/>
      <c r="BA65" s="79"/>
      <c r="BB65" s="79"/>
      <c r="BC65">
        <v>1</v>
      </c>
      <c r="BD65" s="78" t="str">
        <f>REPLACE(INDEX(GroupVertices[Group],MATCH(Edges24[[#This Row],[Vertex 1]],GroupVertices[Vertex],0)),1,1,"")</f>
        <v>4</v>
      </c>
      <c r="BE65" s="78" t="str">
        <f>REPLACE(INDEX(GroupVertices[Group],MATCH(Edges24[[#This Row],[Vertex 2]],GroupVertices[Vertex],0)),1,1,"")</f>
        <v>4</v>
      </c>
      <c r="BF65" s="48">
        <v>0</v>
      </c>
      <c r="BG65" s="49">
        <v>0</v>
      </c>
      <c r="BH65" s="48">
        <v>0</v>
      </c>
      <c r="BI65" s="49">
        <v>0</v>
      </c>
      <c r="BJ65" s="48">
        <v>0</v>
      </c>
      <c r="BK65" s="49">
        <v>0</v>
      </c>
      <c r="BL65" s="48">
        <v>14</v>
      </c>
      <c r="BM65" s="49">
        <v>100</v>
      </c>
      <c r="BN65" s="48">
        <v>14</v>
      </c>
    </row>
    <row r="66" spans="1:66" ht="15">
      <c r="A66" s="65" t="s">
        <v>293</v>
      </c>
      <c r="B66" s="65" t="s">
        <v>326</v>
      </c>
      <c r="C66" s="66"/>
      <c r="D66" s="67"/>
      <c r="E66" s="66"/>
      <c r="F66" s="69"/>
      <c r="G66" s="66"/>
      <c r="H66" s="70"/>
      <c r="I66" s="71"/>
      <c r="J66" s="71"/>
      <c r="K66" s="34" t="s">
        <v>65</v>
      </c>
      <c r="L66" s="72">
        <v>167</v>
      </c>
      <c r="M66" s="72"/>
      <c r="N66" s="73"/>
      <c r="O66" s="79" t="s">
        <v>367</v>
      </c>
      <c r="P66" s="81">
        <v>43632.01144675926</v>
      </c>
      <c r="Q66" s="79" t="s">
        <v>382</v>
      </c>
      <c r="R66" s="82" t="s">
        <v>408</v>
      </c>
      <c r="S66" s="79" t="s">
        <v>426</v>
      </c>
      <c r="T66" s="79" t="s">
        <v>454</v>
      </c>
      <c r="U66" s="79"/>
      <c r="V66" s="82" t="s">
        <v>543</v>
      </c>
      <c r="W66" s="81">
        <v>43632.01144675926</v>
      </c>
      <c r="X66" s="85">
        <v>43632</v>
      </c>
      <c r="Y66" s="87" t="s">
        <v>654</v>
      </c>
      <c r="Z66" s="82" t="s">
        <v>784</v>
      </c>
      <c r="AA66" s="79"/>
      <c r="AB66" s="79"/>
      <c r="AC66" s="87" t="s">
        <v>914</v>
      </c>
      <c r="AD66" s="79"/>
      <c r="AE66" s="79" t="b">
        <v>0</v>
      </c>
      <c r="AF66" s="79">
        <v>0</v>
      </c>
      <c r="AG66" s="87" t="s">
        <v>981</v>
      </c>
      <c r="AH66" s="79" t="b">
        <v>0</v>
      </c>
      <c r="AI66" s="79" t="s">
        <v>982</v>
      </c>
      <c r="AJ66" s="79"/>
      <c r="AK66" s="87" t="s">
        <v>981</v>
      </c>
      <c r="AL66" s="79" t="b">
        <v>0</v>
      </c>
      <c r="AM66" s="79">
        <v>4</v>
      </c>
      <c r="AN66" s="87" t="s">
        <v>950</v>
      </c>
      <c r="AO66" s="79" t="s">
        <v>999</v>
      </c>
      <c r="AP66" s="79" t="b">
        <v>0</v>
      </c>
      <c r="AQ66" s="87" t="s">
        <v>950</v>
      </c>
      <c r="AR66" s="79" t="s">
        <v>196</v>
      </c>
      <c r="AS66" s="79">
        <v>0</v>
      </c>
      <c r="AT66" s="79">
        <v>0</v>
      </c>
      <c r="AU66" s="79"/>
      <c r="AV66" s="79"/>
      <c r="AW66" s="79"/>
      <c r="AX66" s="79"/>
      <c r="AY66" s="79"/>
      <c r="AZ66" s="79"/>
      <c r="BA66" s="79"/>
      <c r="BB66" s="79"/>
      <c r="BC66">
        <v>1</v>
      </c>
      <c r="BD66" s="78" t="str">
        <f>REPLACE(INDEX(GroupVertices[Group],MATCH(Edges24[[#This Row],[Vertex 1]],GroupVertices[Vertex],0)),1,1,"")</f>
        <v>8</v>
      </c>
      <c r="BE66" s="78" t="str">
        <f>REPLACE(INDEX(GroupVertices[Group],MATCH(Edges24[[#This Row],[Vertex 2]],GroupVertices[Vertex],0)),1,1,"")</f>
        <v>8</v>
      </c>
      <c r="BF66" s="48">
        <v>1</v>
      </c>
      <c r="BG66" s="49">
        <v>3.5714285714285716</v>
      </c>
      <c r="BH66" s="48">
        <v>1</v>
      </c>
      <c r="BI66" s="49">
        <v>3.5714285714285716</v>
      </c>
      <c r="BJ66" s="48">
        <v>0</v>
      </c>
      <c r="BK66" s="49">
        <v>0</v>
      </c>
      <c r="BL66" s="48">
        <v>26</v>
      </c>
      <c r="BM66" s="49">
        <v>92.85714285714286</v>
      </c>
      <c r="BN66" s="48">
        <v>28</v>
      </c>
    </row>
    <row r="67" spans="1:66" ht="15">
      <c r="A67" s="65" t="s">
        <v>294</v>
      </c>
      <c r="B67" s="65" t="s">
        <v>326</v>
      </c>
      <c r="C67" s="66"/>
      <c r="D67" s="67"/>
      <c r="E67" s="66"/>
      <c r="F67" s="69"/>
      <c r="G67" s="66"/>
      <c r="H67" s="70"/>
      <c r="I67" s="71"/>
      <c r="J67" s="71"/>
      <c r="K67" s="34" t="s">
        <v>65</v>
      </c>
      <c r="L67" s="72">
        <v>168</v>
      </c>
      <c r="M67" s="72"/>
      <c r="N67" s="73"/>
      <c r="O67" s="79" t="s">
        <v>367</v>
      </c>
      <c r="P67" s="81">
        <v>43632.01155092593</v>
      </c>
      <c r="Q67" s="79" t="s">
        <v>382</v>
      </c>
      <c r="R67" s="82" t="s">
        <v>408</v>
      </c>
      <c r="S67" s="79" t="s">
        <v>426</v>
      </c>
      <c r="T67" s="79" t="s">
        <v>454</v>
      </c>
      <c r="U67" s="79"/>
      <c r="V67" s="82" t="s">
        <v>544</v>
      </c>
      <c r="W67" s="81">
        <v>43632.01155092593</v>
      </c>
      <c r="X67" s="85">
        <v>43632</v>
      </c>
      <c r="Y67" s="87" t="s">
        <v>655</v>
      </c>
      <c r="Z67" s="82" t="s">
        <v>785</v>
      </c>
      <c r="AA67" s="79"/>
      <c r="AB67" s="79"/>
      <c r="AC67" s="87" t="s">
        <v>915</v>
      </c>
      <c r="AD67" s="79"/>
      <c r="AE67" s="79" t="b">
        <v>0</v>
      </c>
      <c r="AF67" s="79">
        <v>0</v>
      </c>
      <c r="AG67" s="87" t="s">
        <v>981</v>
      </c>
      <c r="AH67" s="79" t="b">
        <v>0</v>
      </c>
      <c r="AI67" s="79" t="s">
        <v>982</v>
      </c>
      <c r="AJ67" s="79"/>
      <c r="AK67" s="87" t="s">
        <v>981</v>
      </c>
      <c r="AL67" s="79" t="b">
        <v>0</v>
      </c>
      <c r="AM67" s="79">
        <v>4</v>
      </c>
      <c r="AN67" s="87" t="s">
        <v>950</v>
      </c>
      <c r="AO67" s="79" t="s">
        <v>1000</v>
      </c>
      <c r="AP67" s="79" t="b">
        <v>0</v>
      </c>
      <c r="AQ67" s="87" t="s">
        <v>950</v>
      </c>
      <c r="AR67" s="79" t="s">
        <v>196</v>
      </c>
      <c r="AS67" s="79">
        <v>0</v>
      </c>
      <c r="AT67" s="79">
        <v>0</v>
      </c>
      <c r="AU67" s="79"/>
      <c r="AV67" s="79"/>
      <c r="AW67" s="79"/>
      <c r="AX67" s="79"/>
      <c r="AY67" s="79"/>
      <c r="AZ67" s="79"/>
      <c r="BA67" s="79"/>
      <c r="BB67" s="79"/>
      <c r="BC67">
        <v>1</v>
      </c>
      <c r="BD67" s="78" t="str">
        <f>REPLACE(INDEX(GroupVertices[Group],MATCH(Edges24[[#This Row],[Vertex 1]],GroupVertices[Vertex],0)),1,1,"")</f>
        <v>8</v>
      </c>
      <c r="BE67" s="78" t="str">
        <f>REPLACE(INDEX(GroupVertices[Group],MATCH(Edges24[[#This Row],[Vertex 2]],GroupVertices[Vertex],0)),1,1,"")</f>
        <v>8</v>
      </c>
      <c r="BF67" s="48">
        <v>1</v>
      </c>
      <c r="BG67" s="49">
        <v>3.5714285714285716</v>
      </c>
      <c r="BH67" s="48">
        <v>1</v>
      </c>
      <c r="BI67" s="49">
        <v>3.5714285714285716</v>
      </c>
      <c r="BJ67" s="48">
        <v>0</v>
      </c>
      <c r="BK67" s="49">
        <v>0</v>
      </c>
      <c r="BL67" s="48">
        <v>26</v>
      </c>
      <c r="BM67" s="49">
        <v>92.85714285714286</v>
      </c>
      <c r="BN67" s="48">
        <v>28</v>
      </c>
    </row>
    <row r="68" spans="1:66" ht="15">
      <c r="A68" s="65" t="s">
        <v>295</v>
      </c>
      <c r="B68" s="65" t="s">
        <v>326</v>
      </c>
      <c r="C68" s="66"/>
      <c r="D68" s="67"/>
      <c r="E68" s="66"/>
      <c r="F68" s="69"/>
      <c r="G68" s="66"/>
      <c r="H68" s="70"/>
      <c r="I68" s="71"/>
      <c r="J68" s="71"/>
      <c r="K68" s="34" t="s">
        <v>65</v>
      </c>
      <c r="L68" s="72">
        <v>169</v>
      </c>
      <c r="M68" s="72"/>
      <c r="N68" s="73"/>
      <c r="O68" s="79" t="s">
        <v>367</v>
      </c>
      <c r="P68" s="81">
        <v>43632.011875</v>
      </c>
      <c r="Q68" s="79" t="s">
        <v>382</v>
      </c>
      <c r="R68" s="82" t="s">
        <v>408</v>
      </c>
      <c r="S68" s="79" t="s">
        <v>426</v>
      </c>
      <c r="T68" s="79" t="s">
        <v>454</v>
      </c>
      <c r="U68" s="79"/>
      <c r="V68" s="82" t="s">
        <v>545</v>
      </c>
      <c r="W68" s="81">
        <v>43632.011875</v>
      </c>
      <c r="X68" s="85">
        <v>43632</v>
      </c>
      <c r="Y68" s="87" t="s">
        <v>656</v>
      </c>
      <c r="Z68" s="82" t="s">
        <v>786</v>
      </c>
      <c r="AA68" s="79"/>
      <c r="AB68" s="79"/>
      <c r="AC68" s="87" t="s">
        <v>916</v>
      </c>
      <c r="AD68" s="79"/>
      <c r="AE68" s="79" t="b">
        <v>0</v>
      </c>
      <c r="AF68" s="79">
        <v>0</v>
      </c>
      <c r="AG68" s="87" t="s">
        <v>981</v>
      </c>
      <c r="AH68" s="79" t="b">
        <v>0</v>
      </c>
      <c r="AI68" s="79" t="s">
        <v>982</v>
      </c>
      <c r="AJ68" s="79"/>
      <c r="AK68" s="87" t="s">
        <v>981</v>
      </c>
      <c r="AL68" s="79" t="b">
        <v>0</v>
      </c>
      <c r="AM68" s="79">
        <v>4</v>
      </c>
      <c r="AN68" s="87" t="s">
        <v>950</v>
      </c>
      <c r="AO68" s="79" t="s">
        <v>1001</v>
      </c>
      <c r="AP68" s="79" t="b">
        <v>0</v>
      </c>
      <c r="AQ68" s="87" t="s">
        <v>950</v>
      </c>
      <c r="AR68" s="79" t="s">
        <v>196</v>
      </c>
      <c r="AS68" s="79">
        <v>0</v>
      </c>
      <c r="AT68" s="79">
        <v>0</v>
      </c>
      <c r="AU68" s="79"/>
      <c r="AV68" s="79"/>
      <c r="AW68" s="79"/>
      <c r="AX68" s="79"/>
      <c r="AY68" s="79"/>
      <c r="AZ68" s="79"/>
      <c r="BA68" s="79"/>
      <c r="BB68" s="79"/>
      <c r="BC68">
        <v>1</v>
      </c>
      <c r="BD68" s="78" t="str">
        <f>REPLACE(INDEX(GroupVertices[Group],MATCH(Edges24[[#This Row],[Vertex 1]],GroupVertices[Vertex],0)),1,1,"")</f>
        <v>8</v>
      </c>
      <c r="BE68" s="78" t="str">
        <f>REPLACE(INDEX(GroupVertices[Group],MATCH(Edges24[[#This Row],[Vertex 2]],GroupVertices[Vertex],0)),1,1,"")</f>
        <v>8</v>
      </c>
      <c r="BF68" s="48">
        <v>1</v>
      </c>
      <c r="BG68" s="49">
        <v>3.5714285714285716</v>
      </c>
      <c r="BH68" s="48">
        <v>1</v>
      </c>
      <c r="BI68" s="49">
        <v>3.5714285714285716</v>
      </c>
      <c r="BJ68" s="48">
        <v>0</v>
      </c>
      <c r="BK68" s="49">
        <v>0</v>
      </c>
      <c r="BL68" s="48">
        <v>26</v>
      </c>
      <c r="BM68" s="49">
        <v>92.85714285714286</v>
      </c>
      <c r="BN68" s="48">
        <v>28</v>
      </c>
    </row>
    <row r="69" spans="1:66" ht="15">
      <c r="A69" s="65" t="s">
        <v>296</v>
      </c>
      <c r="B69" s="65" t="s">
        <v>296</v>
      </c>
      <c r="C69" s="66"/>
      <c r="D69" s="67"/>
      <c r="E69" s="66"/>
      <c r="F69" s="69"/>
      <c r="G69" s="66"/>
      <c r="H69" s="70"/>
      <c r="I69" s="71"/>
      <c r="J69" s="71"/>
      <c r="K69" s="34" t="s">
        <v>65</v>
      </c>
      <c r="L69" s="72">
        <v>170</v>
      </c>
      <c r="M69" s="72"/>
      <c r="N69" s="73"/>
      <c r="O69" s="79" t="s">
        <v>196</v>
      </c>
      <c r="P69" s="81">
        <v>43632.11173611111</v>
      </c>
      <c r="Q69" s="79" t="s">
        <v>383</v>
      </c>
      <c r="R69" s="82" t="s">
        <v>409</v>
      </c>
      <c r="S69" s="79" t="s">
        <v>427</v>
      </c>
      <c r="T69" s="79" t="s">
        <v>455</v>
      </c>
      <c r="U69" s="79"/>
      <c r="V69" s="82" t="s">
        <v>546</v>
      </c>
      <c r="W69" s="81">
        <v>43632.11173611111</v>
      </c>
      <c r="X69" s="85">
        <v>43632</v>
      </c>
      <c r="Y69" s="87" t="s">
        <v>657</v>
      </c>
      <c r="Z69" s="82" t="s">
        <v>787</v>
      </c>
      <c r="AA69" s="79"/>
      <c r="AB69" s="79"/>
      <c r="AC69" s="87" t="s">
        <v>917</v>
      </c>
      <c r="AD69" s="79"/>
      <c r="AE69" s="79" t="b">
        <v>0</v>
      </c>
      <c r="AF69" s="79">
        <v>1</v>
      </c>
      <c r="AG69" s="87" t="s">
        <v>981</v>
      </c>
      <c r="AH69" s="79" t="b">
        <v>0</v>
      </c>
      <c r="AI69" s="79" t="s">
        <v>983</v>
      </c>
      <c r="AJ69" s="79"/>
      <c r="AK69" s="87" t="s">
        <v>981</v>
      </c>
      <c r="AL69" s="79" t="b">
        <v>0</v>
      </c>
      <c r="AM69" s="79">
        <v>0</v>
      </c>
      <c r="AN69" s="87" t="s">
        <v>981</v>
      </c>
      <c r="AO69" s="79" t="s">
        <v>993</v>
      </c>
      <c r="AP69" s="79" t="b">
        <v>0</v>
      </c>
      <c r="AQ69" s="87" t="s">
        <v>917</v>
      </c>
      <c r="AR69" s="79" t="s">
        <v>196</v>
      </c>
      <c r="AS69" s="79">
        <v>0</v>
      </c>
      <c r="AT69" s="79">
        <v>0</v>
      </c>
      <c r="AU69" s="79"/>
      <c r="AV69" s="79"/>
      <c r="AW69" s="79"/>
      <c r="AX69" s="79"/>
      <c r="AY69" s="79"/>
      <c r="AZ69" s="79"/>
      <c r="BA69" s="79"/>
      <c r="BB69" s="79"/>
      <c r="BC69">
        <v>1</v>
      </c>
      <c r="BD69" s="78" t="str">
        <f>REPLACE(INDEX(GroupVertices[Group],MATCH(Edges24[[#This Row],[Vertex 1]],GroupVertices[Vertex],0)),1,1,"")</f>
        <v>4</v>
      </c>
      <c r="BE69" s="78" t="str">
        <f>REPLACE(INDEX(GroupVertices[Group],MATCH(Edges24[[#This Row],[Vertex 2]],GroupVertices[Vertex],0)),1,1,"")</f>
        <v>4</v>
      </c>
      <c r="BF69" s="48">
        <v>0</v>
      </c>
      <c r="BG69" s="49">
        <v>0</v>
      </c>
      <c r="BH69" s="48">
        <v>0</v>
      </c>
      <c r="BI69" s="49">
        <v>0</v>
      </c>
      <c r="BJ69" s="48">
        <v>0</v>
      </c>
      <c r="BK69" s="49">
        <v>0</v>
      </c>
      <c r="BL69" s="48">
        <v>9</v>
      </c>
      <c r="BM69" s="49">
        <v>100</v>
      </c>
      <c r="BN69" s="48">
        <v>9</v>
      </c>
    </row>
    <row r="70" spans="1:66" ht="15">
      <c r="A70" s="65" t="s">
        <v>297</v>
      </c>
      <c r="B70" s="65" t="s">
        <v>359</v>
      </c>
      <c r="C70" s="66"/>
      <c r="D70" s="67"/>
      <c r="E70" s="66"/>
      <c r="F70" s="69"/>
      <c r="G70" s="66"/>
      <c r="H70" s="70"/>
      <c r="I70" s="71"/>
      <c r="J70" s="71"/>
      <c r="K70" s="34" t="s">
        <v>65</v>
      </c>
      <c r="L70" s="72">
        <v>171</v>
      </c>
      <c r="M70" s="72"/>
      <c r="N70" s="73"/>
      <c r="O70" s="79" t="s">
        <v>368</v>
      </c>
      <c r="P70" s="81">
        <v>43528.343981481485</v>
      </c>
      <c r="Q70" s="79" t="s">
        <v>384</v>
      </c>
      <c r="R70" s="79"/>
      <c r="S70" s="79"/>
      <c r="T70" s="79" t="s">
        <v>456</v>
      </c>
      <c r="U70" s="82" t="s">
        <v>478</v>
      </c>
      <c r="V70" s="82" t="s">
        <v>478</v>
      </c>
      <c r="W70" s="81">
        <v>43528.343981481485</v>
      </c>
      <c r="X70" s="85">
        <v>43528</v>
      </c>
      <c r="Y70" s="87" t="s">
        <v>658</v>
      </c>
      <c r="Z70" s="82" t="s">
        <v>788</v>
      </c>
      <c r="AA70" s="79"/>
      <c r="AB70" s="79"/>
      <c r="AC70" s="87" t="s">
        <v>918</v>
      </c>
      <c r="AD70" s="79"/>
      <c r="AE70" s="79" t="b">
        <v>0</v>
      </c>
      <c r="AF70" s="79">
        <v>40</v>
      </c>
      <c r="AG70" s="87" t="s">
        <v>981</v>
      </c>
      <c r="AH70" s="79" t="b">
        <v>0</v>
      </c>
      <c r="AI70" s="79" t="s">
        <v>982</v>
      </c>
      <c r="AJ70" s="79"/>
      <c r="AK70" s="87" t="s">
        <v>981</v>
      </c>
      <c r="AL70" s="79" t="b">
        <v>0</v>
      </c>
      <c r="AM70" s="79">
        <v>20</v>
      </c>
      <c r="AN70" s="87" t="s">
        <v>981</v>
      </c>
      <c r="AO70" s="79" t="s">
        <v>994</v>
      </c>
      <c r="AP70" s="79" t="b">
        <v>0</v>
      </c>
      <c r="AQ70" s="87" t="s">
        <v>918</v>
      </c>
      <c r="AR70" s="79" t="s">
        <v>367</v>
      </c>
      <c r="AS70" s="79">
        <v>0</v>
      </c>
      <c r="AT70" s="79">
        <v>0</v>
      </c>
      <c r="AU70" s="79"/>
      <c r="AV70" s="79"/>
      <c r="AW70" s="79"/>
      <c r="AX70" s="79"/>
      <c r="AY70" s="79"/>
      <c r="AZ70" s="79"/>
      <c r="BA70" s="79"/>
      <c r="BB70" s="79"/>
      <c r="BC70">
        <v>1</v>
      </c>
      <c r="BD70" s="78" t="str">
        <f>REPLACE(INDEX(GroupVertices[Group],MATCH(Edges24[[#This Row],[Vertex 1]],GroupVertices[Vertex],0)),1,1,"")</f>
        <v>15</v>
      </c>
      <c r="BE70" s="78" t="str">
        <f>REPLACE(INDEX(GroupVertices[Group],MATCH(Edges24[[#This Row],[Vertex 2]],GroupVertices[Vertex],0)),1,1,"")</f>
        <v>15</v>
      </c>
      <c r="BF70" s="48">
        <v>1</v>
      </c>
      <c r="BG70" s="49">
        <v>2.1739130434782608</v>
      </c>
      <c r="BH70" s="48">
        <v>0</v>
      </c>
      <c r="BI70" s="49">
        <v>0</v>
      </c>
      <c r="BJ70" s="48">
        <v>0</v>
      </c>
      <c r="BK70" s="49">
        <v>0</v>
      </c>
      <c r="BL70" s="48">
        <v>45</v>
      </c>
      <c r="BM70" s="49">
        <v>97.82608695652173</v>
      </c>
      <c r="BN70" s="48">
        <v>46</v>
      </c>
    </row>
    <row r="71" spans="1:66" ht="15">
      <c r="A71" s="65" t="s">
        <v>298</v>
      </c>
      <c r="B71" s="65" t="s">
        <v>297</v>
      </c>
      <c r="C71" s="66"/>
      <c r="D71" s="67"/>
      <c r="E71" s="66"/>
      <c r="F71" s="69"/>
      <c r="G71" s="66"/>
      <c r="H71" s="70"/>
      <c r="I71" s="71"/>
      <c r="J71" s="71"/>
      <c r="K71" s="34" t="s">
        <v>65</v>
      </c>
      <c r="L71" s="72">
        <v>172</v>
      </c>
      <c r="M71" s="72"/>
      <c r="N71" s="73"/>
      <c r="O71" s="79" t="s">
        <v>367</v>
      </c>
      <c r="P71" s="81">
        <v>43632.35407407407</v>
      </c>
      <c r="Q71" s="79" t="s">
        <v>384</v>
      </c>
      <c r="R71" s="79"/>
      <c r="S71" s="79"/>
      <c r="T71" s="79" t="s">
        <v>457</v>
      </c>
      <c r="U71" s="79"/>
      <c r="V71" s="82" t="s">
        <v>547</v>
      </c>
      <c r="W71" s="81">
        <v>43632.35407407407</v>
      </c>
      <c r="X71" s="85">
        <v>43632</v>
      </c>
      <c r="Y71" s="87" t="s">
        <v>659</v>
      </c>
      <c r="Z71" s="82" t="s">
        <v>789</v>
      </c>
      <c r="AA71" s="79"/>
      <c r="AB71" s="79"/>
      <c r="AC71" s="87" t="s">
        <v>919</v>
      </c>
      <c r="AD71" s="79"/>
      <c r="AE71" s="79" t="b">
        <v>0</v>
      </c>
      <c r="AF71" s="79">
        <v>0</v>
      </c>
      <c r="AG71" s="87" t="s">
        <v>981</v>
      </c>
      <c r="AH71" s="79" t="b">
        <v>0</v>
      </c>
      <c r="AI71" s="79" t="s">
        <v>982</v>
      </c>
      <c r="AJ71" s="79"/>
      <c r="AK71" s="87" t="s">
        <v>981</v>
      </c>
      <c r="AL71" s="79" t="b">
        <v>0</v>
      </c>
      <c r="AM71" s="79">
        <v>20</v>
      </c>
      <c r="AN71" s="87" t="s">
        <v>918</v>
      </c>
      <c r="AO71" s="79" t="s">
        <v>994</v>
      </c>
      <c r="AP71" s="79" t="b">
        <v>0</v>
      </c>
      <c r="AQ71" s="87" t="s">
        <v>918</v>
      </c>
      <c r="AR71" s="79" t="s">
        <v>196</v>
      </c>
      <c r="AS71" s="79">
        <v>0</v>
      </c>
      <c r="AT71" s="79">
        <v>0</v>
      </c>
      <c r="AU71" s="79"/>
      <c r="AV71" s="79"/>
      <c r="AW71" s="79"/>
      <c r="AX71" s="79"/>
      <c r="AY71" s="79"/>
      <c r="AZ71" s="79"/>
      <c r="BA71" s="79"/>
      <c r="BB71" s="79"/>
      <c r="BC71">
        <v>1</v>
      </c>
      <c r="BD71" s="78" t="str">
        <f>REPLACE(INDEX(GroupVertices[Group],MATCH(Edges24[[#This Row],[Vertex 1]],GroupVertices[Vertex],0)),1,1,"")</f>
        <v>15</v>
      </c>
      <c r="BE71" s="78" t="str">
        <f>REPLACE(INDEX(GroupVertices[Group],MATCH(Edges24[[#This Row],[Vertex 2]],GroupVertices[Vertex],0)),1,1,"")</f>
        <v>15</v>
      </c>
      <c r="BF71" s="48"/>
      <c r="BG71" s="49"/>
      <c r="BH71" s="48"/>
      <c r="BI71" s="49"/>
      <c r="BJ71" s="48"/>
      <c r="BK71" s="49"/>
      <c r="BL71" s="48"/>
      <c r="BM71" s="49"/>
      <c r="BN71" s="48"/>
    </row>
    <row r="72" spans="1:66" ht="15">
      <c r="A72" s="65" t="s">
        <v>299</v>
      </c>
      <c r="B72" s="65" t="s">
        <v>299</v>
      </c>
      <c r="C72" s="66"/>
      <c r="D72" s="67"/>
      <c r="E72" s="66"/>
      <c r="F72" s="69"/>
      <c r="G72" s="66"/>
      <c r="H72" s="70"/>
      <c r="I72" s="71"/>
      <c r="J72" s="71"/>
      <c r="K72" s="34" t="s">
        <v>65</v>
      </c>
      <c r="L72" s="72">
        <v>174</v>
      </c>
      <c r="M72" s="72"/>
      <c r="N72" s="73"/>
      <c r="O72" s="79" t="s">
        <v>196</v>
      </c>
      <c r="P72" s="81">
        <v>43630.8325</v>
      </c>
      <c r="Q72" s="79" t="s">
        <v>380</v>
      </c>
      <c r="R72" s="79"/>
      <c r="S72" s="79"/>
      <c r="T72" s="79" t="s">
        <v>458</v>
      </c>
      <c r="U72" s="82" t="s">
        <v>479</v>
      </c>
      <c r="V72" s="82" t="s">
        <v>479</v>
      </c>
      <c r="W72" s="81">
        <v>43630.8325</v>
      </c>
      <c r="X72" s="85">
        <v>43630</v>
      </c>
      <c r="Y72" s="87" t="s">
        <v>660</v>
      </c>
      <c r="Z72" s="82" t="s">
        <v>790</v>
      </c>
      <c r="AA72" s="79"/>
      <c r="AB72" s="79"/>
      <c r="AC72" s="87" t="s">
        <v>920</v>
      </c>
      <c r="AD72" s="79"/>
      <c r="AE72" s="79" t="b">
        <v>0</v>
      </c>
      <c r="AF72" s="79">
        <v>3</v>
      </c>
      <c r="AG72" s="87" t="s">
        <v>981</v>
      </c>
      <c r="AH72" s="79" t="b">
        <v>0</v>
      </c>
      <c r="AI72" s="79" t="s">
        <v>982</v>
      </c>
      <c r="AJ72" s="79"/>
      <c r="AK72" s="87" t="s">
        <v>981</v>
      </c>
      <c r="AL72" s="79" t="b">
        <v>0</v>
      </c>
      <c r="AM72" s="79">
        <v>4</v>
      </c>
      <c r="AN72" s="87" t="s">
        <v>981</v>
      </c>
      <c r="AO72" s="79" t="s">
        <v>993</v>
      </c>
      <c r="AP72" s="79" t="b">
        <v>0</v>
      </c>
      <c r="AQ72" s="87" t="s">
        <v>920</v>
      </c>
      <c r="AR72" s="79" t="s">
        <v>196</v>
      </c>
      <c r="AS72" s="79">
        <v>0</v>
      </c>
      <c r="AT72" s="79">
        <v>0</v>
      </c>
      <c r="AU72" s="79"/>
      <c r="AV72" s="79"/>
      <c r="AW72" s="79"/>
      <c r="AX72" s="79"/>
      <c r="AY72" s="79"/>
      <c r="AZ72" s="79"/>
      <c r="BA72" s="79"/>
      <c r="BB72" s="79"/>
      <c r="BC72">
        <v>1</v>
      </c>
      <c r="BD72" s="78" t="str">
        <f>REPLACE(INDEX(GroupVertices[Group],MATCH(Edges24[[#This Row],[Vertex 1]],GroupVertices[Vertex],0)),1,1,"")</f>
        <v>14</v>
      </c>
      <c r="BE72" s="78" t="str">
        <f>REPLACE(INDEX(GroupVertices[Group],MATCH(Edges24[[#This Row],[Vertex 2]],GroupVertices[Vertex],0)),1,1,"")</f>
        <v>14</v>
      </c>
      <c r="BF72" s="48">
        <v>3</v>
      </c>
      <c r="BG72" s="49">
        <v>8.823529411764707</v>
      </c>
      <c r="BH72" s="48">
        <v>0</v>
      </c>
      <c r="BI72" s="49">
        <v>0</v>
      </c>
      <c r="BJ72" s="48">
        <v>0</v>
      </c>
      <c r="BK72" s="49">
        <v>0</v>
      </c>
      <c r="BL72" s="48">
        <v>31</v>
      </c>
      <c r="BM72" s="49">
        <v>91.17647058823529</v>
      </c>
      <c r="BN72" s="48">
        <v>34</v>
      </c>
    </row>
    <row r="73" spans="1:66" ht="15">
      <c r="A73" s="65" t="s">
        <v>300</v>
      </c>
      <c r="B73" s="65" t="s">
        <v>299</v>
      </c>
      <c r="C73" s="66"/>
      <c r="D73" s="67"/>
      <c r="E73" s="66"/>
      <c r="F73" s="69"/>
      <c r="G73" s="66"/>
      <c r="H73" s="70"/>
      <c r="I73" s="71"/>
      <c r="J73" s="71"/>
      <c r="K73" s="34" t="s">
        <v>65</v>
      </c>
      <c r="L73" s="72">
        <v>175</v>
      </c>
      <c r="M73" s="72"/>
      <c r="N73" s="73"/>
      <c r="O73" s="79" t="s">
        <v>367</v>
      </c>
      <c r="P73" s="81">
        <v>43632.69872685185</v>
      </c>
      <c r="Q73" s="79" t="s">
        <v>380</v>
      </c>
      <c r="R73" s="79"/>
      <c r="S73" s="79"/>
      <c r="T73" s="79" t="s">
        <v>452</v>
      </c>
      <c r="U73" s="79"/>
      <c r="V73" s="82" t="s">
        <v>548</v>
      </c>
      <c r="W73" s="81">
        <v>43632.69872685185</v>
      </c>
      <c r="X73" s="85">
        <v>43632</v>
      </c>
      <c r="Y73" s="87" t="s">
        <v>661</v>
      </c>
      <c r="Z73" s="82" t="s">
        <v>791</v>
      </c>
      <c r="AA73" s="79"/>
      <c r="AB73" s="79"/>
      <c r="AC73" s="87" t="s">
        <v>921</v>
      </c>
      <c r="AD73" s="79"/>
      <c r="AE73" s="79" t="b">
        <v>0</v>
      </c>
      <c r="AF73" s="79">
        <v>0</v>
      </c>
      <c r="AG73" s="87" t="s">
        <v>981</v>
      </c>
      <c r="AH73" s="79" t="b">
        <v>0</v>
      </c>
      <c r="AI73" s="79" t="s">
        <v>982</v>
      </c>
      <c r="AJ73" s="79"/>
      <c r="AK73" s="87" t="s">
        <v>981</v>
      </c>
      <c r="AL73" s="79" t="b">
        <v>0</v>
      </c>
      <c r="AM73" s="79">
        <v>4</v>
      </c>
      <c r="AN73" s="87" t="s">
        <v>920</v>
      </c>
      <c r="AO73" s="79" t="s">
        <v>993</v>
      </c>
      <c r="AP73" s="79" t="b">
        <v>0</v>
      </c>
      <c r="AQ73" s="87" t="s">
        <v>920</v>
      </c>
      <c r="AR73" s="79" t="s">
        <v>196</v>
      </c>
      <c r="AS73" s="79">
        <v>0</v>
      </c>
      <c r="AT73" s="79">
        <v>0</v>
      </c>
      <c r="AU73" s="79"/>
      <c r="AV73" s="79"/>
      <c r="AW73" s="79"/>
      <c r="AX73" s="79"/>
      <c r="AY73" s="79"/>
      <c r="AZ73" s="79"/>
      <c r="BA73" s="79"/>
      <c r="BB73" s="79"/>
      <c r="BC73">
        <v>1</v>
      </c>
      <c r="BD73" s="78" t="str">
        <f>REPLACE(INDEX(GroupVertices[Group],MATCH(Edges24[[#This Row],[Vertex 1]],GroupVertices[Vertex],0)),1,1,"")</f>
        <v>14</v>
      </c>
      <c r="BE73" s="78" t="str">
        <f>REPLACE(INDEX(GroupVertices[Group],MATCH(Edges24[[#This Row],[Vertex 2]],GroupVertices[Vertex],0)),1,1,"")</f>
        <v>14</v>
      </c>
      <c r="BF73" s="48">
        <v>3</v>
      </c>
      <c r="BG73" s="49">
        <v>8.823529411764707</v>
      </c>
      <c r="BH73" s="48">
        <v>0</v>
      </c>
      <c r="BI73" s="49">
        <v>0</v>
      </c>
      <c r="BJ73" s="48">
        <v>0</v>
      </c>
      <c r="BK73" s="49">
        <v>0</v>
      </c>
      <c r="BL73" s="48">
        <v>31</v>
      </c>
      <c r="BM73" s="49">
        <v>91.17647058823529</v>
      </c>
      <c r="BN73" s="48">
        <v>34</v>
      </c>
    </row>
    <row r="74" spans="1:66" ht="15">
      <c r="A74" s="65" t="s">
        <v>301</v>
      </c>
      <c r="B74" s="65" t="s">
        <v>301</v>
      </c>
      <c r="C74" s="66"/>
      <c r="D74" s="67"/>
      <c r="E74" s="66"/>
      <c r="F74" s="69"/>
      <c r="G74" s="66"/>
      <c r="H74" s="70"/>
      <c r="I74" s="71"/>
      <c r="J74" s="71"/>
      <c r="K74" s="34" t="s">
        <v>65</v>
      </c>
      <c r="L74" s="72">
        <v>176</v>
      </c>
      <c r="M74" s="72"/>
      <c r="N74" s="73"/>
      <c r="O74" s="79" t="s">
        <v>196</v>
      </c>
      <c r="P74" s="81">
        <v>43632.70167824074</v>
      </c>
      <c r="Q74" s="79" t="s">
        <v>385</v>
      </c>
      <c r="R74" s="79"/>
      <c r="S74" s="79"/>
      <c r="T74" s="79" t="s">
        <v>459</v>
      </c>
      <c r="U74" s="82" t="s">
        <v>480</v>
      </c>
      <c r="V74" s="82" t="s">
        <v>480</v>
      </c>
      <c r="W74" s="81">
        <v>43632.70167824074</v>
      </c>
      <c r="X74" s="85">
        <v>43632</v>
      </c>
      <c r="Y74" s="87" t="s">
        <v>662</v>
      </c>
      <c r="Z74" s="82" t="s">
        <v>792</v>
      </c>
      <c r="AA74" s="79"/>
      <c r="AB74" s="79"/>
      <c r="AC74" s="87" t="s">
        <v>922</v>
      </c>
      <c r="AD74" s="79"/>
      <c r="AE74" s="79" t="b">
        <v>0</v>
      </c>
      <c r="AF74" s="79">
        <v>1</v>
      </c>
      <c r="AG74" s="87" t="s">
        <v>981</v>
      </c>
      <c r="AH74" s="79" t="b">
        <v>0</v>
      </c>
      <c r="AI74" s="79" t="s">
        <v>982</v>
      </c>
      <c r="AJ74" s="79"/>
      <c r="AK74" s="87" t="s">
        <v>981</v>
      </c>
      <c r="AL74" s="79" t="b">
        <v>0</v>
      </c>
      <c r="AM74" s="79">
        <v>0</v>
      </c>
      <c r="AN74" s="87" t="s">
        <v>981</v>
      </c>
      <c r="AO74" s="79" t="s">
        <v>993</v>
      </c>
      <c r="AP74" s="79" t="b">
        <v>0</v>
      </c>
      <c r="AQ74" s="87" t="s">
        <v>922</v>
      </c>
      <c r="AR74" s="79" t="s">
        <v>196</v>
      </c>
      <c r="AS74" s="79">
        <v>0</v>
      </c>
      <c r="AT74" s="79">
        <v>0</v>
      </c>
      <c r="AU74" s="79"/>
      <c r="AV74" s="79"/>
      <c r="AW74" s="79"/>
      <c r="AX74" s="79"/>
      <c r="AY74" s="79"/>
      <c r="AZ74" s="79"/>
      <c r="BA74" s="79"/>
      <c r="BB74" s="79"/>
      <c r="BC74">
        <v>1</v>
      </c>
      <c r="BD74" s="78" t="str">
        <f>REPLACE(INDEX(GroupVertices[Group],MATCH(Edges24[[#This Row],[Vertex 1]],GroupVertices[Vertex],0)),1,1,"")</f>
        <v>4</v>
      </c>
      <c r="BE74" s="78" t="str">
        <f>REPLACE(INDEX(GroupVertices[Group],MATCH(Edges24[[#This Row],[Vertex 2]],GroupVertices[Vertex],0)),1,1,"")</f>
        <v>4</v>
      </c>
      <c r="BF74" s="48">
        <v>0</v>
      </c>
      <c r="BG74" s="49">
        <v>0</v>
      </c>
      <c r="BH74" s="48">
        <v>0</v>
      </c>
      <c r="BI74" s="49">
        <v>0</v>
      </c>
      <c r="BJ74" s="48">
        <v>0</v>
      </c>
      <c r="BK74" s="49">
        <v>0</v>
      </c>
      <c r="BL74" s="48">
        <v>19</v>
      </c>
      <c r="BM74" s="49">
        <v>100</v>
      </c>
      <c r="BN74" s="48">
        <v>19</v>
      </c>
    </row>
    <row r="75" spans="1:66" ht="15">
      <c r="A75" s="65" t="s">
        <v>302</v>
      </c>
      <c r="B75" s="65" t="s">
        <v>347</v>
      </c>
      <c r="C75" s="66"/>
      <c r="D75" s="67"/>
      <c r="E75" s="66"/>
      <c r="F75" s="69"/>
      <c r="G75" s="66"/>
      <c r="H75" s="70"/>
      <c r="I75" s="71"/>
      <c r="J75" s="71"/>
      <c r="K75" s="34" t="s">
        <v>65</v>
      </c>
      <c r="L75" s="72">
        <v>177</v>
      </c>
      <c r="M75" s="72"/>
      <c r="N75" s="73"/>
      <c r="O75" s="79" t="s">
        <v>367</v>
      </c>
      <c r="P75" s="81">
        <v>43632.9175</v>
      </c>
      <c r="Q75" s="79" t="s">
        <v>386</v>
      </c>
      <c r="R75" s="79"/>
      <c r="S75" s="79"/>
      <c r="T75" s="79" t="s">
        <v>449</v>
      </c>
      <c r="U75" s="79"/>
      <c r="V75" s="82" t="s">
        <v>549</v>
      </c>
      <c r="W75" s="81">
        <v>43632.9175</v>
      </c>
      <c r="X75" s="85">
        <v>43632</v>
      </c>
      <c r="Y75" s="87" t="s">
        <v>663</v>
      </c>
      <c r="Z75" s="82" t="s">
        <v>793</v>
      </c>
      <c r="AA75" s="79"/>
      <c r="AB75" s="79"/>
      <c r="AC75" s="87" t="s">
        <v>923</v>
      </c>
      <c r="AD75" s="79"/>
      <c r="AE75" s="79" t="b">
        <v>0</v>
      </c>
      <c r="AF75" s="79">
        <v>0</v>
      </c>
      <c r="AG75" s="87" t="s">
        <v>981</v>
      </c>
      <c r="AH75" s="79" t="b">
        <v>0</v>
      </c>
      <c r="AI75" s="79" t="s">
        <v>982</v>
      </c>
      <c r="AJ75" s="79"/>
      <c r="AK75" s="87" t="s">
        <v>981</v>
      </c>
      <c r="AL75" s="79" t="b">
        <v>0</v>
      </c>
      <c r="AM75" s="79">
        <v>62</v>
      </c>
      <c r="AN75" s="87" t="s">
        <v>974</v>
      </c>
      <c r="AO75" s="79" t="s">
        <v>986</v>
      </c>
      <c r="AP75" s="79" t="b">
        <v>0</v>
      </c>
      <c r="AQ75" s="87" t="s">
        <v>974</v>
      </c>
      <c r="AR75" s="79" t="s">
        <v>196</v>
      </c>
      <c r="AS75" s="79">
        <v>0</v>
      </c>
      <c r="AT75" s="79">
        <v>0</v>
      </c>
      <c r="AU75" s="79"/>
      <c r="AV75" s="79"/>
      <c r="AW75" s="79"/>
      <c r="AX75" s="79"/>
      <c r="AY75" s="79"/>
      <c r="AZ75" s="79"/>
      <c r="BA75" s="79"/>
      <c r="BB75" s="79"/>
      <c r="BC75">
        <v>1</v>
      </c>
      <c r="BD75" s="78" t="str">
        <f>REPLACE(INDEX(GroupVertices[Group],MATCH(Edges24[[#This Row],[Vertex 1]],GroupVertices[Vertex],0)),1,1,"")</f>
        <v>1</v>
      </c>
      <c r="BE75" s="78" t="str">
        <f>REPLACE(INDEX(GroupVertices[Group],MATCH(Edges24[[#This Row],[Vertex 2]],GroupVertices[Vertex],0)),1,1,"")</f>
        <v>1</v>
      </c>
      <c r="BF75" s="48"/>
      <c r="BG75" s="49"/>
      <c r="BH75" s="48"/>
      <c r="BI75" s="49"/>
      <c r="BJ75" s="48"/>
      <c r="BK75" s="49"/>
      <c r="BL75" s="48"/>
      <c r="BM75" s="49"/>
      <c r="BN75" s="48"/>
    </row>
    <row r="76" spans="1:66" ht="15">
      <c r="A76" s="65" t="s">
        <v>303</v>
      </c>
      <c r="B76" s="65" t="s">
        <v>347</v>
      </c>
      <c r="C76" s="66"/>
      <c r="D76" s="67"/>
      <c r="E76" s="66"/>
      <c r="F76" s="69"/>
      <c r="G76" s="66"/>
      <c r="H76" s="70"/>
      <c r="I76" s="71"/>
      <c r="J76" s="71"/>
      <c r="K76" s="34" t="s">
        <v>65</v>
      </c>
      <c r="L76" s="72">
        <v>181</v>
      </c>
      <c r="M76" s="72"/>
      <c r="N76" s="73"/>
      <c r="O76" s="79" t="s">
        <v>367</v>
      </c>
      <c r="P76" s="81">
        <v>43632.91952546296</v>
      </c>
      <c r="Q76" s="79" t="s">
        <v>386</v>
      </c>
      <c r="R76" s="79"/>
      <c r="S76" s="79"/>
      <c r="T76" s="79" t="s">
        <v>449</v>
      </c>
      <c r="U76" s="79"/>
      <c r="V76" s="82" t="s">
        <v>550</v>
      </c>
      <c r="W76" s="81">
        <v>43632.91952546296</v>
      </c>
      <c r="X76" s="85">
        <v>43632</v>
      </c>
      <c r="Y76" s="87" t="s">
        <v>664</v>
      </c>
      <c r="Z76" s="82" t="s">
        <v>794</v>
      </c>
      <c r="AA76" s="79"/>
      <c r="AB76" s="79"/>
      <c r="AC76" s="87" t="s">
        <v>924</v>
      </c>
      <c r="AD76" s="79"/>
      <c r="AE76" s="79" t="b">
        <v>0</v>
      </c>
      <c r="AF76" s="79">
        <v>0</v>
      </c>
      <c r="AG76" s="87" t="s">
        <v>981</v>
      </c>
      <c r="AH76" s="79" t="b">
        <v>0</v>
      </c>
      <c r="AI76" s="79" t="s">
        <v>982</v>
      </c>
      <c r="AJ76" s="79"/>
      <c r="AK76" s="87" t="s">
        <v>981</v>
      </c>
      <c r="AL76" s="79" t="b">
        <v>0</v>
      </c>
      <c r="AM76" s="79">
        <v>62</v>
      </c>
      <c r="AN76" s="87" t="s">
        <v>974</v>
      </c>
      <c r="AO76" s="79" t="s">
        <v>987</v>
      </c>
      <c r="AP76" s="79" t="b">
        <v>0</v>
      </c>
      <c r="AQ76" s="87" t="s">
        <v>974</v>
      </c>
      <c r="AR76" s="79" t="s">
        <v>196</v>
      </c>
      <c r="AS76" s="79">
        <v>0</v>
      </c>
      <c r="AT76" s="79">
        <v>0</v>
      </c>
      <c r="AU76" s="79"/>
      <c r="AV76" s="79"/>
      <c r="AW76" s="79"/>
      <c r="AX76" s="79"/>
      <c r="AY76" s="79"/>
      <c r="AZ76" s="79"/>
      <c r="BA76" s="79"/>
      <c r="BB76" s="79"/>
      <c r="BC76">
        <v>1</v>
      </c>
      <c r="BD76" s="78" t="str">
        <f>REPLACE(INDEX(GroupVertices[Group],MATCH(Edges24[[#This Row],[Vertex 1]],GroupVertices[Vertex],0)),1,1,"")</f>
        <v>1</v>
      </c>
      <c r="BE76" s="78" t="str">
        <f>REPLACE(INDEX(GroupVertices[Group],MATCH(Edges24[[#This Row],[Vertex 2]],GroupVertices[Vertex],0)),1,1,"")</f>
        <v>1</v>
      </c>
      <c r="BF76" s="48"/>
      <c r="BG76" s="49"/>
      <c r="BH76" s="48"/>
      <c r="BI76" s="49"/>
      <c r="BJ76" s="48"/>
      <c r="BK76" s="49"/>
      <c r="BL76" s="48"/>
      <c r="BM76" s="49"/>
      <c r="BN76" s="48"/>
    </row>
    <row r="77" spans="1:66" ht="15">
      <c r="A77" s="65" t="s">
        <v>304</v>
      </c>
      <c r="B77" s="65" t="s">
        <v>347</v>
      </c>
      <c r="C77" s="66"/>
      <c r="D77" s="67"/>
      <c r="E77" s="66"/>
      <c r="F77" s="69"/>
      <c r="G77" s="66"/>
      <c r="H77" s="70"/>
      <c r="I77" s="71"/>
      <c r="J77" s="71"/>
      <c r="K77" s="34" t="s">
        <v>65</v>
      </c>
      <c r="L77" s="72">
        <v>185</v>
      </c>
      <c r="M77" s="72"/>
      <c r="N77" s="73"/>
      <c r="O77" s="79" t="s">
        <v>367</v>
      </c>
      <c r="P77" s="81">
        <v>43629.926412037035</v>
      </c>
      <c r="Q77" s="79" t="s">
        <v>379</v>
      </c>
      <c r="R77" s="79"/>
      <c r="S77" s="79"/>
      <c r="T77" s="79" t="s">
        <v>449</v>
      </c>
      <c r="U77" s="79"/>
      <c r="V77" s="82" t="s">
        <v>551</v>
      </c>
      <c r="W77" s="81">
        <v>43629.926412037035</v>
      </c>
      <c r="X77" s="85">
        <v>43629</v>
      </c>
      <c r="Y77" s="87" t="s">
        <v>665</v>
      </c>
      <c r="Z77" s="82" t="s">
        <v>795</v>
      </c>
      <c r="AA77" s="79"/>
      <c r="AB77" s="79"/>
      <c r="AC77" s="87" t="s">
        <v>925</v>
      </c>
      <c r="AD77" s="79"/>
      <c r="AE77" s="79" t="b">
        <v>0</v>
      </c>
      <c r="AF77" s="79">
        <v>0</v>
      </c>
      <c r="AG77" s="87" t="s">
        <v>981</v>
      </c>
      <c r="AH77" s="79" t="b">
        <v>0</v>
      </c>
      <c r="AI77" s="79" t="s">
        <v>982</v>
      </c>
      <c r="AJ77" s="79"/>
      <c r="AK77" s="87" t="s">
        <v>981</v>
      </c>
      <c r="AL77" s="79" t="b">
        <v>0</v>
      </c>
      <c r="AM77" s="79">
        <v>69</v>
      </c>
      <c r="AN77" s="87" t="s">
        <v>973</v>
      </c>
      <c r="AO77" s="79" t="s">
        <v>304</v>
      </c>
      <c r="AP77" s="79" t="b">
        <v>0</v>
      </c>
      <c r="AQ77" s="87" t="s">
        <v>973</v>
      </c>
      <c r="AR77" s="79" t="s">
        <v>196</v>
      </c>
      <c r="AS77" s="79">
        <v>0</v>
      </c>
      <c r="AT77" s="79">
        <v>0</v>
      </c>
      <c r="AU77" s="79"/>
      <c r="AV77" s="79"/>
      <c r="AW77" s="79"/>
      <c r="AX77" s="79"/>
      <c r="AY77" s="79"/>
      <c r="AZ77" s="79"/>
      <c r="BA77" s="79"/>
      <c r="BB77" s="79"/>
      <c r="BC77">
        <v>2</v>
      </c>
      <c r="BD77" s="78" t="str">
        <f>REPLACE(INDEX(GroupVertices[Group],MATCH(Edges24[[#This Row],[Vertex 1]],GroupVertices[Vertex],0)),1,1,"")</f>
        <v>1</v>
      </c>
      <c r="BE77" s="78" t="str">
        <f>REPLACE(INDEX(GroupVertices[Group],MATCH(Edges24[[#This Row],[Vertex 2]],GroupVertices[Vertex],0)),1,1,"")</f>
        <v>1</v>
      </c>
      <c r="BF77" s="48"/>
      <c r="BG77" s="49"/>
      <c r="BH77" s="48"/>
      <c r="BI77" s="49"/>
      <c r="BJ77" s="48"/>
      <c r="BK77" s="49"/>
      <c r="BL77" s="48"/>
      <c r="BM77" s="49"/>
      <c r="BN77" s="48"/>
    </row>
    <row r="78" spans="1:66" ht="15">
      <c r="A78" s="65" t="s">
        <v>304</v>
      </c>
      <c r="B78" s="65" t="s">
        <v>347</v>
      </c>
      <c r="C78" s="66"/>
      <c r="D78" s="67"/>
      <c r="E78" s="66"/>
      <c r="F78" s="69"/>
      <c r="G78" s="66"/>
      <c r="H78" s="70"/>
      <c r="I78" s="71"/>
      <c r="J78" s="71"/>
      <c r="K78" s="34" t="s">
        <v>65</v>
      </c>
      <c r="L78" s="72">
        <v>189</v>
      </c>
      <c r="M78" s="72"/>
      <c r="N78" s="73"/>
      <c r="O78" s="79" t="s">
        <v>367</v>
      </c>
      <c r="P78" s="81">
        <v>43632.92084490741</v>
      </c>
      <c r="Q78" s="79" t="s">
        <v>386</v>
      </c>
      <c r="R78" s="79"/>
      <c r="S78" s="79"/>
      <c r="T78" s="79" t="s">
        <v>449</v>
      </c>
      <c r="U78" s="79"/>
      <c r="V78" s="82" t="s">
        <v>551</v>
      </c>
      <c r="W78" s="81">
        <v>43632.92084490741</v>
      </c>
      <c r="X78" s="85">
        <v>43632</v>
      </c>
      <c r="Y78" s="87" t="s">
        <v>666</v>
      </c>
      <c r="Z78" s="82" t="s">
        <v>796</v>
      </c>
      <c r="AA78" s="79"/>
      <c r="AB78" s="79"/>
      <c r="AC78" s="87" t="s">
        <v>926</v>
      </c>
      <c r="AD78" s="79"/>
      <c r="AE78" s="79" t="b">
        <v>0</v>
      </c>
      <c r="AF78" s="79">
        <v>0</v>
      </c>
      <c r="AG78" s="87" t="s">
        <v>981</v>
      </c>
      <c r="AH78" s="79" t="b">
        <v>0</v>
      </c>
      <c r="AI78" s="79" t="s">
        <v>982</v>
      </c>
      <c r="AJ78" s="79"/>
      <c r="AK78" s="87" t="s">
        <v>981</v>
      </c>
      <c r="AL78" s="79" t="b">
        <v>0</v>
      </c>
      <c r="AM78" s="79">
        <v>62</v>
      </c>
      <c r="AN78" s="87" t="s">
        <v>974</v>
      </c>
      <c r="AO78" s="79" t="s">
        <v>304</v>
      </c>
      <c r="AP78" s="79" t="b">
        <v>0</v>
      </c>
      <c r="AQ78" s="87" t="s">
        <v>974</v>
      </c>
      <c r="AR78" s="79" t="s">
        <v>196</v>
      </c>
      <c r="AS78" s="79">
        <v>0</v>
      </c>
      <c r="AT78" s="79">
        <v>0</v>
      </c>
      <c r="AU78" s="79"/>
      <c r="AV78" s="79"/>
      <c r="AW78" s="79"/>
      <c r="AX78" s="79"/>
      <c r="AY78" s="79"/>
      <c r="AZ78" s="79"/>
      <c r="BA78" s="79"/>
      <c r="BB78" s="79"/>
      <c r="BC78">
        <v>2</v>
      </c>
      <c r="BD78" s="78" t="str">
        <f>REPLACE(INDEX(GroupVertices[Group],MATCH(Edges24[[#This Row],[Vertex 1]],GroupVertices[Vertex],0)),1,1,"")</f>
        <v>1</v>
      </c>
      <c r="BE78" s="78" t="str">
        <f>REPLACE(INDEX(GroupVertices[Group],MATCH(Edges24[[#This Row],[Vertex 2]],GroupVertices[Vertex],0)),1,1,"")</f>
        <v>1</v>
      </c>
      <c r="BF78" s="48"/>
      <c r="BG78" s="49"/>
      <c r="BH78" s="48"/>
      <c r="BI78" s="49"/>
      <c r="BJ78" s="48"/>
      <c r="BK78" s="49"/>
      <c r="BL78" s="48"/>
      <c r="BM78" s="49"/>
      <c r="BN78" s="48"/>
    </row>
    <row r="79" spans="1:66" ht="15">
      <c r="A79" s="65" t="s">
        <v>305</v>
      </c>
      <c r="B79" s="65" t="s">
        <v>347</v>
      </c>
      <c r="C79" s="66"/>
      <c r="D79" s="67"/>
      <c r="E79" s="66"/>
      <c r="F79" s="69"/>
      <c r="G79" s="66"/>
      <c r="H79" s="70"/>
      <c r="I79" s="71"/>
      <c r="J79" s="71"/>
      <c r="K79" s="34" t="s">
        <v>65</v>
      </c>
      <c r="L79" s="72">
        <v>193</v>
      </c>
      <c r="M79" s="72"/>
      <c r="N79" s="73"/>
      <c r="O79" s="79" t="s">
        <v>367</v>
      </c>
      <c r="P79" s="81">
        <v>43632.922534722224</v>
      </c>
      <c r="Q79" s="79" t="s">
        <v>386</v>
      </c>
      <c r="R79" s="79"/>
      <c r="S79" s="79"/>
      <c r="T79" s="79" t="s">
        <v>449</v>
      </c>
      <c r="U79" s="79"/>
      <c r="V79" s="82" t="s">
        <v>552</v>
      </c>
      <c r="W79" s="81">
        <v>43632.922534722224</v>
      </c>
      <c r="X79" s="85">
        <v>43632</v>
      </c>
      <c r="Y79" s="87" t="s">
        <v>667</v>
      </c>
      <c r="Z79" s="82" t="s">
        <v>797</v>
      </c>
      <c r="AA79" s="79"/>
      <c r="AB79" s="79"/>
      <c r="AC79" s="87" t="s">
        <v>927</v>
      </c>
      <c r="AD79" s="79"/>
      <c r="AE79" s="79" t="b">
        <v>0</v>
      </c>
      <c r="AF79" s="79">
        <v>0</v>
      </c>
      <c r="AG79" s="87" t="s">
        <v>981</v>
      </c>
      <c r="AH79" s="79" t="b">
        <v>0</v>
      </c>
      <c r="AI79" s="79" t="s">
        <v>982</v>
      </c>
      <c r="AJ79" s="79"/>
      <c r="AK79" s="87" t="s">
        <v>981</v>
      </c>
      <c r="AL79" s="79" t="b">
        <v>0</v>
      </c>
      <c r="AM79" s="79">
        <v>62</v>
      </c>
      <c r="AN79" s="87" t="s">
        <v>974</v>
      </c>
      <c r="AO79" s="79" t="s">
        <v>993</v>
      </c>
      <c r="AP79" s="79" t="b">
        <v>0</v>
      </c>
      <c r="AQ79" s="87" t="s">
        <v>974</v>
      </c>
      <c r="AR79" s="79" t="s">
        <v>196</v>
      </c>
      <c r="AS79" s="79">
        <v>0</v>
      </c>
      <c r="AT79" s="79">
        <v>0</v>
      </c>
      <c r="AU79" s="79"/>
      <c r="AV79" s="79"/>
      <c r="AW79" s="79"/>
      <c r="AX79" s="79"/>
      <c r="AY79" s="79"/>
      <c r="AZ79" s="79"/>
      <c r="BA79" s="79"/>
      <c r="BB79" s="79"/>
      <c r="BC79">
        <v>1</v>
      </c>
      <c r="BD79" s="78" t="str">
        <f>REPLACE(INDEX(GroupVertices[Group],MATCH(Edges24[[#This Row],[Vertex 1]],GroupVertices[Vertex],0)),1,1,"")</f>
        <v>1</v>
      </c>
      <c r="BE79" s="78" t="str">
        <f>REPLACE(INDEX(GroupVertices[Group],MATCH(Edges24[[#This Row],[Vertex 2]],GroupVertices[Vertex],0)),1,1,"")</f>
        <v>1</v>
      </c>
      <c r="BF79" s="48"/>
      <c r="BG79" s="49"/>
      <c r="BH79" s="48"/>
      <c r="BI79" s="49"/>
      <c r="BJ79" s="48"/>
      <c r="BK79" s="49"/>
      <c r="BL79" s="48"/>
      <c r="BM79" s="49"/>
      <c r="BN79" s="48"/>
    </row>
    <row r="80" spans="1:66" ht="15">
      <c r="A80" s="65" t="s">
        <v>306</v>
      </c>
      <c r="B80" s="65" t="s">
        <v>347</v>
      </c>
      <c r="C80" s="66"/>
      <c r="D80" s="67"/>
      <c r="E80" s="66"/>
      <c r="F80" s="69"/>
      <c r="G80" s="66"/>
      <c r="H80" s="70"/>
      <c r="I80" s="71"/>
      <c r="J80" s="71"/>
      <c r="K80" s="34" t="s">
        <v>65</v>
      </c>
      <c r="L80" s="72">
        <v>197</v>
      </c>
      <c r="M80" s="72"/>
      <c r="N80" s="73"/>
      <c r="O80" s="79" t="s">
        <v>367</v>
      </c>
      <c r="P80" s="81">
        <v>43632.92346064815</v>
      </c>
      <c r="Q80" s="79" t="s">
        <v>386</v>
      </c>
      <c r="R80" s="79"/>
      <c r="S80" s="79"/>
      <c r="T80" s="79" t="s">
        <v>449</v>
      </c>
      <c r="U80" s="79"/>
      <c r="V80" s="82" t="s">
        <v>553</v>
      </c>
      <c r="W80" s="81">
        <v>43632.92346064815</v>
      </c>
      <c r="X80" s="85">
        <v>43632</v>
      </c>
      <c r="Y80" s="87" t="s">
        <v>668</v>
      </c>
      <c r="Z80" s="82" t="s">
        <v>798</v>
      </c>
      <c r="AA80" s="79"/>
      <c r="AB80" s="79"/>
      <c r="AC80" s="87" t="s">
        <v>928</v>
      </c>
      <c r="AD80" s="79"/>
      <c r="AE80" s="79" t="b">
        <v>0</v>
      </c>
      <c r="AF80" s="79">
        <v>0</v>
      </c>
      <c r="AG80" s="87" t="s">
        <v>981</v>
      </c>
      <c r="AH80" s="79" t="b">
        <v>0</v>
      </c>
      <c r="AI80" s="79" t="s">
        <v>982</v>
      </c>
      <c r="AJ80" s="79"/>
      <c r="AK80" s="87" t="s">
        <v>981</v>
      </c>
      <c r="AL80" s="79" t="b">
        <v>0</v>
      </c>
      <c r="AM80" s="79">
        <v>62</v>
      </c>
      <c r="AN80" s="87" t="s">
        <v>974</v>
      </c>
      <c r="AO80" s="79" t="s">
        <v>994</v>
      </c>
      <c r="AP80" s="79" t="b">
        <v>0</v>
      </c>
      <c r="AQ80" s="87" t="s">
        <v>974</v>
      </c>
      <c r="AR80" s="79" t="s">
        <v>196</v>
      </c>
      <c r="AS80" s="79">
        <v>0</v>
      </c>
      <c r="AT80" s="79">
        <v>0</v>
      </c>
      <c r="AU80" s="79"/>
      <c r="AV80" s="79"/>
      <c r="AW80" s="79"/>
      <c r="AX80" s="79"/>
      <c r="AY80" s="79"/>
      <c r="AZ80" s="79"/>
      <c r="BA80" s="79"/>
      <c r="BB80" s="79"/>
      <c r="BC80">
        <v>1</v>
      </c>
      <c r="BD80" s="78" t="str">
        <f>REPLACE(INDEX(GroupVertices[Group],MATCH(Edges24[[#This Row],[Vertex 1]],GroupVertices[Vertex],0)),1,1,"")</f>
        <v>1</v>
      </c>
      <c r="BE80" s="78" t="str">
        <f>REPLACE(INDEX(GroupVertices[Group],MATCH(Edges24[[#This Row],[Vertex 2]],GroupVertices[Vertex],0)),1,1,"")</f>
        <v>1</v>
      </c>
      <c r="BF80" s="48"/>
      <c r="BG80" s="49"/>
      <c r="BH80" s="48"/>
      <c r="BI80" s="49"/>
      <c r="BJ80" s="48"/>
      <c r="BK80" s="49"/>
      <c r="BL80" s="48"/>
      <c r="BM80" s="49"/>
      <c r="BN80" s="48"/>
    </row>
    <row r="81" spans="1:66" ht="15">
      <c r="A81" s="65" t="s">
        <v>307</v>
      </c>
      <c r="B81" s="65" t="s">
        <v>347</v>
      </c>
      <c r="C81" s="66"/>
      <c r="D81" s="67"/>
      <c r="E81" s="66"/>
      <c r="F81" s="69"/>
      <c r="G81" s="66"/>
      <c r="H81" s="70"/>
      <c r="I81" s="71"/>
      <c r="J81" s="71"/>
      <c r="K81" s="34" t="s">
        <v>65</v>
      </c>
      <c r="L81" s="72">
        <v>201</v>
      </c>
      <c r="M81" s="72"/>
      <c r="N81" s="73"/>
      <c r="O81" s="79" t="s">
        <v>367</v>
      </c>
      <c r="P81" s="81">
        <v>43632.92351851852</v>
      </c>
      <c r="Q81" s="79" t="s">
        <v>386</v>
      </c>
      <c r="R81" s="79"/>
      <c r="S81" s="79"/>
      <c r="T81" s="79" t="s">
        <v>449</v>
      </c>
      <c r="U81" s="79"/>
      <c r="V81" s="82" t="s">
        <v>554</v>
      </c>
      <c r="W81" s="81">
        <v>43632.92351851852</v>
      </c>
      <c r="X81" s="85">
        <v>43632</v>
      </c>
      <c r="Y81" s="87" t="s">
        <v>669</v>
      </c>
      <c r="Z81" s="82" t="s">
        <v>799</v>
      </c>
      <c r="AA81" s="79"/>
      <c r="AB81" s="79"/>
      <c r="AC81" s="87" t="s">
        <v>929</v>
      </c>
      <c r="AD81" s="79"/>
      <c r="AE81" s="79" t="b">
        <v>0</v>
      </c>
      <c r="AF81" s="79">
        <v>0</v>
      </c>
      <c r="AG81" s="87" t="s">
        <v>981</v>
      </c>
      <c r="AH81" s="79" t="b">
        <v>0</v>
      </c>
      <c r="AI81" s="79" t="s">
        <v>982</v>
      </c>
      <c r="AJ81" s="79"/>
      <c r="AK81" s="87" t="s">
        <v>981</v>
      </c>
      <c r="AL81" s="79" t="b">
        <v>0</v>
      </c>
      <c r="AM81" s="79">
        <v>62</v>
      </c>
      <c r="AN81" s="87" t="s">
        <v>974</v>
      </c>
      <c r="AO81" s="79" t="s">
        <v>1002</v>
      </c>
      <c r="AP81" s="79" t="b">
        <v>0</v>
      </c>
      <c r="AQ81" s="87" t="s">
        <v>974</v>
      </c>
      <c r="AR81" s="79" t="s">
        <v>196</v>
      </c>
      <c r="AS81" s="79">
        <v>0</v>
      </c>
      <c r="AT81" s="79">
        <v>0</v>
      </c>
      <c r="AU81" s="79"/>
      <c r="AV81" s="79"/>
      <c r="AW81" s="79"/>
      <c r="AX81" s="79"/>
      <c r="AY81" s="79"/>
      <c r="AZ81" s="79"/>
      <c r="BA81" s="79"/>
      <c r="BB81" s="79"/>
      <c r="BC81">
        <v>1</v>
      </c>
      <c r="BD81" s="78" t="str">
        <f>REPLACE(INDEX(GroupVertices[Group],MATCH(Edges24[[#This Row],[Vertex 1]],GroupVertices[Vertex],0)),1,1,"")</f>
        <v>1</v>
      </c>
      <c r="BE81" s="78" t="str">
        <f>REPLACE(INDEX(GroupVertices[Group],MATCH(Edges24[[#This Row],[Vertex 2]],GroupVertices[Vertex],0)),1,1,"")</f>
        <v>1</v>
      </c>
      <c r="BF81" s="48"/>
      <c r="BG81" s="49"/>
      <c r="BH81" s="48"/>
      <c r="BI81" s="49"/>
      <c r="BJ81" s="48"/>
      <c r="BK81" s="49"/>
      <c r="BL81" s="48"/>
      <c r="BM81" s="49"/>
      <c r="BN81" s="48"/>
    </row>
    <row r="82" spans="1:66" ht="15">
      <c r="A82" s="65" t="s">
        <v>308</v>
      </c>
      <c r="B82" s="65" t="s">
        <v>347</v>
      </c>
      <c r="C82" s="66"/>
      <c r="D82" s="67"/>
      <c r="E82" s="66"/>
      <c r="F82" s="69"/>
      <c r="G82" s="66"/>
      <c r="H82" s="70"/>
      <c r="I82" s="71"/>
      <c r="J82" s="71"/>
      <c r="K82" s="34" t="s">
        <v>65</v>
      </c>
      <c r="L82" s="72">
        <v>205</v>
      </c>
      <c r="M82" s="72"/>
      <c r="N82" s="73"/>
      <c r="O82" s="79" t="s">
        <v>367</v>
      </c>
      <c r="P82" s="81">
        <v>43632.923993055556</v>
      </c>
      <c r="Q82" s="79" t="s">
        <v>386</v>
      </c>
      <c r="R82" s="79"/>
      <c r="S82" s="79"/>
      <c r="T82" s="79" t="s">
        <v>449</v>
      </c>
      <c r="U82" s="79"/>
      <c r="V82" s="82" t="s">
        <v>555</v>
      </c>
      <c r="W82" s="81">
        <v>43632.923993055556</v>
      </c>
      <c r="X82" s="85">
        <v>43632</v>
      </c>
      <c r="Y82" s="87" t="s">
        <v>670</v>
      </c>
      <c r="Z82" s="82" t="s">
        <v>800</v>
      </c>
      <c r="AA82" s="79"/>
      <c r="AB82" s="79"/>
      <c r="AC82" s="87" t="s">
        <v>930</v>
      </c>
      <c r="AD82" s="79"/>
      <c r="AE82" s="79" t="b">
        <v>0</v>
      </c>
      <c r="AF82" s="79">
        <v>0</v>
      </c>
      <c r="AG82" s="87" t="s">
        <v>981</v>
      </c>
      <c r="AH82" s="79" t="b">
        <v>0</v>
      </c>
      <c r="AI82" s="79" t="s">
        <v>982</v>
      </c>
      <c r="AJ82" s="79"/>
      <c r="AK82" s="87" t="s">
        <v>981</v>
      </c>
      <c r="AL82" s="79" t="b">
        <v>0</v>
      </c>
      <c r="AM82" s="79">
        <v>62</v>
      </c>
      <c r="AN82" s="87" t="s">
        <v>974</v>
      </c>
      <c r="AO82" s="79" t="s">
        <v>993</v>
      </c>
      <c r="AP82" s="79" t="b">
        <v>0</v>
      </c>
      <c r="AQ82" s="87" t="s">
        <v>974</v>
      </c>
      <c r="AR82" s="79" t="s">
        <v>196</v>
      </c>
      <c r="AS82" s="79">
        <v>0</v>
      </c>
      <c r="AT82" s="79">
        <v>0</v>
      </c>
      <c r="AU82" s="79"/>
      <c r="AV82" s="79"/>
      <c r="AW82" s="79"/>
      <c r="AX82" s="79"/>
      <c r="AY82" s="79"/>
      <c r="AZ82" s="79"/>
      <c r="BA82" s="79"/>
      <c r="BB82" s="79"/>
      <c r="BC82">
        <v>1</v>
      </c>
      <c r="BD82" s="78" t="str">
        <f>REPLACE(INDEX(GroupVertices[Group],MATCH(Edges24[[#This Row],[Vertex 1]],GroupVertices[Vertex],0)),1,1,"")</f>
        <v>1</v>
      </c>
      <c r="BE82" s="78" t="str">
        <f>REPLACE(INDEX(GroupVertices[Group],MATCH(Edges24[[#This Row],[Vertex 2]],GroupVertices[Vertex],0)),1,1,"")</f>
        <v>1</v>
      </c>
      <c r="BF82" s="48"/>
      <c r="BG82" s="49"/>
      <c r="BH82" s="48"/>
      <c r="BI82" s="49"/>
      <c r="BJ82" s="48"/>
      <c r="BK82" s="49"/>
      <c r="BL82" s="48"/>
      <c r="BM82" s="49"/>
      <c r="BN82" s="48"/>
    </row>
    <row r="83" spans="1:66" ht="15">
      <c r="A83" s="65" t="s">
        <v>309</v>
      </c>
      <c r="B83" s="65" t="s">
        <v>347</v>
      </c>
      <c r="C83" s="66"/>
      <c r="D83" s="67"/>
      <c r="E83" s="66"/>
      <c r="F83" s="69"/>
      <c r="G83" s="66"/>
      <c r="H83" s="70"/>
      <c r="I83" s="71"/>
      <c r="J83" s="71"/>
      <c r="K83" s="34" t="s">
        <v>65</v>
      </c>
      <c r="L83" s="72">
        <v>209</v>
      </c>
      <c r="M83" s="72"/>
      <c r="N83" s="73"/>
      <c r="O83" s="79" t="s">
        <v>367</v>
      </c>
      <c r="P83" s="81">
        <v>43632.92487268519</v>
      </c>
      <c r="Q83" s="79" t="s">
        <v>386</v>
      </c>
      <c r="R83" s="79"/>
      <c r="S83" s="79"/>
      <c r="T83" s="79" t="s">
        <v>449</v>
      </c>
      <c r="U83" s="79"/>
      <c r="V83" s="82" t="s">
        <v>556</v>
      </c>
      <c r="W83" s="81">
        <v>43632.92487268519</v>
      </c>
      <c r="X83" s="85">
        <v>43632</v>
      </c>
      <c r="Y83" s="87" t="s">
        <v>671</v>
      </c>
      <c r="Z83" s="82" t="s">
        <v>801</v>
      </c>
      <c r="AA83" s="79"/>
      <c r="AB83" s="79"/>
      <c r="AC83" s="87" t="s">
        <v>931</v>
      </c>
      <c r="AD83" s="79"/>
      <c r="AE83" s="79" t="b">
        <v>0</v>
      </c>
      <c r="AF83" s="79">
        <v>0</v>
      </c>
      <c r="AG83" s="87" t="s">
        <v>981</v>
      </c>
      <c r="AH83" s="79" t="b">
        <v>0</v>
      </c>
      <c r="AI83" s="79" t="s">
        <v>982</v>
      </c>
      <c r="AJ83" s="79"/>
      <c r="AK83" s="87" t="s">
        <v>981</v>
      </c>
      <c r="AL83" s="79" t="b">
        <v>0</v>
      </c>
      <c r="AM83" s="79">
        <v>62</v>
      </c>
      <c r="AN83" s="87" t="s">
        <v>974</v>
      </c>
      <c r="AO83" s="79" t="s">
        <v>994</v>
      </c>
      <c r="AP83" s="79" t="b">
        <v>0</v>
      </c>
      <c r="AQ83" s="87" t="s">
        <v>974</v>
      </c>
      <c r="AR83" s="79" t="s">
        <v>196</v>
      </c>
      <c r="AS83" s="79">
        <v>0</v>
      </c>
      <c r="AT83" s="79">
        <v>0</v>
      </c>
      <c r="AU83" s="79"/>
      <c r="AV83" s="79"/>
      <c r="AW83" s="79"/>
      <c r="AX83" s="79"/>
      <c r="AY83" s="79"/>
      <c r="AZ83" s="79"/>
      <c r="BA83" s="79"/>
      <c r="BB83" s="79"/>
      <c r="BC83">
        <v>1</v>
      </c>
      <c r="BD83" s="78" t="str">
        <f>REPLACE(INDEX(GroupVertices[Group],MATCH(Edges24[[#This Row],[Vertex 1]],GroupVertices[Vertex],0)),1,1,"")</f>
        <v>1</v>
      </c>
      <c r="BE83" s="78" t="str">
        <f>REPLACE(INDEX(GroupVertices[Group],MATCH(Edges24[[#This Row],[Vertex 2]],GroupVertices[Vertex],0)),1,1,"")</f>
        <v>1</v>
      </c>
      <c r="BF83" s="48"/>
      <c r="BG83" s="49"/>
      <c r="BH83" s="48"/>
      <c r="BI83" s="49"/>
      <c r="BJ83" s="48"/>
      <c r="BK83" s="49"/>
      <c r="BL83" s="48"/>
      <c r="BM83" s="49"/>
      <c r="BN83" s="48"/>
    </row>
    <row r="84" spans="1:66" ht="15">
      <c r="A84" s="65" t="s">
        <v>310</v>
      </c>
      <c r="B84" s="65" t="s">
        <v>347</v>
      </c>
      <c r="C84" s="66"/>
      <c r="D84" s="67"/>
      <c r="E84" s="66"/>
      <c r="F84" s="69"/>
      <c r="G84" s="66"/>
      <c r="H84" s="70"/>
      <c r="I84" s="71"/>
      <c r="J84" s="71"/>
      <c r="K84" s="34" t="s">
        <v>65</v>
      </c>
      <c r="L84" s="72">
        <v>213</v>
      </c>
      <c r="M84" s="72"/>
      <c r="N84" s="73"/>
      <c r="O84" s="79" t="s">
        <v>367</v>
      </c>
      <c r="P84" s="81">
        <v>43632.92623842593</v>
      </c>
      <c r="Q84" s="79" t="s">
        <v>386</v>
      </c>
      <c r="R84" s="79"/>
      <c r="S84" s="79"/>
      <c r="T84" s="79" t="s">
        <v>449</v>
      </c>
      <c r="U84" s="79"/>
      <c r="V84" s="82" t="s">
        <v>557</v>
      </c>
      <c r="W84" s="81">
        <v>43632.92623842593</v>
      </c>
      <c r="X84" s="85">
        <v>43632</v>
      </c>
      <c r="Y84" s="87" t="s">
        <v>672</v>
      </c>
      <c r="Z84" s="82" t="s">
        <v>802</v>
      </c>
      <c r="AA84" s="79"/>
      <c r="AB84" s="79"/>
      <c r="AC84" s="87" t="s">
        <v>932</v>
      </c>
      <c r="AD84" s="79"/>
      <c r="AE84" s="79" t="b">
        <v>0</v>
      </c>
      <c r="AF84" s="79">
        <v>0</v>
      </c>
      <c r="AG84" s="87" t="s">
        <v>981</v>
      </c>
      <c r="AH84" s="79" t="b">
        <v>0</v>
      </c>
      <c r="AI84" s="79" t="s">
        <v>982</v>
      </c>
      <c r="AJ84" s="79"/>
      <c r="AK84" s="87" t="s">
        <v>981</v>
      </c>
      <c r="AL84" s="79" t="b">
        <v>0</v>
      </c>
      <c r="AM84" s="79">
        <v>62</v>
      </c>
      <c r="AN84" s="87" t="s">
        <v>974</v>
      </c>
      <c r="AO84" s="79" t="s">
        <v>994</v>
      </c>
      <c r="AP84" s="79" t="b">
        <v>0</v>
      </c>
      <c r="AQ84" s="87" t="s">
        <v>974</v>
      </c>
      <c r="AR84" s="79" t="s">
        <v>196</v>
      </c>
      <c r="AS84" s="79">
        <v>0</v>
      </c>
      <c r="AT84" s="79">
        <v>0</v>
      </c>
      <c r="AU84" s="79"/>
      <c r="AV84" s="79"/>
      <c r="AW84" s="79"/>
      <c r="AX84" s="79"/>
      <c r="AY84" s="79"/>
      <c r="AZ84" s="79"/>
      <c r="BA84" s="79"/>
      <c r="BB84" s="79"/>
      <c r="BC84">
        <v>1</v>
      </c>
      <c r="BD84" s="78" t="str">
        <f>REPLACE(INDEX(GroupVertices[Group],MATCH(Edges24[[#This Row],[Vertex 1]],GroupVertices[Vertex],0)),1,1,"")</f>
        <v>1</v>
      </c>
      <c r="BE84" s="78" t="str">
        <f>REPLACE(INDEX(GroupVertices[Group],MATCH(Edges24[[#This Row],[Vertex 2]],GroupVertices[Vertex],0)),1,1,"")</f>
        <v>1</v>
      </c>
      <c r="BF84" s="48"/>
      <c r="BG84" s="49"/>
      <c r="BH84" s="48"/>
      <c r="BI84" s="49"/>
      <c r="BJ84" s="48"/>
      <c r="BK84" s="49"/>
      <c r="BL84" s="48"/>
      <c r="BM84" s="49"/>
      <c r="BN84" s="48"/>
    </row>
    <row r="85" spans="1:66" ht="15">
      <c r="A85" s="65" t="s">
        <v>311</v>
      </c>
      <c r="B85" s="65" t="s">
        <v>347</v>
      </c>
      <c r="C85" s="66"/>
      <c r="D85" s="67"/>
      <c r="E85" s="66"/>
      <c r="F85" s="69"/>
      <c r="G85" s="66"/>
      <c r="H85" s="70"/>
      <c r="I85" s="71"/>
      <c r="J85" s="71"/>
      <c r="K85" s="34" t="s">
        <v>65</v>
      </c>
      <c r="L85" s="72">
        <v>217</v>
      </c>
      <c r="M85" s="72"/>
      <c r="N85" s="73"/>
      <c r="O85" s="79" t="s">
        <v>367</v>
      </c>
      <c r="P85" s="81">
        <v>43632.93765046296</v>
      </c>
      <c r="Q85" s="79" t="s">
        <v>386</v>
      </c>
      <c r="R85" s="79"/>
      <c r="S85" s="79"/>
      <c r="T85" s="79" t="s">
        <v>449</v>
      </c>
      <c r="U85" s="79"/>
      <c r="V85" s="82" t="s">
        <v>558</v>
      </c>
      <c r="W85" s="81">
        <v>43632.93765046296</v>
      </c>
      <c r="X85" s="85">
        <v>43632</v>
      </c>
      <c r="Y85" s="87" t="s">
        <v>673</v>
      </c>
      <c r="Z85" s="82" t="s">
        <v>803</v>
      </c>
      <c r="AA85" s="79"/>
      <c r="AB85" s="79"/>
      <c r="AC85" s="87" t="s">
        <v>933</v>
      </c>
      <c r="AD85" s="79"/>
      <c r="AE85" s="79" t="b">
        <v>0</v>
      </c>
      <c r="AF85" s="79">
        <v>0</v>
      </c>
      <c r="AG85" s="87" t="s">
        <v>981</v>
      </c>
      <c r="AH85" s="79" t="b">
        <v>0</v>
      </c>
      <c r="AI85" s="79" t="s">
        <v>982</v>
      </c>
      <c r="AJ85" s="79"/>
      <c r="AK85" s="87" t="s">
        <v>981</v>
      </c>
      <c r="AL85" s="79" t="b">
        <v>0</v>
      </c>
      <c r="AM85" s="79">
        <v>62</v>
      </c>
      <c r="AN85" s="87" t="s">
        <v>974</v>
      </c>
      <c r="AO85" s="79" t="s">
        <v>994</v>
      </c>
      <c r="AP85" s="79" t="b">
        <v>0</v>
      </c>
      <c r="AQ85" s="87" t="s">
        <v>974</v>
      </c>
      <c r="AR85" s="79" t="s">
        <v>196</v>
      </c>
      <c r="AS85" s="79">
        <v>0</v>
      </c>
      <c r="AT85" s="79">
        <v>0</v>
      </c>
      <c r="AU85" s="79"/>
      <c r="AV85" s="79"/>
      <c r="AW85" s="79"/>
      <c r="AX85" s="79"/>
      <c r="AY85" s="79"/>
      <c r="AZ85" s="79"/>
      <c r="BA85" s="79"/>
      <c r="BB85" s="79"/>
      <c r="BC85">
        <v>1</v>
      </c>
      <c r="BD85" s="78" t="str">
        <f>REPLACE(INDEX(GroupVertices[Group],MATCH(Edges24[[#This Row],[Vertex 1]],GroupVertices[Vertex],0)),1,1,"")</f>
        <v>1</v>
      </c>
      <c r="BE85" s="78" t="str">
        <f>REPLACE(INDEX(GroupVertices[Group],MATCH(Edges24[[#This Row],[Vertex 2]],GroupVertices[Vertex],0)),1,1,"")</f>
        <v>1</v>
      </c>
      <c r="BF85" s="48"/>
      <c r="BG85" s="49"/>
      <c r="BH85" s="48"/>
      <c r="BI85" s="49"/>
      <c r="BJ85" s="48"/>
      <c r="BK85" s="49"/>
      <c r="BL85" s="48"/>
      <c r="BM85" s="49"/>
      <c r="BN85" s="48"/>
    </row>
    <row r="86" spans="1:66" ht="15">
      <c r="A86" s="65" t="s">
        <v>312</v>
      </c>
      <c r="B86" s="65" t="s">
        <v>347</v>
      </c>
      <c r="C86" s="66"/>
      <c r="D86" s="67"/>
      <c r="E86" s="66"/>
      <c r="F86" s="69"/>
      <c r="G86" s="66"/>
      <c r="H86" s="70"/>
      <c r="I86" s="71"/>
      <c r="J86" s="71"/>
      <c r="K86" s="34" t="s">
        <v>65</v>
      </c>
      <c r="L86" s="72">
        <v>221</v>
      </c>
      <c r="M86" s="72"/>
      <c r="N86" s="73"/>
      <c r="O86" s="79" t="s">
        <v>367</v>
      </c>
      <c r="P86" s="81">
        <v>43632.966990740744</v>
      </c>
      <c r="Q86" s="79" t="s">
        <v>386</v>
      </c>
      <c r="R86" s="79"/>
      <c r="S86" s="79"/>
      <c r="T86" s="79" t="s">
        <v>449</v>
      </c>
      <c r="U86" s="79"/>
      <c r="V86" s="82" t="s">
        <v>559</v>
      </c>
      <c r="W86" s="81">
        <v>43632.966990740744</v>
      </c>
      <c r="X86" s="85">
        <v>43632</v>
      </c>
      <c r="Y86" s="87" t="s">
        <v>674</v>
      </c>
      <c r="Z86" s="82" t="s">
        <v>804</v>
      </c>
      <c r="AA86" s="79"/>
      <c r="AB86" s="79"/>
      <c r="AC86" s="87" t="s">
        <v>934</v>
      </c>
      <c r="AD86" s="79"/>
      <c r="AE86" s="79" t="b">
        <v>0</v>
      </c>
      <c r="AF86" s="79">
        <v>0</v>
      </c>
      <c r="AG86" s="87" t="s">
        <v>981</v>
      </c>
      <c r="AH86" s="79" t="b">
        <v>0</v>
      </c>
      <c r="AI86" s="79" t="s">
        <v>982</v>
      </c>
      <c r="AJ86" s="79"/>
      <c r="AK86" s="87" t="s">
        <v>981</v>
      </c>
      <c r="AL86" s="79" t="b">
        <v>0</v>
      </c>
      <c r="AM86" s="79">
        <v>62</v>
      </c>
      <c r="AN86" s="87" t="s">
        <v>974</v>
      </c>
      <c r="AO86" s="79" t="s">
        <v>993</v>
      </c>
      <c r="AP86" s="79" t="b">
        <v>0</v>
      </c>
      <c r="AQ86" s="87" t="s">
        <v>974</v>
      </c>
      <c r="AR86" s="79" t="s">
        <v>196</v>
      </c>
      <c r="AS86" s="79">
        <v>0</v>
      </c>
      <c r="AT86" s="79">
        <v>0</v>
      </c>
      <c r="AU86" s="79"/>
      <c r="AV86" s="79"/>
      <c r="AW86" s="79"/>
      <c r="AX86" s="79"/>
      <c r="AY86" s="79"/>
      <c r="AZ86" s="79"/>
      <c r="BA86" s="79"/>
      <c r="BB86" s="79"/>
      <c r="BC86">
        <v>1</v>
      </c>
      <c r="BD86" s="78" t="str">
        <f>REPLACE(INDEX(GroupVertices[Group],MATCH(Edges24[[#This Row],[Vertex 1]],GroupVertices[Vertex],0)),1,1,"")</f>
        <v>1</v>
      </c>
      <c r="BE86" s="78" t="str">
        <f>REPLACE(INDEX(GroupVertices[Group],MATCH(Edges24[[#This Row],[Vertex 2]],GroupVertices[Vertex],0)),1,1,"")</f>
        <v>1</v>
      </c>
      <c r="BF86" s="48"/>
      <c r="BG86" s="49"/>
      <c r="BH86" s="48"/>
      <c r="BI86" s="49"/>
      <c r="BJ86" s="48"/>
      <c r="BK86" s="49"/>
      <c r="BL86" s="48"/>
      <c r="BM86" s="49"/>
      <c r="BN86" s="48"/>
    </row>
    <row r="87" spans="1:66" ht="15">
      <c r="A87" s="65" t="s">
        <v>313</v>
      </c>
      <c r="B87" s="65" t="s">
        <v>347</v>
      </c>
      <c r="C87" s="66"/>
      <c r="D87" s="67"/>
      <c r="E87" s="66"/>
      <c r="F87" s="69"/>
      <c r="G87" s="66"/>
      <c r="H87" s="70"/>
      <c r="I87" s="71"/>
      <c r="J87" s="71"/>
      <c r="K87" s="34" t="s">
        <v>65</v>
      </c>
      <c r="L87" s="72">
        <v>225</v>
      </c>
      <c r="M87" s="72"/>
      <c r="N87" s="73"/>
      <c r="O87" s="79" t="s">
        <v>367</v>
      </c>
      <c r="P87" s="81">
        <v>43633.00759259259</v>
      </c>
      <c r="Q87" s="79" t="s">
        <v>386</v>
      </c>
      <c r="R87" s="79"/>
      <c r="S87" s="79"/>
      <c r="T87" s="79" t="s">
        <v>449</v>
      </c>
      <c r="U87" s="79"/>
      <c r="V87" s="82" t="s">
        <v>560</v>
      </c>
      <c r="W87" s="81">
        <v>43633.00759259259</v>
      </c>
      <c r="X87" s="85">
        <v>43633</v>
      </c>
      <c r="Y87" s="87" t="s">
        <v>675</v>
      </c>
      <c r="Z87" s="82" t="s">
        <v>805</v>
      </c>
      <c r="AA87" s="79"/>
      <c r="AB87" s="79"/>
      <c r="AC87" s="87" t="s">
        <v>935</v>
      </c>
      <c r="AD87" s="79"/>
      <c r="AE87" s="79" t="b">
        <v>0</v>
      </c>
      <c r="AF87" s="79">
        <v>0</v>
      </c>
      <c r="AG87" s="87" t="s">
        <v>981</v>
      </c>
      <c r="AH87" s="79" t="b">
        <v>0</v>
      </c>
      <c r="AI87" s="79" t="s">
        <v>982</v>
      </c>
      <c r="AJ87" s="79"/>
      <c r="AK87" s="87" t="s">
        <v>981</v>
      </c>
      <c r="AL87" s="79" t="b">
        <v>0</v>
      </c>
      <c r="AM87" s="79">
        <v>62</v>
      </c>
      <c r="AN87" s="87" t="s">
        <v>974</v>
      </c>
      <c r="AO87" s="79" t="s">
        <v>993</v>
      </c>
      <c r="AP87" s="79" t="b">
        <v>0</v>
      </c>
      <c r="AQ87" s="87" t="s">
        <v>974</v>
      </c>
      <c r="AR87" s="79" t="s">
        <v>196</v>
      </c>
      <c r="AS87" s="79">
        <v>0</v>
      </c>
      <c r="AT87" s="79">
        <v>0</v>
      </c>
      <c r="AU87" s="79"/>
      <c r="AV87" s="79"/>
      <c r="AW87" s="79"/>
      <c r="AX87" s="79"/>
      <c r="AY87" s="79"/>
      <c r="AZ87" s="79"/>
      <c r="BA87" s="79"/>
      <c r="BB87" s="79"/>
      <c r="BC87">
        <v>1</v>
      </c>
      <c r="BD87" s="78" t="str">
        <f>REPLACE(INDEX(GroupVertices[Group],MATCH(Edges24[[#This Row],[Vertex 1]],GroupVertices[Vertex],0)),1,1,"")</f>
        <v>1</v>
      </c>
      <c r="BE87" s="78" t="str">
        <f>REPLACE(INDEX(GroupVertices[Group],MATCH(Edges24[[#This Row],[Vertex 2]],GroupVertices[Vertex],0)),1,1,"")</f>
        <v>1</v>
      </c>
      <c r="BF87" s="48"/>
      <c r="BG87" s="49"/>
      <c r="BH87" s="48"/>
      <c r="BI87" s="49"/>
      <c r="BJ87" s="48"/>
      <c r="BK87" s="49"/>
      <c r="BL87" s="48"/>
      <c r="BM87" s="49"/>
      <c r="BN87" s="48"/>
    </row>
    <row r="88" spans="1:66" ht="15">
      <c r="A88" s="65" t="s">
        <v>314</v>
      </c>
      <c r="B88" s="65" t="s">
        <v>358</v>
      </c>
      <c r="C88" s="66"/>
      <c r="D88" s="67"/>
      <c r="E88" s="66"/>
      <c r="F88" s="69"/>
      <c r="G88" s="66"/>
      <c r="H88" s="70"/>
      <c r="I88" s="71"/>
      <c r="J88" s="71"/>
      <c r="K88" s="34" t="s">
        <v>65</v>
      </c>
      <c r="L88" s="72">
        <v>229</v>
      </c>
      <c r="M88" s="72"/>
      <c r="N88" s="73"/>
      <c r="O88" s="79" t="s">
        <v>368</v>
      </c>
      <c r="P88" s="81">
        <v>43633.02914351852</v>
      </c>
      <c r="Q88" s="79" t="s">
        <v>387</v>
      </c>
      <c r="R88" s="82" t="s">
        <v>410</v>
      </c>
      <c r="S88" s="79" t="s">
        <v>421</v>
      </c>
      <c r="T88" s="79" t="s">
        <v>460</v>
      </c>
      <c r="U88" s="79"/>
      <c r="V88" s="82" t="s">
        <v>561</v>
      </c>
      <c r="W88" s="81">
        <v>43633.02914351852</v>
      </c>
      <c r="X88" s="85">
        <v>43633</v>
      </c>
      <c r="Y88" s="87" t="s">
        <v>676</v>
      </c>
      <c r="Z88" s="82" t="s">
        <v>806</v>
      </c>
      <c r="AA88" s="79"/>
      <c r="AB88" s="79"/>
      <c r="AC88" s="87" t="s">
        <v>936</v>
      </c>
      <c r="AD88" s="79"/>
      <c r="AE88" s="79" t="b">
        <v>0</v>
      </c>
      <c r="AF88" s="79">
        <v>0</v>
      </c>
      <c r="AG88" s="87" t="s">
        <v>981</v>
      </c>
      <c r="AH88" s="79" t="b">
        <v>0</v>
      </c>
      <c r="AI88" s="79" t="s">
        <v>982</v>
      </c>
      <c r="AJ88" s="79"/>
      <c r="AK88" s="87" t="s">
        <v>981</v>
      </c>
      <c r="AL88" s="79" t="b">
        <v>0</v>
      </c>
      <c r="AM88" s="79">
        <v>1</v>
      </c>
      <c r="AN88" s="87" t="s">
        <v>981</v>
      </c>
      <c r="AO88" s="79" t="s">
        <v>1003</v>
      </c>
      <c r="AP88" s="79" t="b">
        <v>0</v>
      </c>
      <c r="AQ88" s="87" t="s">
        <v>936</v>
      </c>
      <c r="AR88" s="79" t="s">
        <v>196</v>
      </c>
      <c r="AS88" s="79">
        <v>0</v>
      </c>
      <c r="AT88" s="79">
        <v>0</v>
      </c>
      <c r="AU88" s="79"/>
      <c r="AV88" s="79"/>
      <c r="AW88" s="79"/>
      <c r="AX88" s="79"/>
      <c r="AY88" s="79"/>
      <c r="AZ88" s="79"/>
      <c r="BA88" s="79"/>
      <c r="BB88" s="79"/>
      <c r="BC88">
        <v>1</v>
      </c>
      <c r="BD88" s="78" t="str">
        <f>REPLACE(INDEX(GroupVertices[Group],MATCH(Edges24[[#This Row],[Vertex 1]],GroupVertices[Vertex],0)),1,1,"")</f>
        <v>1</v>
      </c>
      <c r="BE88" s="78" t="str">
        <f>REPLACE(INDEX(GroupVertices[Group],MATCH(Edges24[[#This Row],[Vertex 2]],GroupVertices[Vertex],0)),1,1,"")</f>
        <v>1</v>
      </c>
      <c r="BF88" s="48"/>
      <c r="BG88" s="49"/>
      <c r="BH88" s="48"/>
      <c r="BI88" s="49"/>
      <c r="BJ88" s="48"/>
      <c r="BK88" s="49"/>
      <c r="BL88" s="48"/>
      <c r="BM88" s="49"/>
      <c r="BN88" s="48"/>
    </row>
    <row r="89" spans="1:66" ht="15">
      <c r="A89" s="65" t="s">
        <v>315</v>
      </c>
      <c r="B89" s="65" t="s">
        <v>347</v>
      </c>
      <c r="C89" s="66"/>
      <c r="D89" s="67"/>
      <c r="E89" s="66"/>
      <c r="F89" s="69"/>
      <c r="G89" s="66"/>
      <c r="H89" s="70"/>
      <c r="I89" s="71"/>
      <c r="J89" s="71"/>
      <c r="K89" s="34" t="s">
        <v>65</v>
      </c>
      <c r="L89" s="72">
        <v>231</v>
      </c>
      <c r="M89" s="72"/>
      <c r="N89" s="73"/>
      <c r="O89" s="79" t="s">
        <v>367</v>
      </c>
      <c r="P89" s="81">
        <v>43633.05136574074</v>
      </c>
      <c r="Q89" s="79" t="s">
        <v>386</v>
      </c>
      <c r="R89" s="79"/>
      <c r="S89" s="79"/>
      <c r="T89" s="79" t="s">
        <v>449</v>
      </c>
      <c r="U89" s="79"/>
      <c r="V89" s="82" t="s">
        <v>562</v>
      </c>
      <c r="W89" s="81">
        <v>43633.05136574074</v>
      </c>
      <c r="X89" s="85">
        <v>43633</v>
      </c>
      <c r="Y89" s="87" t="s">
        <v>677</v>
      </c>
      <c r="Z89" s="82" t="s">
        <v>807</v>
      </c>
      <c r="AA89" s="79"/>
      <c r="AB89" s="79"/>
      <c r="AC89" s="87" t="s">
        <v>937</v>
      </c>
      <c r="AD89" s="79"/>
      <c r="AE89" s="79" t="b">
        <v>0</v>
      </c>
      <c r="AF89" s="79">
        <v>0</v>
      </c>
      <c r="AG89" s="87" t="s">
        <v>981</v>
      </c>
      <c r="AH89" s="79" t="b">
        <v>0</v>
      </c>
      <c r="AI89" s="79" t="s">
        <v>982</v>
      </c>
      <c r="AJ89" s="79"/>
      <c r="AK89" s="87" t="s">
        <v>981</v>
      </c>
      <c r="AL89" s="79" t="b">
        <v>0</v>
      </c>
      <c r="AM89" s="79">
        <v>62</v>
      </c>
      <c r="AN89" s="87" t="s">
        <v>974</v>
      </c>
      <c r="AO89" s="79" t="s">
        <v>993</v>
      </c>
      <c r="AP89" s="79" t="b">
        <v>0</v>
      </c>
      <c r="AQ89" s="87" t="s">
        <v>974</v>
      </c>
      <c r="AR89" s="79" t="s">
        <v>196</v>
      </c>
      <c r="AS89" s="79">
        <v>0</v>
      </c>
      <c r="AT89" s="79">
        <v>0</v>
      </c>
      <c r="AU89" s="79"/>
      <c r="AV89" s="79"/>
      <c r="AW89" s="79"/>
      <c r="AX89" s="79"/>
      <c r="AY89" s="79"/>
      <c r="AZ89" s="79"/>
      <c r="BA89" s="79"/>
      <c r="BB89" s="79"/>
      <c r="BC89">
        <v>1</v>
      </c>
      <c r="BD89" s="78" t="str">
        <f>REPLACE(INDEX(GroupVertices[Group],MATCH(Edges24[[#This Row],[Vertex 1]],GroupVertices[Vertex],0)),1,1,"")</f>
        <v>1</v>
      </c>
      <c r="BE89" s="78" t="str">
        <f>REPLACE(INDEX(GroupVertices[Group],MATCH(Edges24[[#This Row],[Vertex 2]],GroupVertices[Vertex],0)),1,1,"")</f>
        <v>1</v>
      </c>
      <c r="BF89" s="48"/>
      <c r="BG89" s="49"/>
      <c r="BH89" s="48"/>
      <c r="BI89" s="49"/>
      <c r="BJ89" s="48"/>
      <c r="BK89" s="49"/>
      <c r="BL89" s="48"/>
      <c r="BM89" s="49"/>
      <c r="BN89" s="48"/>
    </row>
    <row r="90" spans="1:66" ht="15">
      <c r="A90" s="65" t="s">
        <v>316</v>
      </c>
      <c r="B90" s="65" t="s">
        <v>347</v>
      </c>
      <c r="C90" s="66"/>
      <c r="D90" s="67"/>
      <c r="E90" s="66"/>
      <c r="F90" s="69"/>
      <c r="G90" s="66"/>
      <c r="H90" s="70"/>
      <c r="I90" s="71"/>
      <c r="J90" s="71"/>
      <c r="K90" s="34" t="s">
        <v>65</v>
      </c>
      <c r="L90" s="72">
        <v>235</v>
      </c>
      <c r="M90" s="72"/>
      <c r="N90" s="73"/>
      <c r="O90" s="79" t="s">
        <v>367</v>
      </c>
      <c r="P90" s="81">
        <v>43633.0943287037</v>
      </c>
      <c r="Q90" s="79" t="s">
        <v>386</v>
      </c>
      <c r="R90" s="79"/>
      <c r="S90" s="79"/>
      <c r="T90" s="79" t="s">
        <v>449</v>
      </c>
      <c r="U90" s="79"/>
      <c r="V90" s="82" t="s">
        <v>563</v>
      </c>
      <c r="W90" s="81">
        <v>43633.0943287037</v>
      </c>
      <c r="X90" s="85">
        <v>43633</v>
      </c>
      <c r="Y90" s="87" t="s">
        <v>678</v>
      </c>
      <c r="Z90" s="82" t="s">
        <v>808</v>
      </c>
      <c r="AA90" s="79"/>
      <c r="AB90" s="79"/>
      <c r="AC90" s="87" t="s">
        <v>938</v>
      </c>
      <c r="AD90" s="79"/>
      <c r="AE90" s="79" t="b">
        <v>0</v>
      </c>
      <c r="AF90" s="79">
        <v>0</v>
      </c>
      <c r="AG90" s="87" t="s">
        <v>981</v>
      </c>
      <c r="AH90" s="79" t="b">
        <v>0</v>
      </c>
      <c r="AI90" s="79" t="s">
        <v>982</v>
      </c>
      <c r="AJ90" s="79"/>
      <c r="AK90" s="87" t="s">
        <v>981</v>
      </c>
      <c r="AL90" s="79" t="b">
        <v>0</v>
      </c>
      <c r="AM90" s="79">
        <v>62</v>
      </c>
      <c r="AN90" s="87" t="s">
        <v>974</v>
      </c>
      <c r="AO90" s="79" t="s">
        <v>986</v>
      </c>
      <c r="AP90" s="79" t="b">
        <v>0</v>
      </c>
      <c r="AQ90" s="87" t="s">
        <v>974</v>
      </c>
      <c r="AR90" s="79" t="s">
        <v>196</v>
      </c>
      <c r="AS90" s="79">
        <v>0</v>
      </c>
      <c r="AT90" s="79">
        <v>0</v>
      </c>
      <c r="AU90" s="79"/>
      <c r="AV90" s="79"/>
      <c r="AW90" s="79"/>
      <c r="AX90" s="79"/>
      <c r="AY90" s="79"/>
      <c r="AZ90" s="79"/>
      <c r="BA90" s="79"/>
      <c r="BB90" s="79"/>
      <c r="BC90">
        <v>1</v>
      </c>
      <c r="BD90" s="78" t="str">
        <f>REPLACE(INDEX(GroupVertices[Group],MATCH(Edges24[[#This Row],[Vertex 1]],GroupVertices[Vertex],0)),1,1,"")</f>
        <v>1</v>
      </c>
      <c r="BE90" s="78" t="str">
        <f>REPLACE(INDEX(GroupVertices[Group],MATCH(Edges24[[#This Row],[Vertex 2]],GroupVertices[Vertex],0)),1,1,"")</f>
        <v>1</v>
      </c>
      <c r="BF90" s="48"/>
      <c r="BG90" s="49"/>
      <c r="BH90" s="48"/>
      <c r="BI90" s="49"/>
      <c r="BJ90" s="48"/>
      <c r="BK90" s="49"/>
      <c r="BL90" s="48"/>
      <c r="BM90" s="49"/>
      <c r="BN90" s="48"/>
    </row>
    <row r="91" spans="1:66" ht="15">
      <c r="A91" s="65" t="s">
        <v>317</v>
      </c>
      <c r="B91" s="65" t="s">
        <v>347</v>
      </c>
      <c r="C91" s="66"/>
      <c r="D91" s="67"/>
      <c r="E91" s="66"/>
      <c r="F91" s="69"/>
      <c r="G91" s="66"/>
      <c r="H91" s="70"/>
      <c r="I91" s="71"/>
      <c r="J91" s="71"/>
      <c r="K91" s="34" t="s">
        <v>65</v>
      </c>
      <c r="L91" s="72">
        <v>239</v>
      </c>
      <c r="M91" s="72"/>
      <c r="N91" s="73"/>
      <c r="O91" s="79" t="s">
        <v>367</v>
      </c>
      <c r="P91" s="81">
        <v>43633.170486111114</v>
      </c>
      <c r="Q91" s="79" t="s">
        <v>386</v>
      </c>
      <c r="R91" s="79"/>
      <c r="S91" s="79"/>
      <c r="T91" s="79" t="s">
        <v>449</v>
      </c>
      <c r="U91" s="79"/>
      <c r="V91" s="82" t="s">
        <v>564</v>
      </c>
      <c r="W91" s="81">
        <v>43633.170486111114</v>
      </c>
      <c r="X91" s="85">
        <v>43633</v>
      </c>
      <c r="Y91" s="87" t="s">
        <v>679</v>
      </c>
      <c r="Z91" s="82" t="s">
        <v>809</v>
      </c>
      <c r="AA91" s="79"/>
      <c r="AB91" s="79"/>
      <c r="AC91" s="87" t="s">
        <v>939</v>
      </c>
      <c r="AD91" s="79"/>
      <c r="AE91" s="79" t="b">
        <v>0</v>
      </c>
      <c r="AF91" s="79">
        <v>0</v>
      </c>
      <c r="AG91" s="87" t="s">
        <v>981</v>
      </c>
      <c r="AH91" s="79" t="b">
        <v>0</v>
      </c>
      <c r="AI91" s="79" t="s">
        <v>982</v>
      </c>
      <c r="AJ91" s="79"/>
      <c r="AK91" s="87" t="s">
        <v>981</v>
      </c>
      <c r="AL91" s="79" t="b">
        <v>0</v>
      </c>
      <c r="AM91" s="79">
        <v>62</v>
      </c>
      <c r="AN91" s="87" t="s">
        <v>974</v>
      </c>
      <c r="AO91" s="79" t="s">
        <v>986</v>
      </c>
      <c r="AP91" s="79" t="b">
        <v>0</v>
      </c>
      <c r="AQ91" s="87" t="s">
        <v>974</v>
      </c>
      <c r="AR91" s="79" t="s">
        <v>196</v>
      </c>
      <c r="AS91" s="79">
        <v>0</v>
      </c>
      <c r="AT91" s="79">
        <v>0</v>
      </c>
      <c r="AU91" s="79"/>
      <c r="AV91" s="79"/>
      <c r="AW91" s="79"/>
      <c r="AX91" s="79"/>
      <c r="AY91" s="79"/>
      <c r="AZ91" s="79"/>
      <c r="BA91" s="79"/>
      <c r="BB91" s="79"/>
      <c r="BC91">
        <v>1</v>
      </c>
      <c r="BD91" s="78" t="str">
        <f>REPLACE(INDEX(GroupVertices[Group],MATCH(Edges24[[#This Row],[Vertex 1]],GroupVertices[Vertex],0)),1,1,"")</f>
        <v>1</v>
      </c>
      <c r="BE91" s="78" t="str">
        <f>REPLACE(INDEX(GroupVertices[Group],MATCH(Edges24[[#This Row],[Vertex 2]],GroupVertices[Vertex],0)),1,1,"")</f>
        <v>1</v>
      </c>
      <c r="BF91" s="48"/>
      <c r="BG91" s="49"/>
      <c r="BH91" s="48"/>
      <c r="BI91" s="49"/>
      <c r="BJ91" s="48"/>
      <c r="BK91" s="49"/>
      <c r="BL91" s="48"/>
      <c r="BM91" s="49"/>
      <c r="BN91" s="48"/>
    </row>
    <row r="92" spans="1:66" ht="15">
      <c r="A92" s="65" t="s">
        <v>318</v>
      </c>
      <c r="B92" s="65" t="s">
        <v>347</v>
      </c>
      <c r="C92" s="66"/>
      <c r="D92" s="67"/>
      <c r="E92" s="66"/>
      <c r="F92" s="69"/>
      <c r="G92" s="66"/>
      <c r="H92" s="70"/>
      <c r="I92" s="71"/>
      <c r="J92" s="71"/>
      <c r="K92" s="34" t="s">
        <v>65</v>
      </c>
      <c r="L92" s="72">
        <v>243</v>
      </c>
      <c r="M92" s="72"/>
      <c r="N92" s="73"/>
      <c r="O92" s="79" t="s">
        <v>367</v>
      </c>
      <c r="P92" s="81">
        <v>43633.17744212963</v>
      </c>
      <c r="Q92" s="79" t="s">
        <v>379</v>
      </c>
      <c r="R92" s="79"/>
      <c r="S92" s="79"/>
      <c r="T92" s="79" t="s">
        <v>449</v>
      </c>
      <c r="U92" s="79"/>
      <c r="V92" s="82" t="s">
        <v>565</v>
      </c>
      <c r="W92" s="81">
        <v>43633.17744212963</v>
      </c>
      <c r="X92" s="85">
        <v>43633</v>
      </c>
      <c r="Y92" s="87" t="s">
        <v>680</v>
      </c>
      <c r="Z92" s="82" t="s">
        <v>810</v>
      </c>
      <c r="AA92" s="79"/>
      <c r="AB92" s="79"/>
      <c r="AC92" s="87" t="s">
        <v>940</v>
      </c>
      <c r="AD92" s="79"/>
      <c r="AE92" s="79" t="b">
        <v>0</v>
      </c>
      <c r="AF92" s="79">
        <v>0</v>
      </c>
      <c r="AG92" s="87" t="s">
        <v>981</v>
      </c>
      <c r="AH92" s="79" t="b">
        <v>0</v>
      </c>
      <c r="AI92" s="79" t="s">
        <v>982</v>
      </c>
      <c r="AJ92" s="79"/>
      <c r="AK92" s="87" t="s">
        <v>981</v>
      </c>
      <c r="AL92" s="79" t="b">
        <v>0</v>
      </c>
      <c r="AM92" s="79">
        <v>69</v>
      </c>
      <c r="AN92" s="87" t="s">
        <v>973</v>
      </c>
      <c r="AO92" s="79" t="s">
        <v>994</v>
      </c>
      <c r="AP92" s="79" t="b">
        <v>0</v>
      </c>
      <c r="AQ92" s="87" t="s">
        <v>973</v>
      </c>
      <c r="AR92" s="79" t="s">
        <v>196</v>
      </c>
      <c r="AS92" s="79">
        <v>0</v>
      </c>
      <c r="AT92" s="79">
        <v>0</v>
      </c>
      <c r="AU92" s="79"/>
      <c r="AV92" s="79"/>
      <c r="AW92" s="79"/>
      <c r="AX92" s="79"/>
      <c r="AY92" s="79"/>
      <c r="AZ92" s="79"/>
      <c r="BA92" s="79"/>
      <c r="BB92" s="79"/>
      <c r="BC92">
        <v>1</v>
      </c>
      <c r="BD92" s="78" t="str">
        <f>REPLACE(INDEX(GroupVertices[Group],MATCH(Edges24[[#This Row],[Vertex 1]],GroupVertices[Vertex],0)),1,1,"")</f>
        <v>1</v>
      </c>
      <c r="BE92" s="78" t="str">
        <f>REPLACE(INDEX(GroupVertices[Group],MATCH(Edges24[[#This Row],[Vertex 2]],GroupVertices[Vertex],0)),1,1,"")</f>
        <v>1</v>
      </c>
      <c r="BF92" s="48"/>
      <c r="BG92" s="49"/>
      <c r="BH92" s="48"/>
      <c r="BI92" s="49"/>
      <c r="BJ92" s="48"/>
      <c r="BK92" s="49"/>
      <c r="BL92" s="48"/>
      <c r="BM92" s="49"/>
      <c r="BN92" s="48"/>
    </row>
    <row r="93" spans="1:66" ht="15">
      <c r="A93" s="65" t="s">
        <v>319</v>
      </c>
      <c r="B93" s="65" t="s">
        <v>347</v>
      </c>
      <c r="C93" s="66"/>
      <c r="D93" s="67"/>
      <c r="E93" s="66"/>
      <c r="F93" s="69"/>
      <c r="G93" s="66"/>
      <c r="H93" s="70"/>
      <c r="I93" s="71"/>
      <c r="J93" s="71"/>
      <c r="K93" s="34" t="s">
        <v>65</v>
      </c>
      <c r="L93" s="72">
        <v>247</v>
      </c>
      <c r="M93" s="72"/>
      <c r="N93" s="73"/>
      <c r="O93" s="79" t="s">
        <v>367</v>
      </c>
      <c r="P93" s="81">
        <v>43633.181967592594</v>
      </c>
      <c r="Q93" s="79" t="s">
        <v>386</v>
      </c>
      <c r="R93" s="79"/>
      <c r="S93" s="79"/>
      <c r="T93" s="79" t="s">
        <v>449</v>
      </c>
      <c r="U93" s="79"/>
      <c r="V93" s="82" t="s">
        <v>566</v>
      </c>
      <c r="W93" s="81">
        <v>43633.181967592594</v>
      </c>
      <c r="X93" s="85">
        <v>43633</v>
      </c>
      <c r="Y93" s="87" t="s">
        <v>681</v>
      </c>
      <c r="Z93" s="82" t="s">
        <v>811</v>
      </c>
      <c r="AA93" s="79"/>
      <c r="AB93" s="79"/>
      <c r="AC93" s="87" t="s">
        <v>941</v>
      </c>
      <c r="AD93" s="79"/>
      <c r="AE93" s="79" t="b">
        <v>0</v>
      </c>
      <c r="AF93" s="79">
        <v>0</v>
      </c>
      <c r="AG93" s="87" t="s">
        <v>981</v>
      </c>
      <c r="AH93" s="79" t="b">
        <v>0</v>
      </c>
      <c r="AI93" s="79" t="s">
        <v>982</v>
      </c>
      <c r="AJ93" s="79"/>
      <c r="AK93" s="87" t="s">
        <v>981</v>
      </c>
      <c r="AL93" s="79" t="b">
        <v>0</v>
      </c>
      <c r="AM93" s="79">
        <v>62</v>
      </c>
      <c r="AN93" s="87" t="s">
        <v>974</v>
      </c>
      <c r="AO93" s="79" t="s">
        <v>993</v>
      </c>
      <c r="AP93" s="79" t="b">
        <v>0</v>
      </c>
      <c r="AQ93" s="87" t="s">
        <v>974</v>
      </c>
      <c r="AR93" s="79" t="s">
        <v>196</v>
      </c>
      <c r="AS93" s="79">
        <v>0</v>
      </c>
      <c r="AT93" s="79">
        <v>0</v>
      </c>
      <c r="AU93" s="79"/>
      <c r="AV93" s="79"/>
      <c r="AW93" s="79"/>
      <c r="AX93" s="79"/>
      <c r="AY93" s="79"/>
      <c r="AZ93" s="79"/>
      <c r="BA93" s="79"/>
      <c r="BB93" s="79"/>
      <c r="BC93">
        <v>1</v>
      </c>
      <c r="BD93" s="78" t="str">
        <f>REPLACE(INDEX(GroupVertices[Group],MATCH(Edges24[[#This Row],[Vertex 1]],GroupVertices[Vertex],0)),1,1,"")</f>
        <v>1</v>
      </c>
      <c r="BE93" s="78" t="str">
        <f>REPLACE(INDEX(GroupVertices[Group],MATCH(Edges24[[#This Row],[Vertex 2]],GroupVertices[Vertex],0)),1,1,"")</f>
        <v>1</v>
      </c>
      <c r="BF93" s="48"/>
      <c r="BG93" s="49"/>
      <c r="BH93" s="48"/>
      <c r="BI93" s="49"/>
      <c r="BJ93" s="48"/>
      <c r="BK93" s="49"/>
      <c r="BL93" s="48"/>
      <c r="BM93" s="49"/>
      <c r="BN93" s="48"/>
    </row>
    <row r="94" spans="1:66" ht="15">
      <c r="A94" s="65" t="s">
        <v>320</v>
      </c>
      <c r="B94" s="65" t="s">
        <v>358</v>
      </c>
      <c r="C94" s="66"/>
      <c r="D94" s="67"/>
      <c r="E94" s="66"/>
      <c r="F94" s="69"/>
      <c r="G94" s="66"/>
      <c r="H94" s="70"/>
      <c r="I94" s="71"/>
      <c r="J94" s="71"/>
      <c r="K94" s="34" t="s">
        <v>65</v>
      </c>
      <c r="L94" s="72">
        <v>251</v>
      </c>
      <c r="M94" s="72"/>
      <c r="N94" s="73"/>
      <c r="O94" s="79" t="s">
        <v>368</v>
      </c>
      <c r="P94" s="81">
        <v>43633.181180555555</v>
      </c>
      <c r="Q94" s="79" t="s">
        <v>388</v>
      </c>
      <c r="R94" s="82" t="s">
        <v>411</v>
      </c>
      <c r="S94" s="79" t="s">
        <v>428</v>
      </c>
      <c r="T94" s="79" t="s">
        <v>461</v>
      </c>
      <c r="U94" s="82" t="s">
        <v>481</v>
      </c>
      <c r="V94" s="82" t="s">
        <v>481</v>
      </c>
      <c r="W94" s="81">
        <v>43633.181180555555</v>
      </c>
      <c r="X94" s="85">
        <v>43633</v>
      </c>
      <c r="Y94" s="87" t="s">
        <v>682</v>
      </c>
      <c r="Z94" s="82" t="s">
        <v>812</v>
      </c>
      <c r="AA94" s="79"/>
      <c r="AB94" s="79"/>
      <c r="AC94" s="87" t="s">
        <v>942</v>
      </c>
      <c r="AD94" s="79"/>
      <c r="AE94" s="79" t="b">
        <v>0</v>
      </c>
      <c r="AF94" s="79">
        <v>0</v>
      </c>
      <c r="AG94" s="87" t="s">
        <v>981</v>
      </c>
      <c r="AH94" s="79" t="b">
        <v>0</v>
      </c>
      <c r="AI94" s="79" t="s">
        <v>982</v>
      </c>
      <c r="AJ94" s="79"/>
      <c r="AK94" s="87" t="s">
        <v>981</v>
      </c>
      <c r="AL94" s="79" t="b">
        <v>0</v>
      </c>
      <c r="AM94" s="79">
        <v>1</v>
      </c>
      <c r="AN94" s="87" t="s">
        <v>981</v>
      </c>
      <c r="AO94" s="79" t="s">
        <v>1004</v>
      </c>
      <c r="AP94" s="79" t="b">
        <v>0</v>
      </c>
      <c r="AQ94" s="87" t="s">
        <v>942</v>
      </c>
      <c r="AR94" s="79" t="s">
        <v>196</v>
      </c>
      <c r="AS94" s="79">
        <v>0</v>
      </c>
      <c r="AT94" s="79">
        <v>0</v>
      </c>
      <c r="AU94" s="79"/>
      <c r="AV94" s="79"/>
      <c r="AW94" s="79"/>
      <c r="AX94" s="79"/>
      <c r="AY94" s="79"/>
      <c r="AZ94" s="79"/>
      <c r="BA94" s="79"/>
      <c r="BB94" s="79"/>
      <c r="BC94">
        <v>1</v>
      </c>
      <c r="BD94" s="78" t="str">
        <f>REPLACE(INDEX(GroupVertices[Group],MATCH(Edges24[[#This Row],[Vertex 1]],GroupVertices[Vertex],0)),1,1,"")</f>
        <v>1</v>
      </c>
      <c r="BE94" s="78" t="str">
        <f>REPLACE(INDEX(GroupVertices[Group],MATCH(Edges24[[#This Row],[Vertex 2]],GroupVertices[Vertex],0)),1,1,"")</f>
        <v>1</v>
      </c>
      <c r="BF94" s="48"/>
      <c r="BG94" s="49"/>
      <c r="BH94" s="48"/>
      <c r="BI94" s="49"/>
      <c r="BJ94" s="48"/>
      <c r="BK94" s="49"/>
      <c r="BL94" s="48"/>
      <c r="BM94" s="49"/>
      <c r="BN94" s="48"/>
    </row>
    <row r="95" spans="1:66" ht="15">
      <c r="A95" s="65" t="s">
        <v>321</v>
      </c>
      <c r="B95" s="65" t="s">
        <v>320</v>
      </c>
      <c r="C95" s="66"/>
      <c r="D95" s="67"/>
      <c r="E95" s="66"/>
      <c r="F95" s="69"/>
      <c r="G95" s="66"/>
      <c r="H95" s="70"/>
      <c r="I95" s="71"/>
      <c r="J95" s="71"/>
      <c r="K95" s="34" t="s">
        <v>65</v>
      </c>
      <c r="L95" s="72">
        <v>253</v>
      </c>
      <c r="M95" s="72"/>
      <c r="N95" s="73"/>
      <c r="O95" s="79" t="s">
        <v>367</v>
      </c>
      <c r="P95" s="81">
        <v>43633.18210648148</v>
      </c>
      <c r="Q95" s="79" t="s">
        <v>388</v>
      </c>
      <c r="R95" s="79"/>
      <c r="S95" s="79"/>
      <c r="T95" s="79" t="s">
        <v>462</v>
      </c>
      <c r="U95" s="79"/>
      <c r="V95" s="82" t="s">
        <v>567</v>
      </c>
      <c r="W95" s="81">
        <v>43633.18210648148</v>
      </c>
      <c r="X95" s="85">
        <v>43633</v>
      </c>
      <c r="Y95" s="87" t="s">
        <v>683</v>
      </c>
      <c r="Z95" s="82" t="s">
        <v>813</v>
      </c>
      <c r="AA95" s="79"/>
      <c r="AB95" s="79"/>
      <c r="AC95" s="87" t="s">
        <v>943</v>
      </c>
      <c r="AD95" s="79"/>
      <c r="AE95" s="79" t="b">
        <v>0</v>
      </c>
      <c r="AF95" s="79">
        <v>0</v>
      </c>
      <c r="AG95" s="87" t="s">
        <v>981</v>
      </c>
      <c r="AH95" s="79" t="b">
        <v>0</v>
      </c>
      <c r="AI95" s="79" t="s">
        <v>982</v>
      </c>
      <c r="AJ95" s="79"/>
      <c r="AK95" s="87" t="s">
        <v>981</v>
      </c>
      <c r="AL95" s="79" t="b">
        <v>0</v>
      </c>
      <c r="AM95" s="79">
        <v>1</v>
      </c>
      <c r="AN95" s="87" t="s">
        <v>942</v>
      </c>
      <c r="AO95" s="79" t="s">
        <v>1005</v>
      </c>
      <c r="AP95" s="79" t="b">
        <v>0</v>
      </c>
      <c r="AQ95" s="87" t="s">
        <v>942</v>
      </c>
      <c r="AR95" s="79" t="s">
        <v>196</v>
      </c>
      <c r="AS95" s="79">
        <v>0</v>
      </c>
      <c r="AT95" s="79">
        <v>0</v>
      </c>
      <c r="AU95" s="79"/>
      <c r="AV95" s="79"/>
      <c r="AW95" s="79"/>
      <c r="AX95" s="79"/>
      <c r="AY95" s="79"/>
      <c r="AZ95" s="79"/>
      <c r="BA95" s="79"/>
      <c r="BB95" s="79"/>
      <c r="BC95">
        <v>1</v>
      </c>
      <c r="BD95" s="78" t="str">
        <f>REPLACE(INDEX(GroupVertices[Group],MATCH(Edges24[[#This Row],[Vertex 1]],GroupVertices[Vertex],0)),1,1,"")</f>
        <v>1</v>
      </c>
      <c r="BE95" s="78" t="str">
        <f>REPLACE(INDEX(GroupVertices[Group],MATCH(Edges24[[#This Row],[Vertex 2]],GroupVertices[Vertex],0)),1,1,"")</f>
        <v>1</v>
      </c>
      <c r="BF95" s="48"/>
      <c r="BG95" s="49"/>
      <c r="BH95" s="48"/>
      <c r="BI95" s="49"/>
      <c r="BJ95" s="48"/>
      <c r="BK95" s="49"/>
      <c r="BL95" s="48"/>
      <c r="BM95" s="49"/>
      <c r="BN95" s="48"/>
    </row>
    <row r="96" spans="1:66" ht="15">
      <c r="A96" s="65" t="s">
        <v>322</v>
      </c>
      <c r="B96" s="65" t="s">
        <v>347</v>
      </c>
      <c r="C96" s="66"/>
      <c r="D96" s="67"/>
      <c r="E96" s="66"/>
      <c r="F96" s="69"/>
      <c r="G96" s="66"/>
      <c r="H96" s="70"/>
      <c r="I96" s="71"/>
      <c r="J96" s="71"/>
      <c r="K96" s="34" t="s">
        <v>65</v>
      </c>
      <c r="L96" s="72">
        <v>256</v>
      </c>
      <c r="M96" s="72"/>
      <c r="N96" s="73"/>
      <c r="O96" s="79" t="s">
        <v>367</v>
      </c>
      <c r="P96" s="81">
        <v>43633.19259259259</v>
      </c>
      <c r="Q96" s="79" t="s">
        <v>386</v>
      </c>
      <c r="R96" s="79"/>
      <c r="S96" s="79"/>
      <c r="T96" s="79" t="s">
        <v>449</v>
      </c>
      <c r="U96" s="79"/>
      <c r="V96" s="82" t="s">
        <v>568</v>
      </c>
      <c r="W96" s="81">
        <v>43633.19259259259</v>
      </c>
      <c r="X96" s="85">
        <v>43633</v>
      </c>
      <c r="Y96" s="87" t="s">
        <v>684</v>
      </c>
      <c r="Z96" s="82" t="s">
        <v>814</v>
      </c>
      <c r="AA96" s="79"/>
      <c r="AB96" s="79"/>
      <c r="AC96" s="87" t="s">
        <v>944</v>
      </c>
      <c r="AD96" s="79"/>
      <c r="AE96" s="79" t="b">
        <v>0</v>
      </c>
      <c r="AF96" s="79">
        <v>0</v>
      </c>
      <c r="AG96" s="87" t="s">
        <v>981</v>
      </c>
      <c r="AH96" s="79" t="b">
        <v>0</v>
      </c>
      <c r="AI96" s="79" t="s">
        <v>982</v>
      </c>
      <c r="AJ96" s="79"/>
      <c r="AK96" s="87" t="s">
        <v>981</v>
      </c>
      <c r="AL96" s="79" t="b">
        <v>0</v>
      </c>
      <c r="AM96" s="79">
        <v>62</v>
      </c>
      <c r="AN96" s="87" t="s">
        <v>974</v>
      </c>
      <c r="AO96" s="79" t="s">
        <v>993</v>
      </c>
      <c r="AP96" s="79" t="b">
        <v>0</v>
      </c>
      <c r="AQ96" s="87" t="s">
        <v>974</v>
      </c>
      <c r="AR96" s="79" t="s">
        <v>196</v>
      </c>
      <c r="AS96" s="79">
        <v>0</v>
      </c>
      <c r="AT96" s="79">
        <v>0</v>
      </c>
      <c r="AU96" s="79"/>
      <c r="AV96" s="79"/>
      <c r="AW96" s="79"/>
      <c r="AX96" s="79"/>
      <c r="AY96" s="79"/>
      <c r="AZ96" s="79"/>
      <c r="BA96" s="79"/>
      <c r="BB96" s="79"/>
      <c r="BC96">
        <v>1</v>
      </c>
      <c r="BD96" s="78" t="str">
        <f>REPLACE(INDEX(GroupVertices[Group],MATCH(Edges24[[#This Row],[Vertex 1]],GroupVertices[Vertex],0)),1,1,"")</f>
        <v>1</v>
      </c>
      <c r="BE96" s="78" t="str">
        <f>REPLACE(INDEX(GroupVertices[Group],MATCH(Edges24[[#This Row],[Vertex 2]],GroupVertices[Vertex],0)),1,1,"")</f>
        <v>1</v>
      </c>
      <c r="BF96" s="48"/>
      <c r="BG96" s="49"/>
      <c r="BH96" s="48"/>
      <c r="BI96" s="49"/>
      <c r="BJ96" s="48"/>
      <c r="BK96" s="49"/>
      <c r="BL96" s="48"/>
      <c r="BM96" s="49"/>
      <c r="BN96" s="48"/>
    </row>
    <row r="97" spans="1:66" ht="15">
      <c r="A97" s="65" t="s">
        <v>323</v>
      </c>
      <c r="B97" s="65" t="s">
        <v>347</v>
      </c>
      <c r="C97" s="66"/>
      <c r="D97" s="67"/>
      <c r="E97" s="66"/>
      <c r="F97" s="69"/>
      <c r="G97" s="66"/>
      <c r="H97" s="70"/>
      <c r="I97" s="71"/>
      <c r="J97" s="71"/>
      <c r="K97" s="34" t="s">
        <v>65</v>
      </c>
      <c r="L97" s="72">
        <v>260</v>
      </c>
      <c r="M97" s="72"/>
      <c r="N97" s="73"/>
      <c r="O97" s="79" t="s">
        <v>367</v>
      </c>
      <c r="P97" s="81">
        <v>43633.20517361111</v>
      </c>
      <c r="Q97" s="79" t="s">
        <v>386</v>
      </c>
      <c r="R97" s="79"/>
      <c r="S97" s="79"/>
      <c r="T97" s="79" t="s">
        <v>449</v>
      </c>
      <c r="U97" s="79"/>
      <c r="V97" s="82" t="s">
        <v>569</v>
      </c>
      <c r="W97" s="81">
        <v>43633.20517361111</v>
      </c>
      <c r="X97" s="85">
        <v>43633</v>
      </c>
      <c r="Y97" s="87" t="s">
        <v>685</v>
      </c>
      <c r="Z97" s="82" t="s">
        <v>815</v>
      </c>
      <c r="AA97" s="79"/>
      <c r="AB97" s="79"/>
      <c r="AC97" s="87" t="s">
        <v>945</v>
      </c>
      <c r="AD97" s="79"/>
      <c r="AE97" s="79" t="b">
        <v>0</v>
      </c>
      <c r="AF97" s="79">
        <v>0</v>
      </c>
      <c r="AG97" s="87" t="s">
        <v>981</v>
      </c>
      <c r="AH97" s="79" t="b">
        <v>0</v>
      </c>
      <c r="AI97" s="79" t="s">
        <v>982</v>
      </c>
      <c r="AJ97" s="79"/>
      <c r="AK97" s="87" t="s">
        <v>981</v>
      </c>
      <c r="AL97" s="79" t="b">
        <v>0</v>
      </c>
      <c r="AM97" s="79">
        <v>62</v>
      </c>
      <c r="AN97" s="87" t="s">
        <v>974</v>
      </c>
      <c r="AO97" s="79" t="s">
        <v>986</v>
      </c>
      <c r="AP97" s="79" t="b">
        <v>0</v>
      </c>
      <c r="AQ97" s="87" t="s">
        <v>974</v>
      </c>
      <c r="AR97" s="79" t="s">
        <v>196</v>
      </c>
      <c r="AS97" s="79">
        <v>0</v>
      </c>
      <c r="AT97" s="79">
        <v>0</v>
      </c>
      <c r="AU97" s="79"/>
      <c r="AV97" s="79"/>
      <c r="AW97" s="79"/>
      <c r="AX97" s="79"/>
      <c r="AY97" s="79"/>
      <c r="AZ97" s="79"/>
      <c r="BA97" s="79"/>
      <c r="BB97" s="79"/>
      <c r="BC97">
        <v>1</v>
      </c>
      <c r="BD97" s="78" t="str">
        <f>REPLACE(INDEX(GroupVertices[Group],MATCH(Edges24[[#This Row],[Vertex 1]],GroupVertices[Vertex],0)),1,1,"")</f>
        <v>1</v>
      </c>
      <c r="BE97" s="78" t="str">
        <f>REPLACE(INDEX(GroupVertices[Group],MATCH(Edges24[[#This Row],[Vertex 2]],GroupVertices[Vertex],0)),1,1,"")</f>
        <v>1</v>
      </c>
      <c r="BF97" s="48"/>
      <c r="BG97" s="49"/>
      <c r="BH97" s="48"/>
      <c r="BI97" s="49"/>
      <c r="BJ97" s="48"/>
      <c r="BK97" s="49"/>
      <c r="BL97" s="48"/>
      <c r="BM97" s="49"/>
      <c r="BN97" s="48"/>
    </row>
    <row r="98" spans="1:66" ht="15">
      <c r="A98" s="65" t="s">
        <v>324</v>
      </c>
      <c r="B98" s="65" t="s">
        <v>347</v>
      </c>
      <c r="C98" s="66"/>
      <c r="D98" s="67"/>
      <c r="E98" s="66"/>
      <c r="F98" s="69"/>
      <c r="G98" s="66"/>
      <c r="H98" s="70"/>
      <c r="I98" s="71"/>
      <c r="J98" s="71"/>
      <c r="K98" s="34" t="s">
        <v>65</v>
      </c>
      <c r="L98" s="72">
        <v>264</v>
      </c>
      <c r="M98" s="72"/>
      <c r="N98" s="73"/>
      <c r="O98" s="79" t="s">
        <v>367</v>
      </c>
      <c r="P98" s="81">
        <v>43630.23164351852</v>
      </c>
      <c r="Q98" s="79" t="s">
        <v>379</v>
      </c>
      <c r="R98" s="79"/>
      <c r="S98" s="79"/>
      <c r="T98" s="79" t="s">
        <v>449</v>
      </c>
      <c r="U98" s="79"/>
      <c r="V98" s="82" t="s">
        <v>570</v>
      </c>
      <c r="W98" s="81">
        <v>43630.23164351852</v>
      </c>
      <c r="X98" s="85">
        <v>43630</v>
      </c>
      <c r="Y98" s="87" t="s">
        <v>686</v>
      </c>
      <c r="Z98" s="82" t="s">
        <v>816</v>
      </c>
      <c r="AA98" s="79"/>
      <c r="AB98" s="79"/>
      <c r="AC98" s="87" t="s">
        <v>946</v>
      </c>
      <c r="AD98" s="79"/>
      <c r="AE98" s="79" t="b">
        <v>0</v>
      </c>
      <c r="AF98" s="79">
        <v>0</v>
      </c>
      <c r="AG98" s="87" t="s">
        <v>981</v>
      </c>
      <c r="AH98" s="79" t="b">
        <v>0</v>
      </c>
      <c r="AI98" s="79" t="s">
        <v>982</v>
      </c>
      <c r="AJ98" s="79"/>
      <c r="AK98" s="87" t="s">
        <v>981</v>
      </c>
      <c r="AL98" s="79" t="b">
        <v>0</v>
      </c>
      <c r="AM98" s="79">
        <v>69</v>
      </c>
      <c r="AN98" s="87" t="s">
        <v>973</v>
      </c>
      <c r="AO98" s="79" t="s">
        <v>994</v>
      </c>
      <c r="AP98" s="79" t="b">
        <v>0</v>
      </c>
      <c r="AQ98" s="87" t="s">
        <v>973</v>
      </c>
      <c r="AR98" s="79" t="s">
        <v>196</v>
      </c>
      <c r="AS98" s="79">
        <v>0</v>
      </c>
      <c r="AT98" s="79">
        <v>0</v>
      </c>
      <c r="AU98" s="79"/>
      <c r="AV98" s="79"/>
      <c r="AW98" s="79"/>
      <c r="AX98" s="79"/>
      <c r="AY98" s="79"/>
      <c r="AZ98" s="79"/>
      <c r="BA98" s="79"/>
      <c r="BB98" s="79"/>
      <c r="BC98">
        <v>2</v>
      </c>
      <c r="BD98" s="78" t="str">
        <f>REPLACE(INDEX(GroupVertices[Group],MATCH(Edges24[[#This Row],[Vertex 1]],GroupVertices[Vertex],0)),1,1,"")</f>
        <v>1</v>
      </c>
      <c r="BE98" s="78" t="str">
        <f>REPLACE(INDEX(GroupVertices[Group],MATCH(Edges24[[#This Row],[Vertex 2]],GroupVertices[Vertex],0)),1,1,"")</f>
        <v>1</v>
      </c>
      <c r="BF98" s="48"/>
      <c r="BG98" s="49"/>
      <c r="BH98" s="48"/>
      <c r="BI98" s="49"/>
      <c r="BJ98" s="48"/>
      <c r="BK98" s="49"/>
      <c r="BL98" s="48"/>
      <c r="BM98" s="49"/>
      <c r="BN98" s="48"/>
    </row>
    <row r="99" spans="1:66" ht="15">
      <c r="A99" s="65" t="s">
        <v>324</v>
      </c>
      <c r="B99" s="65" t="s">
        <v>347</v>
      </c>
      <c r="C99" s="66"/>
      <c r="D99" s="67"/>
      <c r="E99" s="66"/>
      <c r="F99" s="69"/>
      <c r="G99" s="66"/>
      <c r="H99" s="70"/>
      <c r="I99" s="71"/>
      <c r="J99" s="71"/>
      <c r="K99" s="34" t="s">
        <v>65</v>
      </c>
      <c r="L99" s="72">
        <v>268</v>
      </c>
      <c r="M99" s="72"/>
      <c r="N99" s="73"/>
      <c r="O99" s="79" t="s">
        <v>367</v>
      </c>
      <c r="P99" s="81">
        <v>43633.239375</v>
      </c>
      <c r="Q99" s="79" t="s">
        <v>386</v>
      </c>
      <c r="R99" s="79"/>
      <c r="S99" s="79"/>
      <c r="T99" s="79" t="s">
        <v>449</v>
      </c>
      <c r="U99" s="79"/>
      <c r="V99" s="82" t="s">
        <v>570</v>
      </c>
      <c r="W99" s="81">
        <v>43633.239375</v>
      </c>
      <c r="X99" s="85">
        <v>43633</v>
      </c>
      <c r="Y99" s="87" t="s">
        <v>687</v>
      </c>
      <c r="Z99" s="82" t="s">
        <v>817</v>
      </c>
      <c r="AA99" s="79"/>
      <c r="AB99" s="79"/>
      <c r="AC99" s="87" t="s">
        <v>947</v>
      </c>
      <c r="AD99" s="79"/>
      <c r="AE99" s="79" t="b">
        <v>0</v>
      </c>
      <c r="AF99" s="79">
        <v>0</v>
      </c>
      <c r="AG99" s="87" t="s">
        <v>981</v>
      </c>
      <c r="AH99" s="79" t="b">
        <v>0</v>
      </c>
      <c r="AI99" s="79" t="s">
        <v>982</v>
      </c>
      <c r="AJ99" s="79"/>
      <c r="AK99" s="87" t="s">
        <v>981</v>
      </c>
      <c r="AL99" s="79" t="b">
        <v>0</v>
      </c>
      <c r="AM99" s="79">
        <v>62</v>
      </c>
      <c r="AN99" s="87" t="s">
        <v>974</v>
      </c>
      <c r="AO99" s="79" t="s">
        <v>994</v>
      </c>
      <c r="AP99" s="79" t="b">
        <v>0</v>
      </c>
      <c r="AQ99" s="87" t="s">
        <v>974</v>
      </c>
      <c r="AR99" s="79" t="s">
        <v>196</v>
      </c>
      <c r="AS99" s="79">
        <v>0</v>
      </c>
      <c r="AT99" s="79">
        <v>0</v>
      </c>
      <c r="AU99" s="79"/>
      <c r="AV99" s="79"/>
      <c r="AW99" s="79"/>
      <c r="AX99" s="79"/>
      <c r="AY99" s="79"/>
      <c r="AZ99" s="79"/>
      <c r="BA99" s="79"/>
      <c r="BB99" s="79"/>
      <c r="BC99">
        <v>2</v>
      </c>
      <c r="BD99" s="78" t="str">
        <f>REPLACE(INDEX(GroupVertices[Group],MATCH(Edges24[[#This Row],[Vertex 1]],GroupVertices[Vertex],0)),1,1,"")</f>
        <v>1</v>
      </c>
      <c r="BE99" s="78" t="str">
        <f>REPLACE(INDEX(GroupVertices[Group],MATCH(Edges24[[#This Row],[Vertex 2]],GroupVertices[Vertex],0)),1,1,"")</f>
        <v>1</v>
      </c>
      <c r="BF99" s="48"/>
      <c r="BG99" s="49"/>
      <c r="BH99" s="48"/>
      <c r="BI99" s="49"/>
      <c r="BJ99" s="48"/>
      <c r="BK99" s="49"/>
      <c r="BL99" s="48"/>
      <c r="BM99" s="49"/>
      <c r="BN99" s="48"/>
    </row>
    <row r="100" spans="1:66" ht="15">
      <c r="A100" s="65" t="s">
        <v>325</v>
      </c>
      <c r="B100" s="65" t="s">
        <v>347</v>
      </c>
      <c r="C100" s="66"/>
      <c r="D100" s="67"/>
      <c r="E100" s="66"/>
      <c r="F100" s="69"/>
      <c r="G100" s="66"/>
      <c r="H100" s="70"/>
      <c r="I100" s="71"/>
      <c r="J100" s="71"/>
      <c r="K100" s="34" t="s">
        <v>65</v>
      </c>
      <c r="L100" s="72">
        <v>272</v>
      </c>
      <c r="M100" s="72"/>
      <c r="N100" s="73"/>
      <c r="O100" s="79" t="s">
        <v>367</v>
      </c>
      <c r="P100" s="81">
        <v>43630.22251157407</v>
      </c>
      <c r="Q100" s="79" t="s">
        <v>379</v>
      </c>
      <c r="R100" s="79"/>
      <c r="S100" s="79"/>
      <c r="T100" s="79" t="s">
        <v>449</v>
      </c>
      <c r="U100" s="79"/>
      <c r="V100" s="82" t="s">
        <v>571</v>
      </c>
      <c r="W100" s="81">
        <v>43630.22251157407</v>
      </c>
      <c r="X100" s="85">
        <v>43630</v>
      </c>
      <c r="Y100" s="87" t="s">
        <v>688</v>
      </c>
      <c r="Z100" s="82" t="s">
        <v>818</v>
      </c>
      <c r="AA100" s="79"/>
      <c r="AB100" s="79"/>
      <c r="AC100" s="87" t="s">
        <v>948</v>
      </c>
      <c r="AD100" s="79"/>
      <c r="AE100" s="79" t="b">
        <v>0</v>
      </c>
      <c r="AF100" s="79">
        <v>0</v>
      </c>
      <c r="AG100" s="87" t="s">
        <v>981</v>
      </c>
      <c r="AH100" s="79" t="b">
        <v>0</v>
      </c>
      <c r="AI100" s="79" t="s">
        <v>982</v>
      </c>
      <c r="AJ100" s="79"/>
      <c r="AK100" s="87" t="s">
        <v>981</v>
      </c>
      <c r="AL100" s="79" t="b">
        <v>0</v>
      </c>
      <c r="AM100" s="79">
        <v>69</v>
      </c>
      <c r="AN100" s="87" t="s">
        <v>973</v>
      </c>
      <c r="AO100" s="79" t="s">
        <v>994</v>
      </c>
      <c r="AP100" s="79" t="b">
        <v>0</v>
      </c>
      <c r="AQ100" s="87" t="s">
        <v>973</v>
      </c>
      <c r="AR100" s="79" t="s">
        <v>196</v>
      </c>
      <c r="AS100" s="79">
        <v>0</v>
      </c>
      <c r="AT100" s="79">
        <v>0</v>
      </c>
      <c r="AU100" s="79"/>
      <c r="AV100" s="79"/>
      <c r="AW100" s="79"/>
      <c r="AX100" s="79"/>
      <c r="AY100" s="79"/>
      <c r="AZ100" s="79"/>
      <c r="BA100" s="79"/>
      <c r="BB100" s="79"/>
      <c r="BC100">
        <v>2</v>
      </c>
      <c r="BD100" s="78" t="str">
        <f>REPLACE(INDEX(GroupVertices[Group],MATCH(Edges24[[#This Row],[Vertex 1]],GroupVertices[Vertex],0)),1,1,"")</f>
        <v>1</v>
      </c>
      <c r="BE100" s="78" t="str">
        <f>REPLACE(INDEX(GroupVertices[Group],MATCH(Edges24[[#This Row],[Vertex 2]],GroupVertices[Vertex],0)),1,1,"")</f>
        <v>1</v>
      </c>
      <c r="BF100" s="48"/>
      <c r="BG100" s="49"/>
      <c r="BH100" s="48"/>
      <c r="BI100" s="49"/>
      <c r="BJ100" s="48"/>
      <c r="BK100" s="49"/>
      <c r="BL100" s="48"/>
      <c r="BM100" s="49"/>
      <c r="BN100" s="48"/>
    </row>
    <row r="101" spans="1:66" ht="15">
      <c r="A101" s="65" t="s">
        <v>325</v>
      </c>
      <c r="B101" s="65" t="s">
        <v>347</v>
      </c>
      <c r="C101" s="66"/>
      <c r="D101" s="67"/>
      <c r="E101" s="66"/>
      <c r="F101" s="69"/>
      <c r="G101" s="66"/>
      <c r="H101" s="70"/>
      <c r="I101" s="71"/>
      <c r="J101" s="71"/>
      <c r="K101" s="34" t="s">
        <v>65</v>
      </c>
      <c r="L101" s="72">
        <v>276</v>
      </c>
      <c r="M101" s="72"/>
      <c r="N101" s="73"/>
      <c r="O101" s="79" t="s">
        <v>367</v>
      </c>
      <c r="P101" s="81">
        <v>43633.296631944446</v>
      </c>
      <c r="Q101" s="79" t="s">
        <v>386</v>
      </c>
      <c r="R101" s="79"/>
      <c r="S101" s="79"/>
      <c r="T101" s="79" t="s">
        <v>449</v>
      </c>
      <c r="U101" s="79"/>
      <c r="V101" s="82" t="s">
        <v>571</v>
      </c>
      <c r="W101" s="81">
        <v>43633.296631944446</v>
      </c>
      <c r="X101" s="85">
        <v>43633</v>
      </c>
      <c r="Y101" s="87" t="s">
        <v>689</v>
      </c>
      <c r="Z101" s="82" t="s">
        <v>819</v>
      </c>
      <c r="AA101" s="79"/>
      <c r="AB101" s="79"/>
      <c r="AC101" s="87" t="s">
        <v>949</v>
      </c>
      <c r="AD101" s="79"/>
      <c r="AE101" s="79" t="b">
        <v>0</v>
      </c>
      <c r="AF101" s="79">
        <v>0</v>
      </c>
      <c r="AG101" s="87" t="s">
        <v>981</v>
      </c>
      <c r="AH101" s="79" t="b">
        <v>0</v>
      </c>
      <c r="AI101" s="79" t="s">
        <v>982</v>
      </c>
      <c r="AJ101" s="79"/>
      <c r="AK101" s="87" t="s">
        <v>981</v>
      </c>
      <c r="AL101" s="79" t="b">
        <v>0</v>
      </c>
      <c r="AM101" s="79">
        <v>62</v>
      </c>
      <c r="AN101" s="87" t="s">
        <v>974</v>
      </c>
      <c r="AO101" s="79" t="s">
        <v>994</v>
      </c>
      <c r="AP101" s="79" t="b">
        <v>0</v>
      </c>
      <c r="AQ101" s="87" t="s">
        <v>974</v>
      </c>
      <c r="AR101" s="79" t="s">
        <v>196</v>
      </c>
      <c r="AS101" s="79">
        <v>0</v>
      </c>
      <c r="AT101" s="79">
        <v>0</v>
      </c>
      <c r="AU101" s="79"/>
      <c r="AV101" s="79"/>
      <c r="AW101" s="79"/>
      <c r="AX101" s="79"/>
      <c r="AY101" s="79"/>
      <c r="AZ101" s="79"/>
      <c r="BA101" s="79"/>
      <c r="BB101" s="79"/>
      <c r="BC101">
        <v>2</v>
      </c>
      <c r="BD101" s="78" t="str">
        <f>REPLACE(INDEX(GroupVertices[Group],MATCH(Edges24[[#This Row],[Vertex 1]],GroupVertices[Vertex],0)),1,1,"")</f>
        <v>1</v>
      </c>
      <c r="BE101" s="78" t="str">
        <f>REPLACE(INDEX(GroupVertices[Group],MATCH(Edges24[[#This Row],[Vertex 2]],GroupVertices[Vertex],0)),1,1,"")</f>
        <v>1</v>
      </c>
      <c r="BF101" s="48"/>
      <c r="BG101" s="49"/>
      <c r="BH101" s="48"/>
      <c r="BI101" s="49"/>
      <c r="BJ101" s="48"/>
      <c r="BK101" s="49"/>
      <c r="BL101" s="48"/>
      <c r="BM101" s="49"/>
      <c r="BN101" s="48"/>
    </row>
    <row r="102" spans="1:66" ht="15">
      <c r="A102" s="65" t="s">
        <v>326</v>
      </c>
      <c r="B102" s="65" t="s">
        <v>326</v>
      </c>
      <c r="C102" s="66"/>
      <c r="D102" s="67"/>
      <c r="E102" s="66"/>
      <c r="F102" s="69"/>
      <c r="G102" s="66"/>
      <c r="H102" s="70"/>
      <c r="I102" s="71"/>
      <c r="J102" s="71"/>
      <c r="K102" s="34" t="s">
        <v>65</v>
      </c>
      <c r="L102" s="72">
        <v>280</v>
      </c>
      <c r="M102" s="72"/>
      <c r="N102" s="73"/>
      <c r="O102" s="79" t="s">
        <v>196</v>
      </c>
      <c r="P102" s="81">
        <v>43632.01048611111</v>
      </c>
      <c r="Q102" s="79" t="s">
        <v>382</v>
      </c>
      <c r="R102" s="82" t="s">
        <v>408</v>
      </c>
      <c r="S102" s="79" t="s">
        <v>426</v>
      </c>
      <c r="T102" s="79" t="s">
        <v>463</v>
      </c>
      <c r="U102" s="82" t="s">
        <v>482</v>
      </c>
      <c r="V102" s="82" t="s">
        <v>482</v>
      </c>
      <c r="W102" s="81">
        <v>43632.01048611111</v>
      </c>
      <c r="X102" s="85">
        <v>43632</v>
      </c>
      <c r="Y102" s="87" t="s">
        <v>690</v>
      </c>
      <c r="Z102" s="82" t="s">
        <v>820</v>
      </c>
      <c r="AA102" s="79"/>
      <c r="AB102" s="79"/>
      <c r="AC102" s="87" t="s">
        <v>950</v>
      </c>
      <c r="AD102" s="79"/>
      <c r="AE102" s="79" t="b">
        <v>0</v>
      </c>
      <c r="AF102" s="79">
        <v>1</v>
      </c>
      <c r="AG102" s="87" t="s">
        <v>981</v>
      </c>
      <c r="AH102" s="79" t="b">
        <v>0</v>
      </c>
      <c r="AI102" s="79" t="s">
        <v>982</v>
      </c>
      <c r="AJ102" s="79"/>
      <c r="AK102" s="87" t="s">
        <v>981</v>
      </c>
      <c r="AL102" s="79" t="b">
        <v>0</v>
      </c>
      <c r="AM102" s="79">
        <v>4</v>
      </c>
      <c r="AN102" s="87" t="s">
        <v>981</v>
      </c>
      <c r="AO102" s="79" t="s">
        <v>1006</v>
      </c>
      <c r="AP102" s="79" t="b">
        <v>0</v>
      </c>
      <c r="AQ102" s="87" t="s">
        <v>950</v>
      </c>
      <c r="AR102" s="79" t="s">
        <v>196</v>
      </c>
      <c r="AS102" s="79">
        <v>0</v>
      </c>
      <c r="AT102" s="79">
        <v>0</v>
      </c>
      <c r="AU102" s="79"/>
      <c r="AV102" s="79"/>
      <c r="AW102" s="79"/>
      <c r="AX102" s="79"/>
      <c r="AY102" s="79"/>
      <c r="AZ102" s="79"/>
      <c r="BA102" s="79"/>
      <c r="BB102" s="79"/>
      <c r="BC102">
        <v>1</v>
      </c>
      <c r="BD102" s="78" t="str">
        <f>REPLACE(INDEX(GroupVertices[Group],MATCH(Edges24[[#This Row],[Vertex 1]],GroupVertices[Vertex],0)),1,1,"")</f>
        <v>8</v>
      </c>
      <c r="BE102" s="78" t="str">
        <f>REPLACE(INDEX(GroupVertices[Group],MATCH(Edges24[[#This Row],[Vertex 2]],GroupVertices[Vertex],0)),1,1,"")</f>
        <v>8</v>
      </c>
      <c r="BF102" s="48">
        <v>1</v>
      </c>
      <c r="BG102" s="49">
        <v>3.5714285714285716</v>
      </c>
      <c r="BH102" s="48">
        <v>1</v>
      </c>
      <c r="BI102" s="49">
        <v>3.5714285714285716</v>
      </c>
      <c r="BJ102" s="48">
        <v>0</v>
      </c>
      <c r="BK102" s="49">
        <v>0</v>
      </c>
      <c r="BL102" s="48">
        <v>26</v>
      </c>
      <c r="BM102" s="49">
        <v>92.85714285714286</v>
      </c>
      <c r="BN102" s="48">
        <v>28</v>
      </c>
    </row>
    <row r="103" spans="1:66" ht="15">
      <c r="A103" s="65" t="s">
        <v>327</v>
      </c>
      <c r="B103" s="65" t="s">
        <v>326</v>
      </c>
      <c r="C103" s="66"/>
      <c r="D103" s="67"/>
      <c r="E103" s="66"/>
      <c r="F103" s="69"/>
      <c r="G103" s="66"/>
      <c r="H103" s="70"/>
      <c r="I103" s="71"/>
      <c r="J103" s="71"/>
      <c r="K103" s="34" t="s">
        <v>65</v>
      </c>
      <c r="L103" s="72">
        <v>281</v>
      </c>
      <c r="M103" s="72"/>
      <c r="N103" s="73"/>
      <c r="O103" s="79" t="s">
        <v>367</v>
      </c>
      <c r="P103" s="81">
        <v>43632.05762731482</v>
      </c>
      <c r="Q103" s="79" t="s">
        <v>382</v>
      </c>
      <c r="R103" s="82" t="s">
        <v>408</v>
      </c>
      <c r="S103" s="79" t="s">
        <v>426</v>
      </c>
      <c r="T103" s="79" t="s">
        <v>454</v>
      </c>
      <c r="U103" s="79"/>
      <c r="V103" s="82" t="s">
        <v>572</v>
      </c>
      <c r="W103" s="81">
        <v>43632.05762731482</v>
      </c>
      <c r="X103" s="85">
        <v>43632</v>
      </c>
      <c r="Y103" s="87" t="s">
        <v>691</v>
      </c>
      <c r="Z103" s="82" t="s">
        <v>821</v>
      </c>
      <c r="AA103" s="79"/>
      <c r="AB103" s="79"/>
      <c r="AC103" s="87" t="s">
        <v>951</v>
      </c>
      <c r="AD103" s="79"/>
      <c r="AE103" s="79" t="b">
        <v>0</v>
      </c>
      <c r="AF103" s="79">
        <v>0</v>
      </c>
      <c r="AG103" s="87" t="s">
        <v>981</v>
      </c>
      <c r="AH103" s="79" t="b">
        <v>0</v>
      </c>
      <c r="AI103" s="79" t="s">
        <v>982</v>
      </c>
      <c r="AJ103" s="79"/>
      <c r="AK103" s="87" t="s">
        <v>981</v>
      </c>
      <c r="AL103" s="79" t="b">
        <v>0</v>
      </c>
      <c r="AM103" s="79">
        <v>4</v>
      </c>
      <c r="AN103" s="87" t="s">
        <v>950</v>
      </c>
      <c r="AO103" s="79" t="s">
        <v>1007</v>
      </c>
      <c r="AP103" s="79" t="b">
        <v>0</v>
      </c>
      <c r="AQ103" s="87" t="s">
        <v>950</v>
      </c>
      <c r="AR103" s="79" t="s">
        <v>196</v>
      </c>
      <c r="AS103" s="79">
        <v>0</v>
      </c>
      <c r="AT103" s="79">
        <v>0</v>
      </c>
      <c r="AU103" s="79"/>
      <c r="AV103" s="79"/>
      <c r="AW103" s="79"/>
      <c r="AX103" s="79"/>
      <c r="AY103" s="79"/>
      <c r="AZ103" s="79"/>
      <c r="BA103" s="79"/>
      <c r="BB103" s="79"/>
      <c r="BC103">
        <v>1</v>
      </c>
      <c r="BD103" s="78" t="str">
        <f>REPLACE(INDEX(GroupVertices[Group],MATCH(Edges24[[#This Row],[Vertex 1]],GroupVertices[Vertex],0)),1,1,"")</f>
        <v>1</v>
      </c>
      <c r="BE103" s="78" t="str">
        <f>REPLACE(INDEX(GroupVertices[Group],MATCH(Edges24[[#This Row],[Vertex 2]],GroupVertices[Vertex],0)),1,1,"")</f>
        <v>8</v>
      </c>
      <c r="BF103" s="48">
        <v>1</v>
      </c>
      <c r="BG103" s="49">
        <v>3.5714285714285716</v>
      </c>
      <c r="BH103" s="48">
        <v>1</v>
      </c>
      <c r="BI103" s="49">
        <v>3.5714285714285716</v>
      </c>
      <c r="BJ103" s="48">
        <v>0</v>
      </c>
      <c r="BK103" s="49">
        <v>0</v>
      </c>
      <c r="BL103" s="48">
        <v>26</v>
      </c>
      <c r="BM103" s="49">
        <v>92.85714285714286</v>
      </c>
      <c r="BN103" s="48">
        <v>28</v>
      </c>
    </row>
    <row r="104" spans="1:66" ht="15">
      <c r="A104" s="65" t="s">
        <v>328</v>
      </c>
      <c r="B104" s="65" t="s">
        <v>360</v>
      </c>
      <c r="C104" s="66"/>
      <c r="D104" s="67"/>
      <c r="E104" s="66"/>
      <c r="F104" s="69"/>
      <c r="G104" s="66"/>
      <c r="H104" s="70"/>
      <c r="I104" s="71"/>
      <c r="J104" s="71"/>
      <c r="K104" s="34" t="s">
        <v>65</v>
      </c>
      <c r="L104" s="72">
        <v>282</v>
      </c>
      <c r="M104" s="72"/>
      <c r="N104" s="73"/>
      <c r="O104" s="79" t="s">
        <v>368</v>
      </c>
      <c r="P104" s="81">
        <v>43633.29880787037</v>
      </c>
      <c r="Q104" s="79" t="s">
        <v>389</v>
      </c>
      <c r="R104" s="79"/>
      <c r="S104" s="79"/>
      <c r="T104" s="79" t="s">
        <v>464</v>
      </c>
      <c r="U104" s="82" t="s">
        <v>481</v>
      </c>
      <c r="V104" s="82" t="s">
        <v>481</v>
      </c>
      <c r="W104" s="81">
        <v>43633.29880787037</v>
      </c>
      <c r="X104" s="85">
        <v>43633</v>
      </c>
      <c r="Y104" s="87" t="s">
        <v>692</v>
      </c>
      <c r="Z104" s="82" t="s">
        <v>822</v>
      </c>
      <c r="AA104" s="79"/>
      <c r="AB104" s="79"/>
      <c r="AC104" s="87" t="s">
        <v>952</v>
      </c>
      <c r="AD104" s="79"/>
      <c r="AE104" s="79" t="b">
        <v>0</v>
      </c>
      <c r="AF104" s="79">
        <v>1</v>
      </c>
      <c r="AG104" s="87" t="s">
        <v>981</v>
      </c>
      <c r="AH104" s="79" t="b">
        <v>0</v>
      </c>
      <c r="AI104" s="79" t="s">
        <v>982</v>
      </c>
      <c r="AJ104" s="79"/>
      <c r="AK104" s="87" t="s">
        <v>981</v>
      </c>
      <c r="AL104" s="79" t="b">
        <v>0</v>
      </c>
      <c r="AM104" s="79">
        <v>2</v>
      </c>
      <c r="AN104" s="87" t="s">
        <v>981</v>
      </c>
      <c r="AO104" s="79" t="s">
        <v>1008</v>
      </c>
      <c r="AP104" s="79" t="b">
        <v>0</v>
      </c>
      <c r="AQ104" s="87" t="s">
        <v>952</v>
      </c>
      <c r="AR104" s="79" t="s">
        <v>196</v>
      </c>
      <c r="AS104" s="79">
        <v>0</v>
      </c>
      <c r="AT104" s="79">
        <v>0</v>
      </c>
      <c r="AU104" s="79"/>
      <c r="AV104" s="79"/>
      <c r="AW104" s="79"/>
      <c r="AX104" s="79"/>
      <c r="AY104" s="79"/>
      <c r="AZ104" s="79"/>
      <c r="BA104" s="79"/>
      <c r="BB104" s="79"/>
      <c r="BC104">
        <v>1</v>
      </c>
      <c r="BD104" s="78" t="str">
        <f>REPLACE(INDEX(GroupVertices[Group],MATCH(Edges24[[#This Row],[Vertex 1]],GroupVertices[Vertex],0)),1,1,"")</f>
        <v>1</v>
      </c>
      <c r="BE104" s="78" t="str">
        <f>REPLACE(INDEX(GroupVertices[Group],MATCH(Edges24[[#This Row],[Vertex 2]],GroupVertices[Vertex],0)),1,1,"")</f>
        <v>1</v>
      </c>
      <c r="BF104" s="48"/>
      <c r="BG104" s="49"/>
      <c r="BH104" s="48"/>
      <c r="BI104" s="49"/>
      <c r="BJ104" s="48"/>
      <c r="BK104" s="49"/>
      <c r="BL104" s="48"/>
      <c r="BM104" s="49"/>
      <c r="BN104" s="48"/>
    </row>
    <row r="105" spans="1:66" ht="15">
      <c r="A105" s="65" t="s">
        <v>327</v>
      </c>
      <c r="B105" s="65" t="s">
        <v>328</v>
      </c>
      <c r="C105" s="66"/>
      <c r="D105" s="67"/>
      <c r="E105" s="66"/>
      <c r="F105" s="69"/>
      <c r="G105" s="66"/>
      <c r="H105" s="70"/>
      <c r="I105" s="71"/>
      <c r="J105" s="71"/>
      <c r="K105" s="34" t="s">
        <v>65</v>
      </c>
      <c r="L105" s="72">
        <v>287</v>
      </c>
      <c r="M105" s="72"/>
      <c r="N105" s="73"/>
      <c r="O105" s="79" t="s">
        <v>367</v>
      </c>
      <c r="P105" s="81">
        <v>43633.30574074074</v>
      </c>
      <c r="Q105" s="79" t="s">
        <v>389</v>
      </c>
      <c r="R105" s="79"/>
      <c r="S105" s="79"/>
      <c r="T105" s="79" t="s">
        <v>465</v>
      </c>
      <c r="U105" s="79"/>
      <c r="V105" s="82" t="s">
        <v>572</v>
      </c>
      <c r="W105" s="81">
        <v>43633.30574074074</v>
      </c>
      <c r="X105" s="85">
        <v>43633</v>
      </c>
      <c r="Y105" s="87" t="s">
        <v>693</v>
      </c>
      <c r="Z105" s="82" t="s">
        <v>823</v>
      </c>
      <c r="AA105" s="79"/>
      <c r="AB105" s="79"/>
      <c r="AC105" s="87" t="s">
        <v>953</v>
      </c>
      <c r="AD105" s="79"/>
      <c r="AE105" s="79" t="b">
        <v>0</v>
      </c>
      <c r="AF105" s="79">
        <v>0</v>
      </c>
      <c r="AG105" s="87" t="s">
        <v>981</v>
      </c>
      <c r="AH105" s="79" t="b">
        <v>0</v>
      </c>
      <c r="AI105" s="79" t="s">
        <v>982</v>
      </c>
      <c r="AJ105" s="79"/>
      <c r="AK105" s="87" t="s">
        <v>981</v>
      </c>
      <c r="AL105" s="79" t="b">
        <v>0</v>
      </c>
      <c r="AM105" s="79">
        <v>2</v>
      </c>
      <c r="AN105" s="87" t="s">
        <v>952</v>
      </c>
      <c r="AO105" s="79" t="s">
        <v>1007</v>
      </c>
      <c r="AP105" s="79" t="b">
        <v>0</v>
      </c>
      <c r="AQ105" s="87" t="s">
        <v>952</v>
      </c>
      <c r="AR105" s="79" t="s">
        <v>196</v>
      </c>
      <c r="AS105" s="79">
        <v>0</v>
      </c>
      <c r="AT105" s="79">
        <v>0</v>
      </c>
      <c r="AU105" s="79"/>
      <c r="AV105" s="79"/>
      <c r="AW105" s="79"/>
      <c r="AX105" s="79"/>
      <c r="AY105" s="79"/>
      <c r="AZ105" s="79"/>
      <c r="BA105" s="79"/>
      <c r="BB105" s="79"/>
      <c r="BC105">
        <v>1</v>
      </c>
      <c r="BD105" s="78" t="str">
        <f>REPLACE(INDEX(GroupVertices[Group],MATCH(Edges24[[#This Row],[Vertex 1]],GroupVertices[Vertex],0)),1,1,"")</f>
        <v>1</v>
      </c>
      <c r="BE105" s="78" t="str">
        <f>REPLACE(INDEX(GroupVertices[Group],MATCH(Edges24[[#This Row],[Vertex 2]],GroupVertices[Vertex],0)),1,1,"")</f>
        <v>1</v>
      </c>
      <c r="BF105" s="48"/>
      <c r="BG105" s="49"/>
      <c r="BH105" s="48"/>
      <c r="BI105" s="49"/>
      <c r="BJ105" s="48"/>
      <c r="BK105" s="49"/>
      <c r="BL105" s="48"/>
      <c r="BM105" s="49"/>
      <c r="BN105" s="48"/>
    </row>
    <row r="106" spans="1:66" ht="15">
      <c r="A106" s="65" t="s">
        <v>329</v>
      </c>
      <c r="B106" s="65" t="s">
        <v>347</v>
      </c>
      <c r="C106" s="66"/>
      <c r="D106" s="67"/>
      <c r="E106" s="66"/>
      <c r="F106" s="69"/>
      <c r="G106" s="66"/>
      <c r="H106" s="70"/>
      <c r="I106" s="71"/>
      <c r="J106" s="71"/>
      <c r="K106" s="34" t="s">
        <v>65</v>
      </c>
      <c r="L106" s="72">
        <v>289</v>
      </c>
      <c r="M106" s="72"/>
      <c r="N106" s="73"/>
      <c r="O106" s="79" t="s">
        <v>367</v>
      </c>
      <c r="P106" s="81">
        <v>43633.297997685186</v>
      </c>
      <c r="Q106" s="79" t="s">
        <v>386</v>
      </c>
      <c r="R106" s="79"/>
      <c r="S106" s="79"/>
      <c r="T106" s="79" t="s">
        <v>449</v>
      </c>
      <c r="U106" s="79"/>
      <c r="V106" s="82" t="s">
        <v>573</v>
      </c>
      <c r="W106" s="81">
        <v>43633.297997685186</v>
      </c>
      <c r="X106" s="85">
        <v>43633</v>
      </c>
      <c r="Y106" s="87" t="s">
        <v>694</v>
      </c>
      <c r="Z106" s="82" t="s">
        <v>824</v>
      </c>
      <c r="AA106" s="79"/>
      <c r="AB106" s="79"/>
      <c r="AC106" s="87" t="s">
        <v>954</v>
      </c>
      <c r="AD106" s="79"/>
      <c r="AE106" s="79" t="b">
        <v>0</v>
      </c>
      <c r="AF106" s="79">
        <v>0</v>
      </c>
      <c r="AG106" s="87" t="s">
        <v>981</v>
      </c>
      <c r="AH106" s="79" t="b">
        <v>0</v>
      </c>
      <c r="AI106" s="79" t="s">
        <v>982</v>
      </c>
      <c r="AJ106" s="79"/>
      <c r="AK106" s="87" t="s">
        <v>981</v>
      </c>
      <c r="AL106" s="79" t="b">
        <v>0</v>
      </c>
      <c r="AM106" s="79">
        <v>62</v>
      </c>
      <c r="AN106" s="87" t="s">
        <v>974</v>
      </c>
      <c r="AO106" s="79" t="s">
        <v>987</v>
      </c>
      <c r="AP106" s="79" t="b">
        <v>0</v>
      </c>
      <c r="AQ106" s="87" t="s">
        <v>974</v>
      </c>
      <c r="AR106" s="79" t="s">
        <v>196</v>
      </c>
      <c r="AS106" s="79">
        <v>0</v>
      </c>
      <c r="AT106" s="79">
        <v>0</v>
      </c>
      <c r="AU106" s="79"/>
      <c r="AV106" s="79"/>
      <c r="AW106" s="79"/>
      <c r="AX106" s="79"/>
      <c r="AY106" s="79"/>
      <c r="AZ106" s="79"/>
      <c r="BA106" s="79"/>
      <c r="BB106" s="79"/>
      <c r="BC106">
        <v>1</v>
      </c>
      <c r="BD106" s="78" t="str">
        <f>REPLACE(INDEX(GroupVertices[Group],MATCH(Edges24[[#This Row],[Vertex 1]],GroupVertices[Vertex],0)),1,1,"")</f>
        <v>1</v>
      </c>
      <c r="BE106" s="78" t="str">
        <f>REPLACE(INDEX(GroupVertices[Group],MATCH(Edges24[[#This Row],[Vertex 2]],GroupVertices[Vertex],0)),1,1,"")</f>
        <v>1</v>
      </c>
      <c r="BF106" s="48"/>
      <c r="BG106" s="49"/>
      <c r="BH106" s="48"/>
      <c r="BI106" s="49"/>
      <c r="BJ106" s="48"/>
      <c r="BK106" s="49"/>
      <c r="BL106" s="48"/>
      <c r="BM106" s="49"/>
      <c r="BN106" s="48"/>
    </row>
    <row r="107" spans="1:66" ht="15">
      <c r="A107" s="65" t="s">
        <v>330</v>
      </c>
      <c r="B107" s="65" t="s">
        <v>331</v>
      </c>
      <c r="C107" s="66"/>
      <c r="D107" s="67"/>
      <c r="E107" s="66"/>
      <c r="F107" s="69"/>
      <c r="G107" s="66"/>
      <c r="H107" s="70"/>
      <c r="I107" s="71"/>
      <c r="J107" s="71"/>
      <c r="K107" s="34" t="s">
        <v>65</v>
      </c>
      <c r="L107" s="72">
        <v>297</v>
      </c>
      <c r="M107" s="72"/>
      <c r="N107" s="73"/>
      <c r="O107" s="79" t="s">
        <v>367</v>
      </c>
      <c r="P107" s="81">
        <v>43633.395891203705</v>
      </c>
      <c r="Q107" s="79" t="s">
        <v>390</v>
      </c>
      <c r="R107" s="79"/>
      <c r="S107" s="79"/>
      <c r="T107" s="79"/>
      <c r="U107" s="79"/>
      <c r="V107" s="82" t="s">
        <v>574</v>
      </c>
      <c r="W107" s="81">
        <v>43633.395891203705</v>
      </c>
      <c r="X107" s="85">
        <v>43633</v>
      </c>
      <c r="Y107" s="87" t="s">
        <v>695</v>
      </c>
      <c r="Z107" s="82" t="s">
        <v>825</v>
      </c>
      <c r="AA107" s="79"/>
      <c r="AB107" s="79"/>
      <c r="AC107" s="87" t="s">
        <v>955</v>
      </c>
      <c r="AD107" s="79"/>
      <c r="AE107" s="79" t="b">
        <v>0</v>
      </c>
      <c r="AF107" s="79">
        <v>0</v>
      </c>
      <c r="AG107" s="87" t="s">
        <v>981</v>
      </c>
      <c r="AH107" s="79" t="b">
        <v>0</v>
      </c>
      <c r="AI107" s="79" t="s">
        <v>982</v>
      </c>
      <c r="AJ107" s="79"/>
      <c r="AK107" s="87" t="s">
        <v>981</v>
      </c>
      <c r="AL107" s="79" t="b">
        <v>0</v>
      </c>
      <c r="AM107" s="79">
        <v>2</v>
      </c>
      <c r="AN107" s="87" t="s">
        <v>956</v>
      </c>
      <c r="AO107" s="79" t="s">
        <v>1009</v>
      </c>
      <c r="AP107" s="79" t="b">
        <v>0</v>
      </c>
      <c r="AQ107" s="87" t="s">
        <v>956</v>
      </c>
      <c r="AR107" s="79" t="s">
        <v>196</v>
      </c>
      <c r="AS107" s="79">
        <v>0</v>
      </c>
      <c r="AT107" s="79">
        <v>0</v>
      </c>
      <c r="AU107" s="79"/>
      <c r="AV107" s="79"/>
      <c r="AW107" s="79"/>
      <c r="AX107" s="79"/>
      <c r="AY107" s="79"/>
      <c r="AZ107" s="79"/>
      <c r="BA107" s="79"/>
      <c r="BB107" s="79"/>
      <c r="BC107">
        <v>1</v>
      </c>
      <c r="BD107" s="78" t="str">
        <f>REPLACE(INDEX(GroupVertices[Group],MATCH(Edges24[[#This Row],[Vertex 1]],GroupVertices[Vertex],0)),1,1,"")</f>
        <v>7</v>
      </c>
      <c r="BE107" s="78" t="str">
        <f>REPLACE(INDEX(GroupVertices[Group],MATCH(Edges24[[#This Row],[Vertex 2]],GroupVertices[Vertex],0)),1,1,"")</f>
        <v>7</v>
      </c>
      <c r="BF107" s="48"/>
      <c r="BG107" s="49"/>
      <c r="BH107" s="48"/>
      <c r="BI107" s="49"/>
      <c r="BJ107" s="48"/>
      <c r="BK107" s="49"/>
      <c r="BL107" s="48"/>
      <c r="BM107" s="49"/>
      <c r="BN107" s="48"/>
    </row>
    <row r="108" spans="1:66" ht="15">
      <c r="A108" s="65" t="s">
        <v>331</v>
      </c>
      <c r="B108" s="65" t="s">
        <v>361</v>
      </c>
      <c r="C108" s="66"/>
      <c r="D108" s="67"/>
      <c r="E108" s="66"/>
      <c r="F108" s="69"/>
      <c r="G108" s="66"/>
      <c r="H108" s="70"/>
      <c r="I108" s="71"/>
      <c r="J108" s="71"/>
      <c r="K108" s="34" t="s">
        <v>65</v>
      </c>
      <c r="L108" s="72">
        <v>299</v>
      </c>
      <c r="M108" s="72"/>
      <c r="N108" s="73"/>
      <c r="O108" s="79" t="s">
        <v>368</v>
      </c>
      <c r="P108" s="81">
        <v>43633.39565972222</v>
      </c>
      <c r="Q108" s="79" t="s">
        <v>390</v>
      </c>
      <c r="R108" s="82" t="s">
        <v>412</v>
      </c>
      <c r="S108" s="79" t="s">
        <v>429</v>
      </c>
      <c r="T108" s="79" t="s">
        <v>466</v>
      </c>
      <c r="U108" s="79"/>
      <c r="V108" s="82" t="s">
        <v>575</v>
      </c>
      <c r="W108" s="81">
        <v>43633.39565972222</v>
      </c>
      <c r="X108" s="85">
        <v>43633</v>
      </c>
      <c r="Y108" s="87" t="s">
        <v>696</v>
      </c>
      <c r="Z108" s="82" t="s">
        <v>826</v>
      </c>
      <c r="AA108" s="79"/>
      <c r="AB108" s="79"/>
      <c r="AC108" s="87" t="s">
        <v>956</v>
      </c>
      <c r="AD108" s="79"/>
      <c r="AE108" s="79" t="b">
        <v>0</v>
      </c>
      <c r="AF108" s="79">
        <v>3</v>
      </c>
      <c r="AG108" s="87" t="s">
        <v>981</v>
      </c>
      <c r="AH108" s="79" t="b">
        <v>0</v>
      </c>
      <c r="AI108" s="79" t="s">
        <v>982</v>
      </c>
      <c r="AJ108" s="79"/>
      <c r="AK108" s="87" t="s">
        <v>981</v>
      </c>
      <c r="AL108" s="79" t="b">
        <v>0</v>
      </c>
      <c r="AM108" s="79">
        <v>2</v>
      </c>
      <c r="AN108" s="87" t="s">
        <v>981</v>
      </c>
      <c r="AO108" s="79" t="s">
        <v>987</v>
      </c>
      <c r="AP108" s="79" t="b">
        <v>0</v>
      </c>
      <c r="AQ108" s="87" t="s">
        <v>956</v>
      </c>
      <c r="AR108" s="79" t="s">
        <v>196</v>
      </c>
      <c r="AS108" s="79">
        <v>0</v>
      </c>
      <c r="AT108" s="79">
        <v>0</v>
      </c>
      <c r="AU108" s="79"/>
      <c r="AV108" s="79"/>
      <c r="AW108" s="79"/>
      <c r="AX108" s="79"/>
      <c r="AY108" s="79"/>
      <c r="AZ108" s="79"/>
      <c r="BA108" s="79"/>
      <c r="BB108" s="79"/>
      <c r="BC108">
        <v>1</v>
      </c>
      <c r="BD108" s="78" t="str">
        <f>REPLACE(INDEX(GroupVertices[Group],MATCH(Edges24[[#This Row],[Vertex 1]],GroupVertices[Vertex],0)),1,1,"")</f>
        <v>7</v>
      </c>
      <c r="BE108" s="78" t="str">
        <f>REPLACE(INDEX(GroupVertices[Group],MATCH(Edges24[[#This Row],[Vertex 2]],GroupVertices[Vertex],0)),1,1,"")</f>
        <v>7</v>
      </c>
      <c r="BF108" s="48">
        <v>2</v>
      </c>
      <c r="BG108" s="49">
        <v>5.2631578947368425</v>
      </c>
      <c r="BH108" s="48">
        <v>0</v>
      </c>
      <c r="BI108" s="49">
        <v>0</v>
      </c>
      <c r="BJ108" s="48">
        <v>0</v>
      </c>
      <c r="BK108" s="49">
        <v>0</v>
      </c>
      <c r="BL108" s="48">
        <v>36</v>
      </c>
      <c r="BM108" s="49">
        <v>94.73684210526316</v>
      </c>
      <c r="BN108" s="48">
        <v>38</v>
      </c>
    </row>
    <row r="109" spans="1:66" ht="15">
      <c r="A109" s="65" t="s">
        <v>332</v>
      </c>
      <c r="B109" s="65" t="s">
        <v>331</v>
      </c>
      <c r="C109" s="66"/>
      <c r="D109" s="67"/>
      <c r="E109" s="66"/>
      <c r="F109" s="69"/>
      <c r="G109" s="66"/>
      <c r="H109" s="70"/>
      <c r="I109" s="71"/>
      <c r="J109" s="71"/>
      <c r="K109" s="34" t="s">
        <v>65</v>
      </c>
      <c r="L109" s="72">
        <v>300</v>
      </c>
      <c r="M109" s="72"/>
      <c r="N109" s="73"/>
      <c r="O109" s="79" t="s">
        <v>367</v>
      </c>
      <c r="P109" s="81">
        <v>43633.41452546296</v>
      </c>
      <c r="Q109" s="79" t="s">
        <v>390</v>
      </c>
      <c r="R109" s="79"/>
      <c r="S109" s="79"/>
      <c r="T109" s="79"/>
      <c r="U109" s="79"/>
      <c r="V109" s="82" t="s">
        <v>576</v>
      </c>
      <c r="W109" s="81">
        <v>43633.41452546296</v>
      </c>
      <c r="X109" s="85">
        <v>43633</v>
      </c>
      <c r="Y109" s="87" t="s">
        <v>697</v>
      </c>
      <c r="Z109" s="82" t="s">
        <v>827</v>
      </c>
      <c r="AA109" s="79"/>
      <c r="AB109" s="79"/>
      <c r="AC109" s="87" t="s">
        <v>957</v>
      </c>
      <c r="AD109" s="79"/>
      <c r="AE109" s="79" t="b">
        <v>0</v>
      </c>
      <c r="AF109" s="79">
        <v>0</v>
      </c>
      <c r="AG109" s="87" t="s">
        <v>981</v>
      </c>
      <c r="AH109" s="79" t="b">
        <v>0</v>
      </c>
      <c r="AI109" s="79" t="s">
        <v>982</v>
      </c>
      <c r="AJ109" s="79"/>
      <c r="AK109" s="87" t="s">
        <v>981</v>
      </c>
      <c r="AL109" s="79" t="b">
        <v>0</v>
      </c>
      <c r="AM109" s="79">
        <v>2</v>
      </c>
      <c r="AN109" s="87" t="s">
        <v>956</v>
      </c>
      <c r="AO109" s="79" t="s">
        <v>993</v>
      </c>
      <c r="AP109" s="79" t="b">
        <v>0</v>
      </c>
      <c r="AQ109" s="87" t="s">
        <v>956</v>
      </c>
      <c r="AR109" s="79" t="s">
        <v>196</v>
      </c>
      <c r="AS109" s="79">
        <v>0</v>
      </c>
      <c r="AT109" s="79">
        <v>0</v>
      </c>
      <c r="AU109" s="79"/>
      <c r="AV109" s="79"/>
      <c r="AW109" s="79"/>
      <c r="AX109" s="79"/>
      <c r="AY109" s="79"/>
      <c r="AZ109" s="79"/>
      <c r="BA109" s="79"/>
      <c r="BB109" s="79"/>
      <c r="BC109">
        <v>1</v>
      </c>
      <c r="BD109" s="78" t="str">
        <f>REPLACE(INDEX(GroupVertices[Group],MATCH(Edges24[[#This Row],[Vertex 1]],GroupVertices[Vertex],0)),1,1,"")</f>
        <v>7</v>
      </c>
      <c r="BE109" s="78" t="str">
        <f>REPLACE(INDEX(GroupVertices[Group],MATCH(Edges24[[#This Row],[Vertex 2]],GroupVertices[Vertex],0)),1,1,"")</f>
        <v>7</v>
      </c>
      <c r="BF109" s="48"/>
      <c r="BG109" s="49"/>
      <c r="BH109" s="48"/>
      <c r="BI109" s="49"/>
      <c r="BJ109" s="48"/>
      <c r="BK109" s="49"/>
      <c r="BL109" s="48"/>
      <c r="BM109" s="49"/>
      <c r="BN109" s="48"/>
    </row>
    <row r="110" spans="1:66" ht="15">
      <c r="A110" s="65" t="s">
        <v>333</v>
      </c>
      <c r="B110" s="65" t="s">
        <v>347</v>
      </c>
      <c r="C110" s="66"/>
      <c r="D110" s="67"/>
      <c r="E110" s="66"/>
      <c r="F110" s="69"/>
      <c r="G110" s="66"/>
      <c r="H110" s="70"/>
      <c r="I110" s="71"/>
      <c r="J110" s="71"/>
      <c r="K110" s="34" t="s">
        <v>65</v>
      </c>
      <c r="L110" s="72">
        <v>302</v>
      </c>
      <c r="M110" s="72"/>
      <c r="N110" s="73"/>
      <c r="O110" s="79" t="s">
        <v>367</v>
      </c>
      <c r="P110" s="81">
        <v>43630.22796296296</v>
      </c>
      <c r="Q110" s="79" t="s">
        <v>379</v>
      </c>
      <c r="R110" s="79"/>
      <c r="S110" s="79"/>
      <c r="T110" s="79" t="s">
        <v>449</v>
      </c>
      <c r="U110" s="79"/>
      <c r="V110" s="82" t="s">
        <v>577</v>
      </c>
      <c r="W110" s="81">
        <v>43630.22796296296</v>
      </c>
      <c r="X110" s="85">
        <v>43630</v>
      </c>
      <c r="Y110" s="87" t="s">
        <v>698</v>
      </c>
      <c r="Z110" s="82" t="s">
        <v>828</v>
      </c>
      <c r="AA110" s="79"/>
      <c r="AB110" s="79"/>
      <c r="AC110" s="87" t="s">
        <v>958</v>
      </c>
      <c r="AD110" s="79"/>
      <c r="AE110" s="79" t="b">
        <v>0</v>
      </c>
      <c r="AF110" s="79">
        <v>0</v>
      </c>
      <c r="AG110" s="87" t="s">
        <v>981</v>
      </c>
      <c r="AH110" s="79" t="b">
        <v>0</v>
      </c>
      <c r="AI110" s="79" t="s">
        <v>982</v>
      </c>
      <c r="AJ110" s="79"/>
      <c r="AK110" s="87" t="s">
        <v>981</v>
      </c>
      <c r="AL110" s="79" t="b">
        <v>0</v>
      </c>
      <c r="AM110" s="79">
        <v>69</v>
      </c>
      <c r="AN110" s="87" t="s">
        <v>973</v>
      </c>
      <c r="AO110" s="79" t="s">
        <v>987</v>
      </c>
      <c r="AP110" s="79" t="b">
        <v>0</v>
      </c>
      <c r="AQ110" s="87" t="s">
        <v>973</v>
      </c>
      <c r="AR110" s="79" t="s">
        <v>196</v>
      </c>
      <c r="AS110" s="79">
        <v>0</v>
      </c>
      <c r="AT110" s="79">
        <v>0</v>
      </c>
      <c r="AU110" s="79"/>
      <c r="AV110" s="79"/>
      <c r="AW110" s="79"/>
      <c r="AX110" s="79"/>
      <c r="AY110" s="79"/>
      <c r="AZ110" s="79"/>
      <c r="BA110" s="79"/>
      <c r="BB110" s="79"/>
      <c r="BC110">
        <v>2</v>
      </c>
      <c r="BD110" s="78" t="str">
        <f>REPLACE(INDEX(GroupVertices[Group],MATCH(Edges24[[#This Row],[Vertex 1]],GroupVertices[Vertex],0)),1,1,"")</f>
        <v>1</v>
      </c>
      <c r="BE110" s="78" t="str">
        <f>REPLACE(INDEX(GroupVertices[Group],MATCH(Edges24[[#This Row],[Vertex 2]],GroupVertices[Vertex],0)),1,1,"")</f>
        <v>1</v>
      </c>
      <c r="BF110" s="48"/>
      <c r="BG110" s="49"/>
      <c r="BH110" s="48"/>
      <c r="BI110" s="49"/>
      <c r="BJ110" s="48"/>
      <c r="BK110" s="49"/>
      <c r="BL110" s="48"/>
      <c r="BM110" s="49"/>
      <c r="BN110" s="48"/>
    </row>
    <row r="111" spans="1:66" ht="15">
      <c r="A111" s="65" t="s">
        <v>333</v>
      </c>
      <c r="B111" s="65" t="s">
        <v>347</v>
      </c>
      <c r="C111" s="66"/>
      <c r="D111" s="67"/>
      <c r="E111" s="66"/>
      <c r="F111" s="69"/>
      <c r="G111" s="66"/>
      <c r="H111" s="70"/>
      <c r="I111" s="71"/>
      <c r="J111" s="71"/>
      <c r="K111" s="34" t="s">
        <v>65</v>
      </c>
      <c r="L111" s="72">
        <v>306</v>
      </c>
      <c r="M111" s="72"/>
      <c r="N111" s="73"/>
      <c r="O111" s="79" t="s">
        <v>367</v>
      </c>
      <c r="P111" s="81">
        <v>43633.48657407407</v>
      </c>
      <c r="Q111" s="79" t="s">
        <v>386</v>
      </c>
      <c r="R111" s="79"/>
      <c r="S111" s="79"/>
      <c r="T111" s="79" t="s">
        <v>449</v>
      </c>
      <c r="U111" s="79"/>
      <c r="V111" s="82" t="s">
        <v>577</v>
      </c>
      <c r="W111" s="81">
        <v>43633.48657407407</v>
      </c>
      <c r="X111" s="85">
        <v>43633</v>
      </c>
      <c r="Y111" s="87" t="s">
        <v>699</v>
      </c>
      <c r="Z111" s="82" t="s">
        <v>829</v>
      </c>
      <c r="AA111" s="79"/>
      <c r="AB111" s="79"/>
      <c r="AC111" s="87" t="s">
        <v>959</v>
      </c>
      <c r="AD111" s="79"/>
      <c r="AE111" s="79" t="b">
        <v>0</v>
      </c>
      <c r="AF111" s="79">
        <v>0</v>
      </c>
      <c r="AG111" s="87" t="s">
        <v>981</v>
      </c>
      <c r="AH111" s="79" t="b">
        <v>0</v>
      </c>
      <c r="AI111" s="79" t="s">
        <v>982</v>
      </c>
      <c r="AJ111" s="79"/>
      <c r="AK111" s="87" t="s">
        <v>981</v>
      </c>
      <c r="AL111" s="79" t="b">
        <v>0</v>
      </c>
      <c r="AM111" s="79">
        <v>62</v>
      </c>
      <c r="AN111" s="87" t="s">
        <v>974</v>
      </c>
      <c r="AO111" s="79" t="s">
        <v>987</v>
      </c>
      <c r="AP111" s="79" t="b">
        <v>0</v>
      </c>
      <c r="AQ111" s="87" t="s">
        <v>974</v>
      </c>
      <c r="AR111" s="79" t="s">
        <v>196</v>
      </c>
      <c r="AS111" s="79">
        <v>0</v>
      </c>
      <c r="AT111" s="79">
        <v>0</v>
      </c>
      <c r="AU111" s="79"/>
      <c r="AV111" s="79"/>
      <c r="AW111" s="79"/>
      <c r="AX111" s="79"/>
      <c r="AY111" s="79"/>
      <c r="AZ111" s="79"/>
      <c r="BA111" s="79"/>
      <c r="BB111" s="79"/>
      <c r="BC111">
        <v>2</v>
      </c>
      <c r="BD111" s="78" t="str">
        <f>REPLACE(INDEX(GroupVertices[Group],MATCH(Edges24[[#This Row],[Vertex 1]],GroupVertices[Vertex],0)),1,1,"")</f>
        <v>1</v>
      </c>
      <c r="BE111" s="78" t="str">
        <f>REPLACE(INDEX(GroupVertices[Group],MATCH(Edges24[[#This Row],[Vertex 2]],GroupVertices[Vertex],0)),1,1,"")</f>
        <v>1</v>
      </c>
      <c r="BF111" s="48"/>
      <c r="BG111" s="49"/>
      <c r="BH111" s="48"/>
      <c r="BI111" s="49"/>
      <c r="BJ111" s="48"/>
      <c r="BK111" s="49"/>
      <c r="BL111" s="48"/>
      <c r="BM111" s="49"/>
      <c r="BN111" s="48"/>
    </row>
    <row r="112" spans="1:66" ht="15">
      <c r="A112" s="65" t="s">
        <v>334</v>
      </c>
      <c r="B112" s="65" t="s">
        <v>347</v>
      </c>
      <c r="C112" s="66"/>
      <c r="D112" s="67"/>
      <c r="E112" s="66"/>
      <c r="F112" s="69"/>
      <c r="G112" s="66"/>
      <c r="H112" s="70"/>
      <c r="I112" s="71"/>
      <c r="J112" s="71"/>
      <c r="K112" s="34" t="s">
        <v>65</v>
      </c>
      <c r="L112" s="72">
        <v>310</v>
      </c>
      <c r="M112" s="72"/>
      <c r="N112" s="73"/>
      <c r="O112" s="79" t="s">
        <v>367</v>
      </c>
      <c r="P112" s="81">
        <v>43633.646469907406</v>
      </c>
      <c r="Q112" s="79" t="s">
        <v>386</v>
      </c>
      <c r="R112" s="79"/>
      <c r="S112" s="79"/>
      <c r="T112" s="79" t="s">
        <v>449</v>
      </c>
      <c r="U112" s="79"/>
      <c r="V112" s="82" t="s">
        <v>578</v>
      </c>
      <c r="W112" s="81">
        <v>43633.646469907406</v>
      </c>
      <c r="X112" s="85">
        <v>43633</v>
      </c>
      <c r="Y112" s="87" t="s">
        <v>700</v>
      </c>
      <c r="Z112" s="82" t="s">
        <v>830</v>
      </c>
      <c r="AA112" s="79"/>
      <c r="AB112" s="79"/>
      <c r="AC112" s="87" t="s">
        <v>960</v>
      </c>
      <c r="AD112" s="79"/>
      <c r="AE112" s="79" t="b">
        <v>0</v>
      </c>
      <c r="AF112" s="79">
        <v>0</v>
      </c>
      <c r="AG112" s="87" t="s">
        <v>981</v>
      </c>
      <c r="AH112" s="79" t="b">
        <v>0</v>
      </c>
      <c r="AI112" s="79" t="s">
        <v>982</v>
      </c>
      <c r="AJ112" s="79"/>
      <c r="AK112" s="87" t="s">
        <v>981</v>
      </c>
      <c r="AL112" s="79" t="b">
        <v>0</v>
      </c>
      <c r="AM112" s="79">
        <v>62</v>
      </c>
      <c r="AN112" s="87" t="s">
        <v>974</v>
      </c>
      <c r="AO112" s="79" t="s">
        <v>987</v>
      </c>
      <c r="AP112" s="79" t="b">
        <v>0</v>
      </c>
      <c r="AQ112" s="87" t="s">
        <v>974</v>
      </c>
      <c r="AR112" s="79" t="s">
        <v>196</v>
      </c>
      <c r="AS112" s="79">
        <v>0</v>
      </c>
      <c r="AT112" s="79">
        <v>0</v>
      </c>
      <c r="AU112" s="79"/>
      <c r="AV112" s="79"/>
      <c r="AW112" s="79"/>
      <c r="AX112" s="79"/>
      <c r="AY112" s="79"/>
      <c r="AZ112" s="79"/>
      <c r="BA112" s="79"/>
      <c r="BB112" s="79"/>
      <c r="BC112">
        <v>1</v>
      </c>
      <c r="BD112" s="78" t="str">
        <f>REPLACE(INDEX(GroupVertices[Group],MATCH(Edges24[[#This Row],[Vertex 1]],GroupVertices[Vertex],0)),1,1,"")</f>
        <v>1</v>
      </c>
      <c r="BE112" s="78" t="str">
        <f>REPLACE(INDEX(GroupVertices[Group],MATCH(Edges24[[#This Row],[Vertex 2]],GroupVertices[Vertex],0)),1,1,"")</f>
        <v>1</v>
      </c>
      <c r="BF112" s="48"/>
      <c r="BG112" s="49"/>
      <c r="BH112" s="48"/>
      <c r="BI112" s="49"/>
      <c r="BJ112" s="48"/>
      <c r="BK112" s="49"/>
      <c r="BL112" s="48"/>
      <c r="BM112" s="49"/>
      <c r="BN112" s="48"/>
    </row>
    <row r="113" spans="1:66" ht="15">
      <c r="A113" s="65" t="s">
        <v>335</v>
      </c>
      <c r="B113" s="65" t="s">
        <v>347</v>
      </c>
      <c r="C113" s="66"/>
      <c r="D113" s="67"/>
      <c r="E113" s="66"/>
      <c r="F113" s="69"/>
      <c r="G113" s="66"/>
      <c r="H113" s="70"/>
      <c r="I113" s="71"/>
      <c r="J113" s="71"/>
      <c r="K113" s="34" t="s">
        <v>65</v>
      </c>
      <c r="L113" s="72">
        <v>314</v>
      </c>
      <c r="M113" s="72"/>
      <c r="N113" s="73"/>
      <c r="O113" s="79" t="s">
        <v>367</v>
      </c>
      <c r="P113" s="81">
        <v>43633.657546296294</v>
      </c>
      <c r="Q113" s="79" t="s">
        <v>386</v>
      </c>
      <c r="R113" s="79"/>
      <c r="S113" s="79"/>
      <c r="T113" s="79" t="s">
        <v>449</v>
      </c>
      <c r="U113" s="79"/>
      <c r="V113" s="82" t="s">
        <v>579</v>
      </c>
      <c r="W113" s="81">
        <v>43633.657546296294</v>
      </c>
      <c r="X113" s="85">
        <v>43633</v>
      </c>
      <c r="Y113" s="87" t="s">
        <v>701</v>
      </c>
      <c r="Z113" s="82" t="s">
        <v>831</v>
      </c>
      <c r="AA113" s="79"/>
      <c r="AB113" s="79"/>
      <c r="AC113" s="87" t="s">
        <v>961</v>
      </c>
      <c r="AD113" s="79"/>
      <c r="AE113" s="79" t="b">
        <v>0</v>
      </c>
      <c r="AF113" s="79">
        <v>0</v>
      </c>
      <c r="AG113" s="87" t="s">
        <v>981</v>
      </c>
      <c r="AH113" s="79" t="b">
        <v>0</v>
      </c>
      <c r="AI113" s="79" t="s">
        <v>982</v>
      </c>
      <c r="AJ113" s="79"/>
      <c r="AK113" s="87" t="s">
        <v>981</v>
      </c>
      <c r="AL113" s="79" t="b">
        <v>0</v>
      </c>
      <c r="AM113" s="79">
        <v>62</v>
      </c>
      <c r="AN113" s="87" t="s">
        <v>974</v>
      </c>
      <c r="AO113" s="79" t="s">
        <v>993</v>
      </c>
      <c r="AP113" s="79" t="b">
        <v>0</v>
      </c>
      <c r="AQ113" s="87" t="s">
        <v>974</v>
      </c>
      <c r="AR113" s="79" t="s">
        <v>196</v>
      </c>
      <c r="AS113" s="79">
        <v>0</v>
      </c>
      <c r="AT113" s="79">
        <v>0</v>
      </c>
      <c r="AU113" s="79"/>
      <c r="AV113" s="79"/>
      <c r="AW113" s="79"/>
      <c r="AX113" s="79"/>
      <c r="AY113" s="79"/>
      <c r="AZ113" s="79"/>
      <c r="BA113" s="79"/>
      <c r="BB113" s="79"/>
      <c r="BC113">
        <v>1</v>
      </c>
      <c r="BD113" s="78" t="str">
        <f>REPLACE(INDEX(GroupVertices[Group],MATCH(Edges24[[#This Row],[Vertex 1]],GroupVertices[Vertex],0)),1,1,"")</f>
        <v>1</v>
      </c>
      <c r="BE113" s="78" t="str">
        <f>REPLACE(INDEX(GroupVertices[Group],MATCH(Edges24[[#This Row],[Vertex 2]],GroupVertices[Vertex],0)),1,1,"")</f>
        <v>1</v>
      </c>
      <c r="BF113" s="48"/>
      <c r="BG113" s="49"/>
      <c r="BH113" s="48"/>
      <c r="BI113" s="49"/>
      <c r="BJ113" s="48"/>
      <c r="BK113" s="49"/>
      <c r="BL113" s="48"/>
      <c r="BM113" s="49"/>
      <c r="BN113" s="48"/>
    </row>
    <row r="114" spans="1:66" ht="15">
      <c r="A114" s="65" t="s">
        <v>336</v>
      </c>
      <c r="B114" s="65" t="s">
        <v>347</v>
      </c>
      <c r="C114" s="66"/>
      <c r="D114" s="67"/>
      <c r="E114" s="66"/>
      <c r="F114" s="69"/>
      <c r="G114" s="66"/>
      <c r="H114" s="70"/>
      <c r="I114" s="71"/>
      <c r="J114" s="71"/>
      <c r="K114" s="34" t="s">
        <v>65</v>
      </c>
      <c r="L114" s="72">
        <v>318</v>
      </c>
      <c r="M114" s="72"/>
      <c r="N114" s="73"/>
      <c r="O114" s="79" t="s">
        <v>367</v>
      </c>
      <c r="P114" s="81">
        <v>43633.69155092593</v>
      </c>
      <c r="Q114" s="79" t="s">
        <v>386</v>
      </c>
      <c r="R114" s="79"/>
      <c r="S114" s="79"/>
      <c r="T114" s="79" t="s">
        <v>449</v>
      </c>
      <c r="U114" s="79"/>
      <c r="V114" s="82" t="s">
        <v>580</v>
      </c>
      <c r="W114" s="81">
        <v>43633.69155092593</v>
      </c>
      <c r="X114" s="85">
        <v>43633</v>
      </c>
      <c r="Y114" s="87" t="s">
        <v>702</v>
      </c>
      <c r="Z114" s="82" t="s">
        <v>832</v>
      </c>
      <c r="AA114" s="79"/>
      <c r="AB114" s="79"/>
      <c r="AC114" s="87" t="s">
        <v>962</v>
      </c>
      <c r="AD114" s="79"/>
      <c r="AE114" s="79" t="b">
        <v>0</v>
      </c>
      <c r="AF114" s="79">
        <v>0</v>
      </c>
      <c r="AG114" s="87" t="s">
        <v>981</v>
      </c>
      <c r="AH114" s="79" t="b">
        <v>0</v>
      </c>
      <c r="AI114" s="79" t="s">
        <v>982</v>
      </c>
      <c r="AJ114" s="79"/>
      <c r="AK114" s="87" t="s">
        <v>981</v>
      </c>
      <c r="AL114" s="79" t="b">
        <v>0</v>
      </c>
      <c r="AM114" s="79">
        <v>62</v>
      </c>
      <c r="AN114" s="87" t="s">
        <v>974</v>
      </c>
      <c r="AO114" s="79" t="s">
        <v>986</v>
      </c>
      <c r="AP114" s="79" t="b">
        <v>0</v>
      </c>
      <c r="AQ114" s="87" t="s">
        <v>974</v>
      </c>
      <c r="AR114" s="79" t="s">
        <v>196</v>
      </c>
      <c r="AS114" s="79">
        <v>0</v>
      </c>
      <c r="AT114" s="79">
        <v>0</v>
      </c>
      <c r="AU114" s="79"/>
      <c r="AV114" s="79"/>
      <c r="AW114" s="79"/>
      <c r="AX114" s="79"/>
      <c r="AY114" s="79"/>
      <c r="AZ114" s="79"/>
      <c r="BA114" s="79"/>
      <c r="BB114" s="79"/>
      <c r="BC114">
        <v>1</v>
      </c>
      <c r="BD114" s="78" t="str">
        <f>REPLACE(INDEX(GroupVertices[Group],MATCH(Edges24[[#This Row],[Vertex 1]],GroupVertices[Vertex],0)),1,1,"")</f>
        <v>1</v>
      </c>
      <c r="BE114" s="78" t="str">
        <f>REPLACE(INDEX(GroupVertices[Group],MATCH(Edges24[[#This Row],[Vertex 2]],GroupVertices[Vertex],0)),1,1,"")</f>
        <v>1</v>
      </c>
      <c r="BF114" s="48"/>
      <c r="BG114" s="49"/>
      <c r="BH114" s="48"/>
      <c r="BI114" s="49"/>
      <c r="BJ114" s="48"/>
      <c r="BK114" s="49"/>
      <c r="BL114" s="48"/>
      <c r="BM114" s="49"/>
      <c r="BN114" s="48"/>
    </row>
    <row r="115" spans="1:66" ht="15">
      <c r="A115" s="65" t="s">
        <v>337</v>
      </c>
      <c r="B115" s="65" t="s">
        <v>347</v>
      </c>
      <c r="C115" s="66"/>
      <c r="D115" s="67"/>
      <c r="E115" s="66"/>
      <c r="F115" s="69"/>
      <c r="G115" s="66"/>
      <c r="H115" s="70"/>
      <c r="I115" s="71"/>
      <c r="J115" s="71"/>
      <c r="K115" s="34" t="s">
        <v>65</v>
      </c>
      <c r="L115" s="72">
        <v>322</v>
      </c>
      <c r="M115" s="72"/>
      <c r="N115" s="73"/>
      <c r="O115" s="79" t="s">
        <v>367</v>
      </c>
      <c r="P115" s="81">
        <v>43633.71994212963</v>
      </c>
      <c r="Q115" s="79" t="s">
        <v>386</v>
      </c>
      <c r="R115" s="79"/>
      <c r="S115" s="79"/>
      <c r="T115" s="79" t="s">
        <v>449</v>
      </c>
      <c r="U115" s="79"/>
      <c r="V115" s="82" t="s">
        <v>581</v>
      </c>
      <c r="W115" s="81">
        <v>43633.71994212963</v>
      </c>
      <c r="X115" s="85">
        <v>43633</v>
      </c>
      <c r="Y115" s="87" t="s">
        <v>703</v>
      </c>
      <c r="Z115" s="82" t="s">
        <v>833</v>
      </c>
      <c r="AA115" s="79"/>
      <c r="AB115" s="79"/>
      <c r="AC115" s="87" t="s">
        <v>963</v>
      </c>
      <c r="AD115" s="79"/>
      <c r="AE115" s="79" t="b">
        <v>0</v>
      </c>
      <c r="AF115" s="79">
        <v>0</v>
      </c>
      <c r="AG115" s="87" t="s">
        <v>981</v>
      </c>
      <c r="AH115" s="79" t="b">
        <v>0</v>
      </c>
      <c r="AI115" s="79" t="s">
        <v>982</v>
      </c>
      <c r="AJ115" s="79"/>
      <c r="AK115" s="87" t="s">
        <v>981</v>
      </c>
      <c r="AL115" s="79" t="b">
        <v>0</v>
      </c>
      <c r="AM115" s="79">
        <v>62</v>
      </c>
      <c r="AN115" s="87" t="s">
        <v>974</v>
      </c>
      <c r="AO115" s="79" t="s">
        <v>996</v>
      </c>
      <c r="AP115" s="79" t="b">
        <v>0</v>
      </c>
      <c r="AQ115" s="87" t="s">
        <v>974</v>
      </c>
      <c r="AR115" s="79" t="s">
        <v>196</v>
      </c>
      <c r="AS115" s="79">
        <v>0</v>
      </c>
      <c r="AT115" s="79">
        <v>0</v>
      </c>
      <c r="AU115" s="79"/>
      <c r="AV115" s="79"/>
      <c r="AW115" s="79"/>
      <c r="AX115" s="79"/>
      <c r="AY115" s="79"/>
      <c r="AZ115" s="79"/>
      <c r="BA115" s="79"/>
      <c r="BB115" s="79"/>
      <c r="BC115">
        <v>1</v>
      </c>
      <c r="BD115" s="78" t="str">
        <f>REPLACE(INDEX(GroupVertices[Group],MATCH(Edges24[[#This Row],[Vertex 1]],GroupVertices[Vertex],0)),1,1,"")</f>
        <v>1</v>
      </c>
      <c r="BE115" s="78" t="str">
        <f>REPLACE(INDEX(GroupVertices[Group],MATCH(Edges24[[#This Row],[Vertex 2]],GroupVertices[Vertex],0)),1,1,"")</f>
        <v>1</v>
      </c>
      <c r="BF115" s="48"/>
      <c r="BG115" s="49"/>
      <c r="BH115" s="48"/>
      <c r="BI115" s="49"/>
      <c r="BJ115" s="48"/>
      <c r="BK115" s="49"/>
      <c r="BL115" s="48"/>
      <c r="BM115" s="49"/>
      <c r="BN115" s="48"/>
    </row>
    <row r="116" spans="1:66" ht="15">
      <c r="A116" s="65" t="s">
        <v>338</v>
      </c>
      <c r="B116" s="65" t="s">
        <v>347</v>
      </c>
      <c r="C116" s="66"/>
      <c r="D116" s="67"/>
      <c r="E116" s="66"/>
      <c r="F116" s="69"/>
      <c r="G116" s="66"/>
      <c r="H116" s="70"/>
      <c r="I116" s="71"/>
      <c r="J116" s="71"/>
      <c r="K116" s="34" t="s">
        <v>65</v>
      </c>
      <c r="L116" s="72">
        <v>326</v>
      </c>
      <c r="M116" s="72"/>
      <c r="N116" s="73"/>
      <c r="O116" s="79" t="s">
        <v>367</v>
      </c>
      <c r="P116" s="81">
        <v>43633.79545138889</v>
      </c>
      <c r="Q116" s="79" t="s">
        <v>386</v>
      </c>
      <c r="R116" s="79"/>
      <c r="S116" s="79"/>
      <c r="T116" s="79" t="s">
        <v>449</v>
      </c>
      <c r="U116" s="79"/>
      <c r="V116" s="82" t="s">
        <v>582</v>
      </c>
      <c r="W116" s="81">
        <v>43633.79545138889</v>
      </c>
      <c r="X116" s="85">
        <v>43633</v>
      </c>
      <c r="Y116" s="87" t="s">
        <v>704</v>
      </c>
      <c r="Z116" s="82" t="s">
        <v>834</v>
      </c>
      <c r="AA116" s="79"/>
      <c r="AB116" s="79"/>
      <c r="AC116" s="87" t="s">
        <v>964</v>
      </c>
      <c r="AD116" s="79"/>
      <c r="AE116" s="79" t="b">
        <v>0</v>
      </c>
      <c r="AF116" s="79">
        <v>0</v>
      </c>
      <c r="AG116" s="87" t="s">
        <v>981</v>
      </c>
      <c r="AH116" s="79" t="b">
        <v>0</v>
      </c>
      <c r="AI116" s="79" t="s">
        <v>982</v>
      </c>
      <c r="AJ116" s="79"/>
      <c r="AK116" s="87" t="s">
        <v>981</v>
      </c>
      <c r="AL116" s="79" t="b">
        <v>0</v>
      </c>
      <c r="AM116" s="79">
        <v>62</v>
      </c>
      <c r="AN116" s="87" t="s">
        <v>974</v>
      </c>
      <c r="AO116" s="79" t="s">
        <v>993</v>
      </c>
      <c r="AP116" s="79" t="b">
        <v>0</v>
      </c>
      <c r="AQ116" s="87" t="s">
        <v>974</v>
      </c>
      <c r="AR116" s="79" t="s">
        <v>196</v>
      </c>
      <c r="AS116" s="79">
        <v>0</v>
      </c>
      <c r="AT116" s="79">
        <v>0</v>
      </c>
      <c r="AU116" s="79"/>
      <c r="AV116" s="79"/>
      <c r="AW116" s="79"/>
      <c r="AX116" s="79"/>
      <c r="AY116" s="79"/>
      <c r="AZ116" s="79"/>
      <c r="BA116" s="79"/>
      <c r="BB116" s="79"/>
      <c r="BC116">
        <v>1</v>
      </c>
      <c r="BD116" s="78" t="str">
        <f>REPLACE(INDEX(GroupVertices[Group],MATCH(Edges24[[#This Row],[Vertex 1]],GroupVertices[Vertex],0)),1,1,"")</f>
        <v>1</v>
      </c>
      <c r="BE116" s="78" t="str">
        <f>REPLACE(INDEX(GroupVertices[Group],MATCH(Edges24[[#This Row],[Vertex 2]],GroupVertices[Vertex],0)),1,1,"")</f>
        <v>1</v>
      </c>
      <c r="BF116" s="48"/>
      <c r="BG116" s="49"/>
      <c r="BH116" s="48"/>
      <c r="BI116" s="49"/>
      <c r="BJ116" s="48"/>
      <c r="BK116" s="49"/>
      <c r="BL116" s="48"/>
      <c r="BM116" s="49"/>
      <c r="BN116" s="48"/>
    </row>
    <row r="117" spans="1:66" ht="15">
      <c r="A117" s="65" t="s">
        <v>339</v>
      </c>
      <c r="B117" s="65" t="s">
        <v>339</v>
      </c>
      <c r="C117" s="66"/>
      <c r="D117" s="67"/>
      <c r="E117" s="66"/>
      <c r="F117" s="69"/>
      <c r="G117" s="66"/>
      <c r="H117" s="70"/>
      <c r="I117" s="71"/>
      <c r="J117" s="71"/>
      <c r="K117" s="34" t="s">
        <v>65</v>
      </c>
      <c r="L117" s="72">
        <v>330</v>
      </c>
      <c r="M117" s="72"/>
      <c r="N117" s="73"/>
      <c r="O117" s="79" t="s">
        <v>196</v>
      </c>
      <c r="P117" s="81">
        <v>43633.79201388889</v>
      </c>
      <c r="Q117" s="79" t="s">
        <v>391</v>
      </c>
      <c r="R117" s="82" t="s">
        <v>413</v>
      </c>
      <c r="S117" s="79" t="s">
        <v>430</v>
      </c>
      <c r="T117" s="79" t="s">
        <v>467</v>
      </c>
      <c r="U117" s="82" t="s">
        <v>483</v>
      </c>
      <c r="V117" s="82" t="s">
        <v>483</v>
      </c>
      <c r="W117" s="81">
        <v>43633.79201388889</v>
      </c>
      <c r="X117" s="85">
        <v>43633</v>
      </c>
      <c r="Y117" s="87" t="s">
        <v>705</v>
      </c>
      <c r="Z117" s="82" t="s">
        <v>835</v>
      </c>
      <c r="AA117" s="79"/>
      <c r="AB117" s="79"/>
      <c r="AC117" s="87" t="s">
        <v>965</v>
      </c>
      <c r="AD117" s="79"/>
      <c r="AE117" s="79" t="b">
        <v>0</v>
      </c>
      <c r="AF117" s="79">
        <v>2</v>
      </c>
      <c r="AG117" s="87" t="s">
        <v>981</v>
      </c>
      <c r="AH117" s="79" t="b">
        <v>0</v>
      </c>
      <c r="AI117" s="79" t="s">
        <v>982</v>
      </c>
      <c r="AJ117" s="79"/>
      <c r="AK117" s="87" t="s">
        <v>981</v>
      </c>
      <c r="AL117" s="79" t="b">
        <v>0</v>
      </c>
      <c r="AM117" s="79">
        <v>1</v>
      </c>
      <c r="AN117" s="87" t="s">
        <v>981</v>
      </c>
      <c r="AO117" s="79" t="s">
        <v>1010</v>
      </c>
      <c r="AP117" s="79" t="b">
        <v>0</v>
      </c>
      <c r="AQ117" s="87" t="s">
        <v>965</v>
      </c>
      <c r="AR117" s="79" t="s">
        <v>196</v>
      </c>
      <c r="AS117" s="79">
        <v>0</v>
      </c>
      <c r="AT117" s="79">
        <v>0</v>
      </c>
      <c r="AU117" s="79"/>
      <c r="AV117" s="79"/>
      <c r="AW117" s="79"/>
      <c r="AX117" s="79"/>
      <c r="AY117" s="79"/>
      <c r="AZ117" s="79"/>
      <c r="BA117" s="79"/>
      <c r="BB117" s="79"/>
      <c r="BC117">
        <v>1</v>
      </c>
      <c r="BD117" s="78" t="str">
        <f>REPLACE(INDEX(GroupVertices[Group],MATCH(Edges24[[#This Row],[Vertex 1]],GroupVertices[Vertex],0)),1,1,"")</f>
        <v>17</v>
      </c>
      <c r="BE117" s="78" t="str">
        <f>REPLACE(INDEX(GroupVertices[Group],MATCH(Edges24[[#This Row],[Vertex 2]],GroupVertices[Vertex],0)),1,1,"")</f>
        <v>17</v>
      </c>
      <c r="BF117" s="48">
        <v>2</v>
      </c>
      <c r="BG117" s="49">
        <v>8.695652173913043</v>
      </c>
      <c r="BH117" s="48">
        <v>0</v>
      </c>
      <c r="BI117" s="49">
        <v>0</v>
      </c>
      <c r="BJ117" s="48">
        <v>0</v>
      </c>
      <c r="BK117" s="49">
        <v>0</v>
      </c>
      <c r="BL117" s="48">
        <v>21</v>
      </c>
      <c r="BM117" s="49">
        <v>91.30434782608695</v>
      </c>
      <c r="BN117" s="48">
        <v>23</v>
      </c>
    </row>
    <row r="118" spans="1:66" ht="15">
      <c r="A118" s="65" t="s">
        <v>340</v>
      </c>
      <c r="B118" s="65" t="s">
        <v>339</v>
      </c>
      <c r="C118" s="66"/>
      <c r="D118" s="67"/>
      <c r="E118" s="66"/>
      <c r="F118" s="69"/>
      <c r="G118" s="66"/>
      <c r="H118" s="70"/>
      <c r="I118" s="71"/>
      <c r="J118" s="71"/>
      <c r="K118" s="34" t="s">
        <v>65</v>
      </c>
      <c r="L118" s="72">
        <v>331</v>
      </c>
      <c r="M118" s="72"/>
      <c r="N118" s="73"/>
      <c r="O118" s="79" t="s">
        <v>367</v>
      </c>
      <c r="P118" s="81">
        <v>43633.80195601852</v>
      </c>
      <c r="Q118" s="79" t="s">
        <v>391</v>
      </c>
      <c r="R118" s="79"/>
      <c r="S118" s="79"/>
      <c r="T118" s="79" t="s">
        <v>468</v>
      </c>
      <c r="U118" s="79"/>
      <c r="V118" s="82" t="s">
        <v>583</v>
      </c>
      <c r="W118" s="81">
        <v>43633.80195601852</v>
      </c>
      <c r="X118" s="85">
        <v>43633</v>
      </c>
      <c r="Y118" s="87" t="s">
        <v>706</v>
      </c>
      <c r="Z118" s="82" t="s">
        <v>836</v>
      </c>
      <c r="AA118" s="79"/>
      <c r="AB118" s="79"/>
      <c r="AC118" s="87" t="s">
        <v>966</v>
      </c>
      <c r="AD118" s="79"/>
      <c r="AE118" s="79" t="b">
        <v>0</v>
      </c>
      <c r="AF118" s="79">
        <v>0</v>
      </c>
      <c r="AG118" s="87" t="s">
        <v>981</v>
      </c>
      <c r="AH118" s="79" t="b">
        <v>0</v>
      </c>
      <c r="AI118" s="79" t="s">
        <v>982</v>
      </c>
      <c r="AJ118" s="79"/>
      <c r="AK118" s="87" t="s">
        <v>981</v>
      </c>
      <c r="AL118" s="79" t="b">
        <v>0</v>
      </c>
      <c r="AM118" s="79">
        <v>1</v>
      </c>
      <c r="AN118" s="87" t="s">
        <v>965</v>
      </c>
      <c r="AO118" s="79" t="s">
        <v>987</v>
      </c>
      <c r="AP118" s="79" t="b">
        <v>0</v>
      </c>
      <c r="AQ118" s="87" t="s">
        <v>965</v>
      </c>
      <c r="AR118" s="79" t="s">
        <v>196</v>
      </c>
      <c r="AS118" s="79">
        <v>0</v>
      </c>
      <c r="AT118" s="79">
        <v>0</v>
      </c>
      <c r="AU118" s="79"/>
      <c r="AV118" s="79"/>
      <c r="AW118" s="79"/>
      <c r="AX118" s="79"/>
      <c r="AY118" s="79"/>
      <c r="AZ118" s="79"/>
      <c r="BA118" s="79"/>
      <c r="BB118" s="79"/>
      <c r="BC118">
        <v>1</v>
      </c>
      <c r="BD118" s="78" t="str">
        <f>REPLACE(INDEX(GroupVertices[Group],MATCH(Edges24[[#This Row],[Vertex 1]],GroupVertices[Vertex],0)),1,1,"")</f>
        <v>17</v>
      </c>
      <c r="BE118" s="78" t="str">
        <f>REPLACE(INDEX(GroupVertices[Group],MATCH(Edges24[[#This Row],[Vertex 2]],GroupVertices[Vertex],0)),1,1,"")</f>
        <v>17</v>
      </c>
      <c r="BF118" s="48">
        <v>2</v>
      </c>
      <c r="BG118" s="49">
        <v>8.695652173913043</v>
      </c>
      <c r="BH118" s="48">
        <v>0</v>
      </c>
      <c r="BI118" s="49">
        <v>0</v>
      </c>
      <c r="BJ118" s="48">
        <v>0</v>
      </c>
      <c r="BK118" s="49">
        <v>0</v>
      </c>
      <c r="BL118" s="48">
        <v>21</v>
      </c>
      <c r="BM118" s="49">
        <v>91.30434782608695</v>
      </c>
      <c r="BN118" s="48">
        <v>23</v>
      </c>
    </row>
    <row r="119" spans="1:66" ht="15">
      <c r="A119" s="65" t="s">
        <v>341</v>
      </c>
      <c r="B119" s="65" t="s">
        <v>347</v>
      </c>
      <c r="C119" s="66"/>
      <c r="D119" s="67"/>
      <c r="E119" s="66"/>
      <c r="F119" s="69"/>
      <c r="G119" s="66"/>
      <c r="H119" s="70"/>
      <c r="I119" s="71"/>
      <c r="J119" s="71"/>
      <c r="K119" s="34" t="s">
        <v>65</v>
      </c>
      <c r="L119" s="72">
        <v>332</v>
      </c>
      <c r="M119" s="72"/>
      <c r="N119" s="73"/>
      <c r="O119" s="79" t="s">
        <v>367</v>
      </c>
      <c r="P119" s="81">
        <v>43633.903819444444</v>
      </c>
      <c r="Q119" s="79" t="s">
        <v>386</v>
      </c>
      <c r="R119" s="79"/>
      <c r="S119" s="79"/>
      <c r="T119" s="79" t="s">
        <v>449</v>
      </c>
      <c r="U119" s="79"/>
      <c r="V119" s="82" t="s">
        <v>584</v>
      </c>
      <c r="W119" s="81">
        <v>43633.903819444444</v>
      </c>
      <c r="X119" s="85">
        <v>43633</v>
      </c>
      <c r="Y119" s="87" t="s">
        <v>707</v>
      </c>
      <c r="Z119" s="82" t="s">
        <v>837</v>
      </c>
      <c r="AA119" s="79"/>
      <c r="AB119" s="79"/>
      <c r="AC119" s="87" t="s">
        <v>967</v>
      </c>
      <c r="AD119" s="79"/>
      <c r="AE119" s="79" t="b">
        <v>0</v>
      </c>
      <c r="AF119" s="79">
        <v>0</v>
      </c>
      <c r="AG119" s="87" t="s">
        <v>981</v>
      </c>
      <c r="AH119" s="79" t="b">
        <v>0</v>
      </c>
      <c r="AI119" s="79" t="s">
        <v>982</v>
      </c>
      <c r="AJ119" s="79"/>
      <c r="AK119" s="87" t="s">
        <v>981</v>
      </c>
      <c r="AL119" s="79" t="b">
        <v>0</v>
      </c>
      <c r="AM119" s="79">
        <v>62</v>
      </c>
      <c r="AN119" s="87" t="s">
        <v>974</v>
      </c>
      <c r="AO119" s="79" t="s">
        <v>996</v>
      </c>
      <c r="AP119" s="79" t="b">
        <v>0</v>
      </c>
      <c r="AQ119" s="87" t="s">
        <v>974</v>
      </c>
      <c r="AR119" s="79" t="s">
        <v>196</v>
      </c>
      <c r="AS119" s="79">
        <v>0</v>
      </c>
      <c r="AT119" s="79">
        <v>0</v>
      </c>
      <c r="AU119" s="79"/>
      <c r="AV119" s="79"/>
      <c r="AW119" s="79"/>
      <c r="AX119" s="79"/>
      <c r="AY119" s="79"/>
      <c r="AZ119" s="79"/>
      <c r="BA119" s="79"/>
      <c r="BB119" s="79"/>
      <c r="BC119">
        <v>1</v>
      </c>
      <c r="BD119" s="78" t="str">
        <f>REPLACE(INDEX(GroupVertices[Group],MATCH(Edges24[[#This Row],[Vertex 1]],GroupVertices[Vertex],0)),1,1,"")</f>
        <v>1</v>
      </c>
      <c r="BE119" s="78" t="str">
        <f>REPLACE(INDEX(GroupVertices[Group],MATCH(Edges24[[#This Row],[Vertex 2]],GroupVertices[Vertex],0)),1,1,"")</f>
        <v>1</v>
      </c>
      <c r="BF119" s="48"/>
      <c r="BG119" s="49"/>
      <c r="BH119" s="48"/>
      <c r="BI119" s="49"/>
      <c r="BJ119" s="48"/>
      <c r="BK119" s="49"/>
      <c r="BL119" s="48"/>
      <c r="BM119" s="49"/>
      <c r="BN119" s="48"/>
    </row>
    <row r="120" spans="1:66" ht="15">
      <c r="A120" s="65" t="s">
        <v>342</v>
      </c>
      <c r="B120" s="65" t="s">
        <v>362</v>
      </c>
      <c r="C120" s="66"/>
      <c r="D120" s="67"/>
      <c r="E120" s="66"/>
      <c r="F120" s="69"/>
      <c r="G120" s="66"/>
      <c r="H120" s="70"/>
      <c r="I120" s="71"/>
      <c r="J120" s="71"/>
      <c r="K120" s="34" t="s">
        <v>65</v>
      </c>
      <c r="L120" s="72">
        <v>336</v>
      </c>
      <c r="M120" s="72"/>
      <c r="N120" s="73"/>
      <c r="O120" s="79" t="s">
        <v>368</v>
      </c>
      <c r="P120" s="81">
        <v>43634.04243055556</v>
      </c>
      <c r="Q120" s="79" t="s">
        <v>392</v>
      </c>
      <c r="R120" s="82" t="s">
        <v>414</v>
      </c>
      <c r="S120" s="79" t="s">
        <v>431</v>
      </c>
      <c r="T120" s="79" t="s">
        <v>469</v>
      </c>
      <c r="U120" s="82" t="s">
        <v>484</v>
      </c>
      <c r="V120" s="82" t="s">
        <v>484</v>
      </c>
      <c r="W120" s="81">
        <v>43634.04243055556</v>
      </c>
      <c r="X120" s="85">
        <v>43634</v>
      </c>
      <c r="Y120" s="87" t="s">
        <v>708</v>
      </c>
      <c r="Z120" s="82" t="s">
        <v>838</v>
      </c>
      <c r="AA120" s="79"/>
      <c r="AB120" s="79"/>
      <c r="AC120" s="87" t="s">
        <v>968</v>
      </c>
      <c r="AD120" s="79"/>
      <c r="AE120" s="79" t="b">
        <v>0</v>
      </c>
      <c r="AF120" s="79">
        <v>1</v>
      </c>
      <c r="AG120" s="87" t="s">
        <v>981</v>
      </c>
      <c r="AH120" s="79" t="b">
        <v>0</v>
      </c>
      <c r="AI120" s="79" t="s">
        <v>982</v>
      </c>
      <c r="AJ120" s="79"/>
      <c r="AK120" s="87" t="s">
        <v>981</v>
      </c>
      <c r="AL120" s="79" t="b">
        <v>0</v>
      </c>
      <c r="AM120" s="79">
        <v>0</v>
      </c>
      <c r="AN120" s="87" t="s">
        <v>981</v>
      </c>
      <c r="AO120" s="79" t="s">
        <v>1011</v>
      </c>
      <c r="AP120" s="79" t="b">
        <v>0</v>
      </c>
      <c r="AQ120" s="87" t="s">
        <v>968</v>
      </c>
      <c r="AR120" s="79" t="s">
        <v>196</v>
      </c>
      <c r="AS120" s="79">
        <v>0</v>
      </c>
      <c r="AT120" s="79">
        <v>0</v>
      </c>
      <c r="AU120" s="79"/>
      <c r="AV120" s="79"/>
      <c r="AW120" s="79"/>
      <c r="AX120" s="79"/>
      <c r="AY120" s="79"/>
      <c r="AZ120" s="79"/>
      <c r="BA120" s="79"/>
      <c r="BB120" s="79"/>
      <c r="BC120">
        <v>1</v>
      </c>
      <c r="BD120" s="78" t="str">
        <f>REPLACE(INDEX(GroupVertices[Group],MATCH(Edges24[[#This Row],[Vertex 1]],GroupVertices[Vertex],0)),1,1,"")</f>
        <v>13</v>
      </c>
      <c r="BE120" s="78" t="str">
        <f>REPLACE(INDEX(GroupVertices[Group],MATCH(Edges24[[#This Row],[Vertex 2]],GroupVertices[Vertex],0)),1,1,"")</f>
        <v>13</v>
      </c>
      <c r="BF120" s="48"/>
      <c r="BG120" s="49"/>
      <c r="BH120" s="48"/>
      <c r="BI120" s="49"/>
      <c r="BJ120" s="48"/>
      <c r="BK120" s="49"/>
      <c r="BL120" s="48"/>
      <c r="BM120" s="49"/>
      <c r="BN120" s="48"/>
    </row>
    <row r="121" spans="1:66" ht="15">
      <c r="A121" s="65" t="s">
        <v>343</v>
      </c>
      <c r="B121" s="65" t="s">
        <v>347</v>
      </c>
      <c r="C121" s="66"/>
      <c r="D121" s="67"/>
      <c r="E121" s="66"/>
      <c r="F121" s="69"/>
      <c r="G121" s="66"/>
      <c r="H121" s="70"/>
      <c r="I121" s="71"/>
      <c r="J121" s="71"/>
      <c r="K121" s="34" t="s">
        <v>65</v>
      </c>
      <c r="L121" s="72">
        <v>338</v>
      </c>
      <c r="M121" s="72"/>
      <c r="N121" s="73"/>
      <c r="O121" s="79" t="s">
        <v>367</v>
      </c>
      <c r="P121" s="81">
        <v>43634.13135416667</v>
      </c>
      <c r="Q121" s="79" t="s">
        <v>386</v>
      </c>
      <c r="R121" s="79"/>
      <c r="S121" s="79"/>
      <c r="T121" s="79" t="s">
        <v>449</v>
      </c>
      <c r="U121" s="79"/>
      <c r="V121" s="82" t="s">
        <v>585</v>
      </c>
      <c r="W121" s="81">
        <v>43634.13135416667</v>
      </c>
      <c r="X121" s="85">
        <v>43634</v>
      </c>
      <c r="Y121" s="87" t="s">
        <v>709</v>
      </c>
      <c r="Z121" s="82" t="s">
        <v>839</v>
      </c>
      <c r="AA121" s="79"/>
      <c r="AB121" s="79"/>
      <c r="AC121" s="87" t="s">
        <v>969</v>
      </c>
      <c r="AD121" s="79"/>
      <c r="AE121" s="79" t="b">
        <v>0</v>
      </c>
      <c r="AF121" s="79">
        <v>0</v>
      </c>
      <c r="AG121" s="87" t="s">
        <v>981</v>
      </c>
      <c r="AH121" s="79" t="b">
        <v>0</v>
      </c>
      <c r="AI121" s="79" t="s">
        <v>982</v>
      </c>
      <c r="AJ121" s="79"/>
      <c r="AK121" s="87" t="s">
        <v>981</v>
      </c>
      <c r="AL121" s="79" t="b">
        <v>0</v>
      </c>
      <c r="AM121" s="79">
        <v>62</v>
      </c>
      <c r="AN121" s="87" t="s">
        <v>974</v>
      </c>
      <c r="AO121" s="79" t="s">
        <v>996</v>
      </c>
      <c r="AP121" s="79" t="b">
        <v>0</v>
      </c>
      <c r="AQ121" s="87" t="s">
        <v>974</v>
      </c>
      <c r="AR121" s="79" t="s">
        <v>196</v>
      </c>
      <c r="AS121" s="79">
        <v>0</v>
      </c>
      <c r="AT121" s="79">
        <v>0</v>
      </c>
      <c r="AU121" s="79"/>
      <c r="AV121" s="79"/>
      <c r="AW121" s="79"/>
      <c r="AX121" s="79"/>
      <c r="AY121" s="79"/>
      <c r="AZ121" s="79"/>
      <c r="BA121" s="79"/>
      <c r="BB121" s="79"/>
      <c r="BC121">
        <v>1</v>
      </c>
      <c r="BD121" s="78" t="str">
        <f>REPLACE(INDEX(GroupVertices[Group],MATCH(Edges24[[#This Row],[Vertex 1]],GroupVertices[Vertex],0)),1,1,"")</f>
        <v>1</v>
      </c>
      <c r="BE121" s="78" t="str">
        <f>REPLACE(INDEX(GroupVertices[Group],MATCH(Edges24[[#This Row],[Vertex 2]],GroupVertices[Vertex],0)),1,1,"")</f>
        <v>1</v>
      </c>
      <c r="BF121" s="48"/>
      <c r="BG121" s="49"/>
      <c r="BH121" s="48"/>
      <c r="BI121" s="49"/>
      <c r="BJ121" s="48"/>
      <c r="BK121" s="49"/>
      <c r="BL121" s="48"/>
      <c r="BM121" s="49"/>
      <c r="BN121" s="48"/>
    </row>
    <row r="122" spans="1:66" ht="15">
      <c r="A122" s="65" t="s">
        <v>344</v>
      </c>
      <c r="B122" s="65" t="s">
        <v>344</v>
      </c>
      <c r="C122" s="66"/>
      <c r="D122" s="67"/>
      <c r="E122" s="66"/>
      <c r="F122" s="69"/>
      <c r="G122" s="66"/>
      <c r="H122" s="70"/>
      <c r="I122" s="71"/>
      <c r="J122" s="71"/>
      <c r="K122" s="34" t="s">
        <v>65</v>
      </c>
      <c r="L122" s="72">
        <v>342</v>
      </c>
      <c r="M122" s="72"/>
      <c r="N122" s="73"/>
      <c r="O122" s="79" t="s">
        <v>196</v>
      </c>
      <c r="P122" s="81">
        <v>43634.71444444444</v>
      </c>
      <c r="Q122" s="79" t="s">
        <v>393</v>
      </c>
      <c r="R122" s="79"/>
      <c r="S122" s="79"/>
      <c r="T122" s="79" t="s">
        <v>470</v>
      </c>
      <c r="U122" s="82" t="s">
        <v>485</v>
      </c>
      <c r="V122" s="82" t="s">
        <v>485</v>
      </c>
      <c r="W122" s="81">
        <v>43634.71444444444</v>
      </c>
      <c r="X122" s="85">
        <v>43634</v>
      </c>
      <c r="Y122" s="87" t="s">
        <v>710</v>
      </c>
      <c r="Z122" s="82" t="s">
        <v>840</v>
      </c>
      <c r="AA122" s="79"/>
      <c r="AB122" s="79"/>
      <c r="AC122" s="87" t="s">
        <v>970</v>
      </c>
      <c r="AD122" s="79"/>
      <c r="AE122" s="79" t="b">
        <v>0</v>
      </c>
      <c r="AF122" s="79">
        <v>3</v>
      </c>
      <c r="AG122" s="87" t="s">
        <v>981</v>
      </c>
      <c r="AH122" s="79" t="b">
        <v>0</v>
      </c>
      <c r="AI122" s="79" t="s">
        <v>982</v>
      </c>
      <c r="AJ122" s="79"/>
      <c r="AK122" s="87" t="s">
        <v>981</v>
      </c>
      <c r="AL122" s="79" t="b">
        <v>0</v>
      </c>
      <c r="AM122" s="79">
        <v>0</v>
      </c>
      <c r="AN122" s="87" t="s">
        <v>981</v>
      </c>
      <c r="AO122" s="79" t="s">
        <v>994</v>
      </c>
      <c r="AP122" s="79" t="b">
        <v>0</v>
      </c>
      <c r="AQ122" s="87" t="s">
        <v>970</v>
      </c>
      <c r="AR122" s="79" t="s">
        <v>196</v>
      </c>
      <c r="AS122" s="79">
        <v>0</v>
      </c>
      <c r="AT122" s="79">
        <v>0</v>
      </c>
      <c r="AU122" s="79"/>
      <c r="AV122" s="79"/>
      <c r="AW122" s="79"/>
      <c r="AX122" s="79"/>
      <c r="AY122" s="79"/>
      <c r="AZ122" s="79"/>
      <c r="BA122" s="79"/>
      <c r="BB122" s="79"/>
      <c r="BC122">
        <v>1</v>
      </c>
      <c r="BD122" s="78" t="str">
        <f>REPLACE(INDEX(GroupVertices[Group],MATCH(Edges24[[#This Row],[Vertex 1]],GroupVertices[Vertex],0)),1,1,"")</f>
        <v>4</v>
      </c>
      <c r="BE122" s="78" t="str">
        <f>REPLACE(INDEX(GroupVertices[Group],MATCH(Edges24[[#This Row],[Vertex 2]],GroupVertices[Vertex],0)),1,1,"")</f>
        <v>4</v>
      </c>
      <c r="BF122" s="48">
        <v>4</v>
      </c>
      <c r="BG122" s="49">
        <v>10.81081081081081</v>
      </c>
      <c r="BH122" s="48">
        <v>0</v>
      </c>
      <c r="BI122" s="49">
        <v>0</v>
      </c>
      <c r="BJ122" s="48">
        <v>0</v>
      </c>
      <c r="BK122" s="49">
        <v>0</v>
      </c>
      <c r="BL122" s="48">
        <v>33</v>
      </c>
      <c r="BM122" s="49">
        <v>89.1891891891892</v>
      </c>
      <c r="BN122" s="48">
        <v>37</v>
      </c>
    </row>
    <row r="123" spans="1:66" ht="15">
      <c r="A123" s="65" t="s">
        <v>345</v>
      </c>
      <c r="B123" s="65" t="s">
        <v>347</v>
      </c>
      <c r="C123" s="66"/>
      <c r="D123" s="67"/>
      <c r="E123" s="66"/>
      <c r="F123" s="69"/>
      <c r="G123" s="66"/>
      <c r="H123" s="70"/>
      <c r="I123" s="71"/>
      <c r="J123" s="71"/>
      <c r="K123" s="34" t="s">
        <v>65</v>
      </c>
      <c r="L123" s="72">
        <v>343</v>
      </c>
      <c r="M123" s="72"/>
      <c r="N123" s="73"/>
      <c r="O123" s="79" t="s">
        <v>367</v>
      </c>
      <c r="P123" s="81">
        <v>43634.72037037037</v>
      </c>
      <c r="Q123" s="79" t="s">
        <v>379</v>
      </c>
      <c r="R123" s="79"/>
      <c r="S123" s="79"/>
      <c r="T123" s="79" t="s">
        <v>449</v>
      </c>
      <c r="U123" s="79"/>
      <c r="V123" s="82" t="s">
        <v>586</v>
      </c>
      <c r="W123" s="81">
        <v>43634.72037037037</v>
      </c>
      <c r="X123" s="85">
        <v>43634</v>
      </c>
      <c r="Y123" s="87" t="s">
        <v>711</v>
      </c>
      <c r="Z123" s="82" t="s">
        <v>841</v>
      </c>
      <c r="AA123" s="79"/>
      <c r="AB123" s="79"/>
      <c r="AC123" s="87" t="s">
        <v>971</v>
      </c>
      <c r="AD123" s="79"/>
      <c r="AE123" s="79" t="b">
        <v>0</v>
      </c>
      <c r="AF123" s="79">
        <v>0</v>
      </c>
      <c r="AG123" s="87" t="s">
        <v>981</v>
      </c>
      <c r="AH123" s="79" t="b">
        <v>0</v>
      </c>
      <c r="AI123" s="79" t="s">
        <v>982</v>
      </c>
      <c r="AJ123" s="79"/>
      <c r="AK123" s="87" t="s">
        <v>981</v>
      </c>
      <c r="AL123" s="79" t="b">
        <v>0</v>
      </c>
      <c r="AM123" s="79">
        <v>69</v>
      </c>
      <c r="AN123" s="87" t="s">
        <v>973</v>
      </c>
      <c r="AO123" s="79" t="s">
        <v>987</v>
      </c>
      <c r="AP123" s="79" t="b">
        <v>0</v>
      </c>
      <c r="AQ123" s="87" t="s">
        <v>973</v>
      </c>
      <c r="AR123" s="79" t="s">
        <v>196</v>
      </c>
      <c r="AS123" s="79">
        <v>0</v>
      </c>
      <c r="AT123" s="79">
        <v>0</v>
      </c>
      <c r="AU123" s="79"/>
      <c r="AV123" s="79"/>
      <c r="AW123" s="79"/>
      <c r="AX123" s="79"/>
      <c r="AY123" s="79"/>
      <c r="AZ123" s="79"/>
      <c r="BA123" s="79"/>
      <c r="BB123" s="79"/>
      <c r="BC123">
        <v>1</v>
      </c>
      <c r="BD123" s="78" t="str">
        <f>REPLACE(INDEX(GroupVertices[Group],MATCH(Edges24[[#This Row],[Vertex 1]],GroupVertices[Vertex],0)),1,1,"")</f>
        <v>1</v>
      </c>
      <c r="BE123" s="78" t="str">
        <f>REPLACE(INDEX(GroupVertices[Group],MATCH(Edges24[[#This Row],[Vertex 2]],GroupVertices[Vertex],0)),1,1,"")</f>
        <v>1</v>
      </c>
      <c r="BF123" s="48"/>
      <c r="BG123" s="49"/>
      <c r="BH123" s="48"/>
      <c r="BI123" s="49"/>
      <c r="BJ123" s="48"/>
      <c r="BK123" s="49"/>
      <c r="BL123" s="48"/>
      <c r="BM123" s="49"/>
      <c r="BN123" s="48"/>
    </row>
    <row r="124" spans="1:66" ht="15">
      <c r="A124" s="65" t="s">
        <v>346</v>
      </c>
      <c r="B124" s="65" t="s">
        <v>347</v>
      </c>
      <c r="C124" s="66"/>
      <c r="D124" s="67"/>
      <c r="E124" s="66"/>
      <c r="F124" s="69"/>
      <c r="G124" s="66"/>
      <c r="H124" s="70"/>
      <c r="I124" s="71"/>
      <c r="J124" s="71"/>
      <c r="K124" s="34" t="s">
        <v>66</v>
      </c>
      <c r="L124" s="72">
        <v>347</v>
      </c>
      <c r="M124" s="72"/>
      <c r="N124" s="73"/>
      <c r="O124" s="79" t="s">
        <v>367</v>
      </c>
      <c r="P124" s="81">
        <v>43632.923263888886</v>
      </c>
      <c r="Q124" s="79" t="s">
        <v>386</v>
      </c>
      <c r="R124" s="79"/>
      <c r="S124" s="79"/>
      <c r="T124" s="79" t="s">
        <v>449</v>
      </c>
      <c r="U124" s="79"/>
      <c r="V124" s="82" t="s">
        <v>587</v>
      </c>
      <c r="W124" s="81">
        <v>43632.923263888886</v>
      </c>
      <c r="X124" s="85">
        <v>43632</v>
      </c>
      <c r="Y124" s="87" t="s">
        <v>712</v>
      </c>
      <c r="Z124" s="82" t="s">
        <v>842</v>
      </c>
      <c r="AA124" s="79"/>
      <c r="AB124" s="79"/>
      <c r="AC124" s="87" t="s">
        <v>972</v>
      </c>
      <c r="AD124" s="79"/>
      <c r="AE124" s="79" t="b">
        <v>0</v>
      </c>
      <c r="AF124" s="79">
        <v>0</v>
      </c>
      <c r="AG124" s="87" t="s">
        <v>981</v>
      </c>
      <c r="AH124" s="79" t="b">
        <v>0</v>
      </c>
      <c r="AI124" s="79" t="s">
        <v>982</v>
      </c>
      <c r="AJ124" s="79"/>
      <c r="AK124" s="87" t="s">
        <v>981</v>
      </c>
      <c r="AL124" s="79" t="b">
        <v>0</v>
      </c>
      <c r="AM124" s="79">
        <v>62</v>
      </c>
      <c r="AN124" s="87" t="s">
        <v>974</v>
      </c>
      <c r="AO124" s="79" t="s">
        <v>994</v>
      </c>
      <c r="AP124" s="79" t="b">
        <v>0</v>
      </c>
      <c r="AQ124" s="87" t="s">
        <v>974</v>
      </c>
      <c r="AR124" s="79" t="s">
        <v>196</v>
      </c>
      <c r="AS124" s="79">
        <v>0</v>
      </c>
      <c r="AT124" s="79">
        <v>0</v>
      </c>
      <c r="AU124" s="79"/>
      <c r="AV124" s="79"/>
      <c r="AW124" s="79"/>
      <c r="AX124" s="79"/>
      <c r="AY124" s="79"/>
      <c r="AZ124" s="79"/>
      <c r="BA124" s="79"/>
      <c r="BB124" s="79"/>
      <c r="BC124">
        <v>1</v>
      </c>
      <c r="BD124" s="78" t="str">
        <f>REPLACE(INDEX(GroupVertices[Group],MATCH(Edges24[[#This Row],[Vertex 1]],GroupVertices[Vertex],0)),1,1,"")</f>
        <v>1</v>
      </c>
      <c r="BE124" s="78" t="str">
        <f>REPLACE(INDEX(GroupVertices[Group],MATCH(Edges24[[#This Row],[Vertex 2]],GroupVertices[Vertex],0)),1,1,"")</f>
        <v>1</v>
      </c>
      <c r="BF124" s="48"/>
      <c r="BG124" s="49"/>
      <c r="BH124" s="48"/>
      <c r="BI124" s="49"/>
      <c r="BJ124" s="48"/>
      <c r="BK124" s="49"/>
      <c r="BL124" s="48"/>
      <c r="BM124" s="49"/>
      <c r="BN124" s="48"/>
    </row>
    <row r="125" spans="1:66" ht="15">
      <c r="A125" s="65" t="s">
        <v>347</v>
      </c>
      <c r="B125" s="65" t="s">
        <v>357</v>
      </c>
      <c r="C125" s="66"/>
      <c r="D125" s="67"/>
      <c r="E125" s="66"/>
      <c r="F125" s="69"/>
      <c r="G125" s="66"/>
      <c r="H125" s="70"/>
      <c r="I125" s="71"/>
      <c r="J125" s="71"/>
      <c r="K125" s="34" t="s">
        <v>65</v>
      </c>
      <c r="L125" s="72">
        <v>348</v>
      </c>
      <c r="M125" s="72"/>
      <c r="N125" s="73"/>
      <c r="O125" s="79" t="s">
        <v>368</v>
      </c>
      <c r="P125" s="81">
        <v>43629.92291666667</v>
      </c>
      <c r="Q125" s="79" t="s">
        <v>379</v>
      </c>
      <c r="R125" s="79"/>
      <c r="S125" s="79"/>
      <c r="T125" s="79" t="s">
        <v>464</v>
      </c>
      <c r="U125" s="79" t="s">
        <v>486</v>
      </c>
      <c r="V125" s="79" t="s">
        <v>486</v>
      </c>
      <c r="W125" s="81">
        <v>43629.92291666667</v>
      </c>
      <c r="X125" s="85">
        <v>43629</v>
      </c>
      <c r="Y125" s="87" t="s">
        <v>713</v>
      </c>
      <c r="Z125" s="82" t="s">
        <v>843</v>
      </c>
      <c r="AA125" s="79"/>
      <c r="AB125" s="79"/>
      <c r="AC125" s="87" t="s">
        <v>973</v>
      </c>
      <c r="AD125" s="79"/>
      <c r="AE125" s="79" t="b">
        <v>0</v>
      </c>
      <c r="AF125" s="79">
        <v>85</v>
      </c>
      <c r="AG125" s="87" t="s">
        <v>981</v>
      </c>
      <c r="AH125" s="79" t="b">
        <v>0</v>
      </c>
      <c r="AI125" s="79" t="s">
        <v>982</v>
      </c>
      <c r="AJ125" s="79"/>
      <c r="AK125" s="87" t="s">
        <v>981</v>
      </c>
      <c r="AL125" s="79" t="b">
        <v>0</v>
      </c>
      <c r="AM125" s="79">
        <v>69</v>
      </c>
      <c r="AN125" s="87" t="s">
        <v>981</v>
      </c>
      <c r="AO125" s="79" t="s">
        <v>1012</v>
      </c>
      <c r="AP125" s="79" t="b">
        <v>0</v>
      </c>
      <c r="AQ125" s="87" t="s">
        <v>973</v>
      </c>
      <c r="AR125" s="79" t="s">
        <v>196</v>
      </c>
      <c r="AS125" s="79">
        <v>0</v>
      </c>
      <c r="AT125" s="79">
        <v>0</v>
      </c>
      <c r="AU125" s="79"/>
      <c r="AV125" s="79"/>
      <c r="AW125" s="79"/>
      <c r="AX125" s="79"/>
      <c r="AY125" s="79"/>
      <c r="AZ125" s="79"/>
      <c r="BA125" s="79"/>
      <c r="BB125" s="79"/>
      <c r="BC125">
        <v>4</v>
      </c>
      <c r="BD125" s="78" t="str">
        <f>REPLACE(INDEX(GroupVertices[Group],MATCH(Edges24[[#This Row],[Vertex 1]],GroupVertices[Vertex],0)),1,1,"")</f>
        <v>1</v>
      </c>
      <c r="BE125" s="78" t="str">
        <f>REPLACE(INDEX(GroupVertices[Group],MATCH(Edges24[[#This Row],[Vertex 2]],GroupVertices[Vertex],0)),1,1,"")</f>
        <v>1</v>
      </c>
      <c r="BF125" s="48"/>
      <c r="BG125" s="49"/>
      <c r="BH125" s="48"/>
      <c r="BI125" s="49"/>
      <c r="BJ125" s="48"/>
      <c r="BK125" s="49"/>
      <c r="BL125" s="48"/>
      <c r="BM125" s="49"/>
      <c r="BN125" s="48"/>
    </row>
    <row r="126" spans="1:66" ht="15">
      <c r="A126" s="65" t="s">
        <v>347</v>
      </c>
      <c r="B126" s="65" t="s">
        <v>357</v>
      </c>
      <c r="C126" s="66"/>
      <c r="D126" s="67"/>
      <c r="E126" s="66"/>
      <c r="F126" s="69"/>
      <c r="G126" s="66"/>
      <c r="H126" s="70"/>
      <c r="I126" s="71"/>
      <c r="J126" s="71"/>
      <c r="K126" s="34" t="s">
        <v>65</v>
      </c>
      <c r="L126" s="72">
        <v>351</v>
      </c>
      <c r="M126" s="72"/>
      <c r="N126" s="73"/>
      <c r="O126" s="79" t="s">
        <v>368</v>
      </c>
      <c r="P126" s="81">
        <v>43632.91736111111</v>
      </c>
      <c r="Q126" s="79" t="s">
        <v>386</v>
      </c>
      <c r="R126" s="79"/>
      <c r="S126" s="79"/>
      <c r="T126" s="79" t="s">
        <v>464</v>
      </c>
      <c r="U126" s="79" t="s">
        <v>486</v>
      </c>
      <c r="V126" s="79" t="s">
        <v>486</v>
      </c>
      <c r="W126" s="81">
        <v>43632.91736111111</v>
      </c>
      <c r="X126" s="85">
        <v>43632</v>
      </c>
      <c r="Y126" s="87" t="s">
        <v>714</v>
      </c>
      <c r="Z126" s="82" t="s">
        <v>844</v>
      </c>
      <c r="AA126" s="79"/>
      <c r="AB126" s="79"/>
      <c r="AC126" s="87" t="s">
        <v>974</v>
      </c>
      <c r="AD126" s="79"/>
      <c r="AE126" s="79" t="b">
        <v>0</v>
      </c>
      <c r="AF126" s="79">
        <v>81</v>
      </c>
      <c r="AG126" s="87" t="s">
        <v>981</v>
      </c>
      <c r="AH126" s="79" t="b">
        <v>0</v>
      </c>
      <c r="AI126" s="79" t="s">
        <v>982</v>
      </c>
      <c r="AJ126" s="79"/>
      <c r="AK126" s="87" t="s">
        <v>981</v>
      </c>
      <c r="AL126" s="79" t="b">
        <v>0</v>
      </c>
      <c r="AM126" s="79">
        <v>62</v>
      </c>
      <c r="AN126" s="87" t="s">
        <v>981</v>
      </c>
      <c r="AO126" s="79" t="s">
        <v>1012</v>
      </c>
      <c r="AP126" s="79" t="b">
        <v>0</v>
      </c>
      <c r="AQ126" s="87" t="s">
        <v>974</v>
      </c>
      <c r="AR126" s="79" t="s">
        <v>196</v>
      </c>
      <c r="AS126" s="79">
        <v>0</v>
      </c>
      <c r="AT126" s="79">
        <v>0</v>
      </c>
      <c r="AU126" s="79"/>
      <c r="AV126" s="79"/>
      <c r="AW126" s="79"/>
      <c r="AX126" s="79"/>
      <c r="AY126" s="79"/>
      <c r="AZ126" s="79"/>
      <c r="BA126" s="79"/>
      <c r="BB126" s="79"/>
      <c r="BC126">
        <v>4</v>
      </c>
      <c r="BD126" s="78" t="str">
        <f>REPLACE(INDEX(GroupVertices[Group],MATCH(Edges24[[#This Row],[Vertex 1]],GroupVertices[Vertex],0)),1,1,"")</f>
        <v>1</v>
      </c>
      <c r="BE126" s="78" t="str">
        <f>REPLACE(INDEX(GroupVertices[Group],MATCH(Edges24[[#This Row],[Vertex 2]],GroupVertices[Vertex],0)),1,1,"")</f>
        <v>1</v>
      </c>
      <c r="BF126" s="48"/>
      <c r="BG126" s="49"/>
      <c r="BH126" s="48"/>
      <c r="BI126" s="49"/>
      <c r="BJ126" s="48"/>
      <c r="BK126" s="49"/>
      <c r="BL126" s="48"/>
      <c r="BM126" s="49"/>
      <c r="BN126" s="48"/>
    </row>
    <row r="127" spans="1:66" ht="15">
      <c r="A127" s="65" t="s">
        <v>347</v>
      </c>
      <c r="B127" s="65" t="s">
        <v>347</v>
      </c>
      <c r="C127" s="66"/>
      <c r="D127" s="67"/>
      <c r="E127" s="66"/>
      <c r="F127" s="69"/>
      <c r="G127" s="66"/>
      <c r="H127" s="70"/>
      <c r="I127" s="71"/>
      <c r="J127" s="71"/>
      <c r="K127" s="34" t="s">
        <v>65</v>
      </c>
      <c r="L127" s="72">
        <v>354</v>
      </c>
      <c r="M127" s="72"/>
      <c r="N127" s="73"/>
      <c r="O127" s="79" t="s">
        <v>367</v>
      </c>
      <c r="P127" s="81">
        <v>43633.68958333333</v>
      </c>
      <c r="Q127" s="79" t="s">
        <v>386</v>
      </c>
      <c r="R127" s="79"/>
      <c r="S127" s="79"/>
      <c r="T127" s="79" t="s">
        <v>449</v>
      </c>
      <c r="U127" s="79"/>
      <c r="V127" s="82" t="s">
        <v>588</v>
      </c>
      <c r="W127" s="81">
        <v>43633.68958333333</v>
      </c>
      <c r="X127" s="85">
        <v>43633</v>
      </c>
      <c r="Y127" s="87" t="s">
        <v>715</v>
      </c>
      <c r="Z127" s="82" t="s">
        <v>845</v>
      </c>
      <c r="AA127" s="79"/>
      <c r="AB127" s="79"/>
      <c r="AC127" s="87" t="s">
        <v>975</v>
      </c>
      <c r="AD127" s="79"/>
      <c r="AE127" s="79" t="b">
        <v>0</v>
      </c>
      <c r="AF127" s="79">
        <v>0</v>
      </c>
      <c r="AG127" s="87" t="s">
        <v>981</v>
      </c>
      <c r="AH127" s="79" t="b">
        <v>0</v>
      </c>
      <c r="AI127" s="79" t="s">
        <v>982</v>
      </c>
      <c r="AJ127" s="79"/>
      <c r="AK127" s="87" t="s">
        <v>981</v>
      </c>
      <c r="AL127" s="79" t="b">
        <v>0</v>
      </c>
      <c r="AM127" s="79">
        <v>62</v>
      </c>
      <c r="AN127" s="87" t="s">
        <v>974</v>
      </c>
      <c r="AO127" s="79" t="s">
        <v>991</v>
      </c>
      <c r="AP127" s="79" t="b">
        <v>0</v>
      </c>
      <c r="AQ127" s="87" t="s">
        <v>974</v>
      </c>
      <c r="AR127" s="79" t="s">
        <v>196</v>
      </c>
      <c r="AS127" s="79">
        <v>0</v>
      </c>
      <c r="AT127" s="79">
        <v>0</v>
      </c>
      <c r="AU127" s="79"/>
      <c r="AV127" s="79"/>
      <c r="AW127" s="79"/>
      <c r="AX127" s="79"/>
      <c r="AY127" s="79"/>
      <c r="AZ127" s="79"/>
      <c r="BA127" s="79"/>
      <c r="BB127" s="79"/>
      <c r="BC127">
        <v>2</v>
      </c>
      <c r="BD127" s="78" t="str">
        <f>REPLACE(INDEX(GroupVertices[Group],MATCH(Edges24[[#This Row],[Vertex 1]],GroupVertices[Vertex],0)),1,1,"")</f>
        <v>1</v>
      </c>
      <c r="BE127" s="78" t="str">
        <f>REPLACE(INDEX(GroupVertices[Group],MATCH(Edges24[[#This Row],[Vertex 2]],GroupVertices[Vertex],0)),1,1,"")</f>
        <v>1</v>
      </c>
      <c r="BF127" s="48"/>
      <c r="BG127" s="49"/>
      <c r="BH127" s="48"/>
      <c r="BI127" s="49"/>
      <c r="BJ127" s="48"/>
      <c r="BK127" s="49"/>
      <c r="BL127" s="48"/>
      <c r="BM127" s="49"/>
      <c r="BN127" s="48"/>
    </row>
    <row r="128" spans="1:66" ht="15">
      <c r="A128" s="65" t="s">
        <v>347</v>
      </c>
      <c r="B128" s="65" t="s">
        <v>347</v>
      </c>
      <c r="C128" s="66"/>
      <c r="D128" s="67"/>
      <c r="E128" s="66"/>
      <c r="F128" s="69"/>
      <c r="G128" s="66"/>
      <c r="H128" s="70"/>
      <c r="I128" s="71"/>
      <c r="J128" s="71"/>
      <c r="K128" s="34" t="s">
        <v>65</v>
      </c>
      <c r="L128" s="72">
        <v>358</v>
      </c>
      <c r="M128" s="72"/>
      <c r="N128" s="73"/>
      <c r="O128" s="79" t="s">
        <v>367</v>
      </c>
      <c r="P128" s="81">
        <v>43634.63612268519</v>
      </c>
      <c r="Q128" s="79" t="s">
        <v>379</v>
      </c>
      <c r="R128" s="79"/>
      <c r="S128" s="79"/>
      <c r="T128" s="79" t="s">
        <v>449</v>
      </c>
      <c r="U128" s="79"/>
      <c r="V128" s="82" t="s">
        <v>588</v>
      </c>
      <c r="W128" s="81">
        <v>43634.63612268519</v>
      </c>
      <c r="X128" s="85">
        <v>43634</v>
      </c>
      <c r="Y128" s="87" t="s">
        <v>716</v>
      </c>
      <c r="Z128" s="82" t="s">
        <v>846</v>
      </c>
      <c r="AA128" s="79"/>
      <c r="AB128" s="79"/>
      <c r="AC128" s="87" t="s">
        <v>976</v>
      </c>
      <c r="AD128" s="79"/>
      <c r="AE128" s="79" t="b">
        <v>0</v>
      </c>
      <c r="AF128" s="79">
        <v>0</v>
      </c>
      <c r="AG128" s="87" t="s">
        <v>981</v>
      </c>
      <c r="AH128" s="79" t="b">
        <v>0</v>
      </c>
      <c r="AI128" s="79" t="s">
        <v>982</v>
      </c>
      <c r="AJ128" s="79"/>
      <c r="AK128" s="87" t="s">
        <v>981</v>
      </c>
      <c r="AL128" s="79" t="b">
        <v>0</v>
      </c>
      <c r="AM128" s="79">
        <v>69</v>
      </c>
      <c r="AN128" s="87" t="s">
        <v>973</v>
      </c>
      <c r="AO128" s="79" t="s">
        <v>991</v>
      </c>
      <c r="AP128" s="79" t="b">
        <v>0</v>
      </c>
      <c r="AQ128" s="87" t="s">
        <v>973</v>
      </c>
      <c r="AR128" s="79" t="s">
        <v>196</v>
      </c>
      <c r="AS128" s="79">
        <v>0</v>
      </c>
      <c r="AT128" s="79">
        <v>0</v>
      </c>
      <c r="AU128" s="79"/>
      <c r="AV128" s="79"/>
      <c r="AW128" s="79"/>
      <c r="AX128" s="79"/>
      <c r="AY128" s="79"/>
      <c r="AZ128" s="79"/>
      <c r="BA128" s="79"/>
      <c r="BB128" s="79"/>
      <c r="BC128">
        <v>2</v>
      </c>
      <c r="BD128" s="78" t="str">
        <f>REPLACE(INDEX(GroupVertices[Group],MATCH(Edges24[[#This Row],[Vertex 1]],GroupVertices[Vertex],0)),1,1,"")</f>
        <v>1</v>
      </c>
      <c r="BE128" s="78" t="str">
        <f>REPLACE(INDEX(GroupVertices[Group],MATCH(Edges24[[#This Row],[Vertex 2]],GroupVertices[Vertex],0)),1,1,"")</f>
        <v>1</v>
      </c>
      <c r="BF128" s="48"/>
      <c r="BG128" s="49"/>
      <c r="BH128" s="48"/>
      <c r="BI128" s="49"/>
      <c r="BJ128" s="48"/>
      <c r="BK128" s="49"/>
      <c r="BL128" s="48"/>
      <c r="BM128" s="49"/>
      <c r="BN128" s="48"/>
    </row>
    <row r="129" spans="1:66" ht="15">
      <c r="A129" s="65" t="s">
        <v>348</v>
      </c>
      <c r="B129" s="65" t="s">
        <v>347</v>
      </c>
      <c r="C129" s="66"/>
      <c r="D129" s="67"/>
      <c r="E129" s="66"/>
      <c r="F129" s="69"/>
      <c r="G129" s="66"/>
      <c r="H129" s="70"/>
      <c r="I129" s="71"/>
      <c r="J129" s="71"/>
      <c r="K129" s="34" t="s">
        <v>65</v>
      </c>
      <c r="L129" s="72">
        <v>362</v>
      </c>
      <c r="M129" s="72"/>
      <c r="N129" s="73"/>
      <c r="O129" s="79" t="s">
        <v>367</v>
      </c>
      <c r="P129" s="81">
        <v>43634.77307870371</v>
      </c>
      <c r="Q129" s="79" t="s">
        <v>386</v>
      </c>
      <c r="R129" s="79"/>
      <c r="S129" s="79"/>
      <c r="T129" s="79" t="s">
        <v>449</v>
      </c>
      <c r="U129" s="79"/>
      <c r="V129" s="82" t="s">
        <v>589</v>
      </c>
      <c r="W129" s="81">
        <v>43634.77307870371</v>
      </c>
      <c r="X129" s="85">
        <v>43634</v>
      </c>
      <c r="Y129" s="87" t="s">
        <v>717</v>
      </c>
      <c r="Z129" s="82" t="s">
        <v>847</v>
      </c>
      <c r="AA129" s="79"/>
      <c r="AB129" s="79"/>
      <c r="AC129" s="87" t="s">
        <v>977</v>
      </c>
      <c r="AD129" s="79"/>
      <c r="AE129" s="79" t="b">
        <v>0</v>
      </c>
      <c r="AF129" s="79">
        <v>0</v>
      </c>
      <c r="AG129" s="87" t="s">
        <v>981</v>
      </c>
      <c r="AH129" s="79" t="b">
        <v>0</v>
      </c>
      <c r="AI129" s="79" t="s">
        <v>982</v>
      </c>
      <c r="AJ129" s="79"/>
      <c r="AK129" s="87" t="s">
        <v>981</v>
      </c>
      <c r="AL129" s="79" t="b">
        <v>0</v>
      </c>
      <c r="AM129" s="79">
        <v>62</v>
      </c>
      <c r="AN129" s="87" t="s">
        <v>974</v>
      </c>
      <c r="AO129" s="79" t="s">
        <v>994</v>
      </c>
      <c r="AP129" s="79" t="b">
        <v>0</v>
      </c>
      <c r="AQ129" s="87" t="s">
        <v>974</v>
      </c>
      <c r="AR129" s="79" t="s">
        <v>196</v>
      </c>
      <c r="AS129" s="79">
        <v>0</v>
      </c>
      <c r="AT129" s="79">
        <v>0</v>
      </c>
      <c r="AU129" s="79"/>
      <c r="AV129" s="79"/>
      <c r="AW129" s="79"/>
      <c r="AX129" s="79"/>
      <c r="AY129" s="79"/>
      <c r="AZ129" s="79"/>
      <c r="BA129" s="79"/>
      <c r="BB129" s="79"/>
      <c r="BC129">
        <v>1</v>
      </c>
      <c r="BD129" s="78" t="str">
        <f>REPLACE(INDEX(GroupVertices[Group],MATCH(Edges24[[#This Row],[Vertex 1]],GroupVertices[Vertex],0)),1,1,"")</f>
        <v>1</v>
      </c>
      <c r="BE129" s="78" t="str">
        <f>REPLACE(INDEX(GroupVertices[Group],MATCH(Edges24[[#This Row],[Vertex 2]],GroupVertices[Vertex],0)),1,1,"")</f>
        <v>1</v>
      </c>
      <c r="BF129" s="48"/>
      <c r="BG129" s="49"/>
      <c r="BH129" s="48"/>
      <c r="BI129" s="49"/>
      <c r="BJ129" s="48"/>
      <c r="BK129" s="49"/>
      <c r="BL129" s="48"/>
      <c r="BM129" s="49"/>
      <c r="BN129" s="48"/>
    </row>
    <row r="130" spans="1:66" ht="15">
      <c r="A130" s="65" t="s">
        <v>349</v>
      </c>
      <c r="B130" s="65" t="s">
        <v>364</v>
      </c>
      <c r="C130" s="66"/>
      <c r="D130" s="67"/>
      <c r="E130" s="66"/>
      <c r="F130" s="69"/>
      <c r="G130" s="66"/>
      <c r="H130" s="70"/>
      <c r="I130" s="71"/>
      <c r="J130" s="71"/>
      <c r="K130" s="34" t="s">
        <v>65</v>
      </c>
      <c r="L130" s="72">
        <v>368</v>
      </c>
      <c r="M130" s="72"/>
      <c r="N130" s="73"/>
      <c r="O130" s="79" t="s">
        <v>368</v>
      </c>
      <c r="P130" s="81">
        <v>43634.802303240744</v>
      </c>
      <c r="Q130" s="79" t="s">
        <v>394</v>
      </c>
      <c r="R130" s="79" t="s">
        <v>415</v>
      </c>
      <c r="S130" s="79" t="s">
        <v>432</v>
      </c>
      <c r="T130" s="79" t="s">
        <v>471</v>
      </c>
      <c r="U130" s="82" t="s">
        <v>487</v>
      </c>
      <c r="V130" s="82" t="s">
        <v>487</v>
      </c>
      <c r="W130" s="81">
        <v>43634.802303240744</v>
      </c>
      <c r="X130" s="85">
        <v>43634</v>
      </c>
      <c r="Y130" s="87" t="s">
        <v>718</v>
      </c>
      <c r="Z130" s="82" t="s">
        <v>848</v>
      </c>
      <c r="AA130" s="79"/>
      <c r="AB130" s="79"/>
      <c r="AC130" s="87" t="s">
        <v>978</v>
      </c>
      <c r="AD130" s="79"/>
      <c r="AE130" s="79" t="b">
        <v>0</v>
      </c>
      <c r="AF130" s="79">
        <v>0</v>
      </c>
      <c r="AG130" s="87" t="s">
        <v>981</v>
      </c>
      <c r="AH130" s="79" t="b">
        <v>0</v>
      </c>
      <c r="AI130" s="79" t="s">
        <v>982</v>
      </c>
      <c r="AJ130" s="79"/>
      <c r="AK130" s="87" t="s">
        <v>981</v>
      </c>
      <c r="AL130" s="79" t="b">
        <v>0</v>
      </c>
      <c r="AM130" s="79">
        <v>0</v>
      </c>
      <c r="AN130" s="87" t="s">
        <v>981</v>
      </c>
      <c r="AO130" s="79" t="s">
        <v>1010</v>
      </c>
      <c r="AP130" s="79" t="b">
        <v>0</v>
      </c>
      <c r="AQ130" s="87" t="s">
        <v>978</v>
      </c>
      <c r="AR130" s="79" t="s">
        <v>196</v>
      </c>
      <c r="AS130" s="79">
        <v>0</v>
      </c>
      <c r="AT130" s="79">
        <v>0</v>
      </c>
      <c r="AU130" s="79"/>
      <c r="AV130" s="79"/>
      <c r="AW130" s="79"/>
      <c r="AX130" s="79"/>
      <c r="AY130" s="79"/>
      <c r="AZ130" s="79"/>
      <c r="BA130" s="79"/>
      <c r="BB130" s="79"/>
      <c r="BC130">
        <v>1</v>
      </c>
      <c r="BD130" s="78" t="str">
        <f>REPLACE(INDEX(GroupVertices[Group],MATCH(Edges24[[#This Row],[Vertex 1]],GroupVertices[Vertex],0)),1,1,"")</f>
        <v>16</v>
      </c>
      <c r="BE130" s="78" t="str">
        <f>REPLACE(INDEX(GroupVertices[Group],MATCH(Edges24[[#This Row],[Vertex 2]],GroupVertices[Vertex],0)),1,1,"")</f>
        <v>16</v>
      </c>
      <c r="BF130" s="48">
        <v>1</v>
      </c>
      <c r="BG130" s="49">
        <v>2.6315789473684212</v>
      </c>
      <c r="BH130" s="48">
        <v>2</v>
      </c>
      <c r="BI130" s="49">
        <v>5.2631578947368425</v>
      </c>
      <c r="BJ130" s="48">
        <v>0</v>
      </c>
      <c r="BK130" s="49">
        <v>0</v>
      </c>
      <c r="BL130" s="48">
        <v>35</v>
      </c>
      <c r="BM130" s="49">
        <v>92.10526315789474</v>
      </c>
      <c r="BN130" s="48">
        <v>38</v>
      </c>
    </row>
    <row r="131" spans="1:66" ht="15">
      <c r="A131" s="65" t="s">
        <v>350</v>
      </c>
      <c r="B131" s="65" t="s">
        <v>365</v>
      </c>
      <c r="C131" s="66"/>
      <c r="D131" s="67"/>
      <c r="E131" s="66"/>
      <c r="F131" s="69"/>
      <c r="G131" s="66"/>
      <c r="H131" s="70"/>
      <c r="I131" s="71"/>
      <c r="J131" s="71"/>
      <c r="K131" s="34" t="s">
        <v>65</v>
      </c>
      <c r="L131" s="72">
        <v>369</v>
      </c>
      <c r="M131" s="72"/>
      <c r="N131" s="73"/>
      <c r="O131" s="79" t="s">
        <v>368</v>
      </c>
      <c r="P131" s="81">
        <v>43627.80719907407</v>
      </c>
      <c r="Q131" s="79" t="s">
        <v>395</v>
      </c>
      <c r="R131" s="82" t="s">
        <v>416</v>
      </c>
      <c r="S131" s="79" t="s">
        <v>433</v>
      </c>
      <c r="T131" s="79" t="s">
        <v>472</v>
      </c>
      <c r="U131" s="79"/>
      <c r="V131" s="82" t="s">
        <v>590</v>
      </c>
      <c r="W131" s="81">
        <v>43627.80719907407</v>
      </c>
      <c r="X131" s="85">
        <v>43627</v>
      </c>
      <c r="Y131" s="87" t="s">
        <v>719</v>
      </c>
      <c r="Z131" s="82" t="s">
        <v>849</v>
      </c>
      <c r="AA131" s="79"/>
      <c r="AB131" s="79"/>
      <c r="AC131" s="87" t="s">
        <v>979</v>
      </c>
      <c r="AD131" s="79"/>
      <c r="AE131" s="79" t="b">
        <v>0</v>
      </c>
      <c r="AF131" s="79">
        <v>0</v>
      </c>
      <c r="AG131" s="87" t="s">
        <v>981</v>
      </c>
      <c r="AH131" s="79" t="b">
        <v>0</v>
      </c>
      <c r="AI131" s="79" t="s">
        <v>982</v>
      </c>
      <c r="AJ131" s="79"/>
      <c r="AK131" s="87" t="s">
        <v>981</v>
      </c>
      <c r="AL131" s="79" t="b">
        <v>0</v>
      </c>
      <c r="AM131" s="79">
        <v>0</v>
      </c>
      <c r="AN131" s="87" t="s">
        <v>981</v>
      </c>
      <c r="AO131" s="79" t="s">
        <v>995</v>
      </c>
      <c r="AP131" s="79" t="b">
        <v>0</v>
      </c>
      <c r="AQ131" s="87" t="s">
        <v>979</v>
      </c>
      <c r="AR131" s="79" t="s">
        <v>196</v>
      </c>
      <c r="AS131" s="79">
        <v>0</v>
      </c>
      <c r="AT131" s="79">
        <v>0</v>
      </c>
      <c r="AU131" s="79"/>
      <c r="AV131" s="79"/>
      <c r="AW131" s="79"/>
      <c r="AX131" s="79"/>
      <c r="AY131" s="79"/>
      <c r="AZ131" s="79"/>
      <c r="BA131" s="79"/>
      <c r="BB131" s="79"/>
      <c r="BC131">
        <v>2</v>
      </c>
      <c r="BD131" s="78" t="str">
        <f>REPLACE(INDEX(GroupVertices[Group],MATCH(Edges24[[#This Row],[Vertex 1]],GroupVertices[Vertex],0)),1,1,"")</f>
        <v>12</v>
      </c>
      <c r="BE131" s="78" t="str">
        <f>REPLACE(INDEX(GroupVertices[Group],MATCH(Edges24[[#This Row],[Vertex 2]],GroupVertices[Vertex],0)),1,1,"")</f>
        <v>12</v>
      </c>
      <c r="BF131" s="48"/>
      <c r="BG131" s="49"/>
      <c r="BH131" s="48"/>
      <c r="BI131" s="49"/>
      <c r="BJ131" s="48"/>
      <c r="BK131" s="49"/>
      <c r="BL131" s="48"/>
      <c r="BM131" s="49"/>
      <c r="BN131" s="48"/>
    </row>
    <row r="132" spans="1:66" ht="15">
      <c r="A132" s="65" t="s">
        <v>350</v>
      </c>
      <c r="B132" s="65" t="s">
        <v>365</v>
      </c>
      <c r="C132" s="66"/>
      <c r="D132" s="67"/>
      <c r="E132" s="66"/>
      <c r="F132" s="69"/>
      <c r="G132" s="66"/>
      <c r="H132" s="70"/>
      <c r="I132" s="71"/>
      <c r="J132" s="71"/>
      <c r="K132" s="34" t="s">
        <v>65</v>
      </c>
      <c r="L132" s="72">
        <v>370</v>
      </c>
      <c r="M132" s="72"/>
      <c r="N132" s="73"/>
      <c r="O132" s="79" t="s">
        <v>368</v>
      </c>
      <c r="P132" s="81">
        <v>43634.911203703705</v>
      </c>
      <c r="Q132" s="79" t="s">
        <v>396</v>
      </c>
      <c r="R132" s="82" t="s">
        <v>416</v>
      </c>
      <c r="S132" s="79" t="s">
        <v>433</v>
      </c>
      <c r="T132" s="79" t="s">
        <v>472</v>
      </c>
      <c r="U132" s="79"/>
      <c r="V132" s="82" t="s">
        <v>590</v>
      </c>
      <c r="W132" s="81">
        <v>43634.911203703705</v>
      </c>
      <c r="X132" s="85">
        <v>43634</v>
      </c>
      <c r="Y132" s="87" t="s">
        <v>720</v>
      </c>
      <c r="Z132" s="82" t="s">
        <v>850</v>
      </c>
      <c r="AA132" s="79"/>
      <c r="AB132" s="79"/>
      <c r="AC132" s="87" t="s">
        <v>980</v>
      </c>
      <c r="AD132" s="79"/>
      <c r="AE132" s="79" t="b">
        <v>0</v>
      </c>
      <c r="AF132" s="79">
        <v>0</v>
      </c>
      <c r="AG132" s="87" t="s">
        <v>981</v>
      </c>
      <c r="AH132" s="79" t="b">
        <v>0</v>
      </c>
      <c r="AI132" s="79" t="s">
        <v>982</v>
      </c>
      <c r="AJ132" s="79"/>
      <c r="AK132" s="87" t="s">
        <v>981</v>
      </c>
      <c r="AL132" s="79" t="b">
        <v>0</v>
      </c>
      <c r="AM132" s="79">
        <v>0</v>
      </c>
      <c r="AN132" s="87" t="s">
        <v>981</v>
      </c>
      <c r="AO132" s="79" t="s">
        <v>987</v>
      </c>
      <c r="AP132" s="79" t="b">
        <v>0</v>
      </c>
      <c r="AQ132" s="87" t="s">
        <v>980</v>
      </c>
      <c r="AR132" s="79" t="s">
        <v>196</v>
      </c>
      <c r="AS132" s="79">
        <v>0</v>
      </c>
      <c r="AT132" s="79">
        <v>0</v>
      </c>
      <c r="AU132" s="79"/>
      <c r="AV132" s="79"/>
      <c r="AW132" s="79"/>
      <c r="AX132" s="79"/>
      <c r="AY132" s="79"/>
      <c r="AZ132" s="79"/>
      <c r="BA132" s="79"/>
      <c r="BB132" s="79"/>
      <c r="BC132">
        <v>2</v>
      </c>
      <c r="BD132" s="78" t="str">
        <f>REPLACE(INDEX(GroupVertices[Group],MATCH(Edges24[[#This Row],[Vertex 1]],GroupVertices[Vertex],0)),1,1,"")</f>
        <v>12</v>
      </c>
      <c r="BE132" s="78" t="str">
        <f>REPLACE(INDEX(GroupVertices[Group],MATCH(Edges24[[#This Row],[Vertex 2]],GroupVertices[Vertex],0)),1,1,"")</f>
        <v>12</v>
      </c>
      <c r="BF132" s="48"/>
      <c r="BG132" s="49"/>
      <c r="BH132" s="48"/>
      <c r="BI132" s="49"/>
      <c r="BJ132" s="48"/>
      <c r="BK132" s="49"/>
      <c r="BL132" s="48"/>
      <c r="BM132" s="49"/>
      <c r="BN132" s="48"/>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hyperlinks>
    <hyperlink ref="R6" r:id="rId1" display="https://techcrunch.com/2019/06/05/mits-robot-boats-can-self-assemble-to-build-bridges-stages-or-even-markets/"/>
    <hyperlink ref="R7" r:id="rId2" display="https://techcrunch.com/2019/06/05/mits-robot-boats-can-self-assemble-to-build-bridges-stages-or-even-markets/"/>
    <hyperlink ref="R11" r:id="rId3" display="https://www.youtube.com/watch?v=u91uyUL37WE"/>
    <hyperlink ref="R14" r:id="rId4" display="https://www.theguardian.com/technology/2019/may/26/world-first-fruit-picking-robot-set-to-work-artificial-intelligence-farming?CMP=twt_gu&amp;utm_medium=&amp;utm_source=Twitter#Echobox=1558896756"/>
    <hyperlink ref="R18" r:id="rId5" display="https://www.rs-online.com/designspark/4-robotics-ai-how-do-i-know-youre-not-a-robot"/>
    <hyperlink ref="R22" r:id="rId6" display="https://twitter.com/AliasRobotics/status/1138741062875451393"/>
    <hyperlink ref="R24" r:id="rId7" display="https://www.futurity.org/robot-handwriting-drawing-algorithm-2065032/"/>
    <hyperlink ref="R30" r:id="rId8" display="https://www.youtube.com/watch?v=P3TjkwErrYo"/>
    <hyperlink ref="R44" r:id="rId9" display="https://twitter.com/radiored777/status/1138064496021426177"/>
    <hyperlink ref="R56" r:id="rId10" display="https://hackaday.io/project/165971-nano-fpv-tank-inspection-bot"/>
    <hyperlink ref="R65" r:id="rId11" display="http://feedproxy.google.com/~r/Techcrunch/~3/lNEsxCUJNfg/"/>
    <hyperlink ref="R66" r:id="rId12" display="https://www.techvisor.nl/Nieuws.aspx?iid=EF23695AB675DC211CC56723ADC1F9CA8C5497D0&amp;utm_source=twitter"/>
    <hyperlink ref="R67" r:id="rId13" display="https://www.techvisor.nl/Nieuws.aspx?iid=EF23695AB675DC211CC56723ADC1F9CA8C5497D0&amp;utm_source=twitter"/>
    <hyperlink ref="R68" r:id="rId14" display="https://www.techvisor.nl/Nieuws.aspx?iid=EF23695AB675DC211CC56723ADC1F9CA8C5497D0&amp;utm_source=twitter"/>
    <hyperlink ref="R69" r:id="rId15" display="https://www.vexforum.com/t/what-cad-software-your-team-or-you-uses-on-vex-robotics-projects/62555?u=lucas_lira"/>
    <hyperlink ref="R88" r:id="rId16" display="https://twitter.com/i/web/status/1140378768449556480"/>
    <hyperlink ref="R94" r:id="rId17" display="http://tweetedtimes.com/rubenroa"/>
    <hyperlink ref="R102" r:id="rId18" display="https://www.techvisor.nl/Nieuws.aspx?iid=EF23695AB675DC211CC56723ADC1F9CA8C5497D0&amp;utm_source=twitter"/>
    <hyperlink ref="R103" r:id="rId19" display="https://www.techvisor.nl/Nieuws.aspx?iid=EF23695AB675DC211CC56723ADC1F9CA8C5497D0&amp;utm_source=twitter"/>
    <hyperlink ref="R108" r:id="rId20" display="https://medium.com/my-alienart/to-feel-or-not-to-feel-fd6533385b5"/>
    <hyperlink ref="R117" r:id="rId21" display="https://advancedmanufacturing.org/robots-ensure-quality/"/>
    <hyperlink ref="R120" r:id="rId22" display="https://www.msitec.com/info-center/workshops-seminars/robot-expo/?utm_content=94349155&amp;utm_medium=social&amp;utm_source=twitter&amp;hss_channel=tw-92540492"/>
    <hyperlink ref="R131" r:id="rId23" display="https://www.springer.com/snas"/>
    <hyperlink ref="R132" r:id="rId24" display="https://www.springer.com/snas"/>
    <hyperlink ref="U14" r:id="rId25" display="https://pbs.twimg.com/ext_tw_video_thumb/1132763861730439168/pu/img/bgtFFIh7VY45kv1P.jpg"/>
    <hyperlink ref="U18" r:id="rId26" display="https://pbs.twimg.com/tweet_video_thumb/D8tgSoVWwAAcEk7.jpg"/>
    <hyperlink ref="U44" r:id="rId27" display="https://pbs.twimg.com/media/D8x8XbdUIAA730l.jpg"/>
    <hyperlink ref="U56" r:id="rId28" display="https://pbs.twimg.com/media/D88fLp2XkAAkGKo.jpg"/>
    <hyperlink ref="U65" r:id="rId29" display="https://pbs.twimg.com/media/D9HENpBWwAALea9.jpg"/>
    <hyperlink ref="U70" r:id="rId30" display="https://pbs.twimg.com/ext_tw_video_thumb/1102236150847234048/pu/img/sHxkS1osez3a9fHs.jpg"/>
    <hyperlink ref="U72" r:id="rId31" display="https://pbs.twimg.com/ext_tw_video_thumb/1139623174243520512/pu/img/bGrwEaW_Z4a_9iFe.jpg"/>
    <hyperlink ref="U74" r:id="rId32" display="https://pbs.twimg.com/media/D9MpW3NXoAAyMyB.jpg"/>
    <hyperlink ref="U94" r:id="rId33" display="https://pbs.twimg.com/amplify_video_thumb/1138571954619740165/img/h5zUx7R9eg-J53T8.jpg"/>
    <hyperlink ref="U102" r:id="rId34" display="https://pbs.twimg.com/media/D9JFjRQX4AAnWml.jpg"/>
    <hyperlink ref="U104" r:id="rId35" display="https://pbs.twimg.com/amplify_video_thumb/1138571954619740165/img/h5zUx7R9eg-J53T8.jpg"/>
    <hyperlink ref="U117" r:id="rId36" display="https://pbs.twimg.com/media/D9SQuT2XYAcXuNC.jpg"/>
    <hyperlink ref="U120" r:id="rId37" display="https://pbs.twimg.com/media/D9TjQf7X4AEfEoY.jpg"/>
    <hyperlink ref="U122" r:id="rId38" display="https://pbs.twimg.com/media/D9XAvt-UIAAsmKA.jpg"/>
    <hyperlink ref="U130" r:id="rId39" display="https://pbs.twimg.com/media/D9XdtB2WwAAgcwh.jpg"/>
    <hyperlink ref="V3" r:id="rId40" display="http://pbs.twimg.com/profile_images/854053285401112576/dFwAHtEa_normal.jpg"/>
    <hyperlink ref="V4" r:id="rId41" display="http://pbs.twimg.com/profile_images/2512303481/h6ovjn1s1csgjakix9k9_normal.jpeg"/>
    <hyperlink ref="V5" r:id="rId42" display="http://pbs.twimg.com/profile_images/830027835897061376/svwatDAR_normal.jpg"/>
    <hyperlink ref="V6" r:id="rId43" display="http://pbs.twimg.com/profile_images/526603368324538369/t6vESJc1_normal.jpeg"/>
    <hyperlink ref="V7" r:id="rId44" display="http://pbs.twimg.com/profile_images/944098723407073280/3EbJ52SC_normal.jpg"/>
    <hyperlink ref="V8" r:id="rId45" display="http://pbs.twimg.com/profile_images/911247752545185792/atxSrJoy_normal.jpg"/>
    <hyperlink ref="V9" r:id="rId46" display="http://pbs.twimg.com/profile_images/985498031087935488/2XR47oEX_normal.jpg"/>
    <hyperlink ref="V10" r:id="rId47" display="http://pbs.twimg.com/profile_images/1031086871630077954/4N9kzeBY_normal.jpg"/>
    <hyperlink ref="V11" r:id="rId48" display="http://pbs.twimg.com/profile_images/1025217633837301760/oxC27iiN_normal.jpg"/>
    <hyperlink ref="V12" r:id="rId49" display="http://pbs.twimg.com/profile_images/817020516196352000/hqnx9C_O_normal.jpg"/>
    <hyperlink ref="V13" r:id="rId50" display="http://pbs.twimg.com/profile_images/1130464033738448897/WPA1g4DM_normal.png"/>
    <hyperlink ref="V14" r:id="rId51" display="https://pbs.twimg.com/ext_tw_video_thumb/1132763861730439168/pu/img/bgtFFIh7VY45kv1P.jpg"/>
    <hyperlink ref="V15" r:id="rId52" display="http://pbs.twimg.com/profile_images/1110322972995264517/RTq62sZZ_normal.jpg"/>
    <hyperlink ref="V16" r:id="rId53" display="http://pbs.twimg.com/profile_images/1088064204957978624/SAvzKDRg_normal.jpg"/>
    <hyperlink ref="V17" r:id="rId54" display="http://pbs.twimg.com/profile_images/1138735160428548096/px2v9MeF_normal.png"/>
    <hyperlink ref="V18" r:id="rId55" display="https://pbs.twimg.com/tweet_video_thumb/D8tgSoVWwAAcEk7.jpg"/>
    <hyperlink ref="V19" r:id="rId56" display="http://pbs.twimg.com/profile_images/1133669024393510912/jclzDNxO_normal.png"/>
    <hyperlink ref="V20" r:id="rId57" display="http://pbs.twimg.com/profile_images/837414130701189121/6QDxINSl_normal.jpg"/>
    <hyperlink ref="V21" r:id="rId58" display="http://pbs.twimg.com/profile_images/2185185497/ROS_industrial_Logo_Square_normal.png"/>
    <hyperlink ref="V22" r:id="rId59" display="http://pbs.twimg.com/profile_images/1072438990756814849/g5bSjQ1k_normal.jpg"/>
    <hyperlink ref="V23" r:id="rId60" display="http://pbs.twimg.com/profile_images/639360726835007488/GpwaAnNE_normal.png"/>
    <hyperlink ref="V24" r:id="rId61" display="http://pbs.twimg.com/profile_images/804449224133898240/78ukMu2t_normal.jpg"/>
    <hyperlink ref="V25" r:id="rId62" display="http://pbs.twimg.com/profile_images/1126925725922152448/xAod0VMe_normal.jpg"/>
    <hyperlink ref="V26" r:id="rId63" display="http://pbs.twimg.com/profile_images/1103354381515280384/SIX5Y-jA_normal.png"/>
    <hyperlink ref="V27" r:id="rId64" display="http://pbs.twimg.com/profile_images/1133436086804463616/9GtoCCfE_normal.jpg"/>
    <hyperlink ref="V28" r:id="rId65" display="http://pbs.twimg.com/profile_images/952940796306698250/ZRDFKWhI_normal.jpg"/>
    <hyperlink ref="V29" r:id="rId66" display="http://pbs.twimg.com/profile_images/1021770075995553792/qq98oOzk_normal.jpg"/>
    <hyperlink ref="V30" r:id="rId67" display="http://pbs.twimg.com/profile_images/1021770075995553792/qq98oOzk_normal.jpg"/>
    <hyperlink ref="V31" r:id="rId68" display="http://pbs.twimg.com/profile_images/1116242110951432192/cWs3-w9p_normal.jpg"/>
    <hyperlink ref="V32" r:id="rId69" display="http://pbs.twimg.com/profile_images/1023192048382488576/rw3Pnsw-_normal.jpg"/>
    <hyperlink ref="V33" r:id="rId70" display="http://pbs.twimg.com/profile_images/1039728353723334656/3274SyWT_normal.jpg"/>
    <hyperlink ref="V34" r:id="rId71" display="http://pbs.twimg.com/profile_images/896041919/mv_normal.png"/>
    <hyperlink ref="V35" r:id="rId72" display="http://pbs.twimg.com/profile_images/950551184246484992/UrHNWK8X_normal.jpg"/>
    <hyperlink ref="V36" r:id="rId73" display="http://pbs.twimg.com/profile_images/1075096640095223808/CLO7umqD_normal.jpg"/>
    <hyperlink ref="V37" r:id="rId74" display="http://pbs.twimg.com/profile_images/675717837084827649/lxWuv2tZ_normal.jpg"/>
    <hyperlink ref="V38" r:id="rId75" display="http://pbs.twimg.com/profile_images/748462516527718403/y-iizXCw_normal.jpg"/>
    <hyperlink ref="V39" r:id="rId76" display="http://pbs.twimg.com/profile_images/910614317526949889/HLfT9m2i_normal.jpg"/>
    <hyperlink ref="V40" r:id="rId77" display="http://pbs.twimg.com/profile_images/1138563294271234048/BZFSVIcy_normal.jpg"/>
    <hyperlink ref="V41" r:id="rId78" display="http://pbs.twimg.com/profile_images/1128876010177474566/8ZhBgxX2_normal.png"/>
    <hyperlink ref="V42" r:id="rId79" display="http://pbs.twimg.com/profile_images/1136920147174801408/IJNBnh2K_normal.png"/>
    <hyperlink ref="V43" r:id="rId80" display="http://pbs.twimg.com/profile_images/417235686148698112/x23DTRbE_normal.jpeg"/>
    <hyperlink ref="V44" r:id="rId81" display="https://pbs.twimg.com/media/D8x8XbdUIAA730l.jpg"/>
    <hyperlink ref="V45" r:id="rId82" display="http://pbs.twimg.com/profile_images/1076462504002375680/grqsiD9i_normal.jpg"/>
    <hyperlink ref="V46" r:id="rId83" display="http://pbs.twimg.com/profile_images/1076462504002375680/grqsiD9i_normal.jpg"/>
    <hyperlink ref="V47" r:id="rId84" display="http://pbs.twimg.com/profile_images/1031938102594437121/cNr3J7YT_normal.jpg"/>
    <hyperlink ref="V48" r:id="rId85" display="http://pbs.twimg.com/profile_images/2896874206/ad7f199356e24493dbd851d4cac7a26c_normal.jpeg"/>
    <hyperlink ref="V49" r:id="rId86" display="http://pbs.twimg.com/profile_images/495527403385790464/Nb27efC7_normal.jpeg"/>
    <hyperlink ref="V50" r:id="rId87" display="http://pbs.twimg.com/profile_images/3060331708/482e5863958e91bedad75f369e24a22b_normal.jpeg"/>
    <hyperlink ref="V51" r:id="rId88" display="http://pbs.twimg.com/profile_images/599982401276645376/RHwtzxAk_normal.jpg"/>
    <hyperlink ref="V52" r:id="rId89" display="http://pbs.twimg.com/profile_images/1033003454871076865/TOiGZ8pQ_normal.jpg"/>
    <hyperlink ref="V53" r:id="rId90" display="http://pbs.twimg.com/profile_images/875634403388530689/t4DD_msf_normal.jpg"/>
    <hyperlink ref="V54" r:id="rId91" display="http://pbs.twimg.com/profile_images/694634209567068160/R8oCIMeb_normal.png"/>
    <hyperlink ref="V55" r:id="rId92" display="http://pbs.twimg.com/profile_images/891102526958743552/DuELEcYv_normal.jpg"/>
    <hyperlink ref="V56" r:id="rId93" display="https://pbs.twimg.com/media/D88fLp2XkAAkGKo.jpg"/>
    <hyperlink ref="V57" r:id="rId94" display="http://pbs.twimg.com/profile_images/1077693084396281856/z8BAYDcQ_normal.jpg"/>
    <hyperlink ref="V58" r:id="rId95" display="http://pbs.twimg.com/profile_images/842229936710684673/wu5kh6qG_normal.jpg"/>
    <hyperlink ref="V59" r:id="rId96" display="http://pbs.twimg.com/profile_images/929705104978206720/rVOhx8VZ_normal.jpg"/>
    <hyperlink ref="V60" r:id="rId97" display="http://pbs.twimg.com/profile_images/417029068056711169/iUWDzcOj_normal.jpeg"/>
    <hyperlink ref="V61" r:id="rId98" display="http://pbs.twimg.com/profile_images/673468724725305344/O0-6K7mw_normal.jpg"/>
    <hyperlink ref="V62" r:id="rId99" display="http://pbs.twimg.com/profile_images/799434069469560832/48taTL_n_normal.jpg"/>
    <hyperlink ref="V63" r:id="rId100" display="http://pbs.twimg.com/profile_images/1169575312/payaso_normal.jpg"/>
    <hyperlink ref="V64" r:id="rId101" display="http://pbs.twimg.com/profile_images/1169575312/payaso_normal.jpg"/>
    <hyperlink ref="V65" r:id="rId102" display="https://pbs.twimg.com/media/D9HENpBWwAALea9.jpg"/>
    <hyperlink ref="V66" r:id="rId103" display="http://pbs.twimg.com/profile_images/1111340256459149312/mwPz2SKE_normal.png"/>
    <hyperlink ref="V67" r:id="rId104" display="http://pbs.twimg.com/profile_images/1041780951813169153/IMkHkS5S_normal.jpg"/>
    <hyperlink ref="V68" r:id="rId105" display="http://pbs.twimg.com/profile_images/1004235176082321408/sr8WYJoB_normal.jpg"/>
    <hyperlink ref="V69" r:id="rId106" display="http://pbs.twimg.com/profile_images/985359623023661056/qb8So_uq_normal.jpg"/>
    <hyperlink ref="V70" r:id="rId107" display="https://pbs.twimg.com/ext_tw_video_thumb/1102236150847234048/pu/img/sHxkS1osez3a9fHs.jpg"/>
    <hyperlink ref="V71" r:id="rId108" display="http://pbs.twimg.com/profile_images/1120595044736618496/q6PXCW2P_normal.png"/>
    <hyperlink ref="V72" r:id="rId109" display="https://pbs.twimg.com/ext_tw_video_thumb/1139623174243520512/pu/img/bGrwEaW_Z4a_9iFe.jpg"/>
    <hyperlink ref="V73" r:id="rId110" display="http://pbs.twimg.com/profile_images/638758007829082112/ai6lVt4O_normal.jpg"/>
    <hyperlink ref="V74" r:id="rId111" display="https://pbs.twimg.com/media/D9MpW3NXoAAyMyB.jpg"/>
    <hyperlink ref="V75" r:id="rId112" display="http://pbs.twimg.com/profile_images/1140027211761750016/BFTZzNs7_normal.jpg"/>
    <hyperlink ref="V76" r:id="rId113" display="http://pbs.twimg.com/profile_images/751167463266643968/xawG-fPx_normal.jpg"/>
    <hyperlink ref="V77" r:id="rId114" display="http://abs.twimg.com/sticky/default_profile_images/default_profile_normal.png"/>
    <hyperlink ref="V78" r:id="rId115" display="http://abs.twimg.com/sticky/default_profile_images/default_profile_normal.png"/>
    <hyperlink ref="V79" r:id="rId116" display="http://pbs.twimg.com/profile_images/1139641775264534528/UXVUm8hk_normal.jpg"/>
    <hyperlink ref="V80" r:id="rId117" display="http://pbs.twimg.com/profile_images/1119976409253011457/ptSYO0hS_normal.jpg"/>
    <hyperlink ref="V81" r:id="rId118" display="http://pbs.twimg.com/profile_images/710735123876982784/GjV7JWMk_normal.jpg"/>
    <hyperlink ref="V82" r:id="rId119" display="http://pbs.twimg.com/profile_images/1141104180792385537/tyGLIGrd_normal.jpg"/>
    <hyperlink ref="V83" r:id="rId120" display="http://pbs.twimg.com/profile_images/1021474310840635392/pMN9hbZP_normal.jpg"/>
    <hyperlink ref="V84" r:id="rId121" display="http://pbs.twimg.com/profile_images/954866776579358721/M9mIXJhn_normal.jpg"/>
    <hyperlink ref="V85" r:id="rId122" display="http://pbs.twimg.com/profile_images/728817179798425600/uhdE-efq_normal.jpg"/>
    <hyperlink ref="V86" r:id="rId123" display="http://pbs.twimg.com/profile_images/1044351127196581888/tBXN9Hav_normal.jpg"/>
    <hyperlink ref="V87" r:id="rId124" display="http://pbs.twimg.com/profile_images/1121787893461078017/G5hriUX__normal.jpg"/>
    <hyperlink ref="V88" r:id="rId125" display="http://pbs.twimg.com/profile_images/1129326385313538048/xmjNoSTI_normal.jpg"/>
    <hyperlink ref="V89" r:id="rId126" display="http://pbs.twimg.com/profile_images/639966157294972929/tjWR-jyA_normal.jpg"/>
    <hyperlink ref="V90" r:id="rId127" display="http://pbs.twimg.com/profile_images/1137202071730442240/sy9RslhC_normal.png"/>
    <hyperlink ref="V91" r:id="rId128" display="http://pbs.twimg.com/profile_images/1121416275471863808/rxL5hmsa_normal.jpg"/>
    <hyperlink ref="V92" r:id="rId129" display="http://pbs.twimg.com/profile_images/896419782370578432/KOhtDjdy_normal.jpg"/>
    <hyperlink ref="V93" r:id="rId130" display="http://pbs.twimg.com/profile_images/802500349407981568/Rns47sil_normal.jpg"/>
    <hyperlink ref="V94" r:id="rId131" display="https://pbs.twimg.com/amplify_video_thumb/1138571954619740165/img/h5zUx7R9eg-J53T8.jpg"/>
    <hyperlink ref="V95" r:id="rId132" display="http://pbs.twimg.com/profile_images/975455769285013516/v9woXI7E_normal.jpg"/>
    <hyperlink ref="V96" r:id="rId133" display="http://pbs.twimg.com/profile_images/701708113653669888/Nzm67hhC_normal.png"/>
    <hyperlink ref="V97" r:id="rId134" display="http://pbs.twimg.com/profile_images/1052162549385314305/sbVfOrk0_normal.jpg"/>
    <hyperlink ref="V98" r:id="rId135" display="http://pbs.twimg.com/profile_images/658030835623440384/L6b015aU_normal.jpg"/>
    <hyperlink ref="V99" r:id="rId136" display="http://pbs.twimg.com/profile_images/658030835623440384/L6b015aU_normal.jpg"/>
    <hyperlink ref="V100" r:id="rId137" display="http://pbs.twimg.com/profile_images/918117893648285702/IAfpvIJv_normal.jpg"/>
    <hyperlink ref="V101" r:id="rId138" display="http://pbs.twimg.com/profile_images/918117893648285702/IAfpvIJv_normal.jpg"/>
    <hyperlink ref="V102" r:id="rId139" display="https://pbs.twimg.com/media/D9JFjRQX4AAnWml.jpg"/>
    <hyperlink ref="V103" r:id="rId140" display="http://pbs.twimg.com/profile_images/869962597424025601/3NHd0kZ__normal.jpg"/>
    <hyperlink ref="V104" r:id="rId141" display="https://pbs.twimg.com/amplify_video_thumb/1138571954619740165/img/h5zUx7R9eg-J53T8.jpg"/>
    <hyperlink ref="V105" r:id="rId142" display="http://pbs.twimg.com/profile_images/869962597424025601/3NHd0kZ__normal.jpg"/>
    <hyperlink ref="V106" r:id="rId143" display="http://pbs.twimg.com/profile_images/958945784614940672/qIOsYTHC_normal.jpg"/>
    <hyperlink ref="V107" r:id="rId144" display="http://pbs.twimg.com/profile_images/1404245782/igeek_normal.jpg"/>
    <hyperlink ref="V108" r:id="rId145" display="http://pbs.twimg.com/profile_images/776889901363200000/5tOK3KSi_normal.jpg"/>
    <hyperlink ref="V109" r:id="rId146" display="http://pbs.twimg.com/profile_images/880205702807134209/UebmHtmR_normal.jpg"/>
    <hyperlink ref="V110" r:id="rId147" display="http://pbs.twimg.com/profile_images/629961396860522496/0ZbeKY4p_normal.jpg"/>
    <hyperlink ref="V111" r:id="rId148" display="http://pbs.twimg.com/profile_images/629961396860522496/0ZbeKY4p_normal.jpg"/>
    <hyperlink ref="V112" r:id="rId149" display="http://pbs.twimg.com/profile_images/826504168928059394/vBWBmljZ_normal.jpg"/>
    <hyperlink ref="V113" r:id="rId150" display="http://pbs.twimg.com/profile_images/1122007369276432384/NRvxTCE3_normal.jpg"/>
    <hyperlink ref="V114" r:id="rId151" display="http://pbs.twimg.com/profile_images/1135494912852582402/BQ1rwRVd_normal.jpg"/>
    <hyperlink ref="V115" r:id="rId152" display="http://pbs.twimg.com/profile_images/1132481920632262657/7fkuOuHt_normal.jpg"/>
    <hyperlink ref="V116" r:id="rId153" display="http://pbs.twimg.com/profile_images/706025677733105664/MA9aa0wc_normal.jpg"/>
    <hyperlink ref="V117" r:id="rId154" display="https://pbs.twimg.com/media/D9SQuT2XYAcXuNC.jpg"/>
    <hyperlink ref="V118" r:id="rId155" display="http://pbs.twimg.com/profile_images/1116369812962332678/iTmzPlmG_normal.png"/>
    <hyperlink ref="V119" r:id="rId156" display="http://pbs.twimg.com/profile_images/510421817429745664/IOWYFRqF_normal.jpeg"/>
    <hyperlink ref="V120" r:id="rId157" display="https://pbs.twimg.com/media/D9TjQf7X4AEfEoY.jpg"/>
    <hyperlink ref="V121" r:id="rId158" display="http://pbs.twimg.com/profile_images/729474806765129728/vmBrCuy8_normal.jpg"/>
    <hyperlink ref="V122" r:id="rId159" display="https://pbs.twimg.com/media/D9XAvt-UIAAsmKA.jpg"/>
    <hyperlink ref="V123" r:id="rId160" display="http://pbs.twimg.com/profile_images/1125366729670926337/LDSAx5u1_normal.png"/>
    <hyperlink ref="V124" r:id="rId161" display="http://pbs.twimg.com/profile_images/1058379605898215424/FW_HGkBe_normal.jpg"/>
    <hyperlink ref="V127" r:id="rId162" display="http://pbs.twimg.com/profile_images/1107936345769607169/sJKWJd7g_normal.png"/>
    <hyperlink ref="V128" r:id="rId163" display="http://pbs.twimg.com/profile_images/1107936345769607169/sJKWJd7g_normal.png"/>
    <hyperlink ref="V129" r:id="rId164" display="http://pbs.twimg.com/profile_images/1084174813512548353/ZwdGsivD_normal.jpg"/>
    <hyperlink ref="V130" r:id="rId165" display="https://pbs.twimg.com/media/D9XdtB2WwAAgcwh.jpg"/>
    <hyperlink ref="V131" r:id="rId166" display="http://pbs.twimg.com/profile_images/1036896082234695680/jOa56KeR_normal.jpg"/>
    <hyperlink ref="V132" r:id="rId167" display="http://pbs.twimg.com/profile_images/1036896082234695680/jOa56KeR_normal.jpg"/>
    <hyperlink ref="Z3" r:id="rId168" display="https://twitter.com/mariaelide5/status/1137622607413559296"/>
    <hyperlink ref="Z4" r:id="rId169" display="https://twitter.com/xapiens/status/1137740215756439552"/>
    <hyperlink ref="Z5" r:id="rId170" display="https://twitter.com/aya_ddt/status/1137740367531352064"/>
    <hyperlink ref="Z6" r:id="rId171" display="https://twitter.com/kitaekwon/status/1137786292303872000"/>
    <hyperlink ref="Z7" r:id="rId172" display="https://twitter.com/gnssfeed/status/1137835935498825729"/>
    <hyperlink ref="Z8" r:id="rId173" display="https://twitter.com/mgarnzy/status/1138109528715681792"/>
    <hyperlink ref="Z9" r:id="rId174" display="https://twitter.com/janisku7/status/1138109747587112961"/>
    <hyperlink ref="Z10" r:id="rId175" display="https://twitter.com/pollito_verde/status/1138112636627738624"/>
    <hyperlink ref="Z11" r:id="rId176" display="https://twitter.com/soulpageit/status/1138317503145349120"/>
    <hyperlink ref="Z12" r:id="rId177" display="https://twitter.com/highbladecables/status/1138379057496805377"/>
    <hyperlink ref="Z13" r:id="rId178" display="https://twitter.com/tsspl2006/status/1138424440394354689"/>
    <hyperlink ref="Z14" r:id="rId179" display="https://twitter.com/robotandaiworld/status/1132765437782122502"/>
    <hyperlink ref="Z15" r:id="rId180" display="https://twitter.com/jenny_oceanhun/status/1138528142589607936"/>
    <hyperlink ref="Z16" r:id="rId181" display="https://twitter.com/jdhark1/status/1138755654515154950"/>
    <hyperlink ref="Z17" r:id="rId182" display="https://twitter.com/aliasrobotics/status/1138757469918941186"/>
    <hyperlink ref="Z18" r:id="rId183" display="https://twitter.com/designsparkrs/status/1138109232950272002"/>
    <hyperlink ref="Z19" r:id="rId184" display="https://twitter.com/designsparkrs/status/1138163470225027074"/>
    <hyperlink ref="Z20" r:id="rId185" display="https://twitter.com/semielectronics/status/1138781158714544128"/>
    <hyperlink ref="Z21" r:id="rId186" display="https://twitter.com/rosindustrial/status/1138796272914227200"/>
    <hyperlink ref="Z22" r:id="rId187" display="https://twitter.com/rosinproject/status/1138756292598804481"/>
    <hyperlink ref="Z23" r:id="rId188" display="https://twitter.com/ahcorde/status/1138809054262910977"/>
    <hyperlink ref="Z24" r:id="rId189" display="https://twitter.com/karolina_kurzac/status/1138834593346228224"/>
    <hyperlink ref="Z25" r:id="rId190" display="https://twitter.com/sally_ann_melia/status/1138879081766969344"/>
    <hyperlink ref="Z26" r:id="rId191" display="https://twitter.com/jeremyscook/status/1139166074631598082"/>
    <hyperlink ref="Z27" r:id="rId192" display="https://twitter.com/konrad_it/status/1139170642903932928"/>
    <hyperlink ref="Z28" r:id="rId193" display="https://twitter.com/thilozimmermann/status/1138754370445684737"/>
    <hyperlink ref="Z29" r:id="rId194" display="https://twitter.com/dragandbot/status/1139184352636616705"/>
    <hyperlink ref="Z30" r:id="rId195" display="https://twitter.com/dragandbot/status/1138540536074256384"/>
    <hyperlink ref="Z31" r:id="rId196" display="https://twitter.com/nadia_armogathe/status/1139294321650409474"/>
    <hyperlink ref="Z32" r:id="rId197" display="https://twitter.com/al0ha/status/1139296276070223878"/>
    <hyperlink ref="Z33" r:id="rId198" display="https://twitter.com/monteagudo_ai/status/1139297021213302784"/>
    <hyperlink ref="Z34" r:id="rId199" display="https://twitter.com/gpmt/status/1139304630939201543"/>
    <hyperlink ref="Z35" r:id="rId200" display="https://twitter.com/sandra_king2/status/1139307320926711808"/>
    <hyperlink ref="Z36" r:id="rId201" display="https://twitter.com/ottawapete/status/1139311113433223172"/>
    <hyperlink ref="Z37" r:id="rId202" display="https://twitter.com/richardmedina23/status/1139327707232309248"/>
    <hyperlink ref="Z38" r:id="rId203" display="https://twitter.com/am_parial/status/1139339312816779264"/>
    <hyperlink ref="Z39" r:id="rId204" display="https://twitter.com/nimojerobbb/status/1139340162767511552"/>
    <hyperlink ref="Z40" r:id="rId205" display="https://twitter.com/deltalema08/status/1139371620592566272"/>
    <hyperlink ref="Z41" r:id="rId206" display="https://twitter.com/mohammed_kaabar/status/1139373806462496774"/>
    <hyperlink ref="Z42" r:id="rId207" display="https://twitter.com/shakilchowdhry/status/1139389211356696577"/>
    <hyperlink ref="Z43" r:id="rId208" display="https://twitter.com/risto_matti/status/1139391595734716416"/>
    <hyperlink ref="Z44" r:id="rId209" display="https://twitter.com/bizuser/status/1138421553660489728"/>
    <hyperlink ref="Z45" r:id="rId210" display="https://twitter.com/thecuriousluke/status/1138421640788881408"/>
    <hyperlink ref="Z46" r:id="rId211" display="https://twitter.com/thecuriousluke/status/1139391806099972098"/>
    <hyperlink ref="Z47" r:id="rId212" display="https://twitter.com/saul_ventura__/status/1139391963663257601"/>
    <hyperlink ref="Z48" r:id="rId213" display="https://twitter.com/gaolata/status/1139404063110418432"/>
    <hyperlink ref="Z49" r:id="rId214" display="https://twitter.com/nathalialehen/status/1139420682058526720"/>
    <hyperlink ref="Z50" r:id="rId215" display="https://twitter.com/mcscorporate/status/1139424129726070784"/>
    <hyperlink ref="Z51" r:id="rId216" display="https://twitter.com/paolaebranati/status/1139424761728180224"/>
    <hyperlink ref="Z52" r:id="rId217" display="https://twitter.com/bswavely/status/1139456696835874816"/>
    <hyperlink ref="Z53" r:id="rId218" display="https://twitter.com/yaroslava_up/status/1139457498283483136"/>
    <hyperlink ref="Z54" r:id="rId219" display="https://twitter.com/tindie/status/1139474058599424000"/>
    <hyperlink ref="Z55" r:id="rId220" display="https://twitter.com/bookeunjang/status/1139475438848237568"/>
    <hyperlink ref="Z56" r:id="rId221" display="https://twitter.com/shawnhymel/status/1139163517217644544"/>
    <hyperlink ref="Z57" r:id="rId222" display="https://twitter.com/tk_d3sign/status/1139483436685508609"/>
    <hyperlink ref="Z58" r:id="rId223" display="https://twitter.com/belgiuminvestor/status/1139488098067390465"/>
    <hyperlink ref="Z59" r:id="rId224" display="https://twitter.com/shaunwiggins/status/1139488605238419456"/>
    <hyperlink ref="Z60" r:id="rId225" display="https://twitter.com/itsmylivetech/status/1139505280234991616"/>
    <hyperlink ref="Z61" r:id="rId226" display="https://twitter.com/jayeshmthakur/status/1139532447211634688"/>
    <hyperlink ref="Z62" r:id="rId227" display="https://twitter.com/leadhershipnow/status/1139571367798398978"/>
    <hyperlink ref="Z63" r:id="rId228" display="https://twitter.com/markant8/status/1139624984802779136"/>
    <hyperlink ref="Z64" r:id="rId229" display="https://twitter.com/markant8/status/1139625679367000064"/>
    <hyperlink ref="Z65" r:id="rId230" display="https://twitter.com/lance_edelman/status/1139907920987066369"/>
    <hyperlink ref="Z66" r:id="rId231" display="https://twitter.com/msarozz/status/1140050476093845505"/>
    <hyperlink ref="Z67" r:id="rId232" display="https://twitter.com/manifattura40/status/1140050513104449536"/>
    <hyperlink ref="Z68" r:id="rId233" display="https://twitter.com/machine_ml/status/1140050630985289728"/>
    <hyperlink ref="Z69" r:id="rId234" display="https://twitter.com/melucaslira/status/1140086818651672576"/>
    <hyperlink ref="Z70" r:id="rId235" display="https://twitter.com/khalidhamdan0/status/1102482643621502976"/>
    <hyperlink ref="Z71" r:id="rId236" display="https://twitter.com/belamutschler/status/1140174641870319616"/>
    <hyperlink ref="Z72" r:id="rId237" display="https://twitter.com/stevelareau/status/1139623242329726976"/>
    <hyperlink ref="Z73" r:id="rId238" display="https://twitter.com/sabinemondestin/status/1140299539896815616"/>
    <hyperlink ref="Z74" r:id="rId239" display="https://twitter.com/teddyrobotics/status/1140300607137505280"/>
    <hyperlink ref="Z75" r:id="rId240" display="https://twitter.com/adamcholewiski1/status/1140378819653709824"/>
    <hyperlink ref="Z76" r:id="rId241" display="https://twitter.com/mastersonbarry/status/1140379551798878208"/>
    <hyperlink ref="Z77" r:id="rId242" display="https://twitter.com/freetoopt/status/1139294884911648768"/>
    <hyperlink ref="Z78" r:id="rId243" display="https://twitter.com/freetoopt/status/1140380033954881536"/>
    <hyperlink ref="Z79" r:id="rId244" display="https://twitter.com/smione3/status/1140380642468880384"/>
    <hyperlink ref="Z80" r:id="rId245" display="https://twitter.com/no0on977/status/1140380981335076869"/>
    <hyperlink ref="Z81" r:id="rId246" display="https://twitter.com/sectest9/status/1140381002251919361"/>
    <hyperlink ref="Z82" r:id="rId247" display="https://twitter.com/ftugcekose/status/1140381171492302848"/>
    <hyperlink ref="Z83" r:id="rId248" display="https://twitter.com/epicrelevance/status/1140381489445707776"/>
    <hyperlink ref="Z84" r:id="rId249" display="https://twitter.com/redblockchain/status/1140381987242500096"/>
    <hyperlink ref="Z85" r:id="rId250" display="https://twitter.com/santiagorojas/status/1140386123375677440"/>
    <hyperlink ref="Z86" r:id="rId251" display="https://twitter.com/jfrf_voyager/status/1140396755592372230"/>
    <hyperlink ref="Z87" r:id="rId252" display="https://twitter.com/tegar09/status/1140411469344854016"/>
    <hyperlink ref="Z88" r:id="rId253" display="https://twitter.com/mohr_inno/status/1140419276567928833"/>
    <hyperlink ref="Z89" r:id="rId254" display="https://twitter.com/galileus_exhorb/status/1140427331644854274"/>
    <hyperlink ref="Z90" r:id="rId255" display="https://twitter.com/digiaustralia/status/1140442900389486592"/>
    <hyperlink ref="Z91" r:id="rId256" display="https://twitter.com/alberto02891011/status/1140470500075945986"/>
    <hyperlink ref="Z92" r:id="rId257" display="https://twitter.com/waterpond/status/1140473020886073345"/>
    <hyperlink ref="Z93" r:id="rId258" display="https://twitter.com/inov82influence/status/1140474660976508928"/>
    <hyperlink ref="Z94" r:id="rId259" display="https://twitter.com/rubenroa/status/1140474372928548869"/>
    <hyperlink ref="Z95" r:id="rId260" display="https://twitter.com/e_nterdiscipl/status/1140474711735963650"/>
    <hyperlink ref="Z96" r:id="rId261" display="https://twitter.com/infopronetwork/status/1140478508919115777"/>
    <hyperlink ref="Z97" r:id="rId262" display="https://twitter.com/sam11_pearl/status/1140483069851271168"/>
    <hyperlink ref="Z98" r:id="rId263" display="https://twitter.com/manriquevaldor/status/1139405496236949504"/>
    <hyperlink ref="Z99" r:id="rId264" display="https://twitter.com/manriquevaldor/status/1140495462547566595"/>
    <hyperlink ref="Z100" r:id="rId265" display="https://twitter.com/alfredsunil/status/1139402190714372097"/>
    <hyperlink ref="Z101" r:id="rId266" display="https://twitter.com/alfredsunil/status/1140516212310454272"/>
    <hyperlink ref="Z102" r:id="rId267" display="https://twitter.com/techvisornl/status/1140050129384333312"/>
    <hyperlink ref="Z103" r:id="rId268" display="https://twitter.com/machinelearn_d/status/1140067213233098765"/>
    <hyperlink ref="Z104" r:id="rId269" display="https://twitter.com/benedicterios/status/1140517000789274624"/>
    <hyperlink ref="Z105" r:id="rId270" display="https://twitter.com/machinelearn_d/status/1140519514506842112"/>
    <hyperlink ref="Z106" r:id="rId271" display="https://twitter.com/nayana_ks/status/1140516708735602688"/>
    <hyperlink ref="Z107" r:id="rId272" display="https://twitter.com/gamergeeknews/status/1140552184511119361"/>
    <hyperlink ref="Z108" r:id="rId273" display="https://twitter.com/nadiacamandona/status/1140552097420763136"/>
    <hyperlink ref="Z109" r:id="rId274" display="https://twitter.com/dcaravana/status/1140558936304697344"/>
    <hyperlink ref="Z110" r:id="rId275" display="https://twitter.com/sunnymshah/status/1139404165245886464"/>
    <hyperlink ref="Z111" r:id="rId276" display="https://twitter.com/sunnymshah/status/1140585046631485442"/>
    <hyperlink ref="Z112" r:id="rId277" display="https://twitter.com/quebreda/status/1140642989175463936"/>
    <hyperlink ref="Z113" r:id="rId278" display="https://twitter.com/cryptopulse6/status/1140647002260287488"/>
    <hyperlink ref="Z114" r:id="rId279" display="https://twitter.com/modis001/status/1140659324458586112"/>
    <hyperlink ref="Z115" r:id="rId280" display="https://twitter.com/zuntman/status/1140669615519010816"/>
    <hyperlink ref="Z116" r:id="rId281" display="https://twitter.com/calmsannic/status/1140696980370407424"/>
    <hyperlink ref="Z117" r:id="rId282" display="https://twitter.com/hainbuchamerica/status/1140695732506243072"/>
    <hyperlink ref="Z118" r:id="rId283" display="https://twitter.com/imtschicago/status/1140699336520675328"/>
    <hyperlink ref="Z119" r:id="rId284" display="https://twitter.com/diversity54/status/1140736248904146944"/>
    <hyperlink ref="Z120" r:id="rId285" display="https://twitter.com/msi_tec/status/1140786480085905408"/>
    <hyperlink ref="Z121" r:id="rId286" display="https://twitter.com/josepayano/status/1140818704986451968"/>
    <hyperlink ref="Z122" r:id="rId287" display="https://twitter.com/evejobschair/status/1141030012230889473"/>
    <hyperlink ref="Z123" r:id="rId288" display="https://twitter.com/jett_grunfeld/status/1141032156027924480"/>
    <hyperlink ref="Z124" r:id="rId289" display="https://twitter.com/mclynd/status/1140380906827464706"/>
    <hyperlink ref="Z125" r:id="rId290" display="https://twitter.com/ronald_vanloon/status/1139293618349498369"/>
    <hyperlink ref="Z126" r:id="rId291" display="https://twitter.com/ronald_vanloon/status/1140378768449556480"/>
    <hyperlink ref="Z127" r:id="rId292" display="https://twitter.com/ronald_vanloon/status/1140658614849417216"/>
    <hyperlink ref="Z128" r:id="rId293" display="https://twitter.com/ronald_vanloon/status/1141001625827532800"/>
    <hyperlink ref="Z129" r:id="rId294" display="https://twitter.com/awc978/status/1141051260231147520"/>
    <hyperlink ref="Z130" r:id="rId295" display="https://twitter.com/compxplorersuk/status/1141061847703011329"/>
    <hyperlink ref="Z131" r:id="rId296" display="https://twitter.com/snapplsci/status/1138526907258068992"/>
    <hyperlink ref="Z132" r:id="rId297" display="https://twitter.com/snapplsci/status/1141101312924442627"/>
  </hyperlinks>
  <printOptions/>
  <pageMargins left="0.7" right="0.7" top="0.75" bottom="0.75" header="0.3" footer="0.3"/>
  <pageSetup horizontalDpi="600" verticalDpi="600" orientation="portrait" r:id="rId301"/>
  <legacyDrawing r:id="rId299"/>
  <tableParts>
    <tablePart r:id="rId30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2A17-6ADE-4172-8219-6F1D774A7588}">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2571</v>
      </c>
      <c r="B1" s="13" t="s">
        <v>34</v>
      </c>
    </row>
    <row r="2" spans="1:2" ht="15">
      <c r="A2" s="113" t="s">
        <v>347</v>
      </c>
      <c r="B2" s="78">
        <v>1565.865591</v>
      </c>
    </row>
    <row r="3" spans="1:2" ht="15">
      <c r="A3" s="113" t="s">
        <v>358</v>
      </c>
      <c r="B3" s="78">
        <v>1555.166667</v>
      </c>
    </row>
    <row r="4" spans="1:2" ht="15">
      <c r="A4" s="113" t="s">
        <v>346</v>
      </c>
      <c r="B4" s="78">
        <v>1338.865591</v>
      </c>
    </row>
    <row r="5" spans="1:2" ht="15">
      <c r="A5" s="113" t="s">
        <v>357</v>
      </c>
      <c r="B5" s="78">
        <v>1035.5</v>
      </c>
    </row>
    <row r="6" spans="1:2" ht="15">
      <c r="A6" s="113" t="s">
        <v>327</v>
      </c>
      <c r="B6" s="78">
        <v>664</v>
      </c>
    </row>
    <row r="7" spans="1:2" ht="15">
      <c r="A7" s="113" t="s">
        <v>326</v>
      </c>
      <c r="B7" s="78">
        <v>456</v>
      </c>
    </row>
    <row r="8" spans="1:2" ht="15">
      <c r="A8" s="113" t="s">
        <v>274</v>
      </c>
      <c r="B8" s="78">
        <v>450.032258</v>
      </c>
    </row>
    <row r="9" spans="1:2" ht="15">
      <c r="A9" s="113" t="s">
        <v>291</v>
      </c>
      <c r="B9" s="78">
        <v>304.032258</v>
      </c>
    </row>
    <row r="10" spans="1:2" ht="15">
      <c r="A10" s="113" t="s">
        <v>299</v>
      </c>
      <c r="B10" s="78">
        <v>154</v>
      </c>
    </row>
    <row r="11" spans="1:2" ht="15">
      <c r="A11" s="113" t="s">
        <v>355</v>
      </c>
      <c r="B11" s="78">
        <v>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854C-32CC-455C-9240-937A8CB8A1D8}">
  <dimension ref="A25:B108"/>
  <sheetViews>
    <sheetView workbookViewId="0" topLeftCell="A1"/>
  </sheetViews>
  <sheetFormatPr defaultColWidth="9.140625" defaultRowHeight="15"/>
  <cols>
    <col min="1" max="1" width="14.28125" style="0" bestFit="1" customWidth="1"/>
    <col min="2" max="2" width="23.8515625" style="0" bestFit="1" customWidth="1"/>
  </cols>
  <sheetData>
    <row r="25" spans="1:2" ht="15">
      <c r="A25" s="122" t="s">
        <v>2573</v>
      </c>
      <c r="B25" t="s">
        <v>2572</v>
      </c>
    </row>
    <row r="26" spans="1:2" ht="15">
      <c r="A26" s="123" t="s">
        <v>2575</v>
      </c>
      <c r="B26" s="3">
        <v>130</v>
      </c>
    </row>
    <row r="27" spans="1:2" ht="15">
      <c r="A27" s="124" t="s">
        <v>2576</v>
      </c>
      <c r="B27" s="3">
        <v>1</v>
      </c>
    </row>
    <row r="28" spans="1:2" ht="15">
      <c r="A28" s="125" t="s">
        <v>2577</v>
      </c>
      <c r="B28" s="3">
        <v>1</v>
      </c>
    </row>
    <row r="29" spans="1:2" ht="15">
      <c r="A29" s="126" t="s">
        <v>2578</v>
      </c>
      <c r="B29" s="3">
        <v>1</v>
      </c>
    </row>
    <row r="30" spans="1:2" ht="15">
      <c r="A30" s="124" t="s">
        <v>2579</v>
      </c>
      <c r="B30" s="3">
        <v>1</v>
      </c>
    </row>
    <row r="31" spans="1:2" ht="15">
      <c r="A31" s="125" t="s">
        <v>2580</v>
      </c>
      <c r="B31" s="3">
        <v>1</v>
      </c>
    </row>
    <row r="32" spans="1:2" ht="15">
      <c r="A32" s="126" t="s">
        <v>2581</v>
      </c>
      <c r="B32" s="3">
        <v>1</v>
      </c>
    </row>
    <row r="33" spans="1:2" ht="15">
      <c r="A33" s="124" t="s">
        <v>2582</v>
      </c>
      <c r="B33" s="3">
        <v>128</v>
      </c>
    </row>
    <row r="34" spans="1:2" ht="15">
      <c r="A34" s="125" t="s">
        <v>2583</v>
      </c>
      <c r="B34" s="3">
        <v>5</v>
      </c>
    </row>
    <row r="35" spans="1:2" ht="15">
      <c r="A35" s="126" t="s">
        <v>2584</v>
      </c>
      <c r="B35" s="3">
        <v>1</v>
      </c>
    </row>
    <row r="36" spans="1:2" ht="15">
      <c r="A36" s="126" t="s">
        <v>2585</v>
      </c>
      <c r="B36" s="3">
        <v>2</v>
      </c>
    </row>
    <row r="37" spans="1:2" ht="15">
      <c r="A37" s="126" t="s">
        <v>2586</v>
      </c>
      <c r="B37" s="3">
        <v>1</v>
      </c>
    </row>
    <row r="38" spans="1:2" ht="15">
      <c r="A38" s="126" t="s">
        <v>2581</v>
      </c>
      <c r="B38" s="3">
        <v>1</v>
      </c>
    </row>
    <row r="39" spans="1:2" ht="15">
      <c r="A39" s="125" t="s">
        <v>2587</v>
      </c>
      <c r="B39" s="3">
        <v>5</v>
      </c>
    </row>
    <row r="40" spans="1:2" ht="15">
      <c r="A40" s="126" t="s">
        <v>2585</v>
      </c>
      <c r="B40" s="3">
        <v>4</v>
      </c>
    </row>
    <row r="41" spans="1:2" ht="15">
      <c r="A41" s="126" t="s">
        <v>2588</v>
      </c>
      <c r="B41" s="3">
        <v>1</v>
      </c>
    </row>
    <row r="42" spans="1:2" ht="15">
      <c r="A42" s="125" t="s">
        <v>2589</v>
      </c>
      <c r="B42" s="3">
        <v>8</v>
      </c>
    </row>
    <row r="43" spans="1:2" ht="15">
      <c r="A43" s="126" t="s">
        <v>2590</v>
      </c>
      <c r="B43" s="3">
        <v>1</v>
      </c>
    </row>
    <row r="44" spans="1:2" ht="15">
      <c r="A44" s="126" t="s">
        <v>2591</v>
      </c>
      <c r="B44" s="3">
        <v>1</v>
      </c>
    </row>
    <row r="45" spans="1:2" ht="15">
      <c r="A45" s="126" t="s">
        <v>2592</v>
      </c>
      <c r="B45" s="3">
        <v>3</v>
      </c>
    </row>
    <row r="46" spans="1:2" ht="15">
      <c r="A46" s="126" t="s">
        <v>2588</v>
      </c>
      <c r="B46" s="3">
        <v>2</v>
      </c>
    </row>
    <row r="47" spans="1:2" ht="15">
      <c r="A47" s="126" t="s">
        <v>2593</v>
      </c>
      <c r="B47" s="3">
        <v>1</v>
      </c>
    </row>
    <row r="48" spans="1:2" ht="15">
      <c r="A48" s="125" t="s">
        <v>2594</v>
      </c>
      <c r="B48" s="3">
        <v>9</v>
      </c>
    </row>
    <row r="49" spans="1:2" ht="15">
      <c r="A49" s="126" t="s">
        <v>2595</v>
      </c>
      <c r="B49" s="3">
        <v>4</v>
      </c>
    </row>
    <row r="50" spans="1:2" ht="15">
      <c r="A50" s="126" t="s">
        <v>2592</v>
      </c>
      <c r="B50" s="3">
        <v>1</v>
      </c>
    </row>
    <row r="51" spans="1:2" ht="15">
      <c r="A51" s="126" t="s">
        <v>2596</v>
      </c>
      <c r="B51" s="3">
        <v>1</v>
      </c>
    </row>
    <row r="52" spans="1:2" ht="15">
      <c r="A52" s="126" t="s">
        <v>2597</v>
      </c>
      <c r="B52" s="3">
        <v>1</v>
      </c>
    </row>
    <row r="53" spans="1:2" ht="15">
      <c r="A53" s="126" t="s">
        <v>2585</v>
      </c>
      <c r="B53" s="3">
        <v>1</v>
      </c>
    </row>
    <row r="54" spans="1:2" ht="15">
      <c r="A54" s="126" t="s">
        <v>2586</v>
      </c>
      <c r="B54" s="3">
        <v>1</v>
      </c>
    </row>
    <row r="55" spans="1:2" ht="15">
      <c r="A55" s="125" t="s">
        <v>2598</v>
      </c>
      <c r="B55" s="3">
        <v>12</v>
      </c>
    </row>
    <row r="56" spans="1:2" ht="15">
      <c r="A56" s="126" t="s">
        <v>2596</v>
      </c>
      <c r="B56" s="3">
        <v>2</v>
      </c>
    </row>
    <row r="57" spans="1:2" ht="15">
      <c r="A57" s="126" t="s">
        <v>2597</v>
      </c>
      <c r="B57" s="3">
        <v>2</v>
      </c>
    </row>
    <row r="58" spans="1:2" ht="15">
      <c r="A58" s="126" t="s">
        <v>2599</v>
      </c>
      <c r="B58" s="3">
        <v>6</v>
      </c>
    </row>
    <row r="59" spans="1:2" ht="15">
      <c r="A59" s="126" t="s">
        <v>2600</v>
      </c>
      <c r="B59" s="3">
        <v>2</v>
      </c>
    </row>
    <row r="60" spans="1:2" ht="15">
      <c r="A60" s="125" t="s">
        <v>2601</v>
      </c>
      <c r="B60" s="3">
        <v>29</v>
      </c>
    </row>
    <row r="61" spans="1:2" ht="15">
      <c r="A61" s="126" t="s">
        <v>2602</v>
      </c>
      <c r="B61" s="3">
        <v>1</v>
      </c>
    </row>
    <row r="62" spans="1:2" ht="15">
      <c r="A62" s="126" t="s">
        <v>2603</v>
      </c>
      <c r="B62" s="3">
        <v>2</v>
      </c>
    </row>
    <row r="63" spans="1:2" ht="15">
      <c r="A63" s="126" t="s">
        <v>2604</v>
      </c>
      <c r="B63" s="3">
        <v>2</v>
      </c>
    </row>
    <row r="64" spans="1:2" ht="15">
      <c r="A64" s="126" t="s">
        <v>2605</v>
      </c>
      <c r="B64" s="3">
        <v>4</v>
      </c>
    </row>
    <row r="65" spans="1:2" ht="15">
      <c r="A65" s="126" t="s">
        <v>2590</v>
      </c>
      <c r="B65" s="3">
        <v>4</v>
      </c>
    </row>
    <row r="66" spans="1:2" ht="15">
      <c r="A66" s="126" t="s">
        <v>2606</v>
      </c>
      <c r="B66" s="3">
        <v>3</v>
      </c>
    </row>
    <row r="67" spans="1:2" ht="15">
      <c r="A67" s="126" t="s">
        <v>2578</v>
      </c>
      <c r="B67" s="3">
        <v>1</v>
      </c>
    </row>
    <row r="68" spans="1:2" ht="15">
      <c r="A68" s="126" t="s">
        <v>2591</v>
      </c>
      <c r="B68" s="3">
        <v>1</v>
      </c>
    </row>
    <row r="69" spans="1:2" ht="15">
      <c r="A69" s="126" t="s">
        <v>2595</v>
      </c>
      <c r="B69" s="3">
        <v>3</v>
      </c>
    </row>
    <row r="70" spans="1:2" ht="15">
      <c r="A70" s="126" t="s">
        <v>2607</v>
      </c>
      <c r="B70" s="3">
        <v>2</v>
      </c>
    </row>
    <row r="71" spans="1:2" ht="15">
      <c r="A71" s="126" t="s">
        <v>2592</v>
      </c>
      <c r="B71" s="3">
        <v>1</v>
      </c>
    </row>
    <row r="72" spans="1:2" ht="15">
      <c r="A72" s="126" t="s">
        <v>2596</v>
      </c>
      <c r="B72" s="3">
        <v>1</v>
      </c>
    </row>
    <row r="73" spans="1:2" ht="15">
      <c r="A73" s="126" t="s">
        <v>2608</v>
      </c>
      <c r="B73" s="3">
        <v>1</v>
      </c>
    </row>
    <row r="74" spans="1:2" ht="15">
      <c r="A74" s="126" t="s">
        <v>2588</v>
      </c>
      <c r="B74" s="3">
        <v>1</v>
      </c>
    </row>
    <row r="75" spans="1:2" ht="15">
      <c r="A75" s="126" t="s">
        <v>2593</v>
      </c>
      <c r="B75" s="3">
        <v>2</v>
      </c>
    </row>
    <row r="76" spans="1:2" ht="15">
      <c r="A76" s="125" t="s">
        <v>2609</v>
      </c>
      <c r="B76" s="3">
        <v>1</v>
      </c>
    </row>
    <row r="77" spans="1:2" ht="15">
      <c r="A77" s="126" t="s">
        <v>2597</v>
      </c>
      <c r="B77" s="3">
        <v>1</v>
      </c>
    </row>
    <row r="78" spans="1:2" ht="15">
      <c r="A78" s="125" t="s">
        <v>2610</v>
      </c>
      <c r="B78" s="3">
        <v>22</v>
      </c>
    </row>
    <row r="79" spans="1:2" ht="15">
      <c r="A79" s="126" t="s">
        <v>2602</v>
      </c>
      <c r="B79" s="3">
        <v>4</v>
      </c>
    </row>
    <row r="80" spans="1:2" ht="15">
      <c r="A80" s="126" t="s">
        <v>2603</v>
      </c>
      <c r="B80" s="3">
        <v>1</v>
      </c>
    </row>
    <row r="81" spans="1:2" ht="15">
      <c r="A81" s="126" t="s">
        <v>2611</v>
      </c>
      <c r="B81" s="3">
        <v>1</v>
      </c>
    </row>
    <row r="82" spans="1:2" ht="15">
      <c r="A82" s="126" t="s">
        <v>2578</v>
      </c>
      <c r="B82" s="3">
        <v>1</v>
      </c>
    </row>
    <row r="83" spans="1:2" ht="15">
      <c r="A83" s="126" t="s">
        <v>2608</v>
      </c>
      <c r="B83" s="3">
        <v>2</v>
      </c>
    </row>
    <row r="84" spans="1:2" ht="15">
      <c r="A84" s="126" t="s">
        <v>2599</v>
      </c>
      <c r="B84" s="3">
        <v>12</v>
      </c>
    </row>
    <row r="85" spans="1:2" ht="15">
      <c r="A85" s="126" t="s">
        <v>2600</v>
      </c>
      <c r="B85" s="3">
        <v>1</v>
      </c>
    </row>
    <row r="86" spans="1:2" ht="15">
      <c r="A86" s="125" t="s">
        <v>2612</v>
      </c>
      <c r="B86" s="3">
        <v>29</v>
      </c>
    </row>
    <row r="87" spans="1:2" ht="15">
      <c r="A87" s="126" t="s">
        <v>2602</v>
      </c>
      <c r="B87" s="3">
        <v>2</v>
      </c>
    </row>
    <row r="88" spans="1:2" ht="15">
      <c r="A88" s="126" t="s">
        <v>2603</v>
      </c>
      <c r="B88" s="3">
        <v>1</v>
      </c>
    </row>
    <row r="89" spans="1:2" ht="15">
      <c r="A89" s="126" t="s">
        <v>2611</v>
      </c>
      <c r="B89" s="3">
        <v>1</v>
      </c>
    </row>
    <row r="90" spans="1:2" ht="15">
      <c r="A90" s="126" t="s">
        <v>2605</v>
      </c>
      <c r="B90" s="3">
        <v>7</v>
      </c>
    </row>
    <row r="91" spans="1:2" ht="15">
      <c r="A91" s="126" t="s">
        <v>2590</v>
      </c>
      <c r="B91" s="3">
        <v>1</v>
      </c>
    </row>
    <row r="92" spans="1:2" ht="15">
      <c r="A92" s="126" t="s">
        <v>2584</v>
      </c>
      <c r="B92" s="3">
        <v>4</v>
      </c>
    </row>
    <row r="93" spans="1:2" ht="15">
      <c r="A93" s="126" t="s">
        <v>2591</v>
      </c>
      <c r="B93" s="3">
        <v>3</v>
      </c>
    </row>
    <row r="94" spans="1:2" ht="15">
      <c r="A94" s="126" t="s">
        <v>2607</v>
      </c>
      <c r="B94" s="3">
        <v>1</v>
      </c>
    </row>
    <row r="95" spans="1:2" ht="15">
      <c r="A95" s="126" t="s">
        <v>2585</v>
      </c>
      <c r="B95" s="3">
        <v>2</v>
      </c>
    </row>
    <row r="96" spans="1:2" ht="15">
      <c r="A96" s="126" t="s">
        <v>2608</v>
      </c>
      <c r="B96" s="3">
        <v>2</v>
      </c>
    </row>
    <row r="97" spans="1:2" ht="15">
      <c r="A97" s="126" t="s">
        <v>2613</v>
      </c>
      <c r="B97" s="3">
        <v>1</v>
      </c>
    </row>
    <row r="98" spans="1:2" ht="15">
      <c r="A98" s="126" t="s">
        <v>2588</v>
      </c>
      <c r="B98" s="3">
        <v>3</v>
      </c>
    </row>
    <row r="99" spans="1:2" ht="15">
      <c r="A99" s="126" t="s">
        <v>2581</v>
      </c>
      <c r="B99" s="3">
        <v>1</v>
      </c>
    </row>
    <row r="100" spans="1:2" ht="15">
      <c r="A100" s="125" t="s">
        <v>2614</v>
      </c>
      <c r="B100" s="3">
        <v>8</v>
      </c>
    </row>
    <row r="101" spans="1:2" ht="15">
      <c r="A101" s="126" t="s">
        <v>2603</v>
      </c>
      <c r="B101" s="3">
        <v>1</v>
      </c>
    </row>
    <row r="102" spans="1:2" ht="15">
      <c r="A102" s="126" t="s">
        <v>2604</v>
      </c>
      <c r="B102" s="3">
        <v>1</v>
      </c>
    </row>
    <row r="103" spans="1:2" ht="15">
      <c r="A103" s="126" t="s">
        <v>2585</v>
      </c>
      <c r="B103" s="3">
        <v>1</v>
      </c>
    </row>
    <row r="104" spans="1:2" ht="15">
      <c r="A104" s="126" t="s">
        <v>2613</v>
      </c>
      <c r="B104" s="3">
        <v>2</v>
      </c>
    </row>
    <row r="105" spans="1:2" ht="15">
      <c r="A105" s="126" t="s">
        <v>2586</v>
      </c>
      <c r="B105" s="3">
        <v>1</v>
      </c>
    </row>
    <row r="106" spans="1:2" ht="15">
      <c r="A106" s="126" t="s">
        <v>2588</v>
      </c>
      <c r="B106" s="3">
        <v>1</v>
      </c>
    </row>
    <row r="107" spans="1:2" ht="15">
      <c r="A107" s="126" t="s">
        <v>2581</v>
      </c>
      <c r="B107" s="3">
        <v>1</v>
      </c>
    </row>
    <row r="108" spans="1:2" ht="15">
      <c r="A108" s="123" t="s">
        <v>2574</v>
      </c>
      <c r="B108"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57421875" style="0" customWidth="1"/>
    <col min="41" max="41" width="15.00390625" style="0" customWidth="1"/>
    <col min="42" max="42" width="11.7109375" style="0" customWidth="1"/>
    <col min="43" max="43" width="9.57421875" style="0" customWidth="1"/>
    <col min="44" max="44" width="15.421875" style="0" customWidth="1"/>
    <col min="45" max="45" width="9.57421875" style="0" customWidth="1"/>
    <col min="46" max="46" width="11.00390625" style="0" customWidth="1"/>
    <col min="47" max="47" width="8.421875" style="0" customWidth="1"/>
    <col min="48" max="48" width="19.00390625" style="0" customWidth="1"/>
    <col min="49" max="49" width="9.421875" style="0" customWidth="1"/>
    <col min="50" max="51" width="14.8515625" style="0" customWidth="1"/>
    <col min="52" max="52" width="14.0039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1" customHeight="1">
      <c r="A2" s="11" t="s">
        <v>5</v>
      </c>
      <c r="B2" t="s">
        <v>2635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1013</v>
      </c>
      <c r="AF2" s="13" t="s">
        <v>1014</v>
      </c>
      <c r="AG2" s="13" t="s">
        <v>1015</v>
      </c>
      <c r="AH2" s="13" t="s">
        <v>1016</v>
      </c>
      <c r="AI2" s="13" t="s">
        <v>1017</v>
      </c>
      <c r="AJ2" s="13" t="s">
        <v>1018</v>
      </c>
      <c r="AK2" s="13" t="s">
        <v>1019</v>
      </c>
      <c r="AL2" s="13" t="s">
        <v>1020</v>
      </c>
      <c r="AM2" s="13" t="s">
        <v>1021</v>
      </c>
      <c r="AN2" s="13" t="s">
        <v>1022</v>
      </c>
      <c r="AO2" s="13" t="s">
        <v>1023</v>
      </c>
      <c r="AP2" s="13" t="s">
        <v>1024</v>
      </c>
      <c r="AQ2" s="13" t="s">
        <v>1025</v>
      </c>
      <c r="AR2" s="13" t="s">
        <v>1026</v>
      </c>
      <c r="AS2" s="13" t="s">
        <v>1027</v>
      </c>
      <c r="AT2" s="13" t="s">
        <v>214</v>
      </c>
      <c r="AU2" s="13" t="s">
        <v>1028</v>
      </c>
      <c r="AV2" s="13" t="s">
        <v>1029</v>
      </c>
      <c r="AW2" s="13" t="s">
        <v>1030</v>
      </c>
      <c r="AX2" s="13" t="s">
        <v>1031</v>
      </c>
      <c r="AY2" s="13" t="s">
        <v>1032</v>
      </c>
      <c r="AZ2" s="13" t="s">
        <v>1033</v>
      </c>
      <c r="BA2" s="13" t="s">
        <v>1921</v>
      </c>
      <c r="BB2" s="117" t="s">
        <v>2320</v>
      </c>
      <c r="BC2" s="117" t="s">
        <v>2321</v>
      </c>
      <c r="BD2" s="117" t="s">
        <v>2322</v>
      </c>
      <c r="BE2" s="117" t="s">
        <v>2323</v>
      </c>
      <c r="BF2" s="117" t="s">
        <v>2324</v>
      </c>
      <c r="BG2" s="117" t="s">
        <v>2333</v>
      </c>
      <c r="BH2" s="117" t="s">
        <v>2338</v>
      </c>
      <c r="BI2" s="117" t="s">
        <v>2366</v>
      </c>
      <c r="BJ2" s="117" t="s">
        <v>2371</v>
      </c>
      <c r="BK2" s="117" t="s">
        <v>2386</v>
      </c>
      <c r="BL2" s="117" t="s">
        <v>2559</v>
      </c>
      <c r="BM2" s="117" t="s">
        <v>2560</v>
      </c>
      <c r="BN2" s="117" t="s">
        <v>2561</v>
      </c>
      <c r="BO2" s="117" t="s">
        <v>2562</v>
      </c>
      <c r="BP2" s="117" t="s">
        <v>2563</v>
      </c>
      <c r="BQ2" s="117" t="s">
        <v>2564</v>
      </c>
      <c r="BR2" s="117" t="s">
        <v>2565</v>
      </c>
      <c r="BS2" s="117" t="s">
        <v>2566</v>
      </c>
      <c r="BT2" s="117" t="s">
        <v>2568</v>
      </c>
      <c r="BU2" s="3"/>
      <c r="BV2" s="3"/>
    </row>
    <row r="3" spans="1:74" ht="37.9" customHeight="1">
      <c r="A3" s="65" t="s">
        <v>234</v>
      </c>
      <c r="C3" s="66"/>
      <c r="D3" s="66" t="s">
        <v>64</v>
      </c>
      <c r="E3" s="67">
        <v>163.3536862665792</v>
      </c>
      <c r="F3" s="69"/>
      <c r="G3" s="102" t="s">
        <v>488</v>
      </c>
      <c r="H3" s="66"/>
      <c r="I3" s="70" t="s">
        <v>234</v>
      </c>
      <c r="J3" s="71"/>
      <c r="K3" s="71"/>
      <c r="L3" s="70" t="s">
        <v>1756</v>
      </c>
      <c r="M3" s="74">
        <v>1.840377770833828</v>
      </c>
      <c r="N3" s="75">
        <v>5309.90478515625</v>
      </c>
      <c r="O3" s="75">
        <v>8841.2080078125</v>
      </c>
      <c r="P3" s="76"/>
      <c r="Q3" s="77"/>
      <c r="R3" s="77"/>
      <c r="S3" s="48"/>
      <c r="T3" s="48">
        <v>0</v>
      </c>
      <c r="U3" s="48">
        <v>3</v>
      </c>
      <c r="V3" s="49">
        <v>0.4</v>
      </c>
      <c r="W3" s="49">
        <v>0.111111</v>
      </c>
      <c r="X3" s="49">
        <v>0</v>
      </c>
      <c r="Y3" s="49">
        <v>0.773248</v>
      </c>
      <c r="Z3" s="49">
        <v>0.3333333333333333</v>
      </c>
      <c r="AA3" s="49">
        <v>0</v>
      </c>
      <c r="AB3" s="72">
        <v>3</v>
      </c>
      <c r="AC3" s="72"/>
      <c r="AD3" s="73"/>
      <c r="AE3" s="78" t="s">
        <v>1034</v>
      </c>
      <c r="AF3" s="78">
        <v>757</v>
      </c>
      <c r="AG3" s="78">
        <v>656</v>
      </c>
      <c r="AH3" s="78">
        <v>23599</v>
      </c>
      <c r="AI3" s="78">
        <v>21217</v>
      </c>
      <c r="AJ3" s="78"/>
      <c r="AK3" s="78" t="s">
        <v>1162</v>
      </c>
      <c r="AL3" s="78"/>
      <c r="AM3" s="78"/>
      <c r="AN3" s="78"/>
      <c r="AO3" s="80">
        <v>42591.67431712963</v>
      </c>
      <c r="AP3" s="83" t="s">
        <v>1450</v>
      </c>
      <c r="AQ3" s="78" t="b">
        <v>1</v>
      </c>
      <c r="AR3" s="78" t="b">
        <v>0</v>
      </c>
      <c r="AS3" s="78" t="b">
        <v>0</v>
      </c>
      <c r="AT3" s="78" t="s">
        <v>1566</v>
      </c>
      <c r="AU3" s="78">
        <v>48</v>
      </c>
      <c r="AV3" s="78"/>
      <c r="AW3" s="78" t="b">
        <v>0</v>
      </c>
      <c r="AX3" s="78" t="s">
        <v>1622</v>
      </c>
      <c r="AY3" s="83" t="s">
        <v>1623</v>
      </c>
      <c r="AZ3" s="78" t="s">
        <v>66</v>
      </c>
      <c r="BA3" s="78" t="str">
        <f>REPLACE(INDEX(GroupVertices[Group],MATCH(Vertices[[#This Row],[Vertex]],GroupVertices[Vertex],0)),1,1,"")</f>
        <v>2</v>
      </c>
      <c r="BB3" s="48"/>
      <c r="BC3" s="48"/>
      <c r="BD3" s="48"/>
      <c r="BE3" s="48"/>
      <c r="BF3" s="48" t="s">
        <v>434</v>
      </c>
      <c r="BG3" s="48" t="s">
        <v>434</v>
      </c>
      <c r="BH3" s="118" t="s">
        <v>2339</v>
      </c>
      <c r="BI3" s="118" t="s">
        <v>2339</v>
      </c>
      <c r="BJ3" s="118" t="s">
        <v>2247</v>
      </c>
      <c r="BK3" s="118" t="s">
        <v>2247</v>
      </c>
      <c r="BL3" s="118">
        <v>0</v>
      </c>
      <c r="BM3" s="121">
        <v>0</v>
      </c>
      <c r="BN3" s="118">
        <v>0</v>
      </c>
      <c r="BO3" s="121">
        <v>0</v>
      </c>
      <c r="BP3" s="118">
        <v>0</v>
      </c>
      <c r="BQ3" s="121">
        <v>0</v>
      </c>
      <c r="BR3" s="118">
        <v>42</v>
      </c>
      <c r="BS3" s="121">
        <v>100</v>
      </c>
      <c r="BT3" s="118">
        <v>42</v>
      </c>
      <c r="BU3" s="3"/>
      <c r="BV3" s="3"/>
    </row>
    <row r="4" spans="1:77" ht="37.9" customHeight="1">
      <c r="A4" s="65" t="s">
        <v>245</v>
      </c>
      <c r="C4" s="66"/>
      <c r="D4" s="66" t="s">
        <v>64</v>
      </c>
      <c r="E4" s="67">
        <v>168.89036643171764</v>
      </c>
      <c r="F4" s="69"/>
      <c r="G4" s="102" t="s">
        <v>1592</v>
      </c>
      <c r="H4" s="66"/>
      <c r="I4" s="70" t="s">
        <v>245</v>
      </c>
      <c r="J4" s="71"/>
      <c r="K4" s="71"/>
      <c r="L4" s="70" t="s">
        <v>1757</v>
      </c>
      <c r="M4" s="74">
        <v>5.277587004519057</v>
      </c>
      <c r="N4" s="75">
        <v>5976.97705078125</v>
      </c>
      <c r="O4" s="75">
        <v>8258.716796875</v>
      </c>
      <c r="P4" s="76"/>
      <c r="Q4" s="77"/>
      <c r="R4" s="77"/>
      <c r="S4" s="88"/>
      <c r="T4" s="48">
        <v>4</v>
      </c>
      <c r="U4" s="48">
        <v>2</v>
      </c>
      <c r="V4" s="49">
        <v>4.4</v>
      </c>
      <c r="W4" s="49">
        <v>0.166667</v>
      </c>
      <c r="X4" s="49">
        <v>0</v>
      </c>
      <c r="Y4" s="49">
        <v>1.444901</v>
      </c>
      <c r="Z4" s="49">
        <v>0.26666666666666666</v>
      </c>
      <c r="AA4" s="49">
        <v>0</v>
      </c>
      <c r="AB4" s="72">
        <v>4</v>
      </c>
      <c r="AC4" s="72"/>
      <c r="AD4" s="73"/>
      <c r="AE4" s="78" t="s">
        <v>1035</v>
      </c>
      <c r="AF4" s="78">
        <v>831</v>
      </c>
      <c r="AG4" s="78">
        <v>3335</v>
      </c>
      <c r="AH4" s="78">
        <v>2991</v>
      </c>
      <c r="AI4" s="78">
        <v>528</v>
      </c>
      <c r="AJ4" s="78"/>
      <c r="AK4" s="78" t="s">
        <v>1163</v>
      </c>
      <c r="AL4" s="78" t="s">
        <v>1283</v>
      </c>
      <c r="AM4" s="78"/>
      <c r="AN4" s="78"/>
      <c r="AO4" s="80">
        <v>39626.63292824074</v>
      </c>
      <c r="AP4" s="83" t="s">
        <v>1451</v>
      </c>
      <c r="AQ4" s="78" t="b">
        <v>1</v>
      </c>
      <c r="AR4" s="78" t="b">
        <v>0</v>
      </c>
      <c r="AS4" s="78" t="b">
        <v>0</v>
      </c>
      <c r="AT4" s="78" t="s">
        <v>982</v>
      </c>
      <c r="AU4" s="78">
        <v>33</v>
      </c>
      <c r="AV4" s="83" t="s">
        <v>1578</v>
      </c>
      <c r="AW4" s="78" t="b">
        <v>0</v>
      </c>
      <c r="AX4" s="78" t="s">
        <v>1622</v>
      </c>
      <c r="AY4" s="83" t="s">
        <v>1624</v>
      </c>
      <c r="AZ4" s="78" t="s">
        <v>66</v>
      </c>
      <c r="BA4" s="78" t="str">
        <f>REPLACE(INDEX(GroupVertices[Group],MATCH(Vertices[[#This Row],[Vertex]],GroupVertices[Vertex],0)),1,1,"")</f>
        <v>2</v>
      </c>
      <c r="BB4" s="48" t="s">
        <v>399</v>
      </c>
      <c r="BC4" s="48" t="s">
        <v>399</v>
      </c>
      <c r="BD4" s="48" t="s">
        <v>419</v>
      </c>
      <c r="BE4" s="48" t="s">
        <v>419</v>
      </c>
      <c r="BF4" s="48" t="s">
        <v>439</v>
      </c>
      <c r="BG4" s="48" t="s">
        <v>439</v>
      </c>
      <c r="BH4" s="118" t="s">
        <v>2339</v>
      </c>
      <c r="BI4" s="118" t="s">
        <v>2339</v>
      </c>
      <c r="BJ4" s="118" t="s">
        <v>2247</v>
      </c>
      <c r="BK4" s="118" t="s">
        <v>2247</v>
      </c>
      <c r="BL4" s="118">
        <v>0</v>
      </c>
      <c r="BM4" s="121">
        <v>0</v>
      </c>
      <c r="BN4" s="118">
        <v>0</v>
      </c>
      <c r="BO4" s="121">
        <v>0</v>
      </c>
      <c r="BP4" s="118">
        <v>0</v>
      </c>
      <c r="BQ4" s="121">
        <v>0</v>
      </c>
      <c r="BR4" s="118">
        <v>42</v>
      </c>
      <c r="BS4" s="121">
        <v>100</v>
      </c>
      <c r="BT4" s="118">
        <v>42</v>
      </c>
      <c r="BU4" s="2"/>
      <c r="BV4" s="3"/>
      <c r="BW4" s="3"/>
      <c r="BX4" s="3"/>
      <c r="BY4" s="3"/>
    </row>
    <row r="5" spans="1:77" ht="37.9" customHeight="1">
      <c r="A5" s="65" t="s">
        <v>351</v>
      </c>
      <c r="C5" s="66"/>
      <c r="D5" s="66" t="s">
        <v>64</v>
      </c>
      <c r="E5" s="67">
        <v>1000</v>
      </c>
      <c r="F5" s="69"/>
      <c r="G5" s="102" t="s">
        <v>1593</v>
      </c>
      <c r="H5" s="66"/>
      <c r="I5" s="70" t="s">
        <v>351</v>
      </c>
      <c r="J5" s="71"/>
      <c r="K5" s="71"/>
      <c r="L5" s="70" t="s">
        <v>1758</v>
      </c>
      <c r="M5" s="74">
        <v>9999</v>
      </c>
      <c r="N5" s="75">
        <v>5507.16357421875</v>
      </c>
      <c r="O5" s="75">
        <v>8052.9130859375</v>
      </c>
      <c r="P5" s="76"/>
      <c r="Q5" s="77"/>
      <c r="R5" s="77"/>
      <c r="S5" s="88"/>
      <c r="T5" s="48">
        <v>5</v>
      </c>
      <c r="U5" s="48">
        <v>0</v>
      </c>
      <c r="V5" s="49">
        <v>4</v>
      </c>
      <c r="W5" s="49">
        <v>0.142857</v>
      </c>
      <c r="X5" s="49">
        <v>0</v>
      </c>
      <c r="Y5" s="49">
        <v>1.231041</v>
      </c>
      <c r="Z5" s="49">
        <v>0.2</v>
      </c>
      <c r="AA5" s="49">
        <v>0</v>
      </c>
      <c r="AB5" s="72">
        <v>5</v>
      </c>
      <c r="AC5" s="72"/>
      <c r="AD5" s="73"/>
      <c r="AE5" s="78" t="s">
        <v>1036</v>
      </c>
      <c r="AF5" s="78">
        <v>1084</v>
      </c>
      <c r="AG5" s="78">
        <v>7792556</v>
      </c>
      <c r="AH5" s="78">
        <v>532839</v>
      </c>
      <c r="AI5" s="78">
        <v>144</v>
      </c>
      <c r="AJ5" s="78"/>
      <c r="AK5" s="78" t="s">
        <v>1164</v>
      </c>
      <c r="AL5" s="78" t="s">
        <v>1284</v>
      </c>
      <c r="AM5" s="83" t="s">
        <v>1375</v>
      </c>
      <c r="AN5" s="78"/>
      <c r="AO5" s="80">
        <v>40122.992581018516</v>
      </c>
      <c r="AP5" s="83" t="s">
        <v>1452</v>
      </c>
      <c r="AQ5" s="78" t="b">
        <v>0</v>
      </c>
      <c r="AR5" s="78" t="b">
        <v>0</v>
      </c>
      <c r="AS5" s="78" t="b">
        <v>0</v>
      </c>
      <c r="AT5" s="78"/>
      <c r="AU5" s="78">
        <v>59610</v>
      </c>
      <c r="AV5" s="83" t="s">
        <v>1578</v>
      </c>
      <c r="AW5" s="78" t="b">
        <v>1</v>
      </c>
      <c r="AX5" s="78" t="s">
        <v>1622</v>
      </c>
      <c r="AY5" s="83" t="s">
        <v>1625</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37.9" customHeight="1">
      <c r="A6" s="65" t="s">
        <v>352</v>
      </c>
      <c r="C6" s="66"/>
      <c r="D6" s="66" t="s">
        <v>64</v>
      </c>
      <c r="E6" s="67">
        <v>284.93124657811273</v>
      </c>
      <c r="F6" s="69"/>
      <c r="G6" s="102" t="s">
        <v>1594</v>
      </c>
      <c r="H6" s="66"/>
      <c r="I6" s="70" t="s">
        <v>352</v>
      </c>
      <c r="J6" s="71"/>
      <c r="K6" s="71"/>
      <c r="L6" s="70" t="s">
        <v>1759</v>
      </c>
      <c r="M6" s="74">
        <v>77.31656574769123</v>
      </c>
      <c r="N6" s="75">
        <v>6446.123046875</v>
      </c>
      <c r="O6" s="75">
        <v>8466.9814453125</v>
      </c>
      <c r="P6" s="76"/>
      <c r="Q6" s="77"/>
      <c r="R6" s="77"/>
      <c r="S6" s="88"/>
      <c r="T6" s="48">
        <v>5</v>
      </c>
      <c r="U6" s="48">
        <v>0</v>
      </c>
      <c r="V6" s="49">
        <v>4</v>
      </c>
      <c r="W6" s="49">
        <v>0.142857</v>
      </c>
      <c r="X6" s="49">
        <v>0</v>
      </c>
      <c r="Y6" s="49">
        <v>1.231041</v>
      </c>
      <c r="Z6" s="49">
        <v>0.2</v>
      </c>
      <c r="AA6" s="49">
        <v>0</v>
      </c>
      <c r="AB6" s="72">
        <v>6</v>
      </c>
      <c r="AC6" s="72"/>
      <c r="AD6" s="73"/>
      <c r="AE6" s="78" t="s">
        <v>1037</v>
      </c>
      <c r="AF6" s="78">
        <v>1807</v>
      </c>
      <c r="AG6" s="78">
        <v>59483</v>
      </c>
      <c r="AH6" s="78">
        <v>42272</v>
      </c>
      <c r="AI6" s="78">
        <v>21151</v>
      </c>
      <c r="AJ6" s="78"/>
      <c r="AK6" s="78" t="s">
        <v>1165</v>
      </c>
      <c r="AL6" s="78" t="s">
        <v>1285</v>
      </c>
      <c r="AM6" s="83" t="s">
        <v>1376</v>
      </c>
      <c r="AN6" s="78"/>
      <c r="AO6" s="80">
        <v>39986.807858796295</v>
      </c>
      <c r="AP6" s="83" t="s">
        <v>1453</v>
      </c>
      <c r="AQ6" s="78" t="b">
        <v>0</v>
      </c>
      <c r="AR6" s="78" t="b">
        <v>0</v>
      </c>
      <c r="AS6" s="78" t="b">
        <v>1</v>
      </c>
      <c r="AT6" s="78"/>
      <c r="AU6" s="78">
        <v>703</v>
      </c>
      <c r="AV6" s="83" t="s">
        <v>1579</v>
      </c>
      <c r="AW6" s="78" t="b">
        <v>1</v>
      </c>
      <c r="AX6" s="78" t="s">
        <v>1622</v>
      </c>
      <c r="AY6" s="83" t="s">
        <v>1626</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37.9" customHeight="1">
      <c r="A7" s="65" t="s">
        <v>235</v>
      </c>
      <c r="C7" s="66"/>
      <c r="D7" s="66" t="s">
        <v>64</v>
      </c>
      <c r="E7" s="67">
        <v>162.71507702020824</v>
      </c>
      <c r="F7" s="69"/>
      <c r="G7" s="102" t="s">
        <v>489</v>
      </c>
      <c r="H7" s="66"/>
      <c r="I7" s="70" t="s">
        <v>235</v>
      </c>
      <c r="J7" s="71"/>
      <c r="K7" s="71"/>
      <c r="L7" s="70" t="s">
        <v>1760</v>
      </c>
      <c r="M7" s="74">
        <v>1.443924746119854</v>
      </c>
      <c r="N7" s="75">
        <v>6643.9853515625</v>
      </c>
      <c r="O7" s="75">
        <v>7678.21435546875</v>
      </c>
      <c r="P7" s="76"/>
      <c r="Q7" s="77"/>
      <c r="R7" s="77"/>
      <c r="S7" s="88"/>
      <c r="T7" s="48">
        <v>0</v>
      </c>
      <c r="U7" s="48">
        <v>3</v>
      </c>
      <c r="V7" s="49">
        <v>0.4</v>
      </c>
      <c r="W7" s="49">
        <v>0.111111</v>
      </c>
      <c r="X7" s="49">
        <v>0</v>
      </c>
      <c r="Y7" s="49">
        <v>0.773248</v>
      </c>
      <c r="Z7" s="49">
        <v>0.3333333333333333</v>
      </c>
      <c r="AA7" s="49">
        <v>0</v>
      </c>
      <c r="AB7" s="72">
        <v>7</v>
      </c>
      <c r="AC7" s="72"/>
      <c r="AD7" s="73"/>
      <c r="AE7" s="78" t="s">
        <v>1038</v>
      </c>
      <c r="AF7" s="78">
        <v>837</v>
      </c>
      <c r="AG7" s="78">
        <v>347</v>
      </c>
      <c r="AH7" s="78">
        <v>7871</v>
      </c>
      <c r="AI7" s="78">
        <v>1064</v>
      </c>
      <c r="AJ7" s="78"/>
      <c r="AK7" s="78" t="s">
        <v>1166</v>
      </c>
      <c r="AL7" s="78" t="s">
        <v>1286</v>
      </c>
      <c r="AM7" s="83" t="s">
        <v>1377</v>
      </c>
      <c r="AN7" s="78"/>
      <c r="AO7" s="80">
        <v>40198.78258101852</v>
      </c>
      <c r="AP7" s="83" t="s">
        <v>1454</v>
      </c>
      <c r="AQ7" s="78" t="b">
        <v>0</v>
      </c>
      <c r="AR7" s="78" t="b">
        <v>0</v>
      </c>
      <c r="AS7" s="78" t="b">
        <v>1</v>
      </c>
      <c r="AT7" s="78" t="s">
        <v>982</v>
      </c>
      <c r="AU7" s="78">
        <v>27</v>
      </c>
      <c r="AV7" s="83" t="s">
        <v>1578</v>
      </c>
      <c r="AW7" s="78" t="b">
        <v>0</v>
      </c>
      <c r="AX7" s="78" t="s">
        <v>1622</v>
      </c>
      <c r="AY7" s="83" t="s">
        <v>1627</v>
      </c>
      <c r="AZ7" s="78" t="s">
        <v>66</v>
      </c>
      <c r="BA7" s="78" t="str">
        <f>REPLACE(INDEX(GroupVertices[Group],MATCH(Vertices[[#This Row],[Vertex]],GroupVertices[Vertex],0)),1,1,"")</f>
        <v>2</v>
      </c>
      <c r="BB7" s="48"/>
      <c r="BC7" s="48"/>
      <c r="BD7" s="48"/>
      <c r="BE7" s="48"/>
      <c r="BF7" s="48" t="s">
        <v>434</v>
      </c>
      <c r="BG7" s="48" t="s">
        <v>434</v>
      </c>
      <c r="BH7" s="118" t="s">
        <v>2339</v>
      </c>
      <c r="BI7" s="118" t="s">
        <v>2339</v>
      </c>
      <c r="BJ7" s="118" t="s">
        <v>2247</v>
      </c>
      <c r="BK7" s="118" t="s">
        <v>2247</v>
      </c>
      <c r="BL7" s="118">
        <v>0</v>
      </c>
      <c r="BM7" s="121">
        <v>0</v>
      </c>
      <c r="BN7" s="118">
        <v>0</v>
      </c>
      <c r="BO7" s="121">
        <v>0</v>
      </c>
      <c r="BP7" s="118">
        <v>0</v>
      </c>
      <c r="BQ7" s="121">
        <v>0</v>
      </c>
      <c r="BR7" s="118">
        <v>42</v>
      </c>
      <c r="BS7" s="121">
        <v>100</v>
      </c>
      <c r="BT7" s="118">
        <v>42</v>
      </c>
      <c r="BU7" s="2"/>
      <c r="BV7" s="3"/>
      <c r="BW7" s="3"/>
      <c r="BX7" s="3"/>
      <c r="BY7" s="3"/>
    </row>
    <row r="8" spans="1:77" ht="37.9" customHeight="1">
      <c r="A8" s="65" t="s">
        <v>236</v>
      </c>
      <c r="C8" s="66"/>
      <c r="D8" s="66" t="s">
        <v>64</v>
      </c>
      <c r="E8" s="67">
        <v>162.41540601462964</v>
      </c>
      <c r="F8" s="69"/>
      <c r="G8" s="102" t="s">
        <v>490</v>
      </c>
      <c r="H8" s="66"/>
      <c r="I8" s="70" t="s">
        <v>236</v>
      </c>
      <c r="J8" s="71"/>
      <c r="K8" s="71"/>
      <c r="L8" s="70" t="s">
        <v>1761</v>
      </c>
      <c r="M8" s="74">
        <v>1.2578869189887014</v>
      </c>
      <c r="N8" s="75">
        <v>6182.78271484375</v>
      </c>
      <c r="O8" s="75">
        <v>9225.8818359375</v>
      </c>
      <c r="P8" s="76"/>
      <c r="Q8" s="77"/>
      <c r="R8" s="77"/>
      <c r="S8" s="88"/>
      <c r="T8" s="48">
        <v>0</v>
      </c>
      <c r="U8" s="48">
        <v>3</v>
      </c>
      <c r="V8" s="49">
        <v>0.4</v>
      </c>
      <c r="W8" s="49">
        <v>0.111111</v>
      </c>
      <c r="X8" s="49">
        <v>0</v>
      </c>
      <c r="Y8" s="49">
        <v>0.773248</v>
      </c>
      <c r="Z8" s="49">
        <v>0.3333333333333333</v>
      </c>
      <c r="AA8" s="49">
        <v>0</v>
      </c>
      <c r="AB8" s="72">
        <v>8</v>
      </c>
      <c r="AC8" s="72"/>
      <c r="AD8" s="73"/>
      <c r="AE8" s="78" t="s">
        <v>1039</v>
      </c>
      <c r="AF8" s="78">
        <v>133</v>
      </c>
      <c r="AG8" s="78">
        <v>202</v>
      </c>
      <c r="AH8" s="78">
        <v>15680</v>
      </c>
      <c r="AI8" s="78">
        <v>3344</v>
      </c>
      <c r="AJ8" s="78"/>
      <c r="AK8" s="78" t="s">
        <v>1167</v>
      </c>
      <c r="AL8" s="78" t="s">
        <v>1287</v>
      </c>
      <c r="AM8" s="83" t="s">
        <v>1378</v>
      </c>
      <c r="AN8" s="78"/>
      <c r="AO8" s="80">
        <v>42776.498449074075</v>
      </c>
      <c r="AP8" s="83" t="s">
        <v>1455</v>
      </c>
      <c r="AQ8" s="78" t="b">
        <v>1</v>
      </c>
      <c r="AR8" s="78" t="b">
        <v>0</v>
      </c>
      <c r="AS8" s="78" t="b">
        <v>0</v>
      </c>
      <c r="AT8" s="78" t="s">
        <v>982</v>
      </c>
      <c r="AU8" s="78">
        <v>4</v>
      </c>
      <c r="AV8" s="78"/>
      <c r="AW8" s="78" t="b">
        <v>0</v>
      </c>
      <c r="AX8" s="78" t="s">
        <v>1622</v>
      </c>
      <c r="AY8" s="83" t="s">
        <v>1628</v>
      </c>
      <c r="AZ8" s="78" t="s">
        <v>66</v>
      </c>
      <c r="BA8" s="78" t="str">
        <f>REPLACE(INDEX(GroupVertices[Group],MATCH(Vertices[[#This Row],[Vertex]],GroupVertices[Vertex],0)),1,1,"")</f>
        <v>2</v>
      </c>
      <c r="BB8" s="48"/>
      <c r="BC8" s="48"/>
      <c r="BD8" s="48"/>
      <c r="BE8" s="48"/>
      <c r="BF8" s="48" t="s">
        <v>434</v>
      </c>
      <c r="BG8" s="48" t="s">
        <v>434</v>
      </c>
      <c r="BH8" s="118" t="s">
        <v>2339</v>
      </c>
      <c r="BI8" s="118" t="s">
        <v>2339</v>
      </c>
      <c r="BJ8" s="118" t="s">
        <v>2247</v>
      </c>
      <c r="BK8" s="118" t="s">
        <v>2247</v>
      </c>
      <c r="BL8" s="118">
        <v>0</v>
      </c>
      <c r="BM8" s="121">
        <v>0</v>
      </c>
      <c r="BN8" s="118">
        <v>0</v>
      </c>
      <c r="BO8" s="121">
        <v>0</v>
      </c>
      <c r="BP8" s="118">
        <v>0</v>
      </c>
      <c r="BQ8" s="121">
        <v>0</v>
      </c>
      <c r="BR8" s="118">
        <v>42</v>
      </c>
      <c r="BS8" s="121">
        <v>100</v>
      </c>
      <c r="BT8" s="118">
        <v>42</v>
      </c>
      <c r="BU8" s="2"/>
      <c r="BV8" s="3"/>
      <c r="BW8" s="3"/>
      <c r="BX8" s="3"/>
      <c r="BY8" s="3"/>
    </row>
    <row r="9" spans="1:77" ht="37.9" customHeight="1">
      <c r="A9" s="65" t="s">
        <v>237</v>
      </c>
      <c r="C9" s="66"/>
      <c r="D9" s="66" t="s">
        <v>64</v>
      </c>
      <c r="E9" s="67">
        <v>162.6840765713553</v>
      </c>
      <c r="F9" s="69"/>
      <c r="G9" s="102" t="s">
        <v>491</v>
      </c>
      <c r="H9" s="66"/>
      <c r="I9" s="70" t="s">
        <v>237</v>
      </c>
      <c r="J9" s="71"/>
      <c r="K9" s="71"/>
      <c r="L9" s="70" t="s">
        <v>1762</v>
      </c>
      <c r="M9" s="74">
        <v>1.4246794536580107</v>
      </c>
      <c r="N9" s="75">
        <v>6835.14990234375</v>
      </c>
      <c r="O9" s="75">
        <v>4844.87646484375</v>
      </c>
      <c r="P9" s="76"/>
      <c r="Q9" s="77"/>
      <c r="R9" s="77"/>
      <c r="S9" s="88"/>
      <c r="T9" s="48">
        <v>1</v>
      </c>
      <c r="U9" s="48">
        <v>2</v>
      </c>
      <c r="V9" s="49">
        <v>1</v>
      </c>
      <c r="W9" s="49">
        <v>0.333333</v>
      </c>
      <c r="X9" s="49">
        <v>0</v>
      </c>
      <c r="Y9" s="49">
        <v>1.180847</v>
      </c>
      <c r="Z9" s="49">
        <v>0.3333333333333333</v>
      </c>
      <c r="AA9" s="49">
        <v>0</v>
      </c>
      <c r="AB9" s="72">
        <v>9</v>
      </c>
      <c r="AC9" s="72"/>
      <c r="AD9" s="73"/>
      <c r="AE9" s="78" t="s">
        <v>1040</v>
      </c>
      <c r="AF9" s="78">
        <v>873</v>
      </c>
      <c r="AG9" s="78">
        <v>332</v>
      </c>
      <c r="AH9" s="78">
        <v>2970</v>
      </c>
      <c r="AI9" s="78">
        <v>63</v>
      </c>
      <c r="AJ9" s="78"/>
      <c r="AK9" s="78" t="s">
        <v>1168</v>
      </c>
      <c r="AL9" s="78" t="s">
        <v>1288</v>
      </c>
      <c r="AM9" s="78"/>
      <c r="AN9" s="78"/>
      <c r="AO9" s="80">
        <v>40043.26082175926</v>
      </c>
      <c r="AP9" s="78"/>
      <c r="AQ9" s="78" t="b">
        <v>0</v>
      </c>
      <c r="AR9" s="78" t="b">
        <v>0</v>
      </c>
      <c r="AS9" s="78" t="b">
        <v>0</v>
      </c>
      <c r="AT9" s="78" t="s">
        <v>982</v>
      </c>
      <c r="AU9" s="78">
        <v>315</v>
      </c>
      <c r="AV9" s="83" t="s">
        <v>1578</v>
      </c>
      <c r="AW9" s="78" t="b">
        <v>0</v>
      </c>
      <c r="AX9" s="78" t="s">
        <v>1622</v>
      </c>
      <c r="AY9" s="83" t="s">
        <v>1629</v>
      </c>
      <c r="AZ9" s="78" t="s">
        <v>66</v>
      </c>
      <c r="BA9" s="78" t="str">
        <f>REPLACE(INDEX(GroupVertices[Group],MATCH(Vertices[[#This Row],[Vertex]],GroupVertices[Vertex],0)),1,1,"")</f>
        <v>11</v>
      </c>
      <c r="BB9" s="48" t="s">
        <v>397</v>
      </c>
      <c r="BC9" s="48" t="s">
        <v>397</v>
      </c>
      <c r="BD9" s="48" t="s">
        <v>417</v>
      </c>
      <c r="BE9" s="48" t="s">
        <v>417</v>
      </c>
      <c r="BF9" s="48" t="s">
        <v>435</v>
      </c>
      <c r="BG9" s="48" t="s">
        <v>435</v>
      </c>
      <c r="BH9" s="118" t="s">
        <v>2340</v>
      </c>
      <c r="BI9" s="118" t="s">
        <v>2340</v>
      </c>
      <c r="BJ9" s="118" t="s">
        <v>2255</v>
      </c>
      <c r="BK9" s="118" t="s">
        <v>2255</v>
      </c>
      <c r="BL9" s="118">
        <v>0</v>
      </c>
      <c r="BM9" s="121">
        <v>0</v>
      </c>
      <c r="BN9" s="118">
        <v>0</v>
      </c>
      <c r="BO9" s="121">
        <v>0</v>
      </c>
      <c r="BP9" s="118">
        <v>0</v>
      </c>
      <c r="BQ9" s="121">
        <v>0</v>
      </c>
      <c r="BR9" s="118">
        <v>17</v>
      </c>
      <c r="BS9" s="121">
        <v>100</v>
      </c>
      <c r="BT9" s="118">
        <v>17</v>
      </c>
      <c r="BU9" s="2"/>
      <c r="BV9" s="3"/>
      <c r="BW9" s="3"/>
      <c r="BX9" s="3"/>
      <c r="BY9" s="3"/>
    </row>
    <row r="10" spans="1:77" ht="37.9" customHeight="1">
      <c r="A10" s="65" t="s">
        <v>353</v>
      </c>
      <c r="C10" s="66"/>
      <c r="D10" s="66" t="s">
        <v>64</v>
      </c>
      <c r="E10" s="67">
        <v>208.95741322587168</v>
      </c>
      <c r="F10" s="69"/>
      <c r="G10" s="102" t="s">
        <v>1595</v>
      </c>
      <c r="H10" s="66"/>
      <c r="I10" s="70" t="s">
        <v>353</v>
      </c>
      <c r="J10" s="71"/>
      <c r="K10" s="71"/>
      <c r="L10" s="70" t="s">
        <v>1763</v>
      </c>
      <c r="M10" s="74">
        <v>30.151486001702906</v>
      </c>
      <c r="N10" s="75">
        <v>6908.58251953125</v>
      </c>
      <c r="O10" s="75">
        <v>6057.3203125</v>
      </c>
      <c r="P10" s="76"/>
      <c r="Q10" s="77"/>
      <c r="R10" s="77"/>
      <c r="S10" s="88"/>
      <c r="T10" s="48">
        <v>2</v>
      </c>
      <c r="U10" s="48">
        <v>0</v>
      </c>
      <c r="V10" s="49">
        <v>0</v>
      </c>
      <c r="W10" s="49">
        <v>0.25</v>
      </c>
      <c r="X10" s="49">
        <v>0</v>
      </c>
      <c r="Y10" s="49">
        <v>0.819146</v>
      </c>
      <c r="Z10" s="49">
        <v>0.5</v>
      </c>
      <c r="AA10" s="49">
        <v>0</v>
      </c>
      <c r="AB10" s="72">
        <v>10</v>
      </c>
      <c r="AC10" s="72"/>
      <c r="AD10" s="73"/>
      <c r="AE10" s="78" t="s">
        <v>1041</v>
      </c>
      <c r="AF10" s="78">
        <v>759</v>
      </c>
      <c r="AG10" s="78">
        <v>22722</v>
      </c>
      <c r="AH10" s="78">
        <v>12408</v>
      </c>
      <c r="AI10" s="78">
        <v>3886</v>
      </c>
      <c r="AJ10" s="78"/>
      <c r="AK10" s="78" t="s">
        <v>1169</v>
      </c>
      <c r="AL10" s="78" t="s">
        <v>1289</v>
      </c>
      <c r="AM10" s="78"/>
      <c r="AN10" s="78"/>
      <c r="AO10" s="80">
        <v>39643.4533912037</v>
      </c>
      <c r="AP10" s="83" t="s">
        <v>1456</v>
      </c>
      <c r="AQ10" s="78" t="b">
        <v>0</v>
      </c>
      <c r="AR10" s="78" t="b">
        <v>0</v>
      </c>
      <c r="AS10" s="78" t="b">
        <v>1</v>
      </c>
      <c r="AT10" s="78"/>
      <c r="AU10" s="78">
        <v>1041</v>
      </c>
      <c r="AV10" s="83" t="s">
        <v>1578</v>
      </c>
      <c r="AW10" s="78" t="b">
        <v>1</v>
      </c>
      <c r="AX10" s="78" t="s">
        <v>1622</v>
      </c>
      <c r="AY10" s="83" t="s">
        <v>1630</v>
      </c>
      <c r="AZ10" s="78" t="s">
        <v>65</v>
      </c>
      <c r="BA10" s="78" t="str">
        <f>REPLACE(INDEX(GroupVertices[Group],MATCH(Vertices[[#This Row],[Vertex]],GroupVertices[Vertex],0)),1,1,"")</f>
        <v>11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37.9" customHeight="1">
      <c r="A11" s="65" t="s">
        <v>354</v>
      </c>
      <c r="C11" s="66"/>
      <c r="D11" s="66" t="s">
        <v>64</v>
      </c>
      <c r="E11" s="67">
        <v>1000</v>
      </c>
      <c r="F11" s="69"/>
      <c r="G11" s="102" t="s">
        <v>1596</v>
      </c>
      <c r="H11" s="66"/>
      <c r="I11" s="70" t="s">
        <v>354</v>
      </c>
      <c r="J11" s="71"/>
      <c r="K11" s="71"/>
      <c r="L11" s="70" t="s">
        <v>1764</v>
      </c>
      <c r="M11" s="74">
        <v>1301.6212419418277</v>
      </c>
      <c r="N11" s="75">
        <v>7423.2998046875</v>
      </c>
      <c r="O11" s="75">
        <v>5271.046875</v>
      </c>
      <c r="P11" s="76"/>
      <c r="Q11" s="77"/>
      <c r="R11" s="77"/>
      <c r="S11" s="88"/>
      <c r="T11" s="48">
        <v>2</v>
      </c>
      <c r="U11" s="48">
        <v>0</v>
      </c>
      <c r="V11" s="49">
        <v>0</v>
      </c>
      <c r="W11" s="49">
        <v>0.25</v>
      </c>
      <c r="X11" s="49">
        <v>0</v>
      </c>
      <c r="Y11" s="49">
        <v>0.819146</v>
      </c>
      <c r="Z11" s="49">
        <v>0.5</v>
      </c>
      <c r="AA11" s="49">
        <v>0</v>
      </c>
      <c r="AB11" s="72">
        <v>11</v>
      </c>
      <c r="AC11" s="72"/>
      <c r="AD11" s="73"/>
      <c r="AE11" s="78" t="s">
        <v>1042</v>
      </c>
      <c r="AF11" s="78">
        <v>500</v>
      </c>
      <c r="AG11" s="78">
        <v>1013720</v>
      </c>
      <c r="AH11" s="78">
        <v>16001</v>
      </c>
      <c r="AI11" s="78">
        <v>1115</v>
      </c>
      <c r="AJ11" s="78"/>
      <c r="AK11" s="78" t="s">
        <v>1170</v>
      </c>
      <c r="AL11" s="78" t="s">
        <v>1290</v>
      </c>
      <c r="AM11" s="83" t="s">
        <v>1379</v>
      </c>
      <c r="AN11" s="78"/>
      <c r="AO11" s="80">
        <v>39645.89828703704</v>
      </c>
      <c r="AP11" s="83" t="s">
        <v>1457</v>
      </c>
      <c r="AQ11" s="78" t="b">
        <v>0</v>
      </c>
      <c r="AR11" s="78" t="b">
        <v>0</v>
      </c>
      <c r="AS11" s="78" t="b">
        <v>0</v>
      </c>
      <c r="AT11" s="78"/>
      <c r="AU11" s="78">
        <v>7963</v>
      </c>
      <c r="AV11" s="83" t="s">
        <v>1578</v>
      </c>
      <c r="AW11" s="78" t="b">
        <v>1</v>
      </c>
      <c r="AX11" s="78" t="s">
        <v>1622</v>
      </c>
      <c r="AY11" s="83" t="s">
        <v>1631</v>
      </c>
      <c r="AZ11" s="78" t="s">
        <v>65</v>
      </c>
      <c r="BA11" s="78" t="str">
        <f>REPLACE(INDEX(GroupVertices[Group],MATCH(Vertices[[#This Row],[Vertex]],GroupVertices[Vertex],0)),1,1,"")</f>
        <v>11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37.9" customHeight="1">
      <c r="A12" s="65" t="s">
        <v>238</v>
      </c>
      <c r="C12" s="66"/>
      <c r="D12" s="66" t="s">
        <v>64</v>
      </c>
      <c r="E12" s="67">
        <v>163.24828474047914</v>
      </c>
      <c r="F12" s="69"/>
      <c r="G12" s="102" t="s">
        <v>492</v>
      </c>
      <c r="H12" s="66"/>
      <c r="I12" s="70" t="s">
        <v>238</v>
      </c>
      <c r="J12" s="71"/>
      <c r="K12" s="71"/>
      <c r="L12" s="70" t="s">
        <v>1765</v>
      </c>
      <c r="M12" s="74">
        <v>1.7749437764635605</v>
      </c>
      <c r="N12" s="75">
        <v>6736.4462890625</v>
      </c>
      <c r="O12" s="75">
        <v>6519.96630859375</v>
      </c>
      <c r="P12" s="76"/>
      <c r="Q12" s="77"/>
      <c r="R12" s="77"/>
      <c r="S12" s="88"/>
      <c r="T12" s="48">
        <v>0</v>
      </c>
      <c r="U12" s="48">
        <v>3</v>
      </c>
      <c r="V12" s="49">
        <v>1</v>
      </c>
      <c r="W12" s="49">
        <v>0.333333</v>
      </c>
      <c r="X12" s="49">
        <v>0</v>
      </c>
      <c r="Y12" s="49">
        <v>1.180847</v>
      </c>
      <c r="Z12" s="49">
        <v>0.3333333333333333</v>
      </c>
      <c r="AA12" s="49">
        <v>0</v>
      </c>
      <c r="AB12" s="72">
        <v>12</v>
      </c>
      <c r="AC12" s="72"/>
      <c r="AD12" s="73"/>
      <c r="AE12" s="78" t="s">
        <v>1043</v>
      </c>
      <c r="AF12" s="78">
        <v>422</v>
      </c>
      <c r="AG12" s="78">
        <v>605</v>
      </c>
      <c r="AH12" s="78">
        <v>31039</v>
      </c>
      <c r="AI12" s="78">
        <v>30030</v>
      </c>
      <c r="AJ12" s="78"/>
      <c r="AK12" s="78" t="s">
        <v>1171</v>
      </c>
      <c r="AL12" s="78" t="s">
        <v>1291</v>
      </c>
      <c r="AM12" s="78"/>
      <c r="AN12" s="78"/>
      <c r="AO12" s="80">
        <v>43090.133622685185</v>
      </c>
      <c r="AP12" s="83" t="s">
        <v>1458</v>
      </c>
      <c r="AQ12" s="78" t="b">
        <v>1</v>
      </c>
      <c r="AR12" s="78" t="b">
        <v>0</v>
      </c>
      <c r="AS12" s="78" t="b">
        <v>0</v>
      </c>
      <c r="AT12" s="78" t="s">
        <v>982</v>
      </c>
      <c r="AU12" s="78">
        <v>25</v>
      </c>
      <c r="AV12" s="78"/>
      <c r="AW12" s="78" t="b">
        <v>0</v>
      </c>
      <c r="AX12" s="78" t="s">
        <v>1622</v>
      </c>
      <c r="AY12" s="83" t="s">
        <v>1632</v>
      </c>
      <c r="AZ12" s="78" t="s">
        <v>66</v>
      </c>
      <c r="BA12" s="78" t="str">
        <f>REPLACE(INDEX(GroupVertices[Group],MATCH(Vertices[[#This Row],[Vertex]],GroupVertices[Vertex],0)),1,1,"")</f>
        <v>11</v>
      </c>
      <c r="BB12" s="48" t="s">
        <v>397</v>
      </c>
      <c r="BC12" s="48" t="s">
        <v>397</v>
      </c>
      <c r="BD12" s="48" t="s">
        <v>417</v>
      </c>
      <c r="BE12" s="48" t="s">
        <v>417</v>
      </c>
      <c r="BF12" s="48" t="s">
        <v>434</v>
      </c>
      <c r="BG12" s="48" t="s">
        <v>434</v>
      </c>
      <c r="BH12" s="118" t="s">
        <v>2340</v>
      </c>
      <c r="BI12" s="118" t="s">
        <v>2340</v>
      </c>
      <c r="BJ12" s="118" t="s">
        <v>2255</v>
      </c>
      <c r="BK12" s="118" t="s">
        <v>2255</v>
      </c>
      <c r="BL12" s="118">
        <v>0</v>
      </c>
      <c r="BM12" s="121">
        <v>0</v>
      </c>
      <c r="BN12" s="118">
        <v>0</v>
      </c>
      <c r="BO12" s="121">
        <v>0</v>
      </c>
      <c r="BP12" s="118">
        <v>0</v>
      </c>
      <c r="BQ12" s="121">
        <v>0</v>
      </c>
      <c r="BR12" s="118">
        <v>17</v>
      </c>
      <c r="BS12" s="121">
        <v>100</v>
      </c>
      <c r="BT12" s="118">
        <v>17</v>
      </c>
      <c r="BU12" s="2"/>
      <c r="BV12" s="3"/>
      <c r="BW12" s="3"/>
      <c r="BX12" s="3"/>
      <c r="BY12" s="3"/>
    </row>
    <row r="13" spans="1:77" ht="37.9" customHeight="1">
      <c r="A13" s="65" t="s">
        <v>239</v>
      </c>
      <c r="C13" s="66"/>
      <c r="D13" s="66" t="s">
        <v>64</v>
      </c>
      <c r="E13" s="67">
        <v>162.42160610440024</v>
      </c>
      <c r="F13" s="69"/>
      <c r="G13" s="102" t="s">
        <v>493</v>
      </c>
      <c r="H13" s="66"/>
      <c r="I13" s="70" t="s">
        <v>239</v>
      </c>
      <c r="J13" s="71"/>
      <c r="K13" s="71"/>
      <c r="L13" s="70" t="s">
        <v>1766</v>
      </c>
      <c r="M13" s="74">
        <v>1.2617359774810701</v>
      </c>
      <c r="N13" s="75">
        <v>8553.7041015625</v>
      </c>
      <c r="O13" s="75">
        <v>8912.6376953125</v>
      </c>
      <c r="P13" s="76"/>
      <c r="Q13" s="77"/>
      <c r="R13" s="77"/>
      <c r="S13" s="88"/>
      <c r="T13" s="48">
        <v>0</v>
      </c>
      <c r="U13" s="48">
        <v>1</v>
      </c>
      <c r="V13" s="49">
        <v>0</v>
      </c>
      <c r="W13" s="49">
        <v>0.111111</v>
      </c>
      <c r="X13" s="49">
        <v>0</v>
      </c>
      <c r="Y13" s="49">
        <v>0.585364</v>
      </c>
      <c r="Z13" s="49">
        <v>0</v>
      </c>
      <c r="AA13" s="49">
        <v>0</v>
      </c>
      <c r="AB13" s="72">
        <v>13</v>
      </c>
      <c r="AC13" s="72"/>
      <c r="AD13" s="73"/>
      <c r="AE13" s="78" t="s">
        <v>1044</v>
      </c>
      <c r="AF13" s="78">
        <v>1216</v>
      </c>
      <c r="AG13" s="78">
        <v>205</v>
      </c>
      <c r="AH13" s="78">
        <v>3329</v>
      </c>
      <c r="AI13" s="78">
        <v>936</v>
      </c>
      <c r="AJ13" s="78"/>
      <c r="AK13" s="78" t="s">
        <v>1172</v>
      </c>
      <c r="AL13" s="78" t="s">
        <v>1292</v>
      </c>
      <c r="AM13" s="78"/>
      <c r="AN13" s="78"/>
      <c r="AO13" s="80">
        <v>42993.15702546296</v>
      </c>
      <c r="AP13" s="83" t="s">
        <v>1459</v>
      </c>
      <c r="AQ13" s="78" t="b">
        <v>1</v>
      </c>
      <c r="AR13" s="78" t="b">
        <v>0</v>
      </c>
      <c r="AS13" s="78" t="b">
        <v>0</v>
      </c>
      <c r="AT13" s="78" t="s">
        <v>982</v>
      </c>
      <c r="AU13" s="78">
        <v>3</v>
      </c>
      <c r="AV13" s="78"/>
      <c r="AW13" s="78" t="b">
        <v>0</v>
      </c>
      <c r="AX13" s="78" t="s">
        <v>1622</v>
      </c>
      <c r="AY13" s="83" t="s">
        <v>1633</v>
      </c>
      <c r="AZ13" s="78" t="s">
        <v>66</v>
      </c>
      <c r="BA13" s="78" t="str">
        <f>REPLACE(INDEX(GroupVertices[Group],MATCH(Vertices[[#This Row],[Vertex]],GroupVertices[Vertex],0)),1,1,"")</f>
        <v>3</v>
      </c>
      <c r="BB13" s="48"/>
      <c r="BC13" s="48"/>
      <c r="BD13" s="48"/>
      <c r="BE13" s="48"/>
      <c r="BF13" s="48" t="s">
        <v>436</v>
      </c>
      <c r="BG13" s="48" t="s">
        <v>436</v>
      </c>
      <c r="BH13" s="118" t="s">
        <v>2341</v>
      </c>
      <c r="BI13" s="118" t="s">
        <v>2341</v>
      </c>
      <c r="BJ13" s="118" t="s">
        <v>2248</v>
      </c>
      <c r="BK13" s="118" t="s">
        <v>2248</v>
      </c>
      <c r="BL13" s="118">
        <v>1</v>
      </c>
      <c r="BM13" s="121">
        <v>4.761904761904762</v>
      </c>
      <c r="BN13" s="118">
        <v>2</v>
      </c>
      <c r="BO13" s="121">
        <v>9.523809523809524</v>
      </c>
      <c r="BP13" s="118">
        <v>0</v>
      </c>
      <c r="BQ13" s="121">
        <v>0</v>
      </c>
      <c r="BR13" s="118">
        <v>18</v>
      </c>
      <c r="BS13" s="121">
        <v>85.71428571428571</v>
      </c>
      <c r="BT13" s="118">
        <v>21</v>
      </c>
      <c r="BU13" s="2"/>
      <c r="BV13" s="3"/>
      <c r="BW13" s="3"/>
      <c r="BX13" s="3"/>
      <c r="BY13" s="3"/>
    </row>
    <row r="14" spans="1:77" ht="37.9" customHeight="1">
      <c r="A14" s="65" t="s">
        <v>249</v>
      </c>
      <c r="C14" s="66"/>
      <c r="D14" s="66" t="s">
        <v>64</v>
      </c>
      <c r="E14" s="67">
        <v>231.21366880570588</v>
      </c>
      <c r="F14" s="69"/>
      <c r="G14" s="102" t="s">
        <v>502</v>
      </c>
      <c r="H14" s="66"/>
      <c r="I14" s="70" t="s">
        <v>249</v>
      </c>
      <c r="J14" s="71"/>
      <c r="K14" s="71"/>
      <c r="L14" s="70" t="s">
        <v>1767</v>
      </c>
      <c r="M14" s="74">
        <v>43.968322969809</v>
      </c>
      <c r="N14" s="75">
        <v>9013.4267578125</v>
      </c>
      <c r="O14" s="75">
        <v>8274.9306640625</v>
      </c>
      <c r="P14" s="76"/>
      <c r="Q14" s="77"/>
      <c r="R14" s="77"/>
      <c r="S14" s="88"/>
      <c r="T14" s="48">
        <v>6</v>
      </c>
      <c r="U14" s="48">
        <v>1</v>
      </c>
      <c r="V14" s="49">
        <v>20</v>
      </c>
      <c r="W14" s="49">
        <v>0.2</v>
      </c>
      <c r="X14" s="49">
        <v>0</v>
      </c>
      <c r="Y14" s="49">
        <v>3.073159</v>
      </c>
      <c r="Z14" s="49">
        <v>0</v>
      </c>
      <c r="AA14" s="49">
        <v>0</v>
      </c>
      <c r="AB14" s="72">
        <v>14</v>
      </c>
      <c r="AC14" s="72"/>
      <c r="AD14" s="73"/>
      <c r="AE14" s="78" t="s">
        <v>1045</v>
      </c>
      <c r="AF14" s="78">
        <v>3175</v>
      </c>
      <c r="AG14" s="78">
        <v>33491</v>
      </c>
      <c r="AH14" s="78">
        <v>18720</v>
      </c>
      <c r="AI14" s="78">
        <v>11687</v>
      </c>
      <c r="AJ14" s="78"/>
      <c r="AK14" s="78" t="s">
        <v>1173</v>
      </c>
      <c r="AL14" s="78" t="s">
        <v>1293</v>
      </c>
      <c r="AM14" s="83" t="s">
        <v>1380</v>
      </c>
      <c r="AN14" s="78"/>
      <c r="AO14" s="80">
        <v>40289.53550925926</v>
      </c>
      <c r="AP14" s="83" t="s">
        <v>1460</v>
      </c>
      <c r="AQ14" s="78" t="b">
        <v>0</v>
      </c>
      <c r="AR14" s="78" t="b">
        <v>0</v>
      </c>
      <c r="AS14" s="78" t="b">
        <v>1</v>
      </c>
      <c r="AT14" s="78" t="s">
        <v>982</v>
      </c>
      <c r="AU14" s="78">
        <v>662</v>
      </c>
      <c r="AV14" s="83" t="s">
        <v>1578</v>
      </c>
      <c r="AW14" s="78" t="b">
        <v>1</v>
      </c>
      <c r="AX14" s="78" t="s">
        <v>1622</v>
      </c>
      <c r="AY14" s="83" t="s">
        <v>1634</v>
      </c>
      <c r="AZ14" s="78" t="s">
        <v>66</v>
      </c>
      <c r="BA14" s="78" t="str">
        <f>REPLACE(INDEX(GroupVertices[Group],MATCH(Vertices[[#This Row],[Vertex]],GroupVertices[Vertex],0)),1,1,"")</f>
        <v>3</v>
      </c>
      <c r="BB14" s="48" t="s">
        <v>400</v>
      </c>
      <c r="BC14" s="48" t="s">
        <v>400</v>
      </c>
      <c r="BD14" s="48" t="s">
        <v>420</v>
      </c>
      <c r="BE14" s="48" t="s">
        <v>420</v>
      </c>
      <c r="BF14" s="48" t="s">
        <v>442</v>
      </c>
      <c r="BG14" s="48" t="s">
        <v>2334</v>
      </c>
      <c r="BH14" s="118" t="s">
        <v>2341</v>
      </c>
      <c r="BI14" s="118" t="s">
        <v>2341</v>
      </c>
      <c r="BJ14" s="118" t="s">
        <v>2248</v>
      </c>
      <c r="BK14" s="118" t="s">
        <v>2248</v>
      </c>
      <c r="BL14" s="118">
        <v>2</v>
      </c>
      <c r="BM14" s="121">
        <v>4.761904761904762</v>
      </c>
      <c r="BN14" s="118">
        <v>4</v>
      </c>
      <c r="BO14" s="121">
        <v>9.523809523809524</v>
      </c>
      <c r="BP14" s="118">
        <v>0</v>
      </c>
      <c r="BQ14" s="121">
        <v>0</v>
      </c>
      <c r="BR14" s="118">
        <v>36</v>
      </c>
      <c r="BS14" s="121">
        <v>85.71428571428571</v>
      </c>
      <c r="BT14" s="118">
        <v>42</v>
      </c>
      <c r="BU14" s="2"/>
      <c r="BV14" s="3"/>
      <c r="BW14" s="3"/>
      <c r="BX14" s="3"/>
      <c r="BY14" s="3"/>
    </row>
    <row r="15" spans="1:77" ht="37.9" customHeight="1">
      <c r="A15" s="65" t="s">
        <v>240</v>
      </c>
      <c r="C15" s="66"/>
      <c r="D15" s="66" t="s">
        <v>64</v>
      </c>
      <c r="E15" s="67">
        <v>164.20103186856008</v>
      </c>
      <c r="F15" s="69"/>
      <c r="G15" s="102" t="s">
        <v>494</v>
      </c>
      <c r="H15" s="66"/>
      <c r="I15" s="70" t="s">
        <v>240</v>
      </c>
      <c r="J15" s="71"/>
      <c r="K15" s="71"/>
      <c r="L15" s="70" t="s">
        <v>1768</v>
      </c>
      <c r="M15" s="74">
        <v>2.3664157647908803</v>
      </c>
      <c r="N15" s="75">
        <v>9602.73828125</v>
      </c>
      <c r="O15" s="75">
        <v>8224.9423828125</v>
      </c>
      <c r="P15" s="76"/>
      <c r="Q15" s="77"/>
      <c r="R15" s="77"/>
      <c r="S15" s="88"/>
      <c r="T15" s="48">
        <v>0</v>
      </c>
      <c r="U15" s="48">
        <v>1</v>
      </c>
      <c r="V15" s="49">
        <v>0</v>
      </c>
      <c r="W15" s="49">
        <v>0.111111</v>
      </c>
      <c r="X15" s="49">
        <v>0</v>
      </c>
      <c r="Y15" s="49">
        <v>0.585364</v>
      </c>
      <c r="Z15" s="49">
        <v>0</v>
      </c>
      <c r="AA15" s="49">
        <v>0</v>
      </c>
      <c r="AB15" s="72">
        <v>15</v>
      </c>
      <c r="AC15" s="72"/>
      <c r="AD15" s="73"/>
      <c r="AE15" s="78" t="s">
        <v>1046</v>
      </c>
      <c r="AF15" s="78">
        <v>2973</v>
      </c>
      <c r="AG15" s="78">
        <v>1066</v>
      </c>
      <c r="AH15" s="78">
        <v>64211</v>
      </c>
      <c r="AI15" s="78">
        <v>39474</v>
      </c>
      <c r="AJ15" s="78"/>
      <c r="AK15" s="78" t="s">
        <v>1174</v>
      </c>
      <c r="AL15" s="78" t="s">
        <v>1294</v>
      </c>
      <c r="AM15" s="83" t="s">
        <v>1381</v>
      </c>
      <c r="AN15" s="78"/>
      <c r="AO15" s="80">
        <v>40001.85821759259</v>
      </c>
      <c r="AP15" s="83" t="s">
        <v>1461</v>
      </c>
      <c r="AQ15" s="78" t="b">
        <v>0</v>
      </c>
      <c r="AR15" s="78" t="b">
        <v>0</v>
      </c>
      <c r="AS15" s="78" t="b">
        <v>1</v>
      </c>
      <c r="AT15" s="78" t="s">
        <v>982</v>
      </c>
      <c r="AU15" s="78">
        <v>558</v>
      </c>
      <c r="AV15" s="83" t="s">
        <v>1580</v>
      </c>
      <c r="AW15" s="78" t="b">
        <v>0</v>
      </c>
      <c r="AX15" s="78" t="s">
        <v>1622</v>
      </c>
      <c r="AY15" s="83" t="s">
        <v>1635</v>
      </c>
      <c r="AZ15" s="78" t="s">
        <v>66</v>
      </c>
      <c r="BA15" s="78" t="str">
        <f>REPLACE(INDEX(GroupVertices[Group],MATCH(Vertices[[#This Row],[Vertex]],GroupVertices[Vertex],0)),1,1,"")</f>
        <v>3</v>
      </c>
      <c r="BB15" s="48"/>
      <c r="BC15" s="48"/>
      <c r="BD15" s="48"/>
      <c r="BE15" s="48"/>
      <c r="BF15" s="48" t="s">
        <v>436</v>
      </c>
      <c r="BG15" s="48" t="s">
        <v>436</v>
      </c>
      <c r="BH15" s="118" t="s">
        <v>2341</v>
      </c>
      <c r="BI15" s="118" t="s">
        <v>2341</v>
      </c>
      <c r="BJ15" s="118" t="s">
        <v>2248</v>
      </c>
      <c r="BK15" s="118" t="s">
        <v>2248</v>
      </c>
      <c r="BL15" s="118">
        <v>1</v>
      </c>
      <c r="BM15" s="121">
        <v>4.761904761904762</v>
      </c>
      <c r="BN15" s="118">
        <v>2</v>
      </c>
      <c r="BO15" s="121">
        <v>9.523809523809524</v>
      </c>
      <c r="BP15" s="118">
        <v>0</v>
      </c>
      <c r="BQ15" s="121">
        <v>0</v>
      </c>
      <c r="BR15" s="118">
        <v>18</v>
      </c>
      <c r="BS15" s="121">
        <v>85.71428571428571</v>
      </c>
      <c r="BT15" s="118">
        <v>21</v>
      </c>
      <c r="BU15" s="2"/>
      <c r="BV15" s="3"/>
      <c r="BW15" s="3"/>
      <c r="BX15" s="3"/>
      <c r="BY15" s="3"/>
    </row>
    <row r="16" spans="1:77" ht="37.9" customHeight="1">
      <c r="A16" s="65" t="s">
        <v>241</v>
      </c>
      <c r="C16" s="66"/>
      <c r="D16" s="66" t="s">
        <v>64</v>
      </c>
      <c r="E16" s="67">
        <v>162.50427396800814</v>
      </c>
      <c r="F16" s="69"/>
      <c r="G16" s="102" t="s">
        <v>495</v>
      </c>
      <c r="H16" s="66"/>
      <c r="I16" s="70" t="s">
        <v>241</v>
      </c>
      <c r="J16" s="71"/>
      <c r="K16" s="71"/>
      <c r="L16" s="70" t="s">
        <v>1769</v>
      </c>
      <c r="M16" s="74">
        <v>1.313056757379319</v>
      </c>
      <c r="N16" s="75">
        <v>8519.623046875</v>
      </c>
      <c r="O16" s="75">
        <v>7718.103515625</v>
      </c>
      <c r="P16" s="76"/>
      <c r="Q16" s="77"/>
      <c r="R16" s="77"/>
      <c r="S16" s="88"/>
      <c r="T16" s="48">
        <v>0</v>
      </c>
      <c r="U16" s="48">
        <v>1</v>
      </c>
      <c r="V16" s="49">
        <v>0</v>
      </c>
      <c r="W16" s="49">
        <v>0.111111</v>
      </c>
      <c r="X16" s="49">
        <v>0</v>
      </c>
      <c r="Y16" s="49">
        <v>0.585364</v>
      </c>
      <c r="Z16" s="49">
        <v>0</v>
      </c>
      <c r="AA16" s="49">
        <v>0</v>
      </c>
      <c r="AB16" s="72">
        <v>16</v>
      </c>
      <c r="AC16" s="72"/>
      <c r="AD16" s="73"/>
      <c r="AE16" s="78" t="s">
        <v>1047</v>
      </c>
      <c r="AF16" s="78">
        <v>189</v>
      </c>
      <c r="AG16" s="78">
        <v>245</v>
      </c>
      <c r="AH16" s="78">
        <v>23382</v>
      </c>
      <c r="AI16" s="78">
        <v>45</v>
      </c>
      <c r="AJ16" s="78"/>
      <c r="AK16" s="78" t="s">
        <v>1175</v>
      </c>
      <c r="AL16" s="78" t="s">
        <v>1295</v>
      </c>
      <c r="AM16" s="78"/>
      <c r="AN16" s="78"/>
      <c r="AO16" s="80">
        <v>40447.38282407408</v>
      </c>
      <c r="AP16" s="83" t="s">
        <v>1462</v>
      </c>
      <c r="AQ16" s="78" t="b">
        <v>0</v>
      </c>
      <c r="AR16" s="78" t="b">
        <v>0</v>
      </c>
      <c r="AS16" s="78" t="b">
        <v>0</v>
      </c>
      <c r="AT16" s="78" t="s">
        <v>1567</v>
      </c>
      <c r="AU16" s="78">
        <v>4</v>
      </c>
      <c r="AV16" s="83" t="s">
        <v>1578</v>
      </c>
      <c r="AW16" s="78" t="b">
        <v>0</v>
      </c>
      <c r="AX16" s="78" t="s">
        <v>1622</v>
      </c>
      <c r="AY16" s="83" t="s">
        <v>1636</v>
      </c>
      <c r="AZ16" s="78" t="s">
        <v>66</v>
      </c>
      <c r="BA16" s="78" t="str">
        <f>REPLACE(INDEX(GroupVertices[Group],MATCH(Vertices[[#This Row],[Vertex]],GroupVertices[Vertex],0)),1,1,"")</f>
        <v>3</v>
      </c>
      <c r="BB16" s="48"/>
      <c r="BC16" s="48"/>
      <c r="BD16" s="48"/>
      <c r="BE16" s="48"/>
      <c r="BF16" s="48" t="s">
        <v>436</v>
      </c>
      <c r="BG16" s="48" t="s">
        <v>436</v>
      </c>
      <c r="BH16" s="118" t="s">
        <v>2341</v>
      </c>
      <c r="BI16" s="118" t="s">
        <v>2341</v>
      </c>
      <c r="BJ16" s="118" t="s">
        <v>2248</v>
      </c>
      <c r="BK16" s="118" t="s">
        <v>2248</v>
      </c>
      <c r="BL16" s="118">
        <v>1</v>
      </c>
      <c r="BM16" s="121">
        <v>4.761904761904762</v>
      </c>
      <c r="BN16" s="118">
        <v>2</v>
      </c>
      <c r="BO16" s="121">
        <v>9.523809523809524</v>
      </c>
      <c r="BP16" s="118">
        <v>0</v>
      </c>
      <c r="BQ16" s="121">
        <v>0</v>
      </c>
      <c r="BR16" s="118">
        <v>18</v>
      </c>
      <c r="BS16" s="121">
        <v>85.71428571428571</v>
      </c>
      <c r="BT16" s="118">
        <v>21</v>
      </c>
      <c r="BU16" s="2"/>
      <c r="BV16" s="3"/>
      <c r="BW16" s="3"/>
      <c r="BX16" s="3"/>
      <c r="BY16" s="3"/>
    </row>
    <row r="17" spans="1:77" ht="37.9" customHeight="1">
      <c r="A17" s="65" t="s">
        <v>242</v>
      </c>
      <c r="C17" s="66"/>
      <c r="D17" s="66" t="s">
        <v>64</v>
      </c>
      <c r="E17" s="67">
        <v>162.1446687613138</v>
      </c>
      <c r="F17" s="69"/>
      <c r="G17" s="102" t="s">
        <v>496</v>
      </c>
      <c r="H17" s="66"/>
      <c r="I17" s="70" t="s">
        <v>242</v>
      </c>
      <c r="J17" s="71"/>
      <c r="K17" s="71"/>
      <c r="L17" s="70" t="s">
        <v>1770</v>
      </c>
      <c r="M17" s="74">
        <v>1.0898113648219359</v>
      </c>
      <c r="N17" s="75">
        <v>7311.02587890625</v>
      </c>
      <c r="O17" s="75">
        <v>8259.4833984375</v>
      </c>
      <c r="P17" s="76"/>
      <c r="Q17" s="77"/>
      <c r="R17" s="77"/>
      <c r="S17" s="88"/>
      <c r="T17" s="48">
        <v>1</v>
      </c>
      <c r="U17" s="48">
        <v>1</v>
      </c>
      <c r="V17" s="49">
        <v>0</v>
      </c>
      <c r="W17" s="49">
        <v>0</v>
      </c>
      <c r="X17" s="49">
        <v>0</v>
      </c>
      <c r="Y17" s="49">
        <v>0.999996</v>
      </c>
      <c r="Z17" s="49">
        <v>0</v>
      </c>
      <c r="AA17" s="49" t="s">
        <v>2570</v>
      </c>
      <c r="AB17" s="72">
        <v>17</v>
      </c>
      <c r="AC17" s="72"/>
      <c r="AD17" s="73"/>
      <c r="AE17" s="78" t="s">
        <v>1048</v>
      </c>
      <c r="AF17" s="78">
        <v>159</v>
      </c>
      <c r="AG17" s="78">
        <v>71</v>
      </c>
      <c r="AH17" s="78">
        <v>561</v>
      </c>
      <c r="AI17" s="78">
        <v>167</v>
      </c>
      <c r="AJ17" s="78"/>
      <c r="AK17" s="78" t="s">
        <v>1176</v>
      </c>
      <c r="AL17" s="78" t="s">
        <v>1296</v>
      </c>
      <c r="AM17" s="78"/>
      <c r="AN17" s="78"/>
      <c r="AO17" s="80">
        <v>43315.129895833335</v>
      </c>
      <c r="AP17" s="83" t="s">
        <v>1463</v>
      </c>
      <c r="AQ17" s="78" t="b">
        <v>1</v>
      </c>
      <c r="AR17" s="78" t="b">
        <v>0</v>
      </c>
      <c r="AS17" s="78" t="b">
        <v>0</v>
      </c>
      <c r="AT17" s="78" t="s">
        <v>982</v>
      </c>
      <c r="AU17" s="78">
        <v>4</v>
      </c>
      <c r="AV17" s="78"/>
      <c r="AW17" s="78" t="b">
        <v>0</v>
      </c>
      <c r="AX17" s="78" t="s">
        <v>1622</v>
      </c>
      <c r="AY17" s="83" t="s">
        <v>1637</v>
      </c>
      <c r="AZ17" s="78" t="s">
        <v>66</v>
      </c>
      <c r="BA17" s="78" t="str">
        <f>REPLACE(INDEX(GroupVertices[Group],MATCH(Vertices[[#This Row],[Vertex]],GroupVertices[Vertex],0)),1,1,"")</f>
        <v>4</v>
      </c>
      <c r="BB17" s="48" t="s">
        <v>398</v>
      </c>
      <c r="BC17" s="48" t="s">
        <v>398</v>
      </c>
      <c r="BD17" s="48" t="s">
        <v>418</v>
      </c>
      <c r="BE17" s="48" t="s">
        <v>418</v>
      </c>
      <c r="BF17" s="48" t="s">
        <v>437</v>
      </c>
      <c r="BG17" s="48" t="s">
        <v>437</v>
      </c>
      <c r="BH17" s="118" t="s">
        <v>2342</v>
      </c>
      <c r="BI17" s="118" t="s">
        <v>2342</v>
      </c>
      <c r="BJ17" s="118" t="s">
        <v>2372</v>
      </c>
      <c r="BK17" s="118" t="s">
        <v>2372</v>
      </c>
      <c r="BL17" s="118">
        <v>2</v>
      </c>
      <c r="BM17" s="121">
        <v>5.405405405405405</v>
      </c>
      <c r="BN17" s="118">
        <v>0</v>
      </c>
      <c r="BO17" s="121">
        <v>0</v>
      </c>
      <c r="BP17" s="118">
        <v>0</v>
      </c>
      <c r="BQ17" s="121">
        <v>0</v>
      </c>
      <c r="BR17" s="118">
        <v>35</v>
      </c>
      <c r="BS17" s="121">
        <v>94.5945945945946</v>
      </c>
      <c r="BT17" s="118">
        <v>37</v>
      </c>
      <c r="BU17" s="2"/>
      <c r="BV17" s="3"/>
      <c r="BW17" s="3"/>
      <c r="BX17" s="3"/>
      <c r="BY17" s="3"/>
    </row>
    <row r="18" spans="1:77" ht="37.9" customHeight="1">
      <c r="A18" s="65" t="s">
        <v>243</v>
      </c>
      <c r="C18" s="66"/>
      <c r="D18" s="66" t="s">
        <v>64</v>
      </c>
      <c r="E18" s="67">
        <v>162.47120682256497</v>
      </c>
      <c r="F18" s="69"/>
      <c r="G18" s="102" t="s">
        <v>497</v>
      </c>
      <c r="H18" s="66"/>
      <c r="I18" s="70" t="s">
        <v>243</v>
      </c>
      <c r="J18" s="71"/>
      <c r="K18" s="71"/>
      <c r="L18" s="70" t="s">
        <v>1771</v>
      </c>
      <c r="M18" s="74">
        <v>1.2925284454200194</v>
      </c>
      <c r="N18" s="75">
        <v>9223.10546875</v>
      </c>
      <c r="O18" s="75">
        <v>9225.8818359375</v>
      </c>
      <c r="P18" s="76"/>
      <c r="Q18" s="77"/>
      <c r="R18" s="77"/>
      <c r="S18" s="88"/>
      <c r="T18" s="48">
        <v>0</v>
      </c>
      <c r="U18" s="48">
        <v>1</v>
      </c>
      <c r="V18" s="49">
        <v>0</v>
      </c>
      <c r="W18" s="49">
        <v>0.111111</v>
      </c>
      <c r="X18" s="49">
        <v>0</v>
      </c>
      <c r="Y18" s="49">
        <v>0.585364</v>
      </c>
      <c r="Z18" s="49">
        <v>0</v>
      </c>
      <c r="AA18" s="49">
        <v>0</v>
      </c>
      <c r="AB18" s="72">
        <v>18</v>
      </c>
      <c r="AC18" s="72"/>
      <c r="AD18" s="73"/>
      <c r="AE18" s="78" t="s">
        <v>1049</v>
      </c>
      <c r="AF18" s="78">
        <v>209</v>
      </c>
      <c r="AG18" s="78">
        <v>229</v>
      </c>
      <c r="AH18" s="78">
        <v>404</v>
      </c>
      <c r="AI18" s="78">
        <v>34</v>
      </c>
      <c r="AJ18" s="78"/>
      <c r="AK18" s="78" t="s">
        <v>1177</v>
      </c>
      <c r="AL18" s="78" t="s">
        <v>1297</v>
      </c>
      <c r="AM18" s="83" t="s">
        <v>1382</v>
      </c>
      <c r="AN18" s="78"/>
      <c r="AO18" s="80">
        <v>41344.43083333333</v>
      </c>
      <c r="AP18" s="83" t="s">
        <v>1464</v>
      </c>
      <c r="AQ18" s="78" t="b">
        <v>0</v>
      </c>
      <c r="AR18" s="78" t="b">
        <v>0</v>
      </c>
      <c r="AS18" s="78" t="b">
        <v>0</v>
      </c>
      <c r="AT18" s="78" t="s">
        <v>982</v>
      </c>
      <c r="AU18" s="78">
        <v>4</v>
      </c>
      <c r="AV18" s="83" t="s">
        <v>1578</v>
      </c>
      <c r="AW18" s="78" t="b">
        <v>0</v>
      </c>
      <c r="AX18" s="78" t="s">
        <v>1622</v>
      </c>
      <c r="AY18" s="83" t="s">
        <v>1638</v>
      </c>
      <c r="AZ18" s="78" t="s">
        <v>66</v>
      </c>
      <c r="BA18" s="78" t="str">
        <f>REPLACE(INDEX(GroupVertices[Group],MATCH(Vertices[[#This Row],[Vertex]],GroupVertices[Vertex],0)),1,1,"")</f>
        <v>3</v>
      </c>
      <c r="BB18" s="48"/>
      <c r="BC18" s="48"/>
      <c r="BD18" s="48"/>
      <c r="BE18" s="48"/>
      <c r="BF18" s="48" t="s">
        <v>436</v>
      </c>
      <c r="BG18" s="48" t="s">
        <v>436</v>
      </c>
      <c r="BH18" s="118" t="s">
        <v>2341</v>
      </c>
      <c r="BI18" s="118" t="s">
        <v>2341</v>
      </c>
      <c r="BJ18" s="118" t="s">
        <v>2248</v>
      </c>
      <c r="BK18" s="118" t="s">
        <v>2248</v>
      </c>
      <c r="BL18" s="118">
        <v>1</v>
      </c>
      <c r="BM18" s="121">
        <v>4.761904761904762</v>
      </c>
      <c r="BN18" s="118">
        <v>2</v>
      </c>
      <c r="BO18" s="121">
        <v>9.523809523809524</v>
      </c>
      <c r="BP18" s="118">
        <v>0</v>
      </c>
      <c r="BQ18" s="121">
        <v>0</v>
      </c>
      <c r="BR18" s="118">
        <v>18</v>
      </c>
      <c r="BS18" s="121">
        <v>85.71428571428571</v>
      </c>
      <c r="BT18" s="118">
        <v>21</v>
      </c>
      <c r="BU18" s="2"/>
      <c r="BV18" s="3"/>
      <c r="BW18" s="3"/>
      <c r="BX18" s="3"/>
      <c r="BY18" s="3"/>
    </row>
    <row r="19" spans="1:77" ht="37.9" customHeight="1">
      <c r="A19" s="65" t="s">
        <v>244</v>
      </c>
      <c r="C19" s="66"/>
      <c r="D19" s="66" t="s">
        <v>64</v>
      </c>
      <c r="E19" s="67">
        <v>162.47740691233557</v>
      </c>
      <c r="F19" s="69"/>
      <c r="G19" s="102" t="s">
        <v>498</v>
      </c>
      <c r="H19" s="66"/>
      <c r="I19" s="70" t="s">
        <v>244</v>
      </c>
      <c r="J19" s="71"/>
      <c r="K19" s="71"/>
      <c r="L19" s="70" t="s">
        <v>1772</v>
      </c>
      <c r="M19" s="74">
        <v>1.2963775039123882</v>
      </c>
      <c r="N19" s="75">
        <v>7819.5615234375</v>
      </c>
      <c r="O19" s="75">
        <v>5848.490234375</v>
      </c>
      <c r="P19" s="76"/>
      <c r="Q19" s="77"/>
      <c r="R19" s="77"/>
      <c r="S19" s="88"/>
      <c r="T19" s="48">
        <v>0</v>
      </c>
      <c r="U19" s="48">
        <v>2</v>
      </c>
      <c r="V19" s="49">
        <v>0</v>
      </c>
      <c r="W19" s="49">
        <v>0.003215</v>
      </c>
      <c r="X19" s="49">
        <v>8.9E-05</v>
      </c>
      <c r="Y19" s="49">
        <v>0.573471</v>
      </c>
      <c r="Z19" s="49">
        <v>0.5</v>
      </c>
      <c r="AA19" s="49">
        <v>0</v>
      </c>
      <c r="AB19" s="72">
        <v>19</v>
      </c>
      <c r="AC19" s="72"/>
      <c r="AD19" s="73"/>
      <c r="AE19" s="78" t="s">
        <v>1050</v>
      </c>
      <c r="AF19" s="78">
        <v>196</v>
      </c>
      <c r="AG19" s="78">
        <v>232</v>
      </c>
      <c r="AH19" s="78">
        <v>6446</v>
      </c>
      <c r="AI19" s="78">
        <v>2045</v>
      </c>
      <c r="AJ19" s="78"/>
      <c r="AK19" s="78" t="s">
        <v>1178</v>
      </c>
      <c r="AL19" s="78" t="s">
        <v>1298</v>
      </c>
      <c r="AM19" s="83" t="s">
        <v>1383</v>
      </c>
      <c r="AN19" s="78"/>
      <c r="AO19" s="80">
        <v>43605.51429398148</v>
      </c>
      <c r="AP19" s="83" t="s">
        <v>1465</v>
      </c>
      <c r="AQ19" s="78" t="b">
        <v>0</v>
      </c>
      <c r="AR19" s="78" t="b">
        <v>0</v>
      </c>
      <c r="AS19" s="78" t="b">
        <v>1</v>
      </c>
      <c r="AT19" s="78" t="s">
        <v>982</v>
      </c>
      <c r="AU19" s="78">
        <v>24</v>
      </c>
      <c r="AV19" s="83" t="s">
        <v>1578</v>
      </c>
      <c r="AW19" s="78" t="b">
        <v>0</v>
      </c>
      <c r="AX19" s="78" t="s">
        <v>1622</v>
      </c>
      <c r="AY19" s="83" t="s">
        <v>1639</v>
      </c>
      <c r="AZ19" s="78" t="s">
        <v>66</v>
      </c>
      <c r="BA19" s="78" t="str">
        <f>REPLACE(INDEX(GroupVertices[Group],MATCH(Vertices[[#This Row],[Vertex]],GroupVertices[Vertex],0)),1,1,"")</f>
        <v>9</v>
      </c>
      <c r="BB19" s="48"/>
      <c r="BC19" s="48"/>
      <c r="BD19" s="48"/>
      <c r="BE19" s="48"/>
      <c r="BF19" s="48" t="s">
        <v>438</v>
      </c>
      <c r="BG19" s="48" t="s">
        <v>438</v>
      </c>
      <c r="BH19" s="118" t="s">
        <v>2343</v>
      </c>
      <c r="BI19" s="118" t="s">
        <v>2343</v>
      </c>
      <c r="BJ19" s="118" t="s">
        <v>2253</v>
      </c>
      <c r="BK19" s="118" t="s">
        <v>2253</v>
      </c>
      <c r="BL19" s="118">
        <v>2</v>
      </c>
      <c r="BM19" s="121">
        <v>5.714285714285714</v>
      </c>
      <c r="BN19" s="118">
        <v>1</v>
      </c>
      <c r="BO19" s="121">
        <v>2.857142857142857</v>
      </c>
      <c r="BP19" s="118">
        <v>0</v>
      </c>
      <c r="BQ19" s="121">
        <v>0</v>
      </c>
      <c r="BR19" s="118">
        <v>32</v>
      </c>
      <c r="BS19" s="121">
        <v>91.42857142857143</v>
      </c>
      <c r="BT19" s="118">
        <v>35</v>
      </c>
      <c r="BU19" s="2"/>
      <c r="BV19" s="3"/>
      <c r="BW19" s="3"/>
      <c r="BX19" s="3"/>
      <c r="BY19" s="3"/>
    </row>
    <row r="20" spans="1:77" ht="37.9" customHeight="1">
      <c r="A20" s="65" t="s">
        <v>273</v>
      </c>
      <c r="C20" s="66"/>
      <c r="D20" s="66" t="s">
        <v>64</v>
      </c>
      <c r="E20" s="67">
        <v>168.6196291784018</v>
      </c>
      <c r="F20" s="69"/>
      <c r="G20" s="102" t="s">
        <v>1597</v>
      </c>
      <c r="H20" s="66"/>
      <c r="I20" s="70" t="s">
        <v>273</v>
      </c>
      <c r="J20" s="71"/>
      <c r="K20" s="71"/>
      <c r="L20" s="70" t="s">
        <v>1773</v>
      </c>
      <c r="M20" s="74">
        <v>5.109511450352292</v>
      </c>
      <c r="N20" s="75">
        <v>8188.32373046875</v>
      </c>
      <c r="O20" s="75">
        <v>6519.96630859375</v>
      </c>
      <c r="P20" s="76"/>
      <c r="Q20" s="77"/>
      <c r="R20" s="77"/>
      <c r="S20" s="88"/>
      <c r="T20" s="48">
        <v>2</v>
      </c>
      <c r="U20" s="48">
        <v>1</v>
      </c>
      <c r="V20" s="49">
        <v>76</v>
      </c>
      <c r="W20" s="49">
        <v>0.004255</v>
      </c>
      <c r="X20" s="49">
        <v>0.00077</v>
      </c>
      <c r="Y20" s="49">
        <v>0.747303</v>
      </c>
      <c r="Z20" s="49">
        <v>0.3333333333333333</v>
      </c>
      <c r="AA20" s="49">
        <v>0</v>
      </c>
      <c r="AB20" s="72">
        <v>20</v>
      </c>
      <c r="AC20" s="72"/>
      <c r="AD20" s="73"/>
      <c r="AE20" s="78" t="s">
        <v>1051</v>
      </c>
      <c r="AF20" s="78">
        <v>2664</v>
      </c>
      <c r="AG20" s="78">
        <v>3204</v>
      </c>
      <c r="AH20" s="78">
        <v>11119</v>
      </c>
      <c r="AI20" s="78">
        <v>3035</v>
      </c>
      <c r="AJ20" s="78"/>
      <c r="AK20" s="78" t="s">
        <v>1179</v>
      </c>
      <c r="AL20" s="78" t="s">
        <v>1299</v>
      </c>
      <c r="AM20" s="83" t="s">
        <v>1384</v>
      </c>
      <c r="AN20" s="78"/>
      <c r="AO20" s="80">
        <v>39816.836168981485</v>
      </c>
      <c r="AP20" s="83" t="s">
        <v>1466</v>
      </c>
      <c r="AQ20" s="78" t="b">
        <v>0</v>
      </c>
      <c r="AR20" s="78" t="b">
        <v>0</v>
      </c>
      <c r="AS20" s="78" t="b">
        <v>0</v>
      </c>
      <c r="AT20" s="78" t="s">
        <v>982</v>
      </c>
      <c r="AU20" s="78">
        <v>388</v>
      </c>
      <c r="AV20" s="83" t="s">
        <v>1578</v>
      </c>
      <c r="AW20" s="78" t="b">
        <v>0</v>
      </c>
      <c r="AX20" s="78" t="s">
        <v>1622</v>
      </c>
      <c r="AY20" s="83" t="s">
        <v>1640</v>
      </c>
      <c r="AZ20" s="78" t="s">
        <v>66</v>
      </c>
      <c r="BA20" s="78" t="str">
        <f>REPLACE(INDEX(GroupVertices[Group],MATCH(Vertices[[#This Row],[Vertex]],GroupVertices[Vertex],0)),1,1,"")</f>
        <v>9</v>
      </c>
      <c r="BB20" s="48" t="s">
        <v>405</v>
      </c>
      <c r="BC20" s="48" t="s">
        <v>405</v>
      </c>
      <c r="BD20" s="48" t="s">
        <v>421</v>
      </c>
      <c r="BE20" s="48" t="s">
        <v>421</v>
      </c>
      <c r="BF20" s="48" t="s">
        <v>2325</v>
      </c>
      <c r="BG20" s="48" t="s">
        <v>2325</v>
      </c>
      <c r="BH20" s="118" t="s">
        <v>2343</v>
      </c>
      <c r="BI20" s="118" t="s">
        <v>2343</v>
      </c>
      <c r="BJ20" s="118" t="s">
        <v>2253</v>
      </c>
      <c r="BK20" s="118" t="s">
        <v>2253</v>
      </c>
      <c r="BL20" s="118">
        <v>2</v>
      </c>
      <c r="BM20" s="121">
        <v>5.714285714285714</v>
      </c>
      <c r="BN20" s="118">
        <v>1</v>
      </c>
      <c r="BO20" s="121">
        <v>2.857142857142857</v>
      </c>
      <c r="BP20" s="118">
        <v>0</v>
      </c>
      <c r="BQ20" s="121">
        <v>0</v>
      </c>
      <c r="BR20" s="118">
        <v>32</v>
      </c>
      <c r="BS20" s="121">
        <v>91.42857142857143</v>
      </c>
      <c r="BT20" s="118">
        <v>35</v>
      </c>
      <c r="BU20" s="2"/>
      <c r="BV20" s="3"/>
      <c r="BW20" s="3"/>
      <c r="BX20" s="3"/>
      <c r="BY20" s="3"/>
    </row>
    <row r="21" spans="1:77" ht="37.9" customHeight="1">
      <c r="A21" s="65" t="s">
        <v>355</v>
      </c>
      <c r="C21" s="66"/>
      <c r="D21" s="66" t="s">
        <v>64</v>
      </c>
      <c r="E21" s="67">
        <v>165.88952298275123</v>
      </c>
      <c r="F21" s="69"/>
      <c r="G21" s="102" t="s">
        <v>1598</v>
      </c>
      <c r="H21" s="66"/>
      <c r="I21" s="70" t="s">
        <v>355</v>
      </c>
      <c r="J21" s="71"/>
      <c r="K21" s="71"/>
      <c r="L21" s="70" t="s">
        <v>1774</v>
      </c>
      <c r="M21" s="74">
        <v>3.414642694212617</v>
      </c>
      <c r="N21" s="75">
        <v>8150.861328125</v>
      </c>
      <c r="O21" s="75">
        <v>4844.87646484375</v>
      </c>
      <c r="P21" s="76"/>
      <c r="Q21" s="77"/>
      <c r="R21" s="77"/>
      <c r="S21" s="88"/>
      <c r="T21" s="48">
        <v>3</v>
      </c>
      <c r="U21" s="48">
        <v>0</v>
      </c>
      <c r="V21" s="49">
        <v>76</v>
      </c>
      <c r="W21" s="49">
        <v>0.004255</v>
      </c>
      <c r="X21" s="49">
        <v>0.00077</v>
      </c>
      <c r="Y21" s="49">
        <v>0.747303</v>
      </c>
      <c r="Z21" s="49">
        <v>0.3333333333333333</v>
      </c>
      <c r="AA21" s="49">
        <v>0</v>
      </c>
      <c r="AB21" s="72">
        <v>21</v>
      </c>
      <c r="AC21" s="72"/>
      <c r="AD21" s="73"/>
      <c r="AE21" s="78" t="s">
        <v>1052</v>
      </c>
      <c r="AF21" s="78">
        <v>2475</v>
      </c>
      <c r="AG21" s="78">
        <v>1883</v>
      </c>
      <c r="AH21" s="78">
        <v>2851</v>
      </c>
      <c r="AI21" s="78">
        <v>359</v>
      </c>
      <c r="AJ21" s="78"/>
      <c r="AK21" s="78" t="s">
        <v>1180</v>
      </c>
      <c r="AL21" s="78" t="s">
        <v>1300</v>
      </c>
      <c r="AM21" s="83" t="s">
        <v>1385</v>
      </c>
      <c r="AN21" s="78"/>
      <c r="AO21" s="80">
        <v>39806.6841087963</v>
      </c>
      <c r="AP21" s="83" t="s">
        <v>1467</v>
      </c>
      <c r="AQ21" s="78" t="b">
        <v>0</v>
      </c>
      <c r="AR21" s="78" t="b">
        <v>0</v>
      </c>
      <c r="AS21" s="78" t="b">
        <v>0</v>
      </c>
      <c r="AT21" s="78"/>
      <c r="AU21" s="78">
        <v>31</v>
      </c>
      <c r="AV21" s="83" t="s">
        <v>1581</v>
      </c>
      <c r="AW21" s="78" t="b">
        <v>0</v>
      </c>
      <c r="AX21" s="78" t="s">
        <v>1622</v>
      </c>
      <c r="AY21" s="83" t="s">
        <v>1641</v>
      </c>
      <c r="AZ21" s="78" t="s">
        <v>65</v>
      </c>
      <c r="BA21" s="78" t="str">
        <f>REPLACE(INDEX(GroupVertices[Group],MATCH(Vertices[[#This Row],[Vertex]],GroupVertices[Vertex],0)),1,1,"")</f>
        <v>9</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37.9" customHeight="1">
      <c r="A22" s="65" t="s">
        <v>246</v>
      </c>
      <c r="C22" s="66"/>
      <c r="D22" s="66" t="s">
        <v>64</v>
      </c>
      <c r="E22" s="67">
        <v>166.16026023606707</v>
      </c>
      <c r="F22" s="69"/>
      <c r="G22" s="102" t="s">
        <v>499</v>
      </c>
      <c r="H22" s="66"/>
      <c r="I22" s="70" t="s">
        <v>246</v>
      </c>
      <c r="J22" s="71"/>
      <c r="K22" s="71"/>
      <c r="L22" s="70" t="s">
        <v>1775</v>
      </c>
      <c r="M22" s="74">
        <v>3.5827182483793827</v>
      </c>
      <c r="N22" s="75">
        <v>5769.6328125</v>
      </c>
      <c r="O22" s="75">
        <v>7293.0849609375</v>
      </c>
      <c r="P22" s="76"/>
      <c r="Q22" s="77"/>
      <c r="R22" s="77"/>
      <c r="S22" s="88"/>
      <c r="T22" s="48">
        <v>0</v>
      </c>
      <c r="U22" s="48">
        <v>3</v>
      </c>
      <c r="V22" s="49">
        <v>0.4</v>
      </c>
      <c r="W22" s="49">
        <v>0.111111</v>
      </c>
      <c r="X22" s="49">
        <v>0</v>
      </c>
      <c r="Y22" s="49">
        <v>0.773248</v>
      </c>
      <c r="Z22" s="49">
        <v>0.3333333333333333</v>
      </c>
      <c r="AA22" s="49">
        <v>0</v>
      </c>
      <c r="AB22" s="72">
        <v>22</v>
      </c>
      <c r="AC22" s="72"/>
      <c r="AD22" s="73"/>
      <c r="AE22" s="78" t="s">
        <v>1053</v>
      </c>
      <c r="AF22" s="78">
        <v>1949</v>
      </c>
      <c r="AG22" s="78">
        <v>2014</v>
      </c>
      <c r="AH22" s="78">
        <v>82090</v>
      </c>
      <c r="AI22" s="78">
        <v>104662</v>
      </c>
      <c r="AJ22" s="78"/>
      <c r="AK22" s="78" t="s">
        <v>1181</v>
      </c>
      <c r="AL22" s="78"/>
      <c r="AM22" s="78"/>
      <c r="AN22" s="78"/>
      <c r="AO22" s="80">
        <v>41021.92065972222</v>
      </c>
      <c r="AP22" s="83" t="s">
        <v>1468</v>
      </c>
      <c r="AQ22" s="78" t="b">
        <v>1</v>
      </c>
      <c r="AR22" s="78" t="b">
        <v>0</v>
      </c>
      <c r="AS22" s="78" t="b">
        <v>0</v>
      </c>
      <c r="AT22" s="78" t="s">
        <v>982</v>
      </c>
      <c r="AU22" s="78">
        <v>3</v>
      </c>
      <c r="AV22" s="83" t="s">
        <v>1578</v>
      </c>
      <c r="AW22" s="78" t="b">
        <v>0</v>
      </c>
      <c r="AX22" s="78" t="s">
        <v>1622</v>
      </c>
      <c r="AY22" s="83" t="s">
        <v>1642</v>
      </c>
      <c r="AZ22" s="78" t="s">
        <v>66</v>
      </c>
      <c r="BA22" s="78" t="str">
        <f>REPLACE(INDEX(GroupVertices[Group],MATCH(Vertices[[#This Row],[Vertex]],GroupVertices[Vertex],0)),1,1,"")</f>
        <v>2</v>
      </c>
      <c r="BB22" s="48"/>
      <c r="BC22" s="48"/>
      <c r="BD22" s="48"/>
      <c r="BE22" s="48"/>
      <c r="BF22" s="48" t="s">
        <v>434</v>
      </c>
      <c r="BG22" s="48" t="s">
        <v>434</v>
      </c>
      <c r="BH22" s="118" t="s">
        <v>2339</v>
      </c>
      <c r="BI22" s="118" t="s">
        <v>2339</v>
      </c>
      <c r="BJ22" s="118" t="s">
        <v>2247</v>
      </c>
      <c r="BK22" s="118" t="s">
        <v>2247</v>
      </c>
      <c r="BL22" s="118">
        <v>0</v>
      </c>
      <c r="BM22" s="121">
        <v>0</v>
      </c>
      <c r="BN22" s="118">
        <v>0</v>
      </c>
      <c r="BO22" s="121">
        <v>0</v>
      </c>
      <c r="BP22" s="118">
        <v>0</v>
      </c>
      <c r="BQ22" s="121">
        <v>0</v>
      </c>
      <c r="BR22" s="118">
        <v>42</v>
      </c>
      <c r="BS22" s="121">
        <v>100</v>
      </c>
      <c r="BT22" s="118">
        <v>42</v>
      </c>
      <c r="BU22" s="2"/>
      <c r="BV22" s="3"/>
      <c r="BW22" s="3"/>
      <c r="BX22" s="3"/>
      <c r="BY22" s="3"/>
    </row>
    <row r="23" spans="1:77" ht="37.9" customHeight="1">
      <c r="A23" s="65" t="s">
        <v>247</v>
      </c>
      <c r="C23" s="66"/>
      <c r="D23" s="66" t="s">
        <v>64</v>
      </c>
      <c r="E23" s="67">
        <v>162.1550022442648</v>
      </c>
      <c r="F23" s="69"/>
      <c r="G23" s="102" t="s">
        <v>500</v>
      </c>
      <c r="H23" s="66"/>
      <c r="I23" s="70" t="s">
        <v>247</v>
      </c>
      <c r="J23" s="71"/>
      <c r="K23" s="71"/>
      <c r="L23" s="70" t="s">
        <v>1776</v>
      </c>
      <c r="M23" s="74">
        <v>1.0962264623092168</v>
      </c>
      <c r="N23" s="75">
        <v>5567.47509765625</v>
      </c>
      <c r="O23" s="75">
        <v>1584.89306640625</v>
      </c>
      <c r="P23" s="76"/>
      <c r="Q23" s="77"/>
      <c r="R23" s="77"/>
      <c r="S23" s="88"/>
      <c r="T23" s="48">
        <v>0</v>
      </c>
      <c r="U23" s="48">
        <v>1</v>
      </c>
      <c r="V23" s="49">
        <v>0</v>
      </c>
      <c r="W23" s="49">
        <v>0.166667</v>
      </c>
      <c r="X23" s="49">
        <v>0</v>
      </c>
      <c r="Y23" s="49">
        <v>0.55844</v>
      </c>
      <c r="Z23" s="49">
        <v>0</v>
      </c>
      <c r="AA23" s="49">
        <v>0</v>
      </c>
      <c r="AB23" s="72">
        <v>23</v>
      </c>
      <c r="AC23" s="72"/>
      <c r="AD23" s="73"/>
      <c r="AE23" s="78" t="s">
        <v>1054</v>
      </c>
      <c r="AF23" s="78">
        <v>206</v>
      </c>
      <c r="AG23" s="78">
        <v>76</v>
      </c>
      <c r="AH23" s="78">
        <v>402</v>
      </c>
      <c r="AI23" s="78">
        <v>1075</v>
      </c>
      <c r="AJ23" s="78"/>
      <c r="AK23" s="78" t="s">
        <v>1182</v>
      </c>
      <c r="AL23" s="78" t="s">
        <v>1301</v>
      </c>
      <c r="AM23" s="78"/>
      <c r="AN23" s="78"/>
      <c r="AO23" s="80">
        <v>41043.37732638889</v>
      </c>
      <c r="AP23" s="78"/>
      <c r="AQ23" s="78" t="b">
        <v>1</v>
      </c>
      <c r="AR23" s="78" t="b">
        <v>0</v>
      </c>
      <c r="AS23" s="78" t="b">
        <v>0</v>
      </c>
      <c r="AT23" s="78" t="s">
        <v>1568</v>
      </c>
      <c r="AU23" s="78">
        <v>2</v>
      </c>
      <c r="AV23" s="83" t="s">
        <v>1578</v>
      </c>
      <c r="AW23" s="78" t="b">
        <v>0</v>
      </c>
      <c r="AX23" s="78" t="s">
        <v>1622</v>
      </c>
      <c r="AY23" s="83" t="s">
        <v>1643</v>
      </c>
      <c r="AZ23" s="78" t="s">
        <v>66</v>
      </c>
      <c r="BA23" s="78" t="str">
        <f>REPLACE(INDEX(GroupVertices[Group],MATCH(Vertices[[#This Row],[Vertex]],GroupVertices[Vertex],0)),1,1,"")</f>
        <v>10</v>
      </c>
      <c r="BB23" s="48"/>
      <c r="BC23" s="48"/>
      <c r="BD23" s="48"/>
      <c r="BE23" s="48"/>
      <c r="BF23" s="48" t="s">
        <v>440</v>
      </c>
      <c r="BG23" s="48" t="s">
        <v>440</v>
      </c>
      <c r="BH23" s="118" t="s">
        <v>2344</v>
      </c>
      <c r="BI23" s="118" t="s">
        <v>2344</v>
      </c>
      <c r="BJ23" s="118" t="s">
        <v>2373</v>
      </c>
      <c r="BK23" s="118" t="s">
        <v>2373</v>
      </c>
      <c r="BL23" s="118">
        <v>0</v>
      </c>
      <c r="BM23" s="121">
        <v>0</v>
      </c>
      <c r="BN23" s="118">
        <v>0</v>
      </c>
      <c r="BO23" s="121">
        <v>0</v>
      </c>
      <c r="BP23" s="118">
        <v>0</v>
      </c>
      <c r="BQ23" s="121">
        <v>0</v>
      </c>
      <c r="BR23" s="118">
        <v>40</v>
      </c>
      <c r="BS23" s="121">
        <v>100</v>
      </c>
      <c r="BT23" s="118">
        <v>40</v>
      </c>
      <c r="BU23" s="2"/>
      <c r="BV23" s="3"/>
      <c r="BW23" s="3"/>
      <c r="BX23" s="3"/>
      <c r="BY23" s="3"/>
    </row>
    <row r="24" spans="1:77" ht="37.9" customHeight="1">
      <c r="A24" s="65" t="s">
        <v>258</v>
      </c>
      <c r="C24" s="66"/>
      <c r="D24" s="66" t="s">
        <v>64</v>
      </c>
      <c r="E24" s="67">
        <v>165.78412145665115</v>
      </c>
      <c r="F24" s="69"/>
      <c r="G24" s="102" t="s">
        <v>511</v>
      </c>
      <c r="H24" s="66"/>
      <c r="I24" s="70" t="s">
        <v>258</v>
      </c>
      <c r="J24" s="71"/>
      <c r="K24" s="71"/>
      <c r="L24" s="70" t="s">
        <v>1777</v>
      </c>
      <c r="M24" s="74">
        <v>3.3492086998423494</v>
      </c>
      <c r="N24" s="75">
        <v>5567.47509765625</v>
      </c>
      <c r="O24" s="75">
        <v>1043.7100830078125</v>
      </c>
      <c r="P24" s="76"/>
      <c r="Q24" s="77"/>
      <c r="R24" s="77"/>
      <c r="S24" s="88"/>
      <c r="T24" s="48">
        <v>3</v>
      </c>
      <c r="U24" s="48">
        <v>1</v>
      </c>
      <c r="V24" s="49">
        <v>4</v>
      </c>
      <c r="W24" s="49">
        <v>0.25</v>
      </c>
      <c r="X24" s="49">
        <v>0</v>
      </c>
      <c r="Y24" s="49">
        <v>1.441553</v>
      </c>
      <c r="Z24" s="49">
        <v>0</v>
      </c>
      <c r="AA24" s="49">
        <v>0</v>
      </c>
      <c r="AB24" s="72">
        <v>24</v>
      </c>
      <c r="AC24" s="72"/>
      <c r="AD24" s="73"/>
      <c r="AE24" s="78" t="s">
        <v>1055</v>
      </c>
      <c r="AF24" s="78">
        <v>4467</v>
      </c>
      <c r="AG24" s="78">
        <v>1832</v>
      </c>
      <c r="AH24" s="78">
        <v>1485</v>
      </c>
      <c r="AI24" s="78">
        <v>12375</v>
      </c>
      <c r="AJ24" s="78"/>
      <c r="AK24" s="78" t="s">
        <v>1183</v>
      </c>
      <c r="AL24" s="78" t="s">
        <v>1302</v>
      </c>
      <c r="AM24" s="78"/>
      <c r="AN24" s="78"/>
      <c r="AO24" s="80">
        <v>42850.566400462965</v>
      </c>
      <c r="AP24" s="83" t="s">
        <v>1469</v>
      </c>
      <c r="AQ24" s="78" t="b">
        <v>1</v>
      </c>
      <c r="AR24" s="78" t="b">
        <v>0</v>
      </c>
      <c r="AS24" s="78" t="b">
        <v>0</v>
      </c>
      <c r="AT24" s="78" t="s">
        <v>1569</v>
      </c>
      <c r="AU24" s="78">
        <v>28</v>
      </c>
      <c r="AV24" s="78"/>
      <c r="AW24" s="78" t="b">
        <v>0</v>
      </c>
      <c r="AX24" s="78" t="s">
        <v>1622</v>
      </c>
      <c r="AY24" s="83" t="s">
        <v>1644</v>
      </c>
      <c r="AZ24" s="78" t="s">
        <v>66</v>
      </c>
      <c r="BA24" s="78" t="str">
        <f>REPLACE(INDEX(GroupVertices[Group],MATCH(Vertices[[#This Row],[Vertex]],GroupVertices[Vertex],0)),1,1,"")</f>
        <v>10</v>
      </c>
      <c r="BB24" s="48" t="s">
        <v>403</v>
      </c>
      <c r="BC24" s="48" t="s">
        <v>403</v>
      </c>
      <c r="BD24" s="48" t="s">
        <v>423</v>
      </c>
      <c r="BE24" s="48" t="s">
        <v>423</v>
      </c>
      <c r="BF24" s="48" t="s">
        <v>447</v>
      </c>
      <c r="BG24" s="48" t="s">
        <v>447</v>
      </c>
      <c r="BH24" s="118" t="s">
        <v>2344</v>
      </c>
      <c r="BI24" s="118" t="s">
        <v>2344</v>
      </c>
      <c r="BJ24" s="118" t="s">
        <v>2373</v>
      </c>
      <c r="BK24" s="118" t="s">
        <v>2373</v>
      </c>
      <c r="BL24" s="118">
        <v>0</v>
      </c>
      <c r="BM24" s="121">
        <v>0</v>
      </c>
      <c r="BN24" s="118">
        <v>0</v>
      </c>
      <c r="BO24" s="121">
        <v>0</v>
      </c>
      <c r="BP24" s="118">
        <v>0</v>
      </c>
      <c r="BQ24" s="121">
        <v>0</v>
      </c>
      <c r="BR24" s="118">
        <v>40</v>
      </c>
      <c r="BS24" s="121">
        <v>100</v>
      </c>
      <c r="BT24" s="118">
        <v>40</v>
      </c>
      <c r="BU24" s="2"/>
      <c r="BV24" s="3"/>
      <c r="BW24" s="3"/>
      <c r="BX24" s="3"/>
      <c r="BY24" s="3"/>
    </row>
    <row r="25" spans="1:77" ht="37.9" customHeight="1">
      <c r="A25" s="65" t="s">
        <v>248</v>
      </c>
      <c r="C25" s="66"/>
      <c r="D25" s="66" t="s">
        <v>64</v>
      </c>
      <c r="E25" s="67">
        <v>162.45467324984338</v>
      </c>
      <c r="F25" s="69"/>
      <c r="G25" s="102" t="s">
        <v>501</v>
      </c>
      <c r="H25" s="66"/>
      <c r="I25" s="70" t="s">
        <v>248</v>
      </c>
      <c r="J25" s="71"/>
      <c r="K25" s="71"/>
      <c r="L25" s="70" t="s">
        <v>1778</v>
      </c>
      <c r="M25" s="74">
        <v>1.2822642894403697</v>
      </c>
      <c r="N25" s="75">
        <v>6329.5302734375</v>
      </c>
      <c r="O25" s="75">
        <v>4973.7294921875</v>
      </c>
      <c r="P25" s="76"/>
      <c r="Q25" s="77"/>
      <c r="R25" s="77"/>
      <c r="S25" s="88"/>
      <c r="T25" s="48">
        <v>0</v>
      </c>
      <c r="U25" s="48">
        <v>2</v>
      </c>
      <c r="V25" s="49">
        <v>0</v>
      </c>
      <c r="W25" s="49">
        <v>0.166667</v>
      </c>
      <c r="X25" s="49">
        <v>0</v>
      </c>
      <c r="Y25" s="49">
        <v>0.740455</v>
      </c>
      <c r="Z25" s="49">
        <v>0.5</v>
      </c>
      <c r="AA25" s="49">
        <v>0</v>
      </c>
      <c r="AB25" s="72">
        <v>25</v>
      </c>
      <c r="AC25" s="72"/>
      <c r="AD25" s="73"/>
      <c r="AE25" s="78" t="s">
        <v>1056</v>
      </c>
      <c r="AF25" s="78">
        <v>272</v>
      </c>
      <c r="AG25" s="78">
        <v>221</v>
      </c>
      <c r="AH25" s="78">
        <v>155</v>
      </c>
      <c r="AI25" s="78">
        <v>239</v>
      </c>
      <c r="AJ25" s="78"/>
      <c r="AK25" s="78" t="s">
        <v>1184</v>
      </c>
      <c r="AL25" s="78" t="s">
        <v>1303</v>
      </c>
      <c r="AM25" s="83" t="s">
        <v>1386</v>
      </c>
      <c r="AN25" s="78"/>
      <c r="AO25" s="80">
        <v>42972.97900462963</v>
      </c>
      <c r="AP25" s="83" t="s">
        <v>1470</v>
      </c>
      <c r="AQ25" s="78" t="b">
        <v>1</v>
      </c>
      <c r="AR25" s="78" t="b">
        <v>0</v>
      </c>
      <c r="AS25" s="78" t="b">
        <v>0</v>
      </c>
      <c r="AT25" s="78" t="s">
        <v>1570</v>
      </c>
      <c r="AU25" s="78">
        <v>9</v>
      </c>
      <c r="AV25" s="78"/>
      <c r="AW25" s="78" t="b">
        <v>0</v>
      </c>
      <c r="AX25" s="78" t="s">
        <v>1622</v>
      </c>
      <c r="AY25" s="83" t="s">
        <v>1645</v>
      </c>
      <c r="AZ25" s="78" t="s">
        <v>66</v>
      </c>
      <c r="BA25" s="78" t="str">
        <f>REPLACE(INDEX(GroupVertices[Group],MATCH(Vertices[[#This Row],[Vertex]],GroupVertices[Vertex],0)),1,1,"")</f>
        <v>6</v>
      </c>
      <c r="BB25" s="48"/>
      <c r="BC25" s="48"/>
      <c r="BD25" s="48"/>
      <c r="BE25" s="48"/>
      <c r="BF25" s="48" t="s">
        <v>441</v>
      </c>
      <c r="BG25" s="48" t="s">
        <v>441</v>
      </c>
      <c r="BH25" s="118" t="s">
        <v>2345</v>
      </c>
      <c r="BI25" s="118" t="s">
        <v>2345</v>
      </c>
      <c r="BJ25" s="118" t="s">
        <v>2250</v>
      </c>
      <c r="BK25" s="118" t="s">
        <v>2250</v>
      </c>
      <c r="BL25" s="118">
        <v>0</v>
      </c>
      <c r="BM25" s="121">
        <v>0</v>
      </c>
      <c r="BN25" s="118">
        <v>1</v>
      </c>
      <c r="BO25" s="121">
        <v>2.9411764705882355</v>
      </c>
      <c r="BP25" s="118">
        <v>0</v>
      </c>
      <c r="BQ25" s="121">
        <v>0</v>
      </c>
      <c r="BR25" s="118">
        <v>33</v>
      </c>
      <c r="BS25" s="121">
        <v>97.05882352941177</v>
      </c>
      <c r="BT25" s="118">
        <v>34</v>
      </c>
      <c r="BU25" s="2"/>
      <c r="BV25" s="3"/>
      <c r="BW25" s="3"/>
      <c r="BX25" s="3"/>
      <c r="BY25" s="3"/>
    </row>
    <row r="26" spans="1:77" ht="37.9" customHeight="1">
      <c r="A26" s="65" t="s">
        <v>252</v>
      </c>
      <c r="C26" s="66"/>
      <c r="D26" s="66" t="s">
        <v>64</v>
      </c>
      <c r="E26" s="67">
        <v>163.32888590749684</v>
      </c>
      <c r="F26" s="69"/>
      <c r="G26" s="102" t="s">
        <v>505</v>
      </c>
      <c r="H26" s="66"/>
      <c r="I26" s="70" t="s">
        <v>252</v>
      </c>
      <c r="J26" s="71"/>
      <c r="K26" s="71"/>
      <c r="L26" s="70" t="s">
        <v>1779</v>
      </c>
      <c r="M26" s="74">
        <v>1.8249815368643532</v>
      </c>
      <c r="N26" s="75">
        <v>5924.85546875</v>
      </c>
      <c r="O26" s="75">
        <v>6039.2109375</v>
      </c>
      <c r="P26" s="76"/>
      <c r="Q26" s="77"/>
      <c r="R26" s="77"/>
      <c r="S26" s="88"/>
      <c r="T26" s="48">
        <v>3</v>
      </c>
      <c r="U26" s="48">
        <v>1</v>
      </c>
      <c r="V26" s="49">
        <v>3</v>
      </c>
      <c r="W26" s="49">
        <v>0.25</v>
      </c>
      <c r="X26" s="49">
        <v>0</v>
      </c>
      <c r="Y26" s="49">
        <v>1.389308</v>
      </c>
      <c r="Z26" s="49">
        <v>0.25</v>
      </c>
      <c r="AA26" s="49">
        <v>0</v>
      </c>
      <c r="AB26" s="72">
        <v>26</v>
      </c>
      <c r="AC26" s="72"/>
      <c r="AD26" s="73"/>
      <c r="AE26" s="78" t="s">
        <v>1057</v>
      </c>
      <c r="AF26" s="78">
        <v>2890</v>
      </c>
      <c r="AG26" s="78">
        <v>644</v>
      </c>
      <c r="AH26" s="78">
        <v>140</v>
      </c>
      <c r="AI26" s="78">
        <v>1890</v>
      </c>
      <c r="AJ26" s="78"/>
      <c r="AK26" s="78" t="s">
        <v>1185</v>
      </c>
      <c r="AL26" s="78" t="s">
        <v>1304</v>
      </c>
      <c r="AM26" s="83" t="s">
        <v>1387</v>
      </c>
      <c r="AN26" s="78"/>
      <c r="AO26" s="80">
        <v>43445.41516203704</v>
      </c>
      <c r="AP26" s="83" t="s">
        <v>1471</v>
      </c>
      <c r="AQ26" s="78" t="b">
        <v>0</v>
      </c>
      <c r="AR26" s="78" t="b">
        <v>0</v>
      </c>
      <c r="AS26" s="78" t="b">
        <v>0</v>
      </c>
      <c r="AT26" s="78" t="s">
        <v>982</v>
      </c>
      <c r="AU26" s="78">
        <v>10</v>
      </c>
      <c r="AV26" s="83" t="s">
        <v>1578</v>
      </c>
      <c r="AW26" s="78" t="b">
        <v>0</v>
      </c>
      <c r="AX26" s="78" t="s">
        <v>1622</v>
      </c>
      <c r="AY26" s="83" t="s">
        <v>1646</v>
      </c>
      <c r="AZ26" s="78" t="s">
        <v>66</v>
      </c>
      <c r="BA26" s="78" t="str">
        <f>REPLACE(INDEX(GroupVertices[Group],MATCH(Vertices[[#This Row],[Vertex]],GroupVertices[Vertex],0)),1,1,"")</f>
        <v>6</v>
      </c>
      <c r="BB26" s="48" t="s">
        <v>401</v>
      </c>
      <c r="BC26" s="48" t="s">
        <v>401</v>
      </c>
      <c r="BD26" s="48" t="s">
        <v>421</v>
      </c>
      <c r="BE26" s="48" t="s">
        <v>421</v>
      </c>
      <c r="BF26" s="48" t="s">
        <v>443</v>
      </c>
      <c r="BG26" s="48" t="s">
        <v>443</v>
      </c>
      <c r="BH26" s="118" t="s">
        <v>2345</v>
      </c>
      <c r="BI26" s="118" t="s">
        <v>2345</v>
      </c>
      <c r="BJ26" s="118" t="s">
        <v>2250</v>
      </c>
      <c r="BK26" s="118" t="s">
        <v>2250</v>
      </c>
      <c r="BL26" s="118">
        <v>0</v>
      </c>
      <c r="BM26" s="121">
        <v>0</v>
      </c>
      <c r="BN26" s="118">
        <v>1</v>
      </c>
      <c r="BO26" s="121">
        <v>2.9411764705882355</v>
      </c>
      <c r="BP26" s="118">
        <v>0</v>
      </c>
      <c r="BQ26" s="121">
        <v>0</v>
      </c>
      <c r="BR26" s="118">
        <v>33</v>
      </c>
      <c r="BS26" s="121">
        <v>97.05882352941177</v>
      </c>
      <c r="BT26" s="118">
        <v>34</v>
      </c>
      <c r="BU26" s="2"/>
      <c r="BV26" s="3"/>
      <c r="BW26" s="3"/>
      <c r="BX26" s="3"/>
      <c r="BY26" s="3"/>
    </row>
    <row r="27" spans="1:77" ht="37.9" customHeight="1">
      <c r="A27" s="65" t="s">
        <v>356</v>
      </c>
      <c r="C27" s="66"/>
      <c r="D27" s="66" t="s">
        <v>64</v>
      </c>
      <c r="E27" s="67">
        <v>167.102673881197</v>
      </c>
      <c r="F27" s="69"/>
      <c r="G27" s="102" t="s">
        <v>1599</v>
      </c>
      <c r="H27" s="66"/>
      <c r="I27" s="70" t="s">
        <v>356</v>
      </c>
      <c r="J27" s="71"/>
      <c r="K27" s="71"/>
      <c r="L27" s="70" t="s">
        <v>1780</v>
      </c>
      <c r="M27" s="74">
        <v>4.1677751392194216</v>
      </c>
      <c r="N27" s="75">
        <v>5922.7333984375</v>
      </c>
      <c r="O27" s="75">
        <v>5468.791015625</v>
      </c>
      <c r="P27" s="76"/>
      <c r="Q27" s="77"/>
      <c r="R27" s="77"/>
      <c r="S27" s="88"/>
      <c r="T27" s="48">
        <v>4</v>
      </c>
      <c r="U27" s="48">
        <v>0</v>
      </c>
      <c r="V27" s="49">
        <v>3</v>
      </c>
      <c r="W27" s="49">
        <v>0.25</v>
      </c>
      <c r="X27" s="49">
        <v>0</v>
      </c>
      <c r="Y27" s="49">
        <v>1.389308</v>
      </c>
      <c r="Z27" s="49">
        <v>0.25</v>
      </c>
      <c r="AA27" s="49">
        <v>0</v>
      </c>
      <c r="AB27" s="72">
        <v>27</v>
      </c>
      <c r="AC27" s="72"/>
      <c r="AD27" s="73"/>
      <c r="AE27" s="78" t="s">
        <v>1058</v>
      </c>
      <c r="AF27" s="78">
        <v>1182</v>
      </c>
      <c r="AG27" s="78">
        <v>2470</v>
      </c>
      <c r="AH27" s="78">
        <v>2921</v>
      </c>
      <c r="AI27" s="78">
        <v>2214</v>
      </c>
      <c r="AJ27" s="78"/>
      <c r="AK27" s="78" t="s">
        <v>1186</v>
      </c>
      <c r="AL27" s="78" t="s">
        <v>1305</v>
      </c>
      <c r="AM27" s="83" t="s">
        <v>1388</v>
      </c>
      <c r="AN27" s="78"/>
      <c r="AO27" s="80">
        <v>41338.68336805556</v>
      </c>
      <c r="AP27" s="83" t="s">
        <v>1472</v>
      </c>
      <c r="AQ27" s="78" t="b">
        <v>0</v>
      </c>
      <c r="AR27" s="78" t="b">
        <v>0</v>
      </c>
      <c r="AS27" s="78" t="b">
        <v>1</v>
      </c>
      <c r="AT27" s="78"/>
      <c r="AU27" s="78">
        <v>205</v>
      </c>
      <c r="AV27" s="83" t="s">
        <v>1582</v>
      </c>
      <c r="AW27" s="78" t="b">
        <v>0</v>
      </c>
      <c r="AX27" s="78" t="s">
        <v>1622</v>
      </c>
      <c r="AY27" s="83" t="s">
        <v>1647</v>
      </c>
      <c r="AZ27" s="78" t="s">
        <v>65</v>
      </c>
      <c r="BA27" s="78" t="str">
        <f>REPLACE(INDEX(GroupVertices[Group],MATCH(Vertices[[#This Row],[Vertex]],GroupVertices[Vertex],0)),1,1,"")</f>
        <v>6</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37.9" customHeight="1">
      <c r="A28" s="65" t="s">
        <v>250</v>
      </c>
      <c r="C28" s="66"/>
      <c r="D28" s="66" t="s">
        <v>64</v>
      </c>
      <c r="E28" s="67">
        <v>199.51054311208006</v>
      </c>
      <c r="F28" s="69"/>
      <c r="G28" s="102" t="s">
        <v>503</v>
      </c>
      <c r="H28" s="66"/>
      <c r="I28" s="70" t="s">
        <v>250</v>
      </c>
      <c r="J28" s="71"/>
      <c r="K28" s="71"/>
      <c r="L28" s="70" t="s">
        <v>1781</v>
      </c>
      <c r="M28" s="74">
        <v>24.2868038788305</v>
      </c>
      <c r="N28" s="75">
        <v>9167.9619140625</v>
      </c>
      <c r="O28" s="75">
        <v>7293.0849609375</v>
      </c>
      <c r="P28" s="76"/>
      <c r="Q28" s="77"/>
      <c r="R28" s="77"/>
      <c r="S28" s="88"/>
      <c r="T28" s="48">
        <v>0</v>
      </c>
      <c r="U28" s="48">
        <v>1</v>
      </c>
      <c r="V28" s="49">
        <v>0</v>
      </c>
      <c r="W28" s="49">
        <v>0.111111</v>
      </c>
      <c r="X28" s="49">
        <v>0</v>
      </c>
      <c r="Y28" s="49">
        <v>0.585364</v>
      </c>
      <c r="Z28" s="49">
        <v>0</v>
      </c>
      <c r="AA28" s="49">
        <v>0</v>
      </c>
      <c r="AB28" s="72">
        <v>28</v>
      </c>
      <c r="AC28" s="72"/>
      <c r="AD28" s="73"/>
      <c r="AE28" s="78" t="s">
        <v>1059</v>
      </c>
      <c r="AF28" s="78">
        <v>4923</v>
      </c>
      <c r="AG28" s="78">
        <v>18151</v>
      </c>
      <c r="AH28" s="78">
        <v>5566</v>
      </c>
      <c r="AI28" s="78">
        <v>90</v>
      </c>
      <c r="AJ28" s="78"/>
      <c r="AK28" s="78" t="s">
        <v>1187</v>
      </c>
      <c r="AL28" s="78" t="s">
        <v>1306</v>
      </c>
      <c r="AM28" s="83" t="s">
        <v>1389</v>
      </c>
      <c r="AN28" s="78"/>
      <c r="AO28" s="80">
        <v>41483.77181712963</v>
      </c>
      <c r="AP28" s="83" t="s">
        <v>1473</v>
      </c>
      <c r="AQ28" s="78" t="b">
        <v>0</v>
      </c>
      <c r="AR28" s="78" t="b">
        <v>0</v>
      </c>
      <c r="AS28" s="78" t="b">
        <v>1</v>
      </c>
      <c r="AT28" s="78" t="s">
        <v>982</v>
      </c>
      <c r="AU28" s="78">
        <v>276</v>
      </c>
      <c r="AV28" s="83" t="s">
        <v>1578</v>
      </c>
      <c r="AW28" s="78" t="b">
        <v>0</v>
      </c>
      <c r="AX28" s="78" t="s">
        <v>1622</v>
      </c>
      <c r="AY28" s="83" t="s">
        <v>1648</v>
      </c>
      <c r="AZ28" s="78" t="s">
        <v>66</v>
      </c>
      <c r="BA28" s="78" t="str">
        <f>REPLACE(INDEX(GroupVertices[Group],MATCH(Vertices[[#This Row],[Vertex]],GroupVertices[Vertex],0)),1,1,"")</f>
        <v>3</v>
      </c>
      <c r="BB28" s="48"/>
      <c r="BC28" s="48"/>
      <c r="BD28" s="48"/>
      <c r="BE28" s="48"/>
      <c r="BF28" s="48" t="s">
        <v>436</v>
      </c>
      <c r="BG28" s="48" t="s">
        <v>436</v>
      </c>
      <c r="BH28" s="118" t="s">
        <v>2341</v>
      </c>
      <c r="BI28" s="118" t="s">
        <v>2341</v>
      </c>
      <c r="BJ28" s="118" t="s">
        <v>2248</v>
      </c>
      <c r="BK28" s="118" t="s">
        <v>2248</v>
      </c>
      <c r="BL28" s="118">
        <v>1</v>
      </c>
      <c r="BM28" s="121">
        <v>4.761904761904762</v>
      </c>
      <c r="BN28" s="118">
        <v>2</v>
      </c>
      <c r="BO28" s="121">
        <v>9.523809523809524</v>
      </c>
      <c r="BP28" s="118">
        <v>0</v>
      </c>
      <c r="BQ28" s="121">
        <v>0</v>
      </c>
      <c r="BR28" s="118">
        <v>18</v>
      </c>
      <c r="BS28" s="121">
        <v>85.71428571428571</v>
      </c>
      <c r="BT28" s="118">
        <v>21</v>
      </c>
      <c r="BU28" s="2"/>
      <c r="BV28" s="3"/>
      <c r="BW28" s="3"/>
      <c r="BX28" s="3"/>
      <c r="BY28" s="3"/>
    </row>
    <row r="29" spans="1:77" ht="37.9" customHeight="1">
      <c r="A29" s="65" t="s">
        <v>251</v>
      </c>
      <c r="C29" s="66"/>
      <c r="D29" s="66" t="s">
        <v>64</v>
      </c>
      <c r="E29" s="67">
        <v>171.9139435431762</v>
      </c>
      <c r="F29" s="69"/>
      <c r="G29" s="102" t="s">
        <v>504</v>
      </c>
      <c r="H29" s="66"/>
      <c r="I29" s="70" t="s">
        <v>251</v>
      </c>
      <c r="J29" s="71"/>
      <c r="K29" s="71"/>
      <c r="L29" s="70" t="s">
        <v>1782</v>
      </c>
      <c r="M29" s="74">
        <v>7.154644529297515</v>
      </c>
      <c r="N29" s="75">
        <v>5309.90478515625</v>
      </c>
      <c r="O29" s="75">
        <v>5761.6953125</v>
      </c>
      <c r="P29" s="76"/>
      <c r="Q29" s="77"/>
      <c r="R29" s="77"/>
      <c r="S29" s="88"/>
      <c r="T29" s="48">
        <v>0</v>
      </c>
      <c r="U29" s="48">
        <v>2</v>
      </c>
      <c r="V29" s="49">
        <v>0</v>
      </c>
      <c r="W29" s="49">
        <v>0.166667</v>
      </c>
      <c r="X29" s="49">
        <v>0</v>
      </c>
      <c r="Y29" s="49">
        <v>0.740455</v>
      </c>
      <c r="Z29" s="49">
        <v>0.5</v>
      </c>
      <c r="AA29" s="49">
        <v>0</v>
      </c>
      <c r="AB29" s="72">
        <v>29</v>
      </c>
      <c r="AC29" s="72"/>
      <c r="AD29" s="73"/>
      <c r="AE29" s="78" t="s">
        <v>1060</v>
      </c>
      <c r="AF29" s="78">
        <v>230</v>
      </c>
      <c r="AG29" s="78">
        <v>4798</v>
      </c>
      <c r="AH29" s="78">
        <v>1584</v>
      </c>
      <c r="AI29" s="78">
        <v>981</v>
      </c>
      <c r="AJ29" s="78"/>
      <c r="AK29" s="78" t="s">
        <v>1188</v>
      </c>
      <c r="AL29" s="78"/>
      <c r="AM29" s="83" t="s">
        <v>1390</v>
      </c>
      <c r="AN29" s="78"/>
      <c r="AO29" s="80">
        <v>41031.59443287037</v>
      </c>
      <c r="AP29" s="83" t="s">
        <v>1474</v>
      </c>
      <c r="AQ29" s="78" t="b">
        <v>0</v>
      </c>
      <c r="AR29" s="78" t="b">
        <v>0</v>
      </c>
      <c r="AS29" s="78" t="b">
        <v>1</v>
      </c>
      <c r="AT29" s="78" t="s">
        <v>982</v>
      </c>
      <c r="AU29" s="78">
        <v>156</v>
      </c>
      <c r="AV29" s="83" t="s">
        <v>1580</v>
      </c>
      <c r="AW29" s="78" t="b">
        <v>0</v>
      </c>
      <c r="AX29" s="78" t="s">
        <v>1622</v>
      </c>
      <c r="AY29" s="83" t="s">
        <v>1649</v>
      </c>
      <c r="AZ29" s="78" t="s">
        <v>66</v>
      </c>
      <c r="BA29" s="78" t="str">
        <f>REPLACE(INDEX(GroupVertices[Group],MATCH(Vertices[[#This Row],[Vertex]],GroupVertices[Vertex],0)),1,1,"")</f>
        <v>6</v>
      </c>
      <c r="BB29" s="48"/>
      <c r="BC29" s="48"/>
      <c r="BD29" s="48"/>
      <c r="BE29" s="48"/>
      <c r="BF29" s="48" t="s">
        <v>441</v>
      </c>
      <c r="BG29" s="48" t="s">
        <v>441</v>
      </c>
      <c r="BH29" s="118" t="s">
        <v>2345</v>
      </c>
      <c r="BI29" s="118" t="s">
        <v>2345</v>
      </c>
      <c r="BJ29" s="118" t="s">
        <v>2250</v>
      </c>
      <c r="BK29" s="118" t="s">
        <v>2250</v>
      </c>
      <c r="BL29" s="118">
        <v>0</v>
      </c>
      <c r="BM29" s="121">
        <v>0</v>
      </c>
      <c r="BN29" s="118">
        <v>1</v>
      </c>
      <c r="BO29" s="121">
        <v>2.9411764705882355</v>
      </c>
      <c r="BP29" s="118">
        <v>0</v>
      </c>
      <c r="BQ29" s="121">
        <v>0</v>
      </c>
      <c r="BR29" s="118">
        <v>33</v>
      </c>
      <c r="BS29" s="121">
        <v>97.05882352941177</v>
      </c>
      <c r="BT29" s="118">
        <v>34</v>
      </c>
      <c r="BU29" s="2"/>
      <c r="BV29" s="3"/>
      <c r="BW29" s="3"/>
      <c r="BX29" s="3"/>
      <c r="BY29" s="3"/>
    </row>
    <row r="30" spans="1:77" ht="37.9" customHeight="1">
      <c r="A30" s="65" t="s">
        <v>253</v>
      </c>
      <c r="C30" s="66"/>
      <c r="D30" s="66" t="s">
        <v>64</v>
      </c>
      <c r="E30" s="67">
        <v>162.53734111345128</v>
      </c>
      <c r="F30" s="69"/>
      <c r="G30" s="102" t="s">
        <v>506</v>
      </c>
      <c r="H30" s="66"/>
      <c r="I30" s="70" t="s">
        <v>253</v>
      </c>
      <c r="J30" s="71"/>
      <c r="K30" s="71"/>
      <c r="L30" s="70" t="s">
        <v>1783</v>
      </c>
      <c r="M30" s="74">
        <v>1.3335850693386186</v>
      </c>
      <c r="N30" s="75">
        <v>6340.18505859375</v>
      </c>
      <c r="O30" s="75">
        <v>6519.96630859375</v>
      </c>
      <c r="P30" s="76"/>
      <c r="Q30" s="77"/>
      <c r="R30" s="77"/>
      <c r="S30" s="88"/>
      <c r="T30" s="48">
        <v>0</v>
      </c>
      <c r="U30" s="48">
        <v>2</v>
      </c>
      <c r="V30" s="49">
        <v>0</v>
      </c>
      <c r="W30" s="49">
        <v>0.166667</v>
      </c>
      <c r="X30" s="49">
        <v>0</v>
      </c>
      <c r="Y30" s="49">
        <v>0.740455</v>
      </c>
      <c r="Z30" s="49">
        <v>0.5</v>
      </c>
      <c r="AA30" s="49">
        <v>0</v>
      </c>
      <c r="AB30" s="72">
        <v>30</v>
      </c>
      <c r="AC30" s="72"/>
      <c r="AD30" s="73"/>
      <c r="AE30" s="78" t="s">
        <v>1061</v>
      </c>
      <c r="AF30" s="78">
        <v>224</v>
      </c>
      <c r="AG30" s="78">
        <v>261</v>
      </c>
      <c r="AH30" s="78">
        <v>2299</v>
      </c>
      <c r="AI30" s="78">
        <v>453</v>
      </c>
      <c r="AJ30" s="78"/>
      <c r="AK30" s="78" t="s">
        <v>1189</v>
      </c>
      <c r="AL30" s="78"/>
      <c r="AM30" s="83" t="s">
        <v>1391</v>
      </c>
      <c r="AN30" s="78"/>
      <c r="AO30" s="80">
        <v>40434.40893518519</v>
      </c>
      <c r="AP30" s="83" t="s">
        <v>1475</v>
      </c>
      <c r="AQ30" s="78" t="b">
        <v>0</v>
      </c>
      <c r="AR30" s="78" t="b">
        <v>0</v>
      </c>
      <c r="AS30" s="78" t="b">
        <v>1</v>
      </c>
      <c r="AT30" s="78" t="s">
        <v>1570</v>
      </c>
      <c r="AU30" s="78">
        <v>45</v>
      </c>
      <c r="AV30" s="83" t="s">
        <v>1583</v>
      </c>
      <c r="AW30" s="78" t="b">
        <v>0</v>
      </c>
      <c r="AX30" s="78" t="s">
        <v>1622</v>
      </c>
      <c r="AY30" s="83" t="s">
        <v>1650</v>
      </c>
      <c r="AZ30" s="78" t="s">
        <v>66</v>
      </c>
      <c r="BA30" s="78" t="str">
        <f>REPLACE(INDEX(GroupVertices[Group],MATCH(Vertices[[#This Row],[Vertex]],GroupVertices[Vertex],0)),1,1,"")</f>
        <v>6</v>
      </c>
      <c r="BB30" s="48"/>
      <c r="BC30" s="48"/>
      <c r="BD30" s="48"/>
      <c r="BE30" s="48"/>
      <c r="BF30" s="48" t="s">
        <v>441</v>
      </c>
      <c r="BG30" s="48" t="s">
        <v>441</v>
      </c>
      <c r="BH30" s="118" t="s">
        <v>2345</v>
      </c>
      <c r="BI30" s="118" t="s">
        <v>2345</v>
      </c>
      <c r="BJ30" s="118" t="s">
        <v>2250</v>
      </c>
      <c r="BK30" s="118" t="s">
        <v>2250</v>
      </c>
      <c r="BL30" s="118">
        <v>0</v>
      </c>
      <c r="BM30" s="121">
        <v>0</v>
      </c>
      <c r="BN30" s="118">
        <v>1</v>
      </c>
      <c r="BO30" s="121">
        <v>2.9411764705882355</v>
      </c>
      <c r="BP30" s="118">
        <v>0</v>
      </c>
      <c r="BQ30" s="121">
        <v>0</v>
      </c>
      <c r="BR30" s="118">
        <v>33</v>
      </c>
      <c r="BS30" s="121">
        <v>97.05882352941177</v>
      </c>
      <c r="BT30" s="118">
        <v>34</v>
      </c>
      <c r="BU30" s="2"/>
      <c r="BV30" s="3"/>
      <c r="BW30" s="3"/>
      <c r="BX30" s="3"/>
      <c r="BY30" s="3"/>
    </row>
    <row r="31" spans="1:77" ht="37.9" customHeight="1">
      <c r="A31" s="65" t="s">
        <v>254</v>
      </c>
      <c r="C31" s="66"/>
      <c r="D31" s="66" t="s">
        <v>64</v>
      </c>
      <c r="E31" s="67">
        <v>166.61700018250065</v>
      </c>
      <c r="F31" s="69"/>
      <c r="G31" s="102" t="s">
        <v>507</v>
      </c>
      <c r="H31" s="66"/>
      <c r="I31" s="70" t="s">
        <v>254</v>
      </c>
      <c r="J31" s="71"/>
      <c r="K31" s="71"/>
      <c r="L31" s="70" t="s">
        <v>1784</v>
      </c>
      <c r="M31" s="74">
        <v>3.8662655573172087</v>
      </c>
      <c r="N31" s="75">
        <v>7311.02587890625</v>
      </c>
      <c r="O31" s="75">
        <v>7615.2177734375</v>
      </c>
      <c r="P31" s="76"/>
      <c r="Q31" s="77"/>
      <c r="R31" s="77"/>
      <c r="S31" s="88"/>
      <c r="T31" s="48">
        <v>1</v>
      </c>
      <c r="U31" s="48">
        <v>1</v>
      </c>
      <c r="V31" s="49">
        <v>0</v>
      </c>
      <c r="W31" s="49">
        <v>0</v>
      </c>
      <c r="X31" s="49">
        <v>0</v>
      </c>
      <c r="Y31" s="49">
        <v>0.999996</v>
      </c>
      <c r="Z31" s="49">
        <v>0</v>
      </c>
      <c r="AA31" s="49" t="s">
        <v>2570</v>
      </c>
      <c r="AB31" s="72">
        <v>31</v>
      </c>
      <c r="AC31" s="72"/>
      <c r="AD31" s="73"/>
      <c r="AE31" s="78" t="s">
        <v>1062</v>
      </c>
      <c r="AF31" s="78">
        <v>1936</v>
      </c>
      <c r="AG31" s="78">
        <v>2235</v>
      </c>
      <c r="AH31" s="78">
        <v>2052</v>
      </c>
      <c r="AI31" s="78">
        <v>2490</v>
      </c>
      <c r="AJ31" s="78"/>
      <c r="AK31" s="78" t="s">
        <v>1190</v>
      </c>
      <c r="AL31" s="78"/>
      <c r="AM31" s="78"/>
      <c r="AN31" s="78"/>
      <c r="AO31" s="80">
        <v>42703.85791666667</v>
      </c>
      <c r="AP31" s="83" t="s">
        <v>1476</v>
      </c>
      <c r="AQ31" s="78" t="b">
        <v>0</v>
      </c>
      <c r="AR31" s="78" t="b">
        <v>0</v>
      </c>
      <c r="AS31" s="78" t="b">
        <v>0</v>
      </c>
      <c r="AT31" s="78" t="s">
        <v>982</v>
      </c>
      <c r="AU31" s="78">
        <v>73</v>
      </c>
      <c r="AV31" s="83" t="s">
        <v>1578</v>
      </c>
      <c r="AW31" s="78" t="b">
        <v>0</v>
      </c>
      <c r="AX31" s="78" t="s">
        <v>1622</v>
      </c>
      <c r="AY31" s="83" t="s">
        <v>1651</v>
      </c>
      <c r="AZ31" s="78" t="s">
        <v>66</v>
      </c>
      <c r="BA31" s="78" t="str">
        <f>REPLACE(INDEX(GroupVertices[Group],MATCH(Vertices[[#This Row],[Vertex]],GroupVertices[Vertex],0)),1,1,"")</f>
        <v>4</v>
      </c>
      <c r="BB31" s="48" t="s">
        <v>402</v>
      </c>
      <c r="BC31" s="48" t="s">
        <v>402</v>
      </c>
      <c r="BD31" s="48" t="s">
        <v>422</v>
      </c>
      <c r="BE31" s="48" t="s">
        <v>422</v>
      </c>
      <c r="BF31" s="48" t="s">
        <v>444</v>
      </c>
      <c r="BG31" s="48" t="s">
        <v>444</v>
      </c>
      <c r="BH31" s="118" t="s">
        <v>2346</v>
      </c>
      <c r="BI31" s="118" t="s">
        <v>2346</v>
      </c>
      <c r="BJ31" s="118" t="s">
        <v>2374</v>
      </c>
      <c r="BK31" s="118" t="s">
        <v>2374</v>
      </c>
      <c r="BL31" s="118">
        <v>0</v>
      </c>
      <c r="BM31" s="121">
        <v>0</v>
      </c>
      <c r="BN31" s="118">
        <v>0</v>
      </c>
      <c r="BO31" s="121">
        <v>0</v>
      </c>
      <c r="BP31" s="118">
        <v>0</v>
      </c>
      <c r="BQ31" s="121">
        <v>0</v>
      </c>
      <c r="BR31" s="118">
        <v>27</v>
      </c>
      <c r="BS31" s="121">
        <v>100</v>
      </c>
      <c r="BT31" s="118">
        <v>27</v>
      </c>
      <c r="BU31" s="2"/>
      <c r="BV31" s="3"/>
      <c r="BW31" s="3"/>
      <c r="BX31" s="3"/>
      <c r="BY31" s="3"/>
    </row>
    <row r="32" spans="1:77" ht="37.9" customHeight="1">
      <c r="A32" s="65" t="s">
        <v>255</v>
      </c>
      <c r="C32" s="66"/>
      <c r="D32" s="66" t="s">
        <v>64</v>
      </c>
      <c r="E32" s="67">
        <v>236.35354322552644</v>
      </c>
      <c r="F32" s="69"/>
      <c r="G32" s="102" t="s">
        <v>508</v>
      </c>
      <c r="H32" s="66"/>
      <c r="I32" s="70" t="s">
        <v>255</v>
      </c>
      <c r="J32" s="71"/>
      <c r="K32" s="71"/>
      <c r="L32" s="70" t="s">
        <v>1785</v>
      </c>
      <c r="M32" s="74">
        <v>47.159192459982634</v>
      </c>
      <c r="N32" s="75">
        <v>6082.61474609375</v>
      </c>
      <c r="O32" s="75">
        <v>1043.7100830078125</v>
      </c>
      <c r="P32" s="76"/>
      <c r="Q32" s="77"/>
      <c r="R32" s="77"/>
      <c r="S32" s="88"/>
      <c r="T32" s="48">
        <v>0</v>
      </c>
      <c r="U32" s="48">
        <v>1</v>
      </c>
      <c r="V32" s="49">
        <v>0</v>
      </c>
      <c r="W32" s="49">
        <v>0.166667</v>
      </c>
      <c r="X32" s="49">
        <v>0</v>
      </c>
      <c r="Y32" s="49">
        <v>0.55844</v>
      </c>
      <c r="Z32" s="49">
        <v>0</v>
      </c>
      <c r="AA32" s="49">
        <v>0</v>
      </c>
      <c r="AB32" s="72">
        <v>32</v>
      </c>
      <c r="AC32" s="72"/>
      <c r="AD32" s="73"/>
      <c r="AE32" s="78" t="s">
        <v>1063</v>
      </c>
      <c r="AF32" s="78">
        <v>18791</v>
      </c>
      <c r="AG32" s="78">
        <v>35978</v>
      </c>
      <c r="AH32" s="78">
        <v>53656</v>
      </c>
      <c r="AI32" s="78">
        <v>4186</v>
      </c>
      <c r="AJ32" s="78"/>
      <c r="AK32" s="78" t="s">
        <v>1191</v>
      </c>
      <c r="AL32" s="78" t="s">
        <v>1307</v>
      </c>
      <c r="AM32" s="78"/>
      <c r="AN32" s="78"/>
      <c r="AO32" s="80">
        <v>40677.45162037037</v>
      </c>
      <c r="AP32" s="83" t="s">
        <v>1477</v>
      </c>
      <c r="AQ32" s="78" t="b">
        <v>0</v>
      </c>
      <c r="AR32" s="78" t="b">
        <v>0</v>
      </c>
      <c r="AS32" s="78" t="b">
        <v>1</v>
      </c>
      <c r="AT32" s="78" t="s">
        <v>982</v>
      </c>
      <c r="AU32" s="78">
        <v>1010</v>
      </c>
      <c r="AV32" s="83" t="s">
        <v>1578</v>
      </c>
      <c r="AW32" s="78" t="b">
        <v>0</v>
      </c>
      <c r="AX32" s="78" t="s">
        <v>1622</v>
      </c>
      <c r="AY32" s="83" t="s">
        <v>1652</v>
      </c>
      <c r="AZ32" s="78" t="s">
        <v>66</v>
      </c>
      <c r="BA32" s="78" t="str">
        <f>REPLACE(INDEX(GroupVertices[Group],MATCH(Vertices[[#This Row],[Vertex]],GroupVertices[Vertex],0)),1,1,"")</f>
        <v>10</v>
      </c>
      <c r="BB32" s="48"/>
      <c r="BC32" s="48"/>
      <c r="BD32" s="48"/>
      <c r="BE32" s="48"/>
      <c r="BF32" s="48" t="s">
        <v>445</v>
      </c>
      <c r="BG32" s="48" t="s">
        <v>445</v>
      </c>
      <c r="BH32" s="118" t="s">
        <v>2347</v>
      </c>
      <c r="BI32" s="118" t="s">
        <v>2347</v>
      </c>
      <c r="BJ32" s="118" t="s">
        <v>2375</v>
      </c>
      <c r="BK32" s="118" t="s">
        <v>2375</v>
      </c>
      <c r="BL32" s="118">
        <v>1</v>
      </c>
      <c r="BM32" s="121">
        <v>2.2222222222222223</v>
      </c>
      <c r="BN32" s="118">
        <v>3</v>
      </c>
      <c r="BO32" s="121">
        <v>6.666666666666667</v>
      </c>
      <c r="BP32" s="118">
        <v>0</v>
      </c>
      <c r="BQ32" s="121">
        <v>0</v>
      </c>
      <c r="BR32" s="118">
        <v>41</v>
      </c>
      <c r="BS32" s="121">
        <v>91.11111111111111</v>
      </c>
      <c r="BT32" s="118">
        <v>45</v>
      </c>
      <c r="BU32" s="2"/>
      <c r="BV32" s="3"/>
      <c r="BW32" s="3"/>
      <c r="BX32" s="3"/>
      <c r="BY32" s="3"/>
    </row>
    <row r="33" spans="1:77" ht="37.9" customHeight="1">
      <c r="A33" s="65" t="s">
        <v>259</v>
      </c>
      <c r="C33" s="66"/>
      <c r="D33" s="66" t="s">
        <v>64</v>
      </c>
      <c r="E33" s="67">
        <v>163.23175116775755</v>
      </c>
      <c r="F33" s="69"/>
      <c r="G33" s="102" t="s">
        <v>512</v>
      </c>
      <c r="H33" s="66"/>
      <c r="I33" s="70" t="s">
        <v>259</v>
      </c>
      <c r="J33" s="71"/>
      <c r="K33" s="71"/>
      <c r="L33" s="70" t="s">
        <v>1786</v>
      </c>
      <c r="M33" s="74">
        <v>1.7646796204839106</v>
      </c>
      <c r="N33" s="75">
        <v>6082.61474609375</v>
      </c>
      <c r="O33" s="75">
        <v>1584.89306640625</v>
      </c>
      <c r="P33" s="76"/>
      <c r="Q33" s="77"/>
      <c r="R33" s="77"/>
      <c r="S33" s="88"/>
      <c r="T33" s="48">
        <v>2</v>
      </c>
      <c r="U33" s="48">
        <v>2</v>
      </c>
      <c r="V33" s="49">
        <v>4</v>
      </c>
      <c r="W33" s="49">
        <v>0.25</v>
      </c>
      <c r="X33" s="49">
        <v>0</v>
      </c>
      <c r="Y33" s="49">
        <v>1.441553</v>
      </c>
      <c r="Z33" s="49">
        <v>0</v>
      </c>
      <c r="AA33" s="49">
        <v>0</v>
      </c>
      <c r="AB33" s="72">
        <v>33</v>
      </c>
      <c r="AC33" s="72"/>
      <c r="AD33" s="73"/>
      <c r="AE33" s="78" t="s">
        <v>1064</v>
      </c>
      <c r="AF33" s="78">
        <v>3008</v>
      </c>
      <c r="AG33" s="78">
        <v>597</v>
      </c>
      <c r="AH33" s="78">
        <v>139</v>
      </c>
      <c r="AI33" s="78">
        <v>3635</v>
      </c>
      <c r="AJ33" s="78"/>
      <c r="AK33" s="78"/>
      <c r="AL33" s="78" t="s">
        <v>1308</v>
      </c>
      <c r="AM33" s="83" t="s">
        <v>1392</v>
      </c>
      <c r="AN33" s="78"/>
      <c r="AO33" s="80">
        <v>42537.62430555555</v>
      </c>
      <c r="AP33" s="83" t="s">
        <v>1478</v>
      </c>
      <c r="AQ33" s="78" t="b">
        <v>0</v>
      </c>
      <c r="AR33" s="78" t="b">
        <v>0</v>
      </c>
      <c r="AS33" s="78" t="b">
        <v>0</v>
      </c>
      <c r="AT33" s="78" t="s">
        <v>982</v>
      </c>
      <c r="AU33" s="78">
        <v>12</v>
      </c>
      <c r="AV33" s="83" t="s">
        <v>1578</v>
      </c>
      <c r="AW33" s="78" t="b">
        <v>0</v>
      </c>
      <c r="AX33" s="78" t="s">
        <v>1622</v>
      </c>
      <c r="AY33" s="83" t="s">
        <v>1653</v>
      </c>
      <c r="AZ33" s="78" t="s">
        <v>66</v>
      </c>
      <c r="BA33" s="78" t="str">
        <f>REPLACE(INDEX(GroupVertices[Group],MATCH(Vertices[[#This Row],[Vertex]],GroupVertices[Vertex],0)),1,1,"")</f>
        <v>10</v>
      </c>
      <c r="BB33" s="48" t="s">
        <v>404</v>
      </c>
      <c r="BC33" s="48" t="s">
        <v>404</v>
      </c>
      <c r="BD33" s="48" t="s">
        <v>418</v>
      </c>
      <c r="BE33" s="48" t="s">
        <v>418</v>
      </c>
      <c r="BF33" s="48" t="s">
        <v>2326</v>
      </c>
      <c r="BG33" s="48" t="s">
        <v>2335</v>
      </c>
      <c r="BH33" s="118" t="s">
        <v>2348</v>
      </c>
      <c r="BI33" s="118" t="s">
        <v>2367</v>
      </c>
      <c r="BJ33" s="118" t="s">
        <v>2376</v>
      </c>
      <c r="BK33" s="118" t="s">
        <v>2387</v>
      </c>
      <c r="BL33" s="118">
        <v>1</v>
      </c>
      <c r="BM33" s="121">
        <v>1.1764705882352942</v>
      </c>
      <c r="BN33" s="118">
        <v>3</v>
      </c>
      <c r="BO33" s="121">
        <v>3.5294117647058822</v>
      </c>
      <c r="BP33" s="118">
        <v>0</v>
      </c>
      <c r="BQ33" s="121">
        <v>0</v>
      </c>
      <c r="BR33" s="118">
        <v>81</v>
      </c>
      <c r="BS33" s="121">
        <v>95.29411764705883</v>
      </c>
      <c r="BT33" s="118">
        <v>85</v>
      </c>
      <c r="BU33" s="2"/>
      <c r="BV33" s="3"/>
      <c r="BW33" s="3"/>
      <c r="BX33" s="3"/>
      <c r="BY33" s="3"/>
    </row>
    <row r="34" spans="1:77" ht="37.9" customHeight="1">
      <c r="A34" s="65" t="s">
        <v>256</v>
      </c>
      <c r="C34" s="66"/>
      <c r="D34" s="66" t="s">
        <v>64</v>
      </c>
      <c r="E34" s="67">
        <v>167.17500826185392</v>
      </c>
      <c r="F34" s="69"/>
      <c r="G34" s="102" t="s">
        <v>509</v>
      </c>
      <c r="H34" s="66"/>
      <c r="I34" s="70" t="s">
        <v>256</v>
      </c>
      <c r="J34" s="71"/>
      <c r="K34" s="71"/>
      <c r="L34" s="70" t="s">
        <v>1787</v>
      </c>
      <c r="M34" s="74">
        <v>4.212680821630389</v>
      </c>
      <c r="N34" s="75">
        <v>6340.18505859375</v>
      </c>
      <c r="O34" s="75">
        <v>3385.6787109375</v>
      </c>
      <c r="P34" s="76"/>
      <c r="Q34" s="77"/>
      <c r="R34" s="77"/>
      <c r="S34" s="88"/>
      <c r="T34" s="48">
        <v>0</v>
      </c>
      <c r="U34" s="48">
        <v>1</v>
      </c>
      <c r="V34" s="49">
        <v>0</v>
      </c>
      <c r="W34" s="49">
        <v>0.142857</v>
      </c>
      <c r="X34" s="49">
        <v>0</v>
      </c>
      <c r="Y34" s="49">
        <v>0.595236</v>
      </c>
      <c r="Z34" s="49">
        <v>0</v>
      </c>
      <c r="AA34" s="49">
        <v>0</v>
      </c>
      <c r="AB34" s="72">
        <v>34</v>
      </c>
      <c r="AC34" s="72"/>
      <c r="AD34" s="73"/>
      <c r="AE34" s="78" t="s">
        <v>1065</v>
      </c>
      <c r="AF34" s="78">
        <v>463</v>
      </c>
      <c r="AG34" s="78">
        <v>2505</v>
      </c>
      <c r="AH34" s="78">
        <v>14198</v>
      </c>
      <c r="AI34" s="78">
        <v>17868</v>
      </c>
      <c r="AJ34" s="78"/>
      <c r="AK34" s="78" t="s">
        <v>1192</v>
      </c>
      <c r="AL34" s="78" t="s">
        <v>1309</v>
      </c>
      <c r="AM34" s="83" t="s">
        <v>1393</v>
      </c>
      <c r="AN34" s="78"/>
      <c r="AO34" s="80">
        <v>41014.747928240744</v>
      </c>
      <c r="AP34" s="83" t="s">
        <v>1479</v>
      </c>
      <c r="AQ34" s="78" t="b">
        <v>0</v>
      </c>
      <c r="AR34" s="78" t="b">
        <v>0</v>
      </c>
      <c r="AS34" s="78" t="b">
        <v>0</v>
      </c>
      <c r="AT34" s="78" t="s">
        <v>982</v>
      </c>
      <c r="AU34" s="78">
        <v>106</v>
      </c>
      <c r="AV34" s="83" t="s">
        <v>1580</v>
      </c>
      <c r="AW34" s="78" t="b">
        <v>0</v>
      </c>
      <c r="AX34" s="78" t="s">
        <v>1622</v>
      </c>
      <c r="AY34" s="83" t="s">
        <v>1654</v>
      </c>
      <c r="AZ34" s="78" t="s">
        <v>66</v>
      </c>
      <c r="BA34" s="78" t="str">
        <f>REPLACE(INDEX(GroupVertices[Group],MATCH(Vertices[[#This Row],[Vertex]],GroupVertices[Vertex],0)),1,1,"")</f>
        <v>5</v>
      </c>
      <c r="BB34" s="48"/>
      <c r="BC34" s="48"/>
      <c r="BD34" s="48"/>
      <c r="BE34" s="48"/>
      <c r="BF34" s="48" t="s">
        <v>446</v>
      </c>
      <c r="BG34" s="48" t="s">
        <v>446</v>
      </c>
      <c r="BH34" s="118" t="s">
        <v>2132</v>
      </c>
      <c r="BI34" s="118" t="s">
        <v>2132</v>
      </c>
      <c r="BJ34" s="118" t="s">
        <v>2249</v>
      </c>
      <c r="BK34" s="118" t="s">
        <v>2249</v>
      </c>
      <c r="BL34" s="118">
        <v>1</v>
      </c>
      <c r="BM34" s="121">
        <v>3.0303030303030303</v>
      </c>
      <c r="BN34" s="118">
        <v>2</v>
      </c>
      <c r="BO34" s="121">
        <v>6.0606060606060606</v>
      </c>
      <c r="BP34" s="118">
        <v>0</v>
      </c>
      <c r="BQ34" s="121">
        <v>0</v>
      </c>
      <c r="BR34" s="118">
        <v>30</v>
      </c>
      <c r="BS34" s="121">
        <v>90.9090909090909</v>
      </c>
      <c r="BT34" s="118">
        <v>33</v>
      </c>
      <c r="BU34" s="2"/>
      <c r="BV34" s="3"/>
      <c r="BW34" s="3"/>
      <c r="BX34" s="3"/>
      <c r="BY34" s="3"/>
    </row>
    <row r="35" spans="1:77" ht="37.9" customHeight="1">
      <c r="A35" s="65" t="s">
        <v>284</v>
      </c>
      <c r="C35" s="66"/>
      <c r="D35" s="66" t="s">
        <v>64</v>
      </c>
      <c r="E35" s="67">
        <v>167.01793932099892</v>
      </c>
      <c r="F35" s="69"/>
      <c r="G35" s="102" t="s">
        <v>1600</v>
      </c>
      <c r="H35" s="66"/>
      <c r="I35" s="70" t="s">
        <v>284</v>
      </c>
      <c r="J35" s="71"/>
      <c r="K35" s="71"/>
      <c r="L35" s="70" t="s">
        <v>1788</v>
      </c>
      <c r="M35" s="74">
        <v>4.115171339823716</v>
      </c>
      <c r="N35" s="75">
        <v>5825.044921875</v>
      </c>
      <c r="O35" s="75">
        <v>3414.60693359375</v>
      </c>
      <c r="P35" s="76"/>
      <c r="Q35" s="77"/>
      <c r="R35" s="77"/>
      <c r="S35" s="88"/>
      <c r="T35" s="48">
        <v>5</v>
      </c>
      <c r="U35" s="48">
        <v>1</v>
      </c>
      <c r="V35" s="49">
        <v>12</v>
      </c>
      <c r="W35" s="49">
        <v>0.25</v>
      </c>
      <c r="X35" s="49">
        <v>0</v>
      </c>
      <c r="Y35" s="49">
        <v>2.619037</v>
      </c>
      <c r="Z35" s="49">
        <v>0</v>
      </c>
      <c r="AA35" s="49">
        <v>0</v>
      </c>
      <c r="AB35" s="72">
        <v>35</v>
      </c>
      <c r="AC35" s="72"/>
      <c r="AD35" s="73"/>
      <c r="AE35" s="78" t="s">
        <v>1066</v>
      </c>
      <c r="AF35" s="78">
        <v>1951</v>
      </c>
      <c r="AG35" s="78">
        <v>2429</v>
      </c>
      <c r="AH35" s="78">
        <v>5045</v>
      </c>
      <c r="AI35" s="78">
        <v>3572</v>
      </c>
      <c r="AJ35" s="78"/>
      <c r="AK35" s="78" t="s">
        <v>1193</v>
      </c>
      <c r="AL35" s="78" t="s">
        <v>1310</v>
      </c>
      <c r="AM35" s="83" t="s">
        <v>1394</v>
      </c>
      <c r="AN35" s="78"/>
      <c r="AO35" s="80">
        <v>41174.81936342592</v>
      </c>
      <c r="AP35" s="83" t="s">
        <v>1480</v>
      </c>
      <c r="AQ35" s="78" t="b">
        <v>0</v>
      </c>
      <c r="AR35" s="78" t="b">
        <v>0</v>
      </c>
      <c r="AS35" s="78" t="b">
        <v>1</v>
      </c>
      <c r="AT35" s="78" t="s">
        <v>982</v>
      </c>
      <c r="AU35" s="78">
        <v>105</v>
      </c>
      <c r="AV35" s="83" t="s">
        <v>1584</v>
      </c>
      <c r="AW35" s="78" t="b">
        <v>0</v>
      </c>
      <c r="AX35" s="78" t="s">
        <v>1622</v>
      </c>
      <c r="AY35" s="83" t="s">
        <v>1655</v>
      </c>
      <c r="AZ35" s="78" t="s">
        <v>66</v>
      </c>
      <c r="BA35" s="78" t="str">
        <f>REPLACE(INDEX(GroupVertices[Group],MATCH(Vertices[[#This Row],[Vertex]],GroupVertices[Vertex],0)),1,1,"")</f>
        <v>5</v>
      </c>
      <c r="BB35" s="48" t="s">
        <v>406</v>
      </c>
      <c r="BC35" s="48" t="s">
        <v>406</v>
      </c>
      <c r="BD35" s="48" t="s">
        <v>424</v>
      </c>
      <c r="BE35" s="48" t="s">
        <v>424</v>
      </c>
      <c r="BF35" s="48" t="s">
        <v>451</v>
      </c>
      <c r="BG35" s="48" t="s">
        <v>451</v>
      </c>
      <c r="BH35" s="118" t="s">
        <v>2132</v>
      </c>
      <c r="BI35" s="118" t="s">
        <v>2132</v>
      </c>
      <c r="BJ35" s="118" t="s">
        <v>2249</v>
      </c>
      <c r="BK35" s="118" t="s">
        <v>2249</v>
      </c>
      <c r="BL35" s="118">
        <v>1</v>
      </c>
      <c r="BM35" s="121">
        <v>3.0303030303030303</v>
      </c>
      <c r="BN35" s="118">
        <v>2</v>
      </c>
      <c r="BO35" s="121">
        <v>6.0606060606060606</v>
      </c>
      <c r="BP35" s="118">
        <v>0</v>
      </c>
      <c r="BQ35" s="121">
        <v>0</v>
      </c>
      <c r="BR35" s="118">
        <v>30</v>
      </c>
      <c r="BS35" s="121">
        <v>90.9090909090909</v>
      </c>
      <c r="BT35" s="118">
        <v>33</v>
      </c>
      <c r="BU35" s="2"/>
      <c r="BV35" s="3"/>
      <c r="BW35" s="3"/>
      <c r="BX35" s="3"/>
      <c r="BY35" s="3"/>
    </row>
    <row r="36" spans="1:77" ht="37.9" customHeight="1">
      <c r="A36" s="65" t="s">
        <v>257</v>
      </c>
      <c r="C36" s="66"/>
      <c r="D36" s="66" t="s">
        <v>64</v>
      </c>
      <c r="E36" s="67">
        <v>163.40948707451452</v>
      </c>
      <c r="F36" s="69"/>
      <c r="G36" s="102" t="s">
        <v>510</v>
      </c>
      <c r="H36" s="66"/>
      <c r="I36" s="70" t="s">
        <v>257</v>
      </c>
      <c r="J36" s="71"/>
      <c r="K36" s="71"/>
      <c r="L36" s="70" t="s">
        <v>1789</v>
      </c>
      <c r="M36" s="74">
        <v>1.875019297265146</v>
      </c>
      <c r="N36" s="75">
        <v>5844.00390625</v>
      </c>
      <c r="O36" s="75">
        <v>4200.61083984375</v>
      </c>
      <c r="P36" s="76"/>
      <c r="Q36" s="77"/>
      <c r="R36" s="77"/>
      <c r="S36" s="88"/>
      <c r="T36" s="48">
        <v>0</v>
      </c>
      <c r="U36" s="48">
        <v>1</v>
      </c>
      <c r="V36" s="49">
        <v>0</v>
      </c>
      <c r="W36" s="49">
        <v>0.142857</v>
      </c>
      <c r="X36" s="49">
        <v>0</v>
      </c>
      <c r="Y36" s="49">
        <v>0.595236</v>
      </c>
      <c r="Z36" s="49">
        <v>0</v>
      </c>
      <c r="AA36" s="49">
        <v>0</v>
      </c>
      <c r="AB36" s="72">
        <v>36</v>
      </c>
      <c r="AC36" s="72"/>
      <c r="AD36" s="73"/>
      <c r="AE36" s="78" t="s">
        <v>1067</v>
      </c>
      <c r="AF36" s="78">
        <v>349</v>
      </c>
      <c r="AG36" s="78">
        <v>683</v>
      </c>
      <c r="AH36" s="78">
        <v>15078</v>
      </c>
      <c r="AI36" s="78">
        <v>17368</v>
      </c>
      <c r="AJ36" s="78"/>
      <c r="AK36" s="78" t="s">
        <v>1194</v>
      </c>
      <c r="AL36" s="78" t="s">
        <v>1311</v>
      </c>
      <c r="AM36" s="83" t="s">
        <v>1395</v>
      </c>
      <c r="AN36" s="78"/>
      <c r="AO36" s="80">
        <v>41606.867893518516</v>
      </c>
      <c r="AP36" s="83" t="s">
        <v>1481</v>
      </c>
      <c r="AQ36" s="78" t="b">
        <v>0</v>
      </c>
      <c r="AR36" s="78" t="b">
        <v>0</v>
      </c>
      <c r="AS36" s="78" t="b">
        <v>1</v>
      </c>
      <c r="AT36" s="78" t="s">
        <v>982</v>
      </c>
      <c r="AU36" s="78">
        <v>80</v>
      </c>
      <c r="AV36" s="83" t="s">
        <v>1583</v>
      </c>
      <c r="AW36" s="78" t="b">
        <v>0</v>
      </c>
      <c r="AX36" s="78" t="s">
        <v>1622</v>
      </c>
      <c r="AY36" s="83" t="s">
        <v>1656</v>
      </c>
      <c r="AZ36" s="78" t="s">
        <v>66</v>
      </c>
      <c r="BA36" s="78" t="str">
        <f>REPLACE(INDEX(GroupVertices[Group],MATCH(Vertices[[#This Row],[Vertex]],GroupVertices[Vertex],0)),1,1,"")</f>
        <v>5</v>
      </c>
      <c r="BB36" s="48"/>
      <c r="BC36" s="48"/>
      <c r="BD36" s="48"/>
      <c r="BE36" s="48"/>
      <c r="BF36" s="48" t="s">
        <v>446</v>
      </c>
      <c r="BG36" s="48" t="s">
        <v>446</v>
      </c>
      <c r="BH36" s="118" t="s">
        <v>2132</v>
      </c>
      <c r="BI36" s="118" t="s">
        <v>2132</v>
      </c>
      <c r="BJ36" s="118" t="s">
        <v>2249</v>
      </c>
      <c r="BK36" s="118" t="s">
        <v>2249</v>
      </c>
      <c r="BL36" s="118">
        <v>1</v>
      </c>
      <c r="BM36" s="121">
        <v>3.0303030303030303</v>
      </c>
      <c r="BN36" s="118">
        <v>2</v>
      </c>
      <c r="BO36" s="121">
        <v>6.0606060606060606</v>
      </c>
      <c r="BP36" s="118">
        <v>0</v>
      </c>
      <c r="BQ36" s="121">
        <v>0</v>
      </c>
      <c r="BR36" s="118">
        <v>30</v>
      </c>
      <c r="BS36" s="121">
        <v>90.9090909090909</v>
      </c>
      <c r="BT36" s="118">
        <v>33</v>
      </c>
      <c r="BU36" s="2"/>
      <c r="BV36" s="3"/>
      <c r="BW36" s="3"/>
      <c r="BX36" s="3"/>
      <c r="BY36" s="3"/>
    </row>
    <row r="37" spans="1:77" ht="37.9" customHeight="1">
      <c r="A37" s="65" t="s">
        <v>260</v>
      </c>
      <c r="C37" s="66"/>
      <c r="D37" s="66" t="s">
        <v>64</v>
      </c>
      <c r="E37" s="67">
        <v>164.27336624921696</v>
      </c>
      <c r="F37" s="69"/>
      <c r="G37" s="102" t="s">
        <v>513</v>
      </c>
      <c r="H37" s="66"/>
      <c r="I37" s="70" t="s">
        <v>260</v>
      </c>
      <c r="J37" s="71"/>
      <c r="K37" s="71"/>
      <c r="L37" s="70" t="s">
        <v>1790</v>
      </c>
      <c r="M37" s="74">
        <v>2.4113214472018485</v>
      </c>
      <c r="N37" s="75">
        <v>2576.50390625</v>
      </c>
      <c r="O37" s="75">
        <v>7255.91552734375</v>
      </c>
      <c r="P37" s="76"/>
      <c r="Q37" s="77"/>
      <c r="R37" s="77"/>
      <c r="S37" s="88"/>
      <c r="T37" s="48">
        <v>0</v>
      </c>
      <c r="U37" s="48">
        <v>4</v>
      </c>
      <c r="V37" s="49">
        <v>0.032258</v>
      </c>
      <c r="W37" s="49">
        <v>0.005988</v>
      </c>
      <c r="X37" s="49">
        <v>0.012329</v>
      </c>
      <c r="Y37" s="49">
        <v>0.577765</v>
      </c>
      <c r="Z37" s="49">
        <v>0.5</v>
      </c>
      <c r="AA37" s="49">
        <v>0</v>
      </c>
      <c r="AB37" s="72">
        <v>37</v>
      </c>
      <c r="AC37" s="72"/>
      <c r="AD37" s="73"/>
      <c r="AE37" s="78" t="s">
        <v>1068</v>
      </c>
      <c r="AF37" s="78">
        <v>1890</v>
      </c>
      <c r="AG37" s="78">
        <v>1101</v>
      </c>
      <c r="AH37" s="78">
        <v>7565</v>
      </c>
      <c r="AI37" s="78">
        <v>6253</v>
      </c>
      <c r="AJ37" s="78"/>
      <c r="AK37" s="78" t="s">
        <v>1195</v>
      </c>
      <c r="AL37" s="78" t="s">
        <v>1312</v>
      </c>
      <c r="AM37" s="83" t="s">
        <v>1396</v>
      </c>
      <c r="AN37" s="78"/>
      <c r="AO37" s="80">
        <v>42682.430659722224</v>
      </c>
      <c r="AP37" s="83" t="s">
        <v>1482</v>
      </c>
      <c r="AQ37" s="78" t="b">
        <v>1</v>
      </c>
      <c r="AR37" s="78" t="b">
        <v>0</v>
      </c>
      <c r="AS37" s="78" t="b">
        <v>1</v>
      </c>
      <c r="AT37" s="78" t="s">
        <v>1568</v>
      </c>
      <c r="AU37" s="78">
        <v>11</v>
      </c>
      <c r="AV37" s="78"/>
      <c r="AW37" s="78" t="b">
        <v>0</v>
      </c>
      <c r="AX37" s="78" t="s">
        <v>1622</v>
      </c>
      <c r="AY37" s="83" t="s">
        <v>1657</v>
      </c>
      <c r="AZ37" s="78" t="s">
        <v>66</v>
      </c>
      <c r="BA37" s="78" t="str">
        <f>REPLACE(INDEX(GroupVertices[Group],MATCH(Vertices[[#This Row],[Vertex]],GroupVertices[Vertex],0)),1,1,"")</f>
        <v>1</v>
      </c>
      <c r="BB37" s="48"/>
      <c r="BC37" s="48"/>
      <c r="BD37" s="48"/>
      <c r="BE37" s="48"/>
      <c r="BF37" s="48" t="s">
        <v>449</v>
      </c>
      <c r="BG37" s="48" t="s">
        <v>449</v>
      </c>
      <c r="BH37" s="118" t="s">
        <v>2349</v>
      </c>
      <c r="BI37" s="118" t="s">
        <v>2349</v>
      </c>
      <c r="BJ37" s="118" t="s">
        <v>2246</v>
      </c>
      <c r="BK37" s="118" t="s">
        <v>2246</v>
      </c>
      <c r="BL37" s="118">
        <v>2</v>
      </c>
      <c r="BM37" s="121">
        <v>7.142857142857143</v>
      </c>
      <c r="BN37" s="118">
        <v>0</v>
      </c>
      <c r="BO37" s="121">
        <v>0</v>
      </c>
      <c r="BP37" s="118">
        <v>0</v>
      </c>
      <c r="BQ37" s="121">
        <v>0</v>
      </c>
      <c r="BR37" s="118">
        <v>26</v>
      </c>
      <c r="BS37" s="121">
        <v>92.85714285714286</v>
      </c>
      <c r="BT37" s="118">
        <v>28</v>
      </c>
      <c r="BU37" s="2"/>
      <c r="BV37" s="3"/>
      <c r="BW37" s="3"/>
      <c r="BX37" s="3"/>
      <c r="BY37" s="3"/>
    </row>
    <row r="38" spans="1:77" ht="37.9" customHeight="1">
      <c r="A38" s="65" t="s">
        <v>347</v>
      </c>
      <c r="C38" s="66"/>
      <c r="D38" s="66" t="s">
        <v>64</v>
      </c>
      <c r="E38" s="67">
        <v>549.0075367837467</v>
      </c>
      <c r="F38" s="69"/>
      <c r="G38" s="102" t="s">
        <v>588</v>
      </c>
      <c r="H38" s="66"/>
      <c r="I38" s="70" t="s">
        <v>347</v>
      </c>
      <c r="J38" s="71"/>
      <c r="K38" s="71"/>
      <c r="L38" s="70" t="s">
        <v>1791</v>
      </c>
      <c r="M38" s="74">
        <v>241.2569480741554</v>
      </c>
      <c r="N38" s="75">
        <v>3052.288330078125</v>
      </c>
      <c r="O38" s="75">
        <v>4762.3310546875</v>
      </c>
      <c r="P38" s="76"/>
      <c r="Q38" s="77"/>
      <c r="R38" s="77"/>
      <c r="S38" s="88"/>
      <c r="T38" s="48">
        <v>67</v>
      </c>
      <c r="U38" s="48">
        <v>4</v>
      </c>
      <c r="V38" s="49">
        <v>1565.865591</v>
      </c>
      <c r="W38" s="49">
        <v>0.010753</v>
      </c>
      <c r="X38" s="49">
        <v>0.057744</v>
      </c>
      <c r="Y38" s="49">
        <v>8.69741</v>
      </c>
      <c r="Z38" s="49">
        <v>0.04236172080772607</v>
      </c>
      <c r="AA38" s="49">
        <v>0.014705882352941176</v>
      </c>
      <c r="AB38" s="72">
        <v>38</v>
      </c>
      <c r="AC38" s="72"/>
      <c r="AD38" s="73"/>
      <c r="AE38" s="78" t="s">
        <v>1069</v>
      </c>
      <c r="AF38" s="78">
        <v>186033</v>
      </c>
      <c r="AG38" s="78">
        <v>187260</v>
      </c>
      <c r="AH38" s="78">
        <v>68328</v>
      </c>
      <c r="AI38" s="78">
        <v>139183</v>
      </c>
      <c r="AJ38" s="78"/>
      <c r="AK38" s="78" t="s">
        <v>1196</v>
      </c>
      <c r="AL38" s="78" t="s">
        <v>1313</v>
      </c>
      <c r="AM38" s="83" t="s">
        <v>1397</v>
      </c>
      <c r="AN38" s="78"/>
      <c r="AO38" s="80">
        <v>41015.33021990741</v>
      </c>
      <c r="AP38" s="83" t="s">
        <v>1483</v>
      </c>
      <c r="AQ38" s="78" t="b">
        <v>1</v>
      </c>
      <c r="AR38" s="78" t="b">
        <v>0</v>
      </c>
      <c r="AS38" s="78" t="b">
        <v>1</v>
      </c>
      <c r="AT38" s="78" t="s">
        <v>982</v>
      </c>
      <c r="AU38" s="78">
        <v>5212</v>
      </c>
      <c r="AV38" s="83" t="s">
        <v>1578</v>
      </c>
      <c r="AW38" s="78" t="b">
        <v>0</v>
      </c>
      <c r="AX38" s="78" t="s">
        <v>1622</v>
      </c>
      <c r="AY38" s="83" t="s">
        <v>1658</v>
      </c>
      <c r="AZ38" s="78" t="s">
        <v>66</v>
      </c>
      <c r="BA38" s="78" t="str">
        <f>REPLACE(INDEX(GroupVertices[Group],MATCH(Vertices[[#This Row],[Vertex]],GroupVertices[Vertex],0)),1,1,"")</f>
        <v>1</v>
      </c>
      <c r="BB38" s="48"/>
      <c r="BC38" s="48"/>
      <c r="BD38" s="48"/>
      <c r="BE38" s="48"/>
      <c r="BF38" s="48" t="s">
        <v>2026</v>
      </c>
      <c r="BG38" s="48" t="s">
        <v>2336</v>
      </c>
      <c r="BH38" s="118" t="s">
        <v>2349</v>
      </c>
      <c r="BI38" s="118" t="s">
        <v>2349</v>
      </c>
      <c r="BJ38" s="118" t="s">
        <v>2246</v>
      </c>
      <c r="BK38" s="118" t="s">
        <v>2246</v>
      </c>
      <c r="BL38" s="118">
        <v>8</v>
      </c>
      <c r="BM38" s="121">
        <v>7.142857142857143</v>
      </c>
      <c r="BN38" s="118">
        <v>0</v>
      </c>
      <c r="BO38" s="121">
        <v>0</v>
      </c>
      <c r="BP38" s="118">
        <v>0</v>
      </c>
      <c r="BQ38" s="121">
        <v>0</v>
      </c>
      <c r="BR38" s="118">
        <v>104</v>
      </c>
      <c r="BS38" s="121">
        <v>92.85714285714286</v>
      </c>
      <c r="BT38" s="118">
        <v>112</v>
      </c>
      <c r="BU38" s="2"/>
      <c r="BV38" s="3"/>
      <c r="BW38" s="3"/>
      <c r="BX38" s="3"/>
      <c r="BY38" s="3"/>
    </row>
    <row r="39" spans="1:77" ht="37.9" customHeight="1">
      <c r="A39" s="65" t="s">
        <v>357</v>
      </c>
      <c r="C39" s="66"/>
      <c r="D39" s="66" t="s">
        <v>64</v>
      </c>
      <c r="E39" s="67">
        <v>422.85431022151636</v>
      </c>
      <c r="F39" s="69"/>
      <c r="G39" s="102" t="s">
        <v>1601</v>
      </c>
      <c r="H39" s="66"/>
      <c r="I39" s="70" t="s">
        <v>357</v>
      </c>
      <c r="J39" s="71"/>
      <c r="K39" s="71"/>
      <c r="L39" s="70" t="s">
        <v>1792</v>
      </c>
      <c r="M39" s="74">
        <v>162.94015492992992</v>
      </c>
      <c r="N39" s="75">
        <v>3148.341064453125</v>
      </c>
      <c r="O39" s="75">
        <v>4221.27392578125</v>
      </c>
      <c r="P39" s="76"/>
      <c r="Q39" s="77"/>
      <c r="R39" s="77"/>
      <c r="S39" s="88"/>
      <c r="T39" s="48">
        <v>62</v>
      </c>
      <c r="U39" s="48">
        <v>0</v>
      </c>
      <c r="V39" s="49">
        <v>1035.5</v>
      </c>
      <c r="W39" s="49">
        <v>0.009615</v>
      </c>
      <c r="X39" s="49">
        <v>0.049442</v>
      </c>
      <c r="Y39" s="49">
        <v>7.765028</v>
      </c>
      <c r="Z39" s="49">
        <v>0.03225806451612903</v>
      </c>
      <c r="AA39" s="49">
        <v>0</v>
      </c>
      <c r="AB39" s="72">
        <v>39</v>
      </c>
      <c r="AC39" s="72"/>
      <c r="AD39" s="73"/>
      <c r="AE39" s="78" t="s">
        <v>1070</v>
      </c>
      <c r="AF39" s="78">
        <v>4205</v>
      </c>
      <c r="AG39" s="78">
        <v>126219</v>
      </c>
      <c r="AH39" s="78">
        <v>47701</v>
      </c>
      <c r="AI39" s="78">
        <v>119186</v>
      </c>
      <c r="AJ39" s="78"/>
      <c r="AK39" s="78" t="s">
        <v>1197</v>
      </c>
      <c r="AL39" s="78" t="s">
        <v>1314</v>
      </c>
      <c r="AM39" s="83" t="s">
        <v>1398</v>
      </c>
      <c r="AN39" s="78"/>
      <c r="AO39" s="80">
        <v>41685.178564814814</v>
      </c>
      <c r="AP39" s="83" t="s">
        <v>1484</v>
      </c>
      <c r="AQ39" s="78" t="b">
        <v>0</v>
      </c>
      <c r="AR39" s="78" t="b">
        <v>0</v>
      </c>
      <c r="AS39" s="78" t="b">
        <v>1</v>
      </c>
      <c r="AT39" s="78"/>
      <c r="AU39" s="78">
        <v>5645</v>
      </c>
      <c r="AV39" s="83" t="s">
        <v>1580</v>
      </c>
      <c r="AW39" s="78" t="b">
        <v>0</v>
      </c>
      <c r="AX39" s="78" t="s">
        <v>1622</v>
      </c>
      <c r="AY39" s="83" t="s">
        <v>1659</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37.9" customHeight="1">
      <c r="A40" s="65" t="s">
        <v>346</v>
      </c>
      <c r="C40" s="66"/>
      <c r="D40" s="66" t="s">
        <v>64</v>
      </c>
      <c r="E40" s="67">
        <v>238.74057778720424</v>
      </c>
      <c r="F40" s="69"/>
      <c r="G40" s="102" t="s">
        <v>587</v>
      </c>
      <c r="H40" s="66"/>
      <c r="I40" s="70" t="s">
        <v>346</v>
      </c>
      <c r="J40" s="71"/>
      <c r="K40" s="71"/>
      <c r="L40" s="70" t="s">
        <v>1793</v>
      </c>
      <c r="M40" s="74">
        <v>48.64107997954458</v>
      </c>
      <c r="N40" s="75">
        <v>2992.369140625</v>
      </c>
      <c r="O40" s="75">
        <v>4419.861328125</v>
      </c>
      <c r="P40" s="76"/>
      <c r="Q40" s="77"/>
      <c r="R40" s="77"/>
      <c r="S40" s="88"/>
      <c r="T40" s="48">
        <v>63</v>
      </c>
      <c r="U40" s="48">
        <v>3</v>
      </c>
      <c r="V40" s="49">
        <v>1338.865591</v>
      </c>
      <c r="W40" s="49">
        <v>0.010417</v>
      </c>
      <c r="X40" s="49">
        <v>0.053489</v>
      </c>
      <c r="Y40" s="49">
        <v>8.147422</v>
      </c>
      <c r="Z40" s="49">
        <v>0.045432692307692306</v>
      </c>
      <c r="AA40" s="49">
        <v>0.015384615384615385</v>
      </c>
      <c r="AB40" s="72">
        <v>40</v>
      </c>
      <c r="AC40" s="72"/>
      <c r="AD40" s="73"/>
      <c r="AE40" s="78" t="s">
        <v>1071</v>
      </c>
      <c r="AF40" s="78">
        <v>25995</v>
      </c>
      <c r="AG40" s="78">
        <v>37133</v>
      </c>
      <c r="AH40" s="78">
        <v>110539</v>
      </c>
      <c r="AI40" s="78">
        <v>39043</v>
      </c>
      <c r="AJ40" s="78"/>
      <c r="AK40" s="78" t="s">
        <v>1198</v>
      </c>
      <c r="AL40" s="78" t="s">
        <v>1315</v>
      </c>
      <c r="AM40" s="83" t="s">
        <v>1399</v>
      </c>
      <c r="AN40" s="78"/>
      <c r="AO40" s="80">
        <v>39775.712430555555</v>
      </c>
      <c r="AP40" s="83" t="s">
        <v>1485</v>
      </c>
      <c r="AQ40" s="78" t="b">
        <v>0</v>
      </c>
      <c r="AR40" s="78" t="b">
        <v>0</v>
      </c>
      <c r="AS40" s="78" t="b">
        <v>0</v>
      </c>
      <c r="AT40" s="78" t="s">
        <v>982</v>
      </c>
      <c r="AU40" s="78">
        <v>699</v>
      </c>
      <c r="AV40" s="83" t="s">
        <v>1585</v>
      </c>
      <c r="AW40" s="78" t="b">
        <v>0</v>
      </c>
      <c r="AX40" s="78" t="s">
        <v>1622</v>
      </c>
      <c r="AY40" s="83" t="s">
        <v>1660</v>
      </c>
      <c r="AZ40" s="78" t="s">
        <v>66</v>
      </c>
      <c r="BA40" s="78" t="str">
        <f>REPLACE(INDEX(GroupVertices[Group],MATCH(Vertices[[#This Row],[Vertex]],GroupVertices[Vertex],0)),1,1,"")</f>
        <v>1</v>
      </c>
      <c r="BB40" s="48"/>
      <c r="BC40" s="48"/>
      <c r="BD40" s="48"/>
      <c r="BE40" s="48"/>
      <c r="BF40" s="48" t="s">
        <v>449</v>
      </c>
      <c r="BG40" s="48" t="s">
        <v>449</v>
      </c>
      <c r="BH40" s="118" t="s">
        <v>2349</v>
      </c>
      <c r="BI40" s="118" t="s">
        <v>2349</v>
      </c>
      <c r="BJ40" s="118" t="s">
        <v>2246</v>
      </c>
      <c r="BK40" s="118" t="s">
        <v>2246</v>
      </c>
      <c r="BL40" s="118">
        <v>2</v>
      </c>
      <c r="BM40" s="121">
        <v>7.142857142857143</v>
      </c>
      <c r="BN40" s="118">
        <v>0</v>
      </c>
      <c r="BO40" s="121">
        <v>0</v>
      </c>
      <c r="BP40" s="118">
        <v>0</v>
      </c>
      <c r="BQ40" s="121">
        <v>0</v>
      </c>
      <c r="BR40" s="118">
        <v>26</v>
      </c>
      <c r="BS40" s="121">
        <v>92.85714285714286</v>
      </c>
      <c r="BT40" s="118">
        <v>28</v>
      </c>
      <c r="BU40" s="2"/>
      <c r="BV40" s="3"/>
      <c r="BW40" s="3"/>
      <c r="BX40" s="3"/>
      <c r="BY40" s="3"/>
    </row>
    <row r="41" spans="1:77" ht="37.9" customHeight="1">
      <c r="A41" s="65" t="s">
        <v>358</v>
      </c>
      <c r="C41" s="66"/>
      <c r="D41" s="66" t="s">
        <v>64</v>
      </c>
      <c r="E41" s="67">
        <v>1000</v>
      </c>
      <c r="F41" s="69"/>
      <c r="G41" s="102" t="s">
        <v>1602</v>
      </c>
      <c r="H41" s="66"/>
      <c r="I41" s="70" t="s">
        <v>358</v>
      </c>
      <c r="J41" s="71"/>
      <c r="K41" s="71"/>
      <c r="L41" s="70" t="s">
        <v>1794</v>
      </c>
      <c r="M41" s="74">
        <v>521.2361797895555</v>
      </c>
      <c r="N41" s="75">
        <v>3131.608642578125</v>
      </c>
      <c r="O41" s="75">
        <v>4773.29931640625</v>
      </c>
      <c r="P41" s="76"/>
      <c r="Q41" s="77"/>
      <c r="R41" s="77"/>
      <c r="S41" s="88"/>
      <c r="T41" s="48">
        <v>67</v>
      </c>
      <c r="U41" s="48">
        <v>0</v>
      </c>
      <c r="V41" s="49">
        <v>1555.166667</v>
      </c>
      <c r="W41" s="49">
        <v>0.010638</v>
      </c>
      <c r="X41" s="49">
        <v>0.051867</v>
      </c>
      <c r="Y41" s="49">
        <v>8.48333</v>
      </c>
      <c r="Z41" s="49">
        <v>0.030076888285843508</v>
      </c>
      <c r="AA41" s="49">
        <v>0</v>
      </c>
      <c r="AB41" s="72">
        <v>41</v>
      </c>
      <c r="AC41" s="72"/>
      <c r="AD41" s="73"/>
      <c r="AE41" s="78" t="s">
        <v>1072</v>
      </c>
      <c r="AF41" s="78">
        <v>15651</v>
      </c>
      <c r="AG41" s="78">
        <v>405479</v>
      </c>
      <c r="AH41" s="78">
        <v>49522</v>
      </c>
      <c r="AI41" s="78">
        <v>1412</v>
      </c>
      <c r="AJ41" s="78"/>
      <c r="AK41" s="78" t="s">
        <v>1199</v>
      </c>
      <c r="AL41" s="78"/>
      <c r="AM41" s="83" t="s">
        <v>1400</v>
      </c>
      <c r="AN41" s="78"/>
      <c r="AO41" s="80">
        <v>39715.771678240744</v>
      </c>
      <c r="AP41" s="83" t="s">
        <v>1486</v>
      </c>
      <c r="AQ41" s="78" t="b">
        <v>0</v>
      </c>
      <c r="AR41" s="78" t="b">
        <v>0</v>
      </c>
      <c r="AS41" s="78" t="b">
        <v>0</v>
      </c>
      <c r="AT41" s="78"/>
      <c r="AU41" s="78">
        <v>7298</v>
      </c>
      <c r="AV41" s="83" t="s">
        <v>1584</v>
      </c>
      <c r="AW41" s="78" t="b">
        <v>1</v>
      </c>
      <c r="AX41" s="78" t="s">
        <v>1622</v>
      </c>
      <c r="AY41" s="83" t="s">
        <v>1661</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37.9" customHeight="1">
      <c r="A42" s="65" t="s">
        <v>261</v>
      </c>
      <c r="C42" s="66"/>
      <c r="D42" s="66" t="s">
        <v>64</v>
      </c>
      <c r="E42" s="67">
        <v>163.92822791865404</v>
      </c>
      <c r="F42" s="69"/>
      <c r="G42" s="102" t="s">
        <v>514</v>
      </c>
      <c r="H42" s="66"/>
      <c r="I42" s="70" t="s">
        <v>261</v>
      </c>
      <c r="J42" s="71"/>
      <c r="K42" s="71"/>
      <c r="L42" s="70" t="s">
        <v>1795</v>
      </c>
      <c r="M42" s="74">
        <v>2.1970571911266585</v>
      </c>
      <c r="N42" s="75">
        <v>4086.031982421875</v>
      </c>
      <c r="O42" s="75">
        <v>1338.25390625</v>
      </c>
      <c r="P42" s="76"/>
      <c r="Q42" s="77"/>
      <c r="R42" s="77"/>
      <c r="S42" s="88"/>
      <c r="T42" s="48">
        <v>0</v>
      </c>
      <c r="U42" s="48">
        <v>4</v>
      </c>
      <c r="V42" s="49">
        <v>0.032258</v>
      </c>
      <c r="W42" s="49">
        <v>0.005988</v>
      </c>
      <c r="X42" s="49">
        <v>0.012329</v>
      </c>
      <c r="Y42" s="49">
        <v>0.577765</v>
      </c>
      <c r="Z42" s="49">
        <v>0.5</v>
      </c>
      <c r="AA42" s="49">
        <v>0</v>
      </c>
      <c r="AB42" s="72">
        <v>42</v>
      </c>
      <c r="AC42" s="72"/>
      <c r="AD42" s="73"/>
      <c r="AE42" s="78" t="s">
        <v>1073</v>
      </c>
      <c r="AF42" s="78">
        <v>1408</v>
      </c>
      <c r="AG42" s="78">
        <v>934</v>
      </c>
      <c r="AH42" s="78">
        <v>1583</v>
      </c>
      <c r="AI42" s="78">
        <v>1831</v>
      </c>
      <c r="AJ42" s="78"/>
      <c r="AK42" s="78" t="s">
        <v>1200</v>
      </c>
      <c r="AL42" s="78" t="s">
        <v>1316</v>
      </c>
      <c r="AM42" s="83" t="s">
        <v>1401</v>
      </c>
      <c r="AN42" s="78"/>
      <c r="AO42" s="80">
        <v>39174.368263888886</v>
      </c>
      <c r="AP42" s="83" t="s">
        <v>1487</v>
      </c>
      <c r="AQ42" s="78" t="b">
        <v>0</v>
      </c>
      <c r="AR42" s="78" t="b">
        <v>0</v>
      </c>
      <c r="AS42" s="78" t="b">
        <v>1</v>
      </c>
      <c r="AT42" s="78" t="s">
        <v>1566</v>
      </c>
      <c r="AU42" s="78">
        <v>33</v>
      </c>
      <c r="AV42" s="83" t="s">
        <v>1586</v>
      </c>
      <c r="AW42" s="78" t="b">
        <v>0</v>
      </c>
      <c r="AX42" s="78" t="s">
        <v>1622</v>
      </c>
      <c r="AY42" s="83" t="s">
        <v>1662</v>
      </c>
      <c r="AZ42" s="78" t="s">
        <v>66</v>
      </c>
      <c r="BA42" s="78" t="str">
        <f>REPLACE(INDEX(GroupVertices[Group],MATCH(Vertices[[#This Row],[Vertex]],GroupVertices[Vertex],0)),1,1,"")</f>
        <v>1</v>
      </c>
      <c r="BB42" s="48"/>
      <c r="BC42" s="48"/>
      <c r="BD42" s="48"/>
      <c r="BE42" s="48"/>
      <c r="BF42" s="48" t="s">
        <v>449</v>
      </c>
      <c r="BG42" s="48" t="s">
        <v>449</v>
      </c>
      <c r="BH42" s="118" t="s">
        <v>2349</v>
      </c>
      <c r="BI42" s="118" t="s">
        <v>2349</v>
      </c>
      <c r="BJ42" s="118" t="s">
        <v>2246</v>
      </c>
      <c r="BK42" s="118" t="s">
        <v>2246</v>
      </c>
      <c r="BL42" s="118">
        <v>2</v>
      </c>
      <c r="BM42" s="121">
        <v>7.142857142857143</v>
      </c>
      <c r="BN42" s="118">
        <v>0</v>
      </c>
      <c r="BO42" s="121">
        <v>0</v>
      </c>
      <c r="BP42" s="118">
        <v>0</v>
      </c>
      <c r="BQ42" s="121">
        <v>0</v>
      </c>
      <c r="BR42" s="118">
        <v>26</v>
      </c>
      <c r="BS42" s="121">
        <v>92.85714285714286</v>
      </c>
      <c r="BT42" s="118">
        <v>28</v>
      </c>
      <c r="BU42" s="2"/>
      <c r="BV42" s="3"/>
      <c r="BW42" s="3"/>
      <c r="BX42" s="3"/>
      <c r="BY42" s="3"/>
    </row>
    <row r="43" spans="1:77" ht="37.9" customHeight="1">
      <c r="A43" s="65" t="s">
        <v>262</v>
      </c>
      <c r="C43" s="66"/>
      <c r="D43" s="66" t="s">
        <v>64</v>
      </c>
      <c r="E43" s="67">
        <v>163.34128608703801</v>
      </c>
      <c r="F43" s="69"/>
      <c r="G43" s="102" t="s">
        <v>515</v>
      </c>
      <c r="H43" s="66"/>
      <c r="I43" s="70" t="s">
        <v>262</v>
      </c>
      <c r="J43" s="71"/>
      <c r="K43" s="71"/>
      <c r="L43" s="70" t="s">
        <v>1796</v>
      </c>
      <c r="M43" s="74">
        <v>1.8326796538490906</v>
      </c>
      <c r="N43" s="75">
        <v>1325.888671875</v>
      </c>
      <c r="O43" s="75">
        <v>5511.58740234375</v>
      </c>
      <c r="P43" s="76"/>
      <c r="Q43" s="77"/>
      <c r="R43" s="77"/>
      <c r="S43" s="88"/>
      <c r="T43" s="48">
        <v>0</v>
      </c>
      <c r="U43" s="48">
        <v>4</v>
      </c>
      <c r="V43" s="49">
        <v>0.032258</v>
      </c>
      <c r="W43" s="49">
        <v>0.005988</v>
      </c>
      <c r="X43" s="49">
        <v>0.012329</v>
      </c>
      <c r="Y43" s="49">
        <v>0.577765</v>
      </c>
      <c r="Z43" s="49">
        <v>0.5</v>
      </c>
      <c r="AA43" s="49">
        <v>0</v>
      </c>
      <c r="AB43" s="72">
        <v>43</v>
      </c>
      <c r="AC43" s="72"/>
      <c r="AD43" s="73"/>
      <c r="AE43" s="78" t="s">
        <v>1074</v>
      </c>
      <c r="AF43" s="78">
        <v>724</v>
      </c>
      <c r="AG43" s="78">
        <v>650</v>
      </c>
      <c r="AH43" s="78">
        <v>12464</v>
      </c>
      <c r="AI43" s="78">
        <v>76</v>
      </c>
      <c r="AJ43" s="78"/>
      <c r="AK43" s="78" t="s">
        <v>1201</v>
      </c>
      <c r="AL43" s="78" t="s">
        <v>1317</v>
      </c>
      <c r="AM43" s="78"/>
      <c r="AN43" s="78"/>
      <c r="AO43" s="80">
        <v>40276.61883101852</v>
      </c>
      <c r="AP43" s="83" t="s">
        <v>1488</v>
      </c>
      <c r="AQ43" s="78" t="b">
        <v>1</v>
      </c>
      <c r="AR43" s="78" t="b">
        <v>0</v>
      </c>
      <c r="AS43" s="78" t="b">
        <v>0</v>
      </c>
      <c r="AT43" s="78" t="s">
        <v>982</v>
      </c>
      <c r="AU43" s="78">
        <v>16</v>
      </c>
      <c r="AV43" s="83" t="s">
        <v>1578</v>
      </c>
      <c r="AW43" s="78" t="b">
        <v>0</v>
      </c>
      <c r="AX43" s="78" t="s">
        <v>1622</v>
      </c>
      <c r="AY43" s="83" t="s">
        <v>1663</v>
      </c>
      <c r="AZ43" s="78" t="s">
        <v>66</v>
      </c>
      <c r="BA43" s="78" t="str">
        <f>REPLACE(INDEX(GroupVertices[Group],MATCH(Vertices[[#This Row],[Vertex]],GroupVertices[Vertex],0)),1,1,"")</f>
        <v>1</v>
      </c>
      <c r="BB43" s="48"/>
      <c r="BC43" s="48"/>
      <c r="BD43" s="48"/>
      <c r="BE43" s="48"/>
      <c r="BF43" s="48" t="s">
        <v>449</v>
      </c>
      <c r="BG43" s="48" t="s">
        <v>449</v>
      </c>
      <c r="BH43" s="118" t="s">
        <v>2349</v>
      </c>
      <c r="BI43" s="118" t="s">
        <v>2349</v>
      </c>
      <c r="BJ43" s="118" t="s">
        <v>2246</v>
      </c>
      <c r="BK43" s="118" t="s">
        <v>2246</v>
      </c>
      <c r="BL43" s="118">
        <v>2</v>
      </c>
      <c r="BM43" s="121">
        <v>7.142857142857143</v>
      </c>
      <c r="BN43" s="118">
        <v>0</v>
      </c>
      <c r="BO43" s="121">
        <v>0</v>
      </c>
      <c r="BP43" s="118">
        <v>0</v>
      </c>
      <c r="BQ43" s="121">
        <v>0</v>
      </c>
      <c r="BR43" s="118">
        <v>26</v>
      </c>
      <c r="BS43" s="121">
        <v>92.85714285714286</v>
      </c>
      <c r="BT43" s="118">
        <v>28</v>
      </c>
      <c r="BU43" s="2"/>
      <c r="BV43" s="3"/>
      <c r="BW43" s="3"/>
      <c r="BX43" s="3"/>
      <c r="BY43" s="3"/>
    </row>
    <row r="44" spans="1:77" ht="37.9" customHeight="1">
      <c r="A44" s="65" t="s">
        <v>263</v>
      </c>
      <c r="C44" s="66"/>
      <c r="D44" s="66" t="s">
        <v>64</v>
      </c>
      <c r="E44" s="67">
        <v>168.29309111715062</v>
      </c>
      <c r="F44" s="69"/>
      <c r="G44" s="102" t="s">
        <v>516</v>
      </c>
      <c r="H44" s="66"/>
      <c r="I44" s="70" t="s">
        <v>263</v>
      </c>
      <c r="J44" s="71"/>
      <c r="K44" s="71"/>
      <c r="L44" s="70" t="s">
        <v>1797</v>
      </c>
      <c r="M44" s="74">
        <v>4.906794369754207</v>
      </c>
      <c r="N44" s="75">
        <v>4650.16162109375</v>
      </c>
      <c r="O44" s="75">
        <v>6128.0126953125</v>
      </c>
      <c r="P44" s="76"/>
      <c r="Q44" s="77"/>
      <c r="R44" s="77"/>
      <c r="S44" s="88"/>
      <c r="T44" s="48">
        <v>0</v>
      </c>
      <c r="U44" s="48">
        <v>4</v>
      </c>
      <c r="V44" s="49">
        <v>0.032258</v>
      </c>
      <c r="W44" s="49">
        <v>0.005988</v>
      </c>
      <c r="X44" s="49">
        <v>0.012329</v>
      </c>
      <c r="Y44" s="49">
        <v>0.577765</v>
      </c>
      <c r="Z44" s="49">
        <v>0.5</v>
      </c>
      <c r="AA44" s="49">
        <v>0</v>
      </c>
      <c r="AB44" s="72">
        <v>44</v>
      </c>
      <c r="AC44" s="72"/>
      <c r="AD44" s="73"/>
      <c r="AE44" s="78" t="s">
        <v>1075</v>
      </c>
      <c r="AF44" s="78">
        <v>5001</v>
      </c>
      <c r="AG44" s="78">
        <v>3046</v>
      </c>
      <c r="AH44" s="78">
        <v>46980</v>
      </c>
      <c r="AI44" s="78">
        <v>22</v>
      </c>
      <c r="AJ44" s="78"/>
      <c r="AK44" s="78" t="s">
        <v>1202</v>
      </c>
      <c r="AL44" s="78" t="s">
        <v>1318</v>
      </c>
      <c r="AM44" s="83" t="s">
        <v>1402</v>
      </c>
      <c r="AN44" s="78"/>
      <c r="AO44" s="80">
        <v>40208.58966435185</v>
      </c>
      <c r="AP44" s="78"/>
      <c r="AQ44" s="78" t="b">
        <v>0</v>
      </c>
      <c r="AR44" s="78" t="b">
        <v>0</v>
      </c>
      <c r="AS44" s="78" t="b">
        <v>0</v>
      </c>
      <c r="AT44" s="78" t="s">
        <v>1568</v>
      </c>
      <c r="AU44" s="78">
        <v>3231</v>
      </c>
      <c r="AV44" s="83" t="s">
        <v>1587</v>
      </c>
      <c r="AW44" s="78" t="b">
        <v>0</v>
      </c>
      <c r="AX44" s="78" t="s">
        <v>1622</v>
      </c>
      <c r="AY44" s="83" t="s">
        <v>1664</v>
      </c>
      <c r="AZ44" s="78" t="s">
        <v>66</v>
      </c>
      <c r="BA44" s="78" t="str">
        <f>REPLACE(INDEX(GroupVertices[Group],MATCH(Vertices[[#This Row],[Vertex]],GroupVertices[Vertex],0)),1,1,"")</f>
        <v>1</v>
      </c>
      <c r="BB44" s="48"/>
      <c r="BC44" s="48"/>
      <c r="BD44" s="48"/>
      <c r="BE44" s="48"/>
      <c r="BF44" s="48" t="s">
        <v>449</v>
      </c>
      <c r="BG44" s="48" t="s">
        <v>449</v>
      </c>
      <c r="BH44" s="118" t="s">
        <v>2349</v>
      </c>
      <c r="BI44" s="118" t="s">
        <v>2349</v>
      </c>
      <c r="BJ44" s="118" t="s">
        <v>2246</v>
      </c>
      <c r="BK44" s="118" t="s">
        <v>2246</v>
      </c>
      <c r="BL44" s="118">
        <v>2</v>
      </c>
      <c r="BM44" s="121">
        <v>7.142857142857143</v>
      </c>
      <c r="BN44" s="118">
        <v>0</v>
      </c>
      <c r="BO44" s="121">
        <v>0</v>
      </c>
      <c r="BP44" s="118">
        <v>0</v>
      </c>
      <c r="BQ44" s="121">
        <v>0</v>
      </c>
      <c r="BR44" s="118">
        <v>26</v>
      </c>
      <c r="BS44" s="121">
        <v>92.85714285714286</v>
      </c>
      <c r="BT44" s="118">
        <v>28</v>
      </c>
      <c r="BU44" s="2"/>
      <c r="BV44" s="3"/>
      <c r="BW44" s="3"/>
      <c r="BX44" s="3"/>
      <c r="BY44" s="3"/>
    </row>
    <row r="45" spans="1:77" ht="37.9" customHeight="1">
      <c r="A45" s="65" t="s">
        <v>264</v>
      </c>
      <c r="C45" s="66"/>
      <c r="D45" s="66" t="s">
        <v>64</v>
      </c>
      <c r="E45" s="67">
        <v>166.98280547896556</v>
      </c>
      <c r="F45" s="69"/>
      <c r="G45" s="102" t="s">
        <v>517</v>
      </c>
      <c r="H45" s="66"/>
      <c r="I45" s="70" t="s">
        <v>264</v>
      </c>
      <c r="J45" s="71"/>
      <c r="K45" s="71"/>
      <c r="L45" s="70" t="s">
        <v>1798</v>
      </c>
      <c r="M45" s="74">
        <v>4.093360008366961</v>
      </c>
      <c r="N45" s="75">
        <v>3321.549560546875</v>
      </c>
      <c r="O45" s="75">
        <v>2022.9981689453125</v>
      </c>
      <c r="P45" s="76"/>
      <c r="Q45" s="77"/>
      <c r="R45" s="77"/>
      <c r="S45" s="88"/>
      <c r="T45" s="48">
        <v>0</v>
      </c>
      <c r="U45" s="48">
        <v>4</v>
      </c>
      <c r="V45" s="49">
        <v>0.032258</v>
      </c>
      <c r="W45" s="49">
        <v>0.005988</v>
      </c>
      <c r="X45" s="49">
        <v>0.012329</v>
      </c>
      <c r="Y45" s="49">
        <v>0.577765</v>
      </c>
      <c r="Z45" s="49">
        <v>0.5</v>
      </c>
      <c r="AA45" s="49">
        <v>0</v>
      </c>
      <c r="AB45" s="72">
        <v>45</v>
      </c>
      <c r="AC45" s="72"/>
      <c r="AD45" s="73"/>
      <c r="AE45" s="78" t="s">
        <v>1076</v>
      </c>
      <c r="AF45" s="78">
        <v>4999</v>
      </c>
      <c r="AG45" s="78">
        <v>2412</v>
      </c>
      <c r="AH45" s="78">
        <v>36579</v>
      </c>
      <c r="AI45" s="78">
        <v>111972</v>
      </c>
      <c r="AJ45" s="78"/>
      <c r="AK45" s="78" t="s">
        <v>1203</v>
      </c>
      <c r="AL45" s="78" t="s">
        <v>1319</v>
      </c>
      <c r="AM45" s="78"/>
      <c r="AN45" s="78"/>
      <c r="AO45" s="80">
        <v>41883.717569444445</v>
      </c>
      <c r="AP45" s="78"/>
      <c r="AQ45" s="78" t="b">
        <v>0</v>
      </c>
      <c r="AR45" s="78" t="b">
        <v>0</v>
      </c>
      <c r="AS45" s="78" t="b">
        <v>1</v>
      </c>
      <c r="AT45" s="78" t="s">
        <v>982</v>
      </c>
      <c r="AU45" s="78">
        <v>1358</v>
      </c>
      <c r="AV45" s="83" t="s">
        <v>1578</v>
      </c>
      <c r="AW45" s="78" t="b">
        <v>0</v>
      </c>
      <c r="AX45" s="78" t="s">
        <v>1622</v>
      </c>
      <c r="AY45" s="83" t="s">
        <v>1665</v>
      </c>
      <c r="AZ45" s="78" t="s">
        <v>66</v>
      </c>
      <c r="BA45" s="78" t="str">
        <f>REPLACE(INDEX(GroupVertices[Group],MATCH(Vertices[[#This Row],[Vertex]],GroupVertices[Vertex],0)),1,1,"")</f>
        <v>1</v>
      </c>
      <c r="BB45" s="48"/>
      <c r="BC45" s="48"/>
      <c r="BD45" s="48"/>
      <c r="BE45" s="48"/>
      <c r="BF45" s="48" t="s">
        <v>449</v>
      </c>
      <c r="BG45" s="48" t="s">
        <v>449</v>
      </c>
      <c r="BH45" s="118" t="s">
        <v>2349</v>
      </c>
      <c r="BI45" s="118" t="s">
        <v>2349</v>
      </c>
      <c r="BJ45" s="118" t="s">
        <v>2246</v>
      </c>
      <c r="BK45" s="118" t="s">
        <v>2246</v>
      </c>
      <c r="BL45" s="118">
        <v>2</v>
      </c>
      <c r="BM45" s="121">
        <v>7.142857142857143</v>
      </c>
      <c r="BN45" s="118">
        <v>0</v>
      </c>
      <c r="BO45" s="121">
        <v>0</v>
      </c>
      <c r="BP45" s="118">
        <v>0</v>
      </c>
      <c r="BQ45" s="121">
        <v>0</v>
      </c>
      <c r="BR45" s="118">
        <v>26</v>
      </c>
      <c r="BS45" s="121">
        <v>92.85714285714286</v>
      </c>
      <c r="BT45" s="118">
        <v>28</v>
      </c>
      <c r="BU45" s="2"/>
      <c r="BV45" s="3"/>
      <c r="BW45" s="3"/>
      <c r="BX45" s="3"/>
      <c r="BY45" s="3"/>
    </row>
    <row r="46" spans="1:77" ht="37.9" customHeight="1">
      <c r="A46" s="65" t="s">
        <v>265</v>
      </c>
      <c r="C46" s="66"/>
      <c r="D46" s="66" t="s">
        <v>64</v>
      </c>
      <c r="E46" s="67">
        <v>165.69525350327268</v>
      </c>
      <c r="F46" s="69"/>
      <c r="G46" s="102" t="s">
        <v>518</v>
      </c>
      <c r="H46" s="66"/>
      <c r="I46" s="70" t="s">
        <v>265</v>
      </c>
      <c r="J46" s="71"/>
      <c r="K46" s="71"/>
      <c r="L46" s="70" t="s">
        <v>1799</v>
      </c>
      <c r="M46" s="74">
        <v>3.2940388614517317</v>
      </c>
      <c r="N46" s="75">
        <v>4889.57373046875</v>
      </c>
      <c r="O46" s="75">
        <v>5625.7373046875</v>
      </c>
      <c r="P46" s="76"/>
      <c r="Q46" s="77"/>
      <c r="R46" s="77"/>
      <c r="S46" s="88"/>
      <c r="T46" s="48">
        <v>0</v>
      </c>
      <c r="U46" s="48">
        <v>4</v>
      </c>
      <c r="V46" s="49">
        <v>0.032258</v>
      </c>
      <c r="W46" s="49">
        <v>0.005988</v>
      </c>
      <c r="X46" s="49">
        <v>0.012329</v>
      </c>
      <c r="Y46" s="49">
        <v>0.577765</v>
      </c>
      <c r="Z46" s="49">
        <v>0.5</v>
      </c>
      <c r="AA46" s="49">
        <v>0</v>
      </c>
      <c r="AB46" s="72">
        <v>46</v>
      </c>
      <c r="AC46" s="72"/>
      <c r="AD46" s="73"/>
      <c r="AE46" s="78" t="s">
        <v>1077</v>
      </c>
      <c r="AF46" s="78">
        <v>1578</v>
      </c>
      <c r="AG46" s="78">
        <v>1789</v>
      </c>
      <c r="AH46" s="78">
        <v>39483</v>
      </c>
      <c r="AI46" s="78">
        <v>26560</v>
      </c>
      <c r="AJ46" s="78"/>
      <c r="AK46" s="78" t="s">
        <v>1204</v>
      </c>
      <c r="AL46" s="78" t="s">
        <v>1320</v>
      </c>
      <c r="AM46" s="83" t="s">
        <v>1403</v>
      </c>
      <c r="AN46" s="78"/>
      <c r="AO46" s="80">
        <v>40943.59148148148</v>
      </c>
      <c r="AP46" s="83" t="s">
        <v>1489</v>
      </c>
      <c r="AQ46" s="78" t="b">
        <v>0</v>
      </c>
      <c r="AR46" s="78" t="b">
        <v>0</v>
      </c>
      <c r="AS46" s="78" t="b">
        <v>1</v>
      </c>
      <c r="AT46" s="78" t="s">
        <v>982</v>
      </c>
      <c r="AU46" s="78">
        <v>136</v>
      </c>
      <c r="AV46" s="83" t="s">
        <v>1578</v>
      </c>
      <c r="AW46" s="78" t="b">
        <v>0</v>
      </c>
      <c r="AX46" s="78" t="s">
        <v>1622</v>
      </c>
      <c r="AY46" s="83" t="s">
        <v>1666</v>
      </c>
      <c r="AZ46" s="78" t="s">
        <v>66</v>
      </c>
      <c r="BA46" s="78" t="str">
        <f>REPLACE(INDEX(GroupVertices[Group],MATCH(Vertices[[#This Row],[Vertex]],GroupVertices[Vertex],0)),1,1,"")</f>
        <v>1</v>
      </c>
      <c r="BB46" s="48"/>
      <c r="BC46" s="48"/>
      <c r="BD46" s="48"/>
      <c r="BE46" s="48"/>
      <c r="BF46" s="48" t="s">
        <v>449</v>
      </c>
      <c r="BG46" s="48" t="s">
        <v>449</v>
      </c>
      <c r="BH46" s="118" t="s">
        <v>2349</v>
      </c>
      <c r="BI46" s="118" t="s">
        <v>2349</v>
      </c>
      <c r="BJ46" s="118" t="s">
        <v>2246</v>
      </c>
      <c r="BK46" s="118" t="s">
        <v>2246</v>
      </c>
      <c r="BL46" s="118">
        <v>2</v>
      </c>
      <c r="BM46" s="121">
        <v>7.142857142857143</v>
      </c>
      <c r="BN46" s="118">
        <v>0</v>
      </c>
      <c r="BO46" s="121">
        <v>0</v>
      </c>
      <c r="BP46" s="118">
        <v>0</v>
      </c>
      <c r="BQ46" s="121">
        <v>0</v>
      </c>
      <c r="BR46" s="118">
        <v>26</v>
      </c>
      <c r="BS46" s="121">
        <v>92.85714285714286</v>
      </c>
      <c r="BT46" s="118">
        <v>28</v>
      </c>
      <c r="BU46" s="2"/>
      <c r="BV46" s="3"/>
      <c r="BW46" s="3"/>
      <c r="BX46" s="3"/>
      <c r="BY46" s="3"/>
    </row>
    <row r="47" spans="1:77" ht="37.9" customHeight="1">
      <c r="A47" s="65" t="s">
        <v>266</v>
      </c>
      <c r="C47" s="66"/>
      <c r="D47" s="66" t="s">
        <v>64</v>
      </c>
      <c r="E47" s="67">
        <v>162.2190698385609</v>
      </c>
      <c r="F47" s="69"/>
      <c r="G47" s="102" t="s">
        <v>519</v>
      </c>
      <c r="H47" s="66"/>
      <c r="I47" s="70" t="s">
        <v>266</v>
      </c>
      <c r="J47" s="71"/>
      <c r="K47" s="71"/>
      <c r="L47" s="70" t="s">
        <v>1800</v>
      </c>
      <c r="M47" s="74">
        <v>1.13600006673036</v>
      </c>
      <c r="N47" s="75">
        <v>4206.234375</v>
      </c>
      <c r="O47" s="75">
        <v>7336.0166015625</v>
      </c>
      <c r="P47" s="76"/>
      <c r="Q47" s="77"/>
      <c r="R47" s="77"/>
      <c r="S47" s="88"/>
      <c r="T47" s="48">
        <v>0</v>
      </c>
      <c r="U47" s="48">
        <v>4</v>
      </c>
      <c r="V47" s="49">
        <v>0.032258</v>
      </c>
      <c r="W47" s="49">
        <v>0.005988</v>
      </c>
      <c r="X47" s="49">
        <v>0.012329</v>
      </c>
      <c r="Y47" s="49">
        <v>0.577765</v>
      </c>
      <c r="Z47" s="49">
        <v>0.5</v>
      </c>
      <c r="AA47" s="49">
        <v>0</v>
      </c>
      <c r="AB47" s="72">
        <v>47</v>
      </c>
      <c r="AC47" s="72"/>
      <c r="AD47" s="73"/>
      <c r="AE47" s="78" t="s">
        <v>1078</v>
      </c>
      <c r="AF47" s="78">
        <v>385</v>
      </c>
      <c r="AG47" s="78">
        <v>107</v>
      </c>
      <c r="AH47" s="78">
        <v>351</v>
      </c>
      <c r="AI47" s="78">
        <v>377</v>
      </c>
      <c r="AJ47" s="78"/>
      <c r="AK47" s="78" t="s">
        <v>1205</v>
      </c>
      <c r="AL47" s="78" t="s">
        <v>1321</v>
      </c>
      <c r="AM47" s="78"/>
      <c r="AN47" s="78"/>
      <c r="AO47" s="80">
        <v>40315.75392361111</v>
      </c>
      <c r="AP47" s="83" t="s">
        <v>1490</v>
      </c>
      <c r="AQ47" s="78" t="b">
        <v>0</v>
      </c>
      <c r="AR47" s="78" t="b">
        <v>0</v>
      </c>
      <c r="AS47" s="78" t="b">
        <v>1</v>
      </c>
      <c r="AT47" s="78" t="s">
        <v>982</v>
      </c>
      <c r="AU47" s="78">
        <v>1</v>
      </c>
      <c r="AV47" s="83" t="s">
        <v>1584</v>
      </c>
      <c r="AW47" s="78" t="b">
        <v>0</v>
      </c>
      <c r="AX47" s="78" t="s">
        <v>1622</v>
      </c>
      <c r="AY47" s="83" t="s">
        <v>1667</v>
      </c>
      <c r="AZ47" s="78" t="s">
        <v>66</v>
      </c>
      <c r="BA47" s="78" t="str">
        <f>REPLACE(INDEX(GroupVertices[Group],MATCH(Vertices[[#This Row],[Vertex]],GroupVertices[Vertex],0)),1,1,"")</f>
        <v>1</v>
      </c>
      <c r="BB47" s="48"/>
      <c r="BC47" s="48"/>
      <c r="BD47" s="48"/>
      <c r="BE47" s="48"/>
      <c r="BF47" s="48" t="s">
        <v>449</v>
      </c>
      <c r="BG47" s="48" t="s">
        <v>449</v>
      </c>
      <c r="BH47" s="118" t="s">
        <v>2349</v>
      </c>
      <c r="BI47" s="118" t="s">
        <v>2349</v>
      </c>
      <c r="BJ47" s="118" t="s">
        <v>2246</v>
      </c>
      <c r="BK47" s="118" t="s">
        <v>2246</v>
      </c>
      <c r="BL47" s="118">
        <v>2</v>
      </c>
      <c r="BM47" s="121">
        <v>7.142857142857143</v>
      </c>
      <c r="BN47" s="118">
        <v>0</v>
      </c>
      <c r="BO47" s="121">
        <v>0</v>
      </c>
      <c r="BP47" s="118">
        <v>0</v>
      </c>
      <c r="BQ47" s="121">
        <v>0</v>
      </c>
      <c r="BR47" s="118">
        <v>26</v>
      </c>
      <c r="BS47" s="121">
        <v>92.85714285714286</v>
      </c>
      <c r="BT47" s="118">
        <v>28</v>
      </c>
      <c r="BU47" s="2"/>
      <c r="BV47" s="3"/>
      <c r="BW47" s="3"/>
      <c r="BX47" s="3"/>
      <c r="BY47" s="3"/>
    </row>
    <row r="48" spans="1:77" ht="37.9" customHeight="1">
      <c r="A48" s="65" t="s">
        <v>267</v>
      </c>
      <c r="C48" s="66"/>
      <c r="D48" s="66" t="s">
        <v>64</v>
      </c>
      <c r="E48" s="67">
        <v>162.48567369869636</v>
      </c>
      <c r="F48" s="69"/>
      <c r="G48" s="102" t="s">
        <v>520</v>
      </c>
      <c r="H48" s="66"/>
      <c r="I48" s="70" t="s">
        <v>267</v>
      </c>
      <c r="J48" s="71"/>
      <c r="K48" s="71"/>
      <c r="L48" s="70" t="s">
        <v>1801</v>
      </c>
      <c r="M48" s="74">
        <v>1.301509581902213</v>
      </c>
      <c r="N48" s="75">
        <v>2627.3486328125</v>
      </c>
      <c r="O48" s="75">
        <v>775.9285888671875</v>
      </c>
      <c r="P48" s="76"/>
      <c r="Q48" s="77"/>
      <c r="R48" s="77"/>
      <c r="S48" s="88"/>
      <c r="T48" s="48">
        <v>0</v>
      </c>
      <c r="U48" s="48">
        <v>4</v>
      </c>
      <c r="V48" s="49">
        <v>0.032258</v>
      </c>
      <c r="W48" s="49">
        <v>0.005988</v>
      </c>
      <c r="X48" s="49">
        <v>0.012329</v>
      </c>
      <c r="Y48" s="49">
        <v>0.577765</v>
      </c>
      <c r="Z48" s="49">
        <v>0.5</v>
      </c>
      <c r="AA48" s="49">
        <v>0</v>
      </c>
      <c r="AB48" s="72">
        <v>48</v>
      </c>
      <c r="AC48" s="72"/>
      <c r="AD48" s="73"/>
      <c r="AE48" s="78" t="s">
        <v>1079</v>
      </c>
      <c r="AF48" s="78">
        <v>219</v>
      </c>
      <c r="AG48" s="78">
        <v>236</v>
      </c>
      <c r="AH48" s="78">
        <v>2379</v>
      </c>
      <c r="AI48" s="78">
        <v>139</v>
      </c>
      <c r="AJ48" s="78"/>
      <c r="AK48" s="78"/>
      <c r="AL48" s="78"/>
      <c r="AM48" s="78"/>
      <c r="AN48" s="78"/>
      <c r="AO48" s="80">
        <v>40188.260034722225</v>
      </c>
      <c r="AP48" s="83" t="s">
        <v>1491</v>
      </c>
      <c r="AQ48" s="78" t="b">
        <v>1</v>
      </c>
      <c r="AR48" s="78" t="b">
        <v>0</v>
      </c>
      <c r="AS48" s="78" t="b">
        <v>1</v>
      </c>
      <c r="AT48" s="78" t="s">
        <v>982</v>
      </c>
      <c r="AU48" s="78">
        <v>38</v>
      </c>
      <c r="AV48" s="83" t="s">
        <v>1578</v>
      </c>
      <c r="AW48" s="78" t="b">
        <v>0</v>
      </c>
      <c r="AX48" s="78" t="s">
        <v>1622</v>
      </c>
      <c r="AY48" s="83" t="s">
        <v>1668</v>
      </c>
      <c r="AZ48" s="78" t="s">
        <v>66</v>
      </c>
      <c r="BA48" s="78" t="str">
        <f>REPLACE(INDEX(GroupVertices[Group],MATCH(Vertices[[#This Row],[Vertex]],GroupVertices[Vertex],0)),1,1,"")</f>
        <v>1</v>
      </c>
      <c r="BB48" s="48"/>
      <c r="BC48" s="48"/>
      <c r="BD48" s="48"/>
      <c r="BE48" s="48"/>
      <c r="BF48" s="48" t="s">
        <v>449</v>
      </c>
      <c r="BG48" s="48" t="s">
        <v>449</v>
      </c>
      <c r="BH48" s="118" t="s">
        <v>2349</v>
      </c>
      <c r="BI48" s="118" t="s">
        <v>2349</v>
      </c>
      <c r="BJ48" s="118" t="s">
        <v>2246</v>
      </c>
      <c r="BK48" s="118" t="s">
        <v>2246</v>
      </c>
      <c r="BL48" s="118">
        <v>2</v>
      </c>
      <c r="BM48" s="121">
        <v>7.142857142857143</v>
      </c>
      <c r="BN48" s="118">
        <v>0</v>
      </c>
      <c r="BO48" s="121">
        <v>0</v>
      </c>
      <c r="BP48" s="118">
        <v>0</v>
      </c>
      <c r="BQ48" s="121">
        <v>0</v>
      </c>
      <c r="BR48" s="118">
        <v>26</v>
      </c>
      <c r="BS48" s="121">
        <v>92.85714285714286</v>
      </c>
      <c r="BT48" s="118">
        <v>28</v>
      </c>
      <c r="BU48" s="2"/>
      <c r="BV48" s="3"/>
      <c r="BW48" s="3"/>
      <c r="BX48" s="3"/>
      <c r="BY48" s="3"/>
    </row>
    <row r="49" spans="1:77" ht="37.9" customHeight="1">
      <c r="A49" s="65" t="s">
        <v>268</v>
      </c>
      <c r="C49" s="66"/>
      <c r="D49" s="66" t="s">
        <v>64</v>
      </c>
      <c r="E49" s="67">
        <v>165.79652163619235</v>
      </c>
      <c r="F49" s="69"/>
      <c r="G49" s="102" t="s">
        <v>521</v>
      </c>
      <c r="H49" s="66"/>
      <c r="I49" s="70" t="s">
        <v>268</v>
      </c>
      <c r="J49" s="71"/>
      <c r="K49" s="71"/>
      <c r="L49" s="70" t="s">
        <v>1802</v>
      </c>
      <c r="M49" s="74">
        <v>3.356906816827087</v>
      </c>
      <c r="N49" s="75">
        <v>1597.9713134765625</v>
      </c>
      <c r="O49" s="75">
        <v>5714.7724609375</v>
      </c>
      <c r="P49" s="76"/>
      <c r="Q49" s="77"/>
      <c r="R49" s="77"/>
      <c r="S49" s="88"/>
      <c r="T49" s="48">
        <v>0</v>
      </c>
      <c r="U49" s="48">
        <v>4</v>
      </c>
      <c r="V49" s="49">
        <v>0.032258</v>
      </c>
      <c r="W49" s="49">
        <v>0.005988</v>
      </c>
      <c r="X49" s="49">
        <v>0.012329</v>
      </c>
      <c r="Y49" s="49">
        <v>0.577765</v>
      </c>
      <c r="Z49" s="49">
        <v>0.5</v>
      </c>
      <c r="AA49" s="49">
        <v>0</v>
      </c>
      <c r="AB49" s="72">
        <v>49</v>
      </c>
      <c r="AC49" s="72"/>
      <c r="AD49" s="73"/>
      <c r="AE49" s="78" t="s">
        <v>1080</v>
      </c>
      <c r="AF49" s="78">
        <v>3305</v>
      </c>
      <c r="AG49" s="78">
        <v>1838</v>
      </c>
      <c r="AH49" s="78">
        <v>6946</v>
      </c>
      <c r="AI49" s="78">
        <v>4548</v>
      </c>
      <c r="AJ49" s="78"/>
      <c r="AK49" s="78" t="s">
        <v>1206</v>
      </c>
      <c r="AL49" s="78" t="s">
        <v>1322</v>
      </c>
      <c r="AM49" s="78"/>
      <c r="AN49" s="78"/>
      <c r="AO49" s="80">
        <v>42521.65114583333</v>
      </c>
      <c r="AP49" s="78"/>
      <c r="AQ49" s="78" t="b">
        <v>1</v>
      </c>
      <c r="AR49" s="78" t="b">
        <v>0</v>
      </c>
      <c r="AS49" s="78" t="b">
        <v>0</v>
      </c>
      <c r="AT49" s="78" t="s">
        <v>1570</v>
      </c>
      <c r="AU49" s="78">
        <v>25</v>
      </c>
      <c r="AV49" s="78"/>
      <c r="AW49" s="78" t="b">
        <v>0</v>
      </c>
      <c r="AX49" s="78" t="s">
        <v>1622</v>
      </c>
      <c r="AY49" s="83" t="s">
        <v>1669</v>
      </c>
      <c r="AZ49" s="78" t="s">
        <v>66</v>
      </c>
      <c r="BA49" s="78" t="str">
        <f>REPLACE(INDEX(GroupVertices[Group],MATCH(Vertices[[#This Row],[Vertex]],GroupVertices[Vertex],0)),1,1,"")</f>
        <v>1</v>
      </c>
      <c r="BB49" s="48"/>
      <c r="BC49" s="48"/>
      <c r="BD49" s="48"/>
      <c r="BE49" s="48"/>
      <c r="BF49" s="48" t="s">
        <v>449</v>
      </c>
      <c r="BG49" s="48" t="s">
        <v>449</v>
      </c>
      <c r="BH49" s="118" t="s">
        <v>2349</v>
      </c>
      <c r="BI49" s="118" t="s">
        <v>2349</v>
      </c>
      <c r="BJ49" s="118" t="s">
        <v>2246</v>
      </c>
      <c r="BK49" s="118" t="s">
        <v>2246</v>
      </c>
      <c r="BL49" s="118">
        <v>2</v>
      </c>
      <c r="BM49" s="121">
        <v>7.142857142857143</v>
      </c>
      <c r="BN49" s="118">
        <v>0</v>
      </c>
      <c r="BO49" s="121">
        <v>0</v>
      </c>
      <c r="BP49" s="118">
        <v>0</v>
      </c>
      <c r="BQ49" s="121">
        <v>0</v>
      </c>
      <c r="BR49" s="118">
        <v>26</v>
      </c>
      <c r="BS49" s="121">
        <v>92.85714285714286</v>
      </c>
      <c r="BT49" s="118">
        <v>28</v>
      </c>
      <c r="BU49" s="2"/>
      <c r="BV49" s="3"/>
      <c r="BW49" s="3"/>
      <c r="BX49" s="3"/>
      <c r="BY49" s="3"/>
    </row>
    <row r="50" spans="1:77" ht="37.9" customHeight="1">
      <c r="A50" s="65" t="s">
        <v>269</v>
      </c>
      <c r="C50" s="66"/>
      <c r="D50" s="66" t="s">
        <v>64</v>
      </c>
      <c r="E50" s="67">
        <v>162.50840736118852</v>
      </c>
      <c r="F50" s="69"/>
      <c r="G50" s="102" t="s">
        <v>522</v>
      </c>
      <c r="H50" s="66"/>
      <c r="I50" s="70" t="s">
        <v>269</v>
      </c>
      <c r="J50" s="71"/>
      <c r="K50" s="71"/>
      <c r="L50" s="70" t="s">
        <v>1803</v>
      </c>
      <c r="M50" s="74">
        <v>1.3156227963742315</v>
      </c>
      <c r="N50" s="75">
        <v>3309.8369140625</v>
      </c>
      <c r="O50" s="75">
        <v>7328.11962890625</v>
      </c>
      <c r="P50" s="76"/>
      <c r="Q50" s="77"/>
      <c r="R50" s="77"/>
      <c r="S50" s="88"/>
      <c r="T50" s="48">
        <v>0</v>
      </c>
      <c r="U50" s="48">
        <v>4</v>
      </c>
      <c r="V50" s="49">
        <v>0.032258</v>
      </c>
      <c r="W50" s="49">
        <v>0.005988</v>
      </c>
      <c r="X50" s="49">
        <v>0.012329</v>
      </c>
      <c r="Y50" s="49">
        <v>0.577765</v>
      </c>
      <c r="Z50" s="49">
        <v>0.5</v>
      </c>
      <c r="AA50" s="49">
        <v>0</v>
      </c>
      <c r="AB50" s="72">
        <v>50</v>
      </c>
      <c r="AC50" s="72"/>
      <c r="AD50" s="73"/>
      <c r="AE50" s="78" t="s">
        <v>1081</v>
      </c>
      <c r="AF50" s="78">
        <v>136</v>
      </c>
      <c r="AG50" s="78">
        <v>247</v>
      </c>
      <c r="AH50" s="78">
        <v>12709</v>
      </c>
      <c r="AI50" s="78">
        <v>11442</v>
      </c>
      <c r="AJ50" s="78"/>
      <c r="AK50" s="78" t="s">
        <v>1207</v>
      </c>
      <c r="AL50" s="78" t="s">
        <v>1323</v>
      </c>
      <c r="AM50" s="83" t="s">
        <v>1404</v>
      </c>
      <c r="AN50" s="78"/>
      <c r="AO50" s="80">
        <v>43553.38554398148</v>
      </c>
      <c r="AP50" s="83" t="s">
        <v>1492</v>
      </c>
      <c r="AQ50" s="78" t="b">
        <v>1</v>
      </c>
      <c r="AR50" s="78" t="b">
        <v>0</v>
      </c>
      <c r="AS50" s="78" t="b">
        <v>0</v>
      </c>
      <c r="AT50" s="78" t="s">
        <v>982</v>
      </c>
      <c r="AU50" s="78">
        <v>1</v>
      </c>
      <c r="AV50" s="78"/>
      <c r="AW50" s="78" t="b">
        <v>0</v>
      </c>
      <c r="AX50" s="78" t="s">
        <v>1622</v>
      </c>
      <c r="AY50" s="83" t="s">
        <v>1670</v>
      </c>
      <c r="AZ50" s="78" t="s">
        <v>66</v>
      </c>
      <c r="BA50" s="78" t="str">
        <f>REPLACE(INDEX(GroupVertices[Group],MATCH(Vertices[[#This Row],[Vertex]],GroupVertices[Vertex],0)),1,1,"")</f>
        <v>1</v>
      </c>
      <c r="BB50" s="48"/>
      <c r="BC50" s="48"/>
      <c r="BD50" s="48"/>
      <c r="BE50" s="48"/>
      <c r="BF50" s="48" t="s">
        <v>449</v>
      </c>
      <c r="BG50" s="48" t="s">
        <v>449</v>
      </c>
      <c r="BH50" s="118" t="s">
        <v>2349</v>
      </c>
      <c r="BI50" s="118" t="s">
        <v>2349</v>
      </c>
      <c r="BJ50" s="118" t="s">
        <v>2246</v>
      </c>
      <c r="BK50" s="118" t="s">
        <v>2246</v>
      </c>
      <c r="BL50" s="118">
        <v>2</v>
      </c>
      <c r="BM50" s="121">
        <v>7.142857142857143</v>
      </c>
      <c r="BN50" s="118">
        <v>0</v>
      </c>
      <c r="BO50" s="121">
        <v>0</v>
      </c>
      <c r="BP50" s="118">
        <v>0</v>
      </c>
      <c r="BQ50" s="121">
        <v>0</v>
      </c>
      <c r="BR50" s="118">
        <v>26</v>
      </c>
      <c r="BS50" s="121">
        <v>92.85714285714286</v>
      </c>
      <c r="BT50" s="118">
        <v>28</v>
      </c>
      <c r="BU50" s="2"/>
      <c r="BV50" s="3"/>
      <c r="BW50" s="3"/>
      <c r="BX50" s="3"/>
      <c r="BY50" s="3"/>
    </row>
    <row r="51" spans="1:77" ht="37.9" customHeight="1">
      <c r="A51" s="65" t="s">
        <v>270</v>
      </c>
      <c r="C51" s="66"/>
      <c r="D51" s="66" t="s">
        <v>64</v>
      </c>
      <c r="E51" s="67">
        <v>168.0926215479015</v>
      </c>
      <c r="F51" s="69"/>
      <c r="G51" s="102" t="s">
        <v>523</v>
      </c>
      <c r="H51" s="66"/>
      <c r="I51" s="70" t="s">
        <v>270</v>
      </c>
      <c r="J51" s="71"/>
      <c r="K51" s="71"/>
      <c r="L51" s="70" t="s">
        <v>1804</v>
      </c>
      <c r="M51" s="74">
        <v>4.782341478500953</v>
      </c>
      <c r="N51" s="75">
        <v>3600.96728515625</v>
      </c>
      <c r="O51" s="75">
        <v>1301.769287109375</v>
      </c>
      <c r="P51" s="76"/>
      <c r="Q51" s="77"/>
      <c r="R51" s="77"/>
      <c r="S51" s="88"/>
      <c r="T51" s="48">
        <v>0</v>
      </c>
      <c r="U51" s="48">
        <v>4</v>
      </c>
      <c r="V51" s="49">
        <v>0.032258</v>
      </c>
      <c r="W51" s="49">
        <v>0.005988</v>
      </c>
      <c r="X51" s="49">
        <v>0.012329</v>
      </c>
      <c r="Y51" s="49">
        <v>0.577765</v>
      </c>
      <c r="Z51" s="49">
        <v>0.5</v>
      </c>
      <c r="AA51" s="49">
        <v>0</v>
      </c>
      <c r="AB51" s="72">
        <v>51</v>
      </c>
      <c r="AC51" s="72"/>
      <c r="AD51" s="73"/>
      <c r="AE51" s="78" t="s">
        <v>1082</v>
      </c>
      <c r="AF51" s="78">
        <v>4971</v>
      </c>
      <c r="AG51" s="78">
        <v>2949</v>
      </c>
      <c r="AH51" s="78">
        <v>12161</v>
      </c>
      <c r="AI51" s="78">
        <v>1427</v>
      </c>
      <c r="AJ51" s="78"/>
      <c r="AK51" s="78" t="s">
        <v>1208</v>
      </c>
      <c r="AL51" s="78" t="s">
        <v>1324</v>
      </c>
      <c r="AM51" s="83" t="s">
        <v>1405</v>
      </c>
      <c r="AN51" s="78"/>
      <c r="AO51" s="80">
        <v>41383.39207175926</v>
      </c>
      <c r="AP51" s="83" t="s">
        <v>1493</v>
      </c>
      <c r="AQ51" s="78" t="b">
        <v>0</v>
      </c>
      <c r="AR51" s="78" t="b">
        <v>0</v>
      </c>
      <c r="AS51" s="78" t="b">
        <v>0</v>
      </c>
      <c r="AT51" s="78" t="s">
        <v>982</v>
      </c>
      <c r="AU51" s="78">
        <v>112</v>
      </c>
      <c r="AV51" s="83" t="s">
        <v>1578</v>
      </c>
      <c r="AW51" s="78" t="b">
        <v>0</v>
      </c>
      <c r="AX51" s="78" t="s">
        <v>1622</v>
      </c>
      <c r="AY51" s="83" t="s">
        <v>1671</v>
      </c>
      <c r="AZ51" s="78" t="s">
        <v>66</v>
      </c>
      <c r="BA51" s="78" t="str">
        <f>REPLACE(INDEX(GroupVertices[Group],MATCH(Vertices[[#This Row],[Vertex]],GroupVertices[Vertex],0)),1,1,"")</f>
        <v>1</v>
      </c>
      <c r="BB51" s="48"/>
      <c r="BC51" s="48"/>
      <c r="BD51" s="48"/>
      <c r="BE51" s="48"/>
      <c r="BF51" s="48" t="s">
        <v>449</v>
      </c>
      <c r="BG51" s="48" t="s">
        <v>449</v>
      </c>
      <c r="BH51" s="118" t="s">
        <v>2349</v>
      </c>
      <c r="BI51" s="118" t="s">
        <v>2349</v>
      </c>
      <c r="BJ51" s="118" t="s">
        <v>2246</v>
      </c>
      <c r="BK51" s="118" t="s">
        <v>2246</v>
      </c>
      <c r="BL51" s="118">
        <v>2</v>
      </c>
      <c r="BM51" s="121">
        <v>7.142857142857143</v>
      </c>
      <c r="BN51" s="118">
        <v>0</v>
      </c>
      <c r="BO51" s="121">
        <v>0</v>
      </c>
      <c r="BP51" s="118">
        <v>0</v>
      </c>
      <c r="BQ51" s="121">
        <v>0</v>
      </c>
      <c r="BR51" s="118">
        <v>26</v>
      </c>
      <c r="BS51" s="121">
        <v>92.85714285714286</v>
      </c>
      <c r="BT51" s="118">
        <v>28</v>
      </c>
      <c r="BU51" s="2"/>
      <c r="BV51" s="3"/>
      <c r="BW51" s="3"/>
      <c r="BX51" s="3"/>
      <c r="BY51" s="3"/>
    </row>
    <row r="52" spans="1:77" ht="37.9" customHeight="1">
      <c r="A52" s="65" t="s">
        <v>271</v>
      </c>
      <c r="C52" s="66"/>
      <c r="D52" s="66" t="s">
        <v>64</v>
      </c>
      <c r="E52" s="67">
        <v>164.24029910377382</v>
      </c>
      <c r="F52" s="69"/>
      <c r="G52" s="102" t="s">
        <v>524</v>
      </c>
      <c r="H52" s="66"/>
      <c r="I52" s="70" t="s">
        <v>271</v>
      </c>
      <c r="J52" s="71"/>
      <c r="K52" s="71"/>
      <c r="L52" s="70" t="s">
        <v>1805</v>
      </c>
      <c r="M52" s="74">
        <v>2.390793135242549</v>
      </c>
      <c r="N52" s="75">
        <v>1435.5228271484375</v>
      </c>
      <c r="O52" s="75">
        <v>2677.78173828125</v>
      </c>
      <c r="P52" s="76"/>
      <c r="Q52" s="77"/>
      <c r="R52" s="77"/>
      <c r="S52" s="88"/>
      <c r="T52" s="48">
        <v>0</v>
      </c>
      <c r="U52" s="48">
        <v>4</v>
      </c>
      <c r="V52" s="49">
        <v>0.032258</v>
      </c>
      <c r="W52" s="49">
        <v>0.005988</v>
      </c>
      <c r="X52" s="49">
        <v>0.012329</v>
      </c>
      <c r="Y52" s="49">
        <v>0.577765</v>
      </c>
      <c r="Z52" s="49">
        <v>0.5</v>
      </c>
      <c r="AA52" s="49">
        <v>0</v>
      </c>
      <c r="AB52" s="72">
        <v>52</v>
      </c>
      <c r="AC52" s="72"/>
      <c r="AD52" s="73"/>
      <c r="AE52" s="78" t="s">
        <v>1083</v>
      </c>
      <c r="AF52" s="78">
        <v>379</v>
      </c>
      <c r="AG52" s="78">
        <v>1085</v>
      </c>
      <c r="AH52" s="78">
        <v>21293</v>
      </c>
      <c r="AI52" s="78">
        <v>521</v>
      </c>
      <c r="AJ52" s="78"/>
      <c r="AK52" s="78" t="s">
        <v>1209</v>
      </c>
      <c r="AL52" s="78" t="s">
        <v>1325</v>
      </c>
      <c r="AM52" s="83" t="s">
        <v>1406</v>
      </c>
      <c r="AN52" s="78"/>
      <c r="AO52" s="80">
        <v>40087.606840277775</v>
      </c>
      <c r="AP52" s="83" t="s">
        <v>1494</v>
      </c>
      <c r="AQ52" s="78" t="b">
        <v>0</v>
      </c>
      <c r="AR52" s="78" t="b">
        <v>0</v>
      </c>
      <c r="AS52" s="78" t="b">
        <v>0</v>
      </c>
      <c r="AT52" s="78" t="s">
        <v>982</v>
      </c>
      <c r="AU52" s="78">
        <v>174</v>
      </c>
      <c r="AV52" s="83" t="s">
        <v>1583</v>
      </c>
      <c r="AW52" s="78" t="b">
        <v>0</v>
      </c>
      <c r="AX52" s="78" t="s">
        <v>1622</v>
      </c>
      <c r="AY52" s="83" t="s">
        <v>1672</v>
      </c>
      <c r="AZ52" s="78" t="s">
        <v>66</v>
      </c>
      <c r="BA52" s="78" t="str">
        <f>REPLACE(INDEX(GroupVertices[Group],MATCH(Vertices[[#This Row],[Vertex]],GroupVertices[Vertex],0)),1,1,"")</f>
        <v>1</v>
      </c>
      <c r="BB52" s="48"/>
      <c r="BC52" s="48"/>
      <c r="BD52" s="48"/>
      <c r="BE52" s="48"/>
      <c r="BF52" s="48" t="s">
        <v>449</v>
      </c>
      <c r="BG52" s="48" t="s">
        <v>449</v>
      </c>
      <c r="BH52" s="118" t="s">
        <v>2349</v>
      </c>
      <c r="BI52" s="118" t="s">
        <v>2349</v>
      </c>
      <c r="BJ52" s="118" t="s">
        <v>2246</v>
      </c>
      <c r="BK52" s="118" t="s">
        <v>2246</v>
      </c>
      <c r="BL52" s="118">
        <v>2</v>
      </c>
      <c r="BM52" s="121">
        <v>7.142857142857143</v>
      </c>
      <c r="BN52" s="118">
        <v>0</v>
      </c>
      <c r="BO52" s="121">
        <v>0</v>
      </c>
      <c r="BP52" s="118">
        <v>0</v>
      </c>
      <c r="BQ52" s="121">
        <v>0</v>
      </c>
      <c r="BR52" s="118">
        <v>26</v>
      </c>
      <c r="BS52" s="121">
        <v>92.85714285714286</v>
      </c>
      <c r="BT52" s="118">
        <v>28</v>
      </c>
      <c r="BU52" s="2"/>
      <c r="BV52" s="3"/>
      <c r="BW52" s="3"/>
      <c r="BX52" s="3"/>
      <c r="BY52" s="3"/>
    </row>
    <row r="53" spans="1:77" ht="37.9" customHeight="1">
      <c r="A53" s="65" t="s">
        <v>272</v>
      </c>
      <c r="C53" s="66"/>
      <c r="D53" s="66" t="s">
        <v>64</v>
      </c>
      <c r="E53" s="67">
        <v>165.24678034319987</v>
      </c>
      <c r="F53" s="69"/>
      <c r="G53" s="102" t="s">
        <v>525</v>
      </c>
      <c r="H53" s="66"/>
      <c r="I53" s="70" t="s">
        <v>272</v>
      </c>
      <c r="J53" s="71"/>
      <c r="K53" s="71"/>
      <c r="L53" s="70" t="s">
        <v>1806</v>
      </c>
      <c r="M53" s="74">
        <v>3.0156236305037307</v>
      </c>
      <c r="N53" s="75">
        <v>1462.6019287109375</v>
      </c>
      <c r="O53" s="75">
        <v>3689.741943359375</v>
      </c>
      <c r="P53" s="76"/>
      <c r="Q53" s="77"/>
      <c r="R53" s="77"/>
      <c r="S53" s="88"/>
      <c r="T53" s="48">
        <v>0</v>
      </c>
      <c r="U53" s="48">
        <v>4</v>
      </c>
      <c r="V53" s="49">
        <v>0.032258</v>
      </c>
      <c r="W53" s="49">
        <v>0.005988</v>
      </c>
      <c r="X53" s="49">
        <v>0.012329</v>
      </c>
      <c r="Y53" s="49">
        <v>0.577765</v>
      </c>
      <c r="Z53" s="49">
        <v>0.5</v>
      </c>
      <c r="AA53" s="49">
        <v>0</v>
      </c>
      <c r="AB53" s="72">
        <v>53</v>
      </c>
      <c r="AC53" s="72"/>
      <c r="AD53" s="73"/>
      <c r="AE53" s="78" t="s">
        <v>1084</v>
      </c>
      <c r="AF53" s="78">
        <v>1358</v>
      </c>
      <c r="AG53" s="78">
        <v>1572</v>
      </c>
      <c r="AH53" s="78">
        <v>38868</v>
      </c>
      <c r="AI53" s="78">
        <v>39847</v>
      </c>
      <c r="AJ53" s="78"/>
      <c r="AK53" s="78" t="s">
        <v>1210</v>
      </c>
      <c r="AL53" s="78"/>
      <c r="AM53" s="78"/>
      <c r="AN53" s="78"/>
      <c r="AO53" s="80">
        <v>40497.88002314815</v>
      </c>
      <c r="AP53" s="78"/>
      <c r="AQ53" s="78" t="b">
        <v>1</v>
      </c>
      <c r="AR53" s="78" t="b">
        <v>0</v>
      </c>
      <c r="AS53" s="78" t="b">
        <v>1</v>
      </c>
      <c r="AT53" s="78" t="s">
        <v>982</v>
      </c>
      <c r="AU53" s="78">
        <v>1381</v>
      </c>
      <c r="AV53" s="83" t="s">
        <v>1578</v>
      </c>
      <c r="AW53" s="78" t="b">
        <v>0</v>
      </c>
      <c r="AX53" s="78" t="s">
        <v>1622</v>
      </c>
      <c r="AY53" s="83" t="s">
        <v>1673</v>
      </c>
      <c r="AZ53" s="78" t="s">
        <v>66</v>
      </c>
      <c r="BA53" s="78" t="str">
        <f>REPLACE(INDEX(GroupVertices[Group],MATCH(Vertices[[#This Row],[Vertex]],GroupVertices[Vertex],0)),1,1,"")</f>
        <v>1</v>
      </c>
      <c r="BB53" s="48"/>
      <c r="BC53" s="48"/>
      <c r="BD53" s="48"/>
      <c r="BE53" s="48"/>
      <c r="BF53" s="48" t="s">
        <v>449</v>
      </c>
      <c r="BG53" s="48" t="s">
        <v>449</v>
      </c>
      <c r="BH53" s="118" t="s">
        <v>2349</v>
      </c>
      <c r="BI53" s="118" t="s">
        <v>2349</v>
      </c>
      <c r="BJ53" s="118" t="s">
        <v>2246</v>
      </c>
      <c r="BK53" s="118" t="s">
        <v>2246</v>
      </c>
      <c r="BL53" s="118">
        <v>2</v>
      </c>
      <c r="BM53" s="121">
        <v>7.142857142857143</v>
      </c>
      <c r="BN53" s="118">
        <v>0</v>
      </c>
      <c r="BO53" s="121">
        <v>0</v>
      </c>
      <c r="BP53" s="118">
        <v>0</v>
      </c>
      <c r="BQ53" s="121">
        <v>0</v>
      </c>
      <c r="BR53" s="118">
        <v>26</v>
      </c>
      <c r="BS53" s="121">
        <v>92.85714285714286</v>
      </c>
      <c r="BT53" s="118">
        <v>28</v>
      </c>
      <c r="BU53" s="2"/>
      <c r="BV53" s="3"/>
      <c r="BW53" s="3"/>
      <c r="BX53" s="3"/>
      <c r="BY53" s="3"/>
    </row>
    <row r="54" spans="1:77" ht="37.9" customHeight="1">
      <c r="A54" s="65" t="s">
        <v>274</v>
      </c>
      <c r="C54" s="66"/>
      <c r="D54" s="66" t="s">
        <v>64</v>
      </c>
      <c r="E54" s="67">
        <v>166.0465919236062</v>
      </c>
      <c r="F54" s="69"/>
      <c r="G54" s="102" t="s">
        <v>526</v>
      </c>
      <c r="H54" s="66"/>
      <c r="I54" s="70" t="s">
        <v>274</v>
      </c>
      <c r="J54" s="71"/>
      <c r="K54" s="71"/>
      <c r="L54" s="70" t="s">
        <v>1807</v>
      </c>
      <c r="M54" s="74">
        <v>3.51215217601929</v>
      </c>
      <c r="N54" s="75">
        <v>8519.623046875</v>
      </c>
      <c r="O54" s="75">
        <v>5516.3525390625</v>
      </c>
      <c r="P54" s="76"/>
      <c r="Q54" s="77"/>
      <c r="R54" s="77"/>
      <c r="S54" s="88"/>
      <c r="T54" s="48">
        <v>0</v>
      </c>
      <c r="U54" s="48">
        <v>6</v>
      </c>
      <c r="V54" s="49">
        <v>450.032258</v>
      </c>
      <c r="W54" s="49">
        <v>0.006211</v>
      </c>
      <c r="X54" s="49">
        <v>0.012418</v>
      </c>
      <c r="Y54" s="49">
        <v>1.001237</v>
      </c>
      <c r="Z54" s="49">
        <v>0.23333333333333334</v>
      </c>
      <c r="AA54" s="49">
        <v>0</v>
      </c>
      <c r="AB54" s="72">
        <v>54</v>
      </c>
      <c r="AC54" s="72"/>
      <c r="AD54" s="73"/>
      <c r="AE54" s="78" t="s">
        <v>1085</v>
      </c>
      <c r="AF54" s="78">
        <v>266</v>
      </c>
      <c r="AG54" s="78">
        <v>1959</v>
      </c>
      <c r="AH54" s="78">
        <v>65601</v>
      </c>
      <c r="AI54" s="78">
        <v>67</v>
      </c>
      <c r="AJ54" s="78"/>
      <c r="AK54" s="78" t="s">
        <v>1211</v>
      </c>
      <c r="AL54" s="78" t="s">
        <v>1326</v>
      </c>
      <c r="AM54" s="78"/>
      <c r="AN54" s="78"/>
      <c r="AO54" s="80">
        <v>43422.45193287037</v>
      </c>
      <c r="AP54" s="83" t="s">
        <v>1495</v>
      </c>
      <c r="AQ54" s="78" t="b">
        <v>0</v>
      </c>
      <c r="AR54" s="78" t="b">
        <v>0</v>
      </c>
      <c r="AS54" s="78" t="b">
        <v>0</v>
      </c>
      <c r="AT54" s="78" t="s">
        <v>982</v>
      </c>
      <c r="AU54" s="78">
        <v>73</v>
      </c>
      <c r="AV54" s="83" t="s">
        <v>1578</v>
      </c>
      <c r="AW54" s="78" t="b">
        <v>0</v>
      </c>
      <c r="AX54" s="78" t="s">
        <v>1622</v>
      </c>
      <c r="AY54" s="83" t="s">
        <v>1674</v>
      </c>
      <c r="AZ54" s="78" t="s">
        <v>66</v>
      </c>
      <c r="BA54" s="78" t="str">
        <f>REPLACE(INDEX(GroupVertices[Group],MATCH(Vertices[[#This Row],[Vertex]],GroupVertices[Vertex],0)),1,1,"")</f>
        <v>9</v>
      </c>
      <c r="BB54" s="48"/>
      <c r="BC54" s="48"/>
      <c r="BD54" s="48"/>
      <c r="BE54" s="48"/>
      <c r="BF54" s="48" t="s">
        <v>2327</v>
      </c>
      <c r="BG54" s="48" t="s">
        <v>2327</v>
      </c>
      <c r="BH54" s="118" t="s">
        <v>2350</v>
      </c>
      <c r="BI54" s="118" t="s">
        <v>2368</v>
      </c>
      <c r="BJ54" s="118" t="s">
        <v>2246</v>
      </c>
      <c r="BK54" s="118" t="s">
        <v>2246</v>
      </c>
      <c r="BL54" s="118">
        <v>4</v>
      </c>
      <c r="BM54" s="121">
        <v>6.349206349206349</v>
      </c>
      <c r="BN54" s="118">
        <v>1</v>
      </c>
      <c r="BO54" s="121">
        <v>1.5873015873015872</v>
      </c>
      <c r="BP54" s="118">
        <v>0</v>
      </c>
      <c r="BQ54" s="121">
        <v>0</v>
      </c>
      <c r="BR54" s="118">
        <v>58</v>
      </c>
      <c r="BS54" s="121">
        <v>92.06349206349206</v>
      </c>
      <c r="BT54" s="118">
        <v>63</v>
      </c>
      <c r="BU54" s="2"/>
      <c r="BV54" s="3"/>
      <c r="BW54" s="3"/>
      <c r="BX54" s="3"/>
      <c r="BY54" s="3"/>
    </row>
    <row r="55" spans="1:77" ht="37.9" customHeight="1">
      <c r="A55" s="65" t="s">
        <v>275</v>
      </c>
      <c r="C55" s="66"/>
      <c r="D55" s="66" t="s">
        <v>64</v>
      </c>
      <c r="E55" s="67">
        <v>162.14673545790401</v>
      </c>
      <c r="F55" s="69"/>
      <c r="G55" s="102" t="s">
        <v>527</v>
      </c>
      <c r="H55" s="66"/>
      <c r="I55" s="70" t="s">
        <v>275</v>
      </c>
      <c r="J55" s="71"/>
      <c r="K55" s="71"/>
      <c r="L55" s="70" t="s">
        <v>1808</v>
      </c>
      <c r="M55" s="74">
        <v>1.091094384319392</v>
      </c>
      <c r="N55" s="75">
        <v>3558.703857421875</v>
      </c>
      <c r="O55" s="75">
        <v>773.1185302734375</v>
      </c>
      <c r="P55" s="76"/>
      <c r="Q55" s="77"/>
      <c r="R55" s="77"/>
      <c r="S55" s="88"/>
      <c r="T55" s="48">
        <v>0</v>
      </c>
      <c r="U55" s="48">
        <v>4</v>
      </c>
      <c r="V55" s="49">
        <v>0.032258</v>
      </c>
      <c r="W55" s="49">
        <v>0.005988</v>
      </c>
      <c r="X55" s="49">
        <v>0.012329</v>
      </c>
      <c r="Y55" s="49">
        <v>0.577765</v>
      </c>
      <c r="Z55" s="49">
        <v>0.5</v>
      </c>
      <c r="AA55" s="49">
        <v>0</v>
      </c>
      <c r="AB55" s="72">
        <v>55</v>
      </c>
      <c r="AC55" s="72"/>
      <c r="AD55" s="73"/>
      <c r="AE55" s="78" t="s">
        <v>1086</v>
      </c>
      <c r="AF55" s="78">
        <v>131</v>
      </c>
      <c r="AG55" s="78">
        <v>72</v>
      </c>
      <c r="AH55" s="78">
        <v>1421</v>
      </c>
      <c r="AI55" s="78">
        <v>223</v>
      </c>
      <c r="AJ55" s="78"/>
      <c r="AK55" s="78" t="s">
        <v>1212</v>
      </c>
      <c r="AL55" s="78" t="s">
        <v>1314</v>
      </c>
      <c r="AM55" s="83" t="s">
        <v>1407</v>
      </c>
      <c r="AN55" s="78"/>
      <c r="AO55" s="80">
        <v>42198.20903935185</v>
      </c>
      <c r="AP55" s="83" t="s">
        <v>1496</v>
      </c>
      <c r="AQ55" s="78" t="b">
        <v>1</v>
      </c>
      <c r="AR55" s="78" t="b">
        <v>0</v>
      </c>
      <c r="AS55" s="78" t="b">
        <v>0</v>
      </c>
      <c r="AT55" s="78" t="s">
        <v>982</v>
      </c>
      <c r="AU55" s="78">
        <v>29</v>
      </c>
      <c r="AV55" s="83" t="s">
        <v>1578</v>
      </c>
      <c r="AW55" s="78" t="b">
        <v>0</v>
      </c>
      <c r="AX55" s="78" t="s">
        <v>1622</v>
      </c>
      <c r="AY55" s="83" t="s">
        <v>1675</v>
      </c>
      <c r="AZ55" s="78" t="s">
        <v>66</v>
      </c>
      <c r="BA55" s="78" t="str">
        <f>REPLACE(INDEX(GroupVertices[Group],MATCH(Vertices[[#This Row],[Vertex]],GroupVertices[Vertex],0)),1,1,"")</f>
        <v>1</v>
      </c>
      <c r="BB55" s="48"/>
      <c r="BC55" s="48"/>
      <c r="BD55" s="48"/>
      <c r="BE55" s="48"/>
      <c r="BF55" s="48" t="s">
        <v>449</v>
      </c>
      <c r="BG55" s="48" t="s">
        <v>449</v>
      </c>
      <c r="BH55" s="118" t="s">
        <v>2349</v>
      </c>
      <c r="BI55" s="118" t="s">
        <v>2349</v>
      </c>
      <c r="BJ55" s="118" t="s">
        <v>2246</v>
      </c>
      <c r="BK55" s="118" t="s">
        <v>2246</v>
      </c>
      <c r="BL55" s="118">
        <v>2</v>
      </c>
      <c r="BM55" s="121">
        <v>7.142857142857143</v>
      </c>
      <c r="BN55" s="118">
        <v>0</v>
      </c>
      <c r="BO55" s="121">
        <v>0</v>
      </c>
      <c r="BP55" s="118">
        <v>0</v>
      </c>
      <c r="BQ55" s="121">
        <v>0</v>
      </c>
      <c r="BR55" s="118">
        <v>26</v>
      </c>
      <c r="BS55" s="121">
        <v>92.85714285714286</v>
      </c>
      <c r="BT55" s="118">
        <v>28</v>
      </c>
      <c r="BU55" s="2"/>
      <c r="BV55" s="3"/>
      <c r="BW55" s="3"/>
      <c r="BX55" s="3"/>
      <c r="BY55" s="3"/>
    </row>
    <row r="56" spans="1:77" ht="37.9" customHeight="1">
      <c r="A56" s="65" t="s">
        <v>276</v>
      </c>
      <c r="C56" s="66"/>
      <c r="D56" s="66" t="s">
        <v>64</v>
      </c>
      <c r="E56" s="67">
        <v>166.3007956042005</v>
      </c>
      <c r="F56" s="69"/>
      <c r="G56" s="102" t="s">
        <v>528</v>
      </c>
      <c r="H56" s="66"/>
      <c r="I56" s="70" t="s">
        <v>276</v>
      </c>
      <c r="J56" s="71"/>
      <c r="K56" s="71"/>
      <c r="L56" s="70" t="s">
        <v>1809</v>
      </c>
      <c r="M56" s="74">
        <v>3.669963574206406</v>
      </c>
      <c r="N56" s="75">
        <v>1747.8824462890625</v>
      </c>
      <c r="O56" s="75">
        <v>1993.15380859375</v>
      </c>
      <c r="P56" s="76"/>
      <c r="Q56" s="77"/>
      <c r="R56" s="77"/>
      <c r="S56" s="88"/>
      <c r="T56" s="48">
        <v>0</v>
      </c>
      <c r="U56" s="48">
        <v>4</v>
      </c>
      <c r="V56" s="49">
        <v>0.032258</v>
      </c>
      <c r="W56" s="49">
        <v>0.005988</v>
      </c>
      <c r="X56" s="49">
        <v>0.012329</v>
      </c>
      <c r="Y56" s="49">
        <v>0.577765</v>
      </c>
      <c r="Z56" s="49">
        <v>0.5</v>
      </c>
      <c r="AA56" s="49">
        <v>0</v>
      </c>
      <c r="AB56" s="72">
        <v>56</v>
      </c>
      <c r="AC56" s="72"/>
      <c r="AD56" s="73"/>
      <c r="AE56" s="78" t="s">
        <v>1087</v>
      </c>
      <c r="AF56" s="78">
        <v>3355</v>
      </c>
      <c r="AG56" s="78">
        <v>2082</v>
      </c>
      <c r="AH56" s="78">
        <v>19781</v>
      </c>
      <c r="AI56" s="78">
        <v>24458</v>
      </c>
      <c r="AJ56" s="78"/>
      <c r="AK56" s="78" t="s">
        <v>1213</v>
      </c>
      <c r="AL56" s="78" t="s">
        <v>1327</v>
      </c>
      <c r="AM56" s="78"/>
      <c r="AN56" s="78"/>
      <c r="AO56" s="80">
        <v>40446.97709490741</v>
      </c>
      <c r="AP56" s="83" t="s">
        <v>1497</v>
      </c>
      <c r="AQ56" s="78" t="b">
        <v>0</v>
      </c>
      <c r="AR56" s="78" t="b">
        <v>0</v>
      </c>
      <c r="AS56" s="78" t="b">
        <v>1</v>
      </c>
      <c r="AT56" s="78" t="s">
        <v>982</v>
      </c>
      <c r="AU56" s="78">
        <v>97</v>
      </c>
      <c r="AV56" s="83" t="s">
        <v>1578</v>
      </c>
      <c r="AW56" s="78" t="b">
        <v>0</v>
      </c>
      <c r="AX56" s="78" t="s">
        <v>1622</v>
      </c>
      <c r="AY56" s="83" t="s">
        <v>1676</v>
      </c>
      <c r="AZ56" s="78" t="s">
        <v>66</v>
      </c>
      <c r="BA56" s="78" t="str">
        <f>REPLACE(INDEX(GroupVertices[Group],MATCH(Vertices[[#This Row],[Vertex]],GroupVertices[Vertex],0)),1,1,"")</f>
        <v>1</v>
      </c>
      <c r="BB56" s="48"/>
      <c r="BC56" s="48"/>
      <c r="BD56" s="48"/>
      <c r="BE56" s="48"/>
      <c r="BF56" s="48" t="s">
        <v>449</v>
      </c>
      <c r="BG56" s="48" t="s">
        <v>449</v>
      </c>
      <c r="BH56" s="118" t="s">
        <v>2349</v>
      </c>
      <c r="BI56" s="118" t="s">
        <v>2349</v>
      </c>
      <c r="BJ56" s="118" t="s">
        <v>2246</v>
      </c>
      <c r="BK56" s="118" t="s">
        <v>2246</v>
      </c>
      <c r="BL56" s="118">
        <v>2</v>
      </c>
      <c r="BM56" s="121">
        <v>7.142857142857143</v>
      </c>
      <c r="BN56" s="118">
        <v>0</v>
      </c>
      <c r="BO56" s="121">
        <v>0</v>
      </c>
      <c r="BP56" s="118">
        <v>0</v>
      </c>
      <c r="BQ56" s="121">
        <v>0</v>
      </c>
      <c r="BR56" s="118">
        <v>26</v>
      </c>
      <c r="BS56" s="121">
        <v>92.85714285714286</v>
      </c>
      <c r="BT56" s="118">
        <v>28</v>
      </c>
      <c r="BU56" s="2"/>
      <c r="BV56" s="3"/>
      <c r="BW56" s="3"/>
      <c r="BX56" s="3"/>
      <c r="BY56" s="3"/>
    </row>
    <row r="57" spans="1:77" ht="37.9" customHeight="1">
      <c r="A57" s="65" t="s">
        <v>277</v>
      </c>
      <c r="C57" s="66"/>
      <c r="D57" s="66" t="s">
        <v>64</v>
      </c>
      <c r="E57" s="67">
        <v>163.5004217244832</v>
      </c>
      <c r="F57" s="69"/>
      <c r="G57" s="102" t="s">
        <v>529</v>
      </c>
      <c r="H57" s="66"/>
      <c r="I57" s="70" t="s">
        <v>277</v>
      </c>
      <c r="J57" s="71"/>
      <c r="K57" s="71"/>
      <c r="L57" s="70" t="s">
        <v>1810</v>
      </c>
      <c r="M57" s="74">
        <v>1.93147215515322</v>
      </c>
      <c r="N57" s="75">
        <v>4584.6865234375</v>
      </c>
      <c r="O57" s="75">
        <v>4123.4228515625</v>
      </c>
      <c r="P57" s="76"/>
      <c r="Q57" s="77"/>
      <c r="R57" s="77"/>
      <c r="S57" s="88"/>
      <c r="T57" s="48">
        <v>0</v>
      </c>
      <c r="U57" s="48">
        <v>4</v>
      </c>
      <c r="V57" s="49">
        <v>0.032258</v>
      </c>
      <c r="W57" s="49">
        <v>0.005988</v>
      </c>
      <c r="X57" s="49">
        <v>0.012329</v>
      </c>
      <c r="Y57" s="49">
        <v>0.577765</v>
      </c>
      <c r="Z57" s="49">
        <v>0.5</v>
      </c>
      <c r="AA57" s="49">
        <v>0</v>
      </c>
      <c r="AB57" s="72">
        <v>57</v>
      </c>
      <c r="AC57" s="72"/>
      <c r="AD57" s="73"/>
      <c r="AE57" s="78" t="s">
        <v>1088</v>
      </c>
      <c r="AF57" s="78">
        <v>5001</v>
      </c>
      <c r="AG57" s="78">
        <v>727</v>
      </c>
      <c r="AH57" s="78">
        <v>24556</v>
      </c>
      <c r="AI57" s="78">
        <v>15813</v>
      </c>
      <c r="AJ57" s="78"/>
      <c r="AK57" s="78" t="s">
        <v>1214</v>
      </c>
      <c r="AL57" s="78" t="s">
        <v>1328</v>
      </c>
      <c r="AM57" s="83" t="s">
        <v>1408</v>
      </c>
      <c r="AN57" s="78"/>
      <c r="AO57" s="80">
        <v>41500.83131944444</v>
      </c>
      <c r="AP57" s="83" t="s">
        <v>1498</v>
      </c>
      <c r="AQ57" s="78" t="b">
        <v>0</v>
      </c>
      <c r="AR57" s="78" t="b">
        <v>0</v>
      </c>
      <c r="AS57" s="78" t="b">
        <v>0</v>
      </c>
      <c r="AT57" s="78" t="s">
        <v>1568</v>
      </c>
      <c r="AU57" s="78">
        <v>16</v>
      </c>
      <c r="AV57" s="83" t="s">
        <v>1578</v>
      </c>
      <c r="AW57" s="78" t="b">
        <v>0</v>
      </c>
      <c r="AX57" s="78" t="s">
        <v>1622</v>
      </c>
      <c r="AY57" s="83" t="s">
        <v>1677</v>
      </c>
      <c r="AZ57" s="78" t="s">
        <v>66</v>
      </c>
      <c r="BA57" s="78" t="str">
        <f>REPLACE(INDEX(GroupVertices[Group],MATCH(Vertices[[#This Row],[Vertex]],GroupVertices[Vertex],0)),1,1,"")</f>
        <v>1</v>
      </c>
      <c r="BB57" s="48"/>
      <c r="BC57" s="48"/>
      <c r="BD57" s="48"/>
      <c r="BE57" s="48"/>
      <c r="BF57" s="48" t="s">
        <v>449</v>
      </c>
      <c r="BG57" s="48" t="s">
        <v>449</v>
      </c>
      <c r="BH57" s="118" t="s">
        <v>2349</v>
      </c>
      <c r="BI57" s="118" t="s">
        <v>2349</v>
      </c>
      <c r="BJ57" s="118" t="s">
        <v>2246</v>
      </c>
      <c r="BK57" s="118" t="s">
        <v>2246</v>
      </c>
      <c r="BL57" s="118">
        <v>2</v>
      </c>
      <c r="BM57" s="121">
        <v>7.142857142857143</v>
      </c>
      <c r="BN57" s="118">
        <v>0</v>
      </c>
      <c r="BO57" s="121">
        <v>0</v>
      </c>
      <c r="BP57" s="118">
        <v>0</v>
      </c>
      <c r="BQ57" s="121">
        <v>0</v>
      </c>
      <c r="BR57" s="118">
        <v>26</v>
      </c>
      <c r="BS57" s="121">
        <v>92.85714285714286</v>
      </c>
      <c r="BT57" s="118">
        <v>28</v>
      </c>
      <c r="BU57" s="2"/>
      <c r="BV57" s="3"/>
      <c r="BW57" s="3"/>
      <c r="BX57" s="3"/>
      <c r="BY57" s="3"/>
    </row>
    <row r="58" spans="1:77" ht="37.9" customHeight="1">
      <c r="A58" s="65" t="s">
        <v>278</v>
      </c>
      <c r="C58" s="66"/>
      <c r="D58" s="66" t="s">
        <v>64</v>
      </c>
      <c r="E58" s="67">
        <v>167.9334859104563</v>
      </c>
      <c r="F58" s="69"/>
      <c r="G58" s="102" t="s">
        <v>530</v>
      </c>
      <c r="H58" s="66"/>
      <c r="I58" s="70" t="s">
        <v>278</v>
      </c>
      <c r="J58" s="71"/>
      <c r="K58" s="71"/>
      <c r="L58" s="70" t="s">
        <v>1811</v>
      </c>
      <c r="M58" s="74">
        <v>4.683548977196825</v>
      </c>
      <c r="N58" s="75">
        <v>2591.451171875</v>
      </c>
      <c r="O58" s="75">
        <v>1482.5616455078125</v>
      </c>
      <c r="P58" s="76"/>
      <c r="Q58" s="77"/>
      <c r="R58" s="77"/>
      <c r="S58" s="88"/>
      <c r="T58" s="48">
        <v>0</v>
      </c>
      <c r="U58" s="48">
        <v>4</v>
      </c>
      <c r="V58" s="49">
        <v>0.032258</v>
      </c>
      <c r="W58" s="49">
        <v>0.005988</v>
      </c>
      <c r="X58" s="49">
        <v>0.012329</v>
      </c>
      <c r="Y58" s="49">
        <v>0.577765</v>
      </c>
      <c r="Z58" s="49">
        <v>0.5</v>
      </c>
      <c r="AA58" s="49">
        <v>0</v>
      </c>
      <c r="AB58" s="72">
        <v>58</v>
      </c>
      <c r="AC58" s="72"/>
      <c r="AD58" s="73"/>
      <c r="AE58" s="78" t="s">
        <v>1089</v>
      </c>
      <c r="AF58" s="78">
        <v>1660</v>
      </c>
      <c r="AG58" s="78">
        <v>2872</v>
      </c>
      <c r="AH58" s="78">
        <v>6247</v>
      </c>
      <c r="AI58" s="78">
        <v>712</v>
      </c>
      <c r="AJ58" s="78"/>
      <c r="AK58" s="78" t="s">
        <v>1215</v>
      </c>
      <c r="AL58" s="78" t="s">
        <v>1329</v>
      </c>
      <c r="AM58" s="83" t="s">
        <v>1409</v>
      </c>
      <c r="AN58" s="78"/>
      <c r="AO58" s="80">
        <v>41277.66166666667</v>
      </c>
      <c r="AP58" s="83" t="s">
        <v>1499</v>
      </c>
      <c r="AQ58" s="78" t="b">
        <v>1</v>
      </c>
      <c r="AR58" s="78" t="b">
        <v>0</v>
      </c>
      <c r="AS58" s="78" t="b">
        <v>0</v>
      </c>
      <c r="AT58" s="78" t="s">
        <v>982</v>
      </c>
      <c r="AU58" s="78">
        <v>229</v>
      </c>
      <c r="AV58" s="83" t="s">
        <v>1578</v>
      </c>
      <c r="AW58" s="78" t="b">
        <v>0</v>
      </c>
      <c r="AX58" s="78" t="s">
        <v>1622</v>
      </c>
      <c r="AY58" s="83" t="s">
        <v>1678</v>
      </c>
      <c r="AZ58" s="78" t="s">
        <v>66</v>
      </c>
      <c r="BA58" s="78" t="str">
        <f>REPLACE(INDEX(GroupVertices[Group],MATCH(Vertices[[#This Row],[Vertex]],GroupVertices[Vertex],0)),1,1,"")</f>
        <v>1</v>
      </c>
      <c r="BB58" s="48"/>
      <c r="BC58" s="48"/>
      <c r="BD58" s="48"/>
      <c r="BE58" s="48"/>
      <c r="BF58" s="48" t="s">
        <v>449</v>
      </c>
      <c r="BG58" s="48" t="s">
        <v>449</v>
      </c>
      <c r="BH58" s="118" t="s">
        <v>2349</v>
      </c>
      <c r="BI58" s="118" t="s">
        <v>2349</v>
      </c>
      <c r="BJ58" s="118" t="s">
        <v>2246</v>
      </c>
      <c r="BK58" s="118" t="s">
        <v>2246</v>
      </c>
      <c r="BL58" s="118">
        <v>2</v>
      </c>
      <c r="BM58" s="121">
        <v>7.142857142857143</v>
      </c>
      <c r="BN58" s="118">
        <v>0</v>
      </c>
      <c r="BO58" s="121">
        <v>0</v>
      </c>
      <c r="BP58" s="118">
        <v>0</v>
      </c>
      <c r="BQ58" s="121">
        <v>0</v>
      </c>
      <c r="BR58" s="118">
        <v>26</v>
      </c>
      <c r="BS58" s="121">
        <v>92.85714285714286</v>
      </c>
      <c r="BT58" s="118">
        <v>28</v>
      </c>
      <c r="BU58" s="2"/>
      <c r="BV58" s="3"/>
      <c r="BW58" s="3"/>
      <c r="BX58" s="3"/>
      <c r="BY58" s="3"/>
    </row>
    <row r="59" spans="1:77" ht="37.9" customHeight="1">
      <c r="A59" s="65" t="s">
        <v>279</v>
      </c>
      <c r="C59" s="66"/>
      <c r="D59" s="66" t="s">
        <v>64</v>
      </c>
      <c r="E59" s="67">
        <v>163.7194915630441</v>
      </c>
      <c r="F59" s="69"/>
      <c r="G59" s="102" t="s">
        <v>531</v>
      </c>
      <c r="H59" s="66"/>
      <c r="I59" s="70" t="s">
        <v>279</v>
      </c>
      <c r="J59" s="71"/>
      <c r="K59" s="71"/>
      <c r="L59" s="70" t="s">
        <v>1812</v>
      </c>
      <c r="M59" s="74">
        <v>2.06747222188358</v>
      </c>
      <c r="N59" s="75">
        <v>3737.407958984375</v>
      </c>
      <c r="O59" s="75">
        <v>8311.03515625</v>
      </c>
      <c r="P59" s="76"/>
      <c r="Q59" s="77"/>
      <c r="R59" s="77"/>
      <c r="S59" s="88"/>
      <c r="T59" s="48">
        <v>0</v>
      </c>
      <c r="U59" s="48">
        <v>4</v>
      </c>
      <c r="V59" s="49">
        <v>0.032258</v>
      </c>
      <c r="W59" s="49">
        <v>0.005988</v>
      </c>
      <c r="X59" s="49">
        <v>0.012329</v>
      </c>
      <c r="Y59" s="49">
        <v>0.577765</v>
      </c>
      <c r="Z59" s="49">
        <v>0.5</v>
      </c>
      <c r="AA59" s="49">
        <v>0</v>
      </c>
      <c r="AB59" s="72">
        <v>59</v>
      </c>
      <c r="AC59" s="72"/>
      <c r="AD59" s="73"/>
      <c r="AE59" s="78" t="s">
        <v>1090</v>
      </c>
      <c r="AF59" s="78">
        <v>709</v>
      </c>
      <c r="AG59" s="78">
        <v>833</v>
      </c>
      <c r="AH59" s="78">
        <v>20770</v>
      </c>
      <c r="AI59" s="78">
        <v>14841</v>
      </c>
      <c r="AJ59" s="78"/>
      <c r="AK59" s="78" t="s">
        <v>1216</v>
      </c>
      <c r="AL59" s="78" t="s">
        <v>1330</v>
      </c>
      <c r="AM59" s="78"/>
      <c r="AN59" s="78"/>
      <c r="AO59" s="80">
        <v>41142.07765046296</v>
      </c>
      <c r="AP59" s="83" t="s">
        <v>1500</v>
      </c>
      <c r="AQ59" s="78" t="b">
        <v>0</v>
      </c>
      <c r="AR59" s="78" t="b">
        <v>0</v>
      </c>
      <c r="AS59" s="78" t="b">
        <v>1</v>
      </c>
      <c r="AT59" s="78" t="s">
        <v>982</v>
      </c>
      <c r="AU59" s="78">
        <v>810</v>
      </c>
      <c r="AV59" s="83" t="s">
        <v>1587</v>
      </c>
      <c r="AW59" s="78" t="b">
        <v>0</v>
      </c>
      <c r="AX59" s="78" t="s">
        <v>1622</v>
      </c>
      <c r="AY59" s="83" t="s">
        <v>1679</v>
      </c>
      <c r="AZ59" s="78" t="s">
        <v>66</v>
      </c>
      <c r="BA59" s="78" t="str">
        <f>REPLACE(INDEX(GroupVertices[Group],MATCH(Vertices[[#This Row],[Vertex]],GroupVertices[Vertex],0)),1,1,"")</f>
        <v>1</v>
      </c>
      <c r="BB59" s="48"/>
      <c r="BC59" s="48"/>
      <c r="BD59" s="48"/>
      <c r="BE59" s="48"/>
      <c r="BF59" s="48" t="s">
        <v>449</v>
      </c>
      <c r="BG59" s="48" t="s">
        <v>449</v>
      </c>
      <c r="BH59" s="118" t="s">
        <v>2349</v>
      </c>
      <c r="BI59" s="118" t="s">
        <v>2349</v>
      </c>
      <c r="BJ59" s="118" t="s">
        <v>2246</v>
      </c>
      <c r="BK59" s="118" t="s">
        <v>2246</v>
      </c>
      <c r="BL59" s="118">
        <v>2</v>
      </c>
      <c r="BM59" s="121">
        <v>7.142857142857143</v>
      </c>
      <c r="BN59" s="118">
        <v>0</v>
      </c>
      <c r="BO59" s="121">
        <v>0</v>
      </c>
      <c r="BP59" s="118">
        <v>0</v>
      </c>
      <c r="BQ59" s="121">
        <v>0</v>
      </c>
      <c r="BR59" s="118">
        <v>26</v>
      </c>
      <c r="BS59" s="121">
        <v>92.85714285714286</v>
      </c>
      <c r="BT59" s="118">
        <v>28</v>
      </c>
      <c r="BU59" s="2"/>
      <c r="BV59" s="3"/>
      <c r="BW59" s="3"/>
      <c r="BX59" s="3"/>
      <c r="BY59" s="3"/>
    </row>
    <row r="60" spans="1:77" ht="37.9" customHeight="1">
      <c r="A60" s="65" t="s">
        <v>280</v>
      </c>
      <c r="C60" s="66"/>
      <c r="D60" s="66" t="s">
        <v>64</v>
      </c>
      <c r="E60" s="67">
        <v>197.42111285939063</v>
      </c>
      <c r="F60" s="69"/>
      <c r="G60" s="102" t="s">
        <v>532</v>
      </c>
      <c r="H60" s="66"/>
      <c r="I60" s="70" t="s">
        <v>280</v>
      </c>
      <c r="J60" s="71"/>
      <c r="K60" s="71"/>
      <c r="L60" s="70" t="s">
        <v>1813</v>
      </c>
      <c r="M60" s="74">
        <v>22.989671166902255</v>
      </c>
      <c r="N60" s="75">
        <v>2490.5234375</v>
      </c>
      <c r="O60" s="75">
        <v>7991.708984375</v>
      </c>
      <c r="P60" s="76"/>
      <c r="Q60" s="77"/>
      <c r="R60" s="77"/>
      <c r="S60" s="88"/>
      <c r="T60" s="48">
        <v>0</v>
      </c>
      <c r="U60" s="48">
        <v>4</v>
      </c>
      <c r="V60" s="49">
        <v>0.032258</v>
      </c>
      <c r="W60" s="49">
        <v>0.005988</v>
      </c>
      <c r="X60" s="49">
        <v>0.012329</v>
      </c>
      <c r="Y60" s="49">
        <v>0.577765</v>
      </c>
      <c r="Z60" s="49">
        <v>0.5</v>
      </c>
      <c r="AA60" s="49">
        <v>0</v>
      </c>
      <c r="AB60" s="72">
        <v>60</v>
      </c>
      <c r="AC60" s="72"/>
      <c r="AD60" s="73"/>
      <c r="AE60" s="78" t="s">
        <v>1091</v>
      </c>
      <c r="AF60" s="78">
        <v>14065</v>
      </c>
      <c r="AG60" s="78">
        <v>17140</v>
      </c>
      <c r="AH60" s="78">
        <v>22857</v>
      </c>
      <c r="AI60" s="78">
        <v>7765</v>
      </c>
      <c r="AJ60" s="78"/>
      <c r="AK60" s="78" t="s">
        <v>1217</v>
      </c>
      <c r="AL60" s="78" t="s">
        <v>1331</v>
      </c>
      <c r="AM60" s="83" t="s">
        <v>1410</v>
      </c>
      <c r="AN60" s="78"/>
      <c r="AO60" s="80">
        <v>39579.66019675926</v>
      </c>
      <c r="AP60" s="83" t="s">
        <v>1501</v>
      </c>
      <c r="AQ60" s="78" t="b">
        <v>0</v>
      </c>
      <c r="AR60" s="78" t="b">
        <v>0</v>
      </c>
      <c r="AS60" s="78" t="b">
        <v>1</v>
      </c>
      <c r="AT60" s="78" t="s">
        <v>982</v>
      </c>
      <c r="AU60" s="78">
        <v>1732</v>
      </c>
      <c r="AV60" s="83" t="s">
        <v>1578</v>
      </c>
      <c r="AW60" s="78" t="b">
        <v>0</v>
      </c>
      <c r="AX60" s="78" t="s">
        <v>1622</v>
      </c>
      <c r="AY60" s="83" t="s">
        <v>1680</v>
      </c>
      <c r="AZ60" s="78" t="s">
        <v>66</v>
      </c>
      <c r="BA60" s="78" t="str">
        <f>REPLACE(INDEX(GroupVertices[Group],MATCH(Vertices[[#This Row],[Vertex]],GroupVertices[Vertex],0)),1,1,"")</f>
        <v>1</v>
      </c>
      <c r="BB60" s="48"/>
      <c r="BC60" s="48"/>
      <c r="BD60" s="48"/>
      <c r="BE60" s="48"/>
      <c r="BF60" s="48" t="s">
        <v>449</v>
      </c>
      <c r="BG60" s="48" t="s">
        <v>449</v>
      </c>
      <c r="BH60" s="118" t="s">
        <v>2349</v>
      </c>
      <c r="BI60" s="118" t="s">
        <v>2349</v>
      </c>
      <c r="BJ60" s="118" t="s">
        <v>2246</v>
      </c>
      <c r="BK60" s="118" t="s">
        <v>2246</v>
      </c>
      <c r="BL60" s="118">
        <v>2</v>
      </c>
      <c r="BM60" s="121">
        <v>7.142857142857143</v>
      </c>
      <c r="BN60" s="118">
        <v>0</v>
      </c>
      <c r="BO60" s="121">
        <v>0</v>
      </c>
      <c r="BP60" s="118">
        <v>0</v>
      </c>
      <c r="BQ60" s="121">
        <v>0</v>
      </c>
      <c r="BR60" s="118">
        <v>26</v>
      </c>
      <c r="BS60" s="121">
        <v>92.85714285714286</v>
      </c>
      <c r="BT60" s="118">
        <v>28</v>
      </c>
      <c r="BU60" s="2"/>
      <c r="BV60" s="3"/>
      <c r="BW60" s="3"/>
      <c r="BX60" s="3"/>
      <c r="BY60" s="3"/>
    </row>
    <row r="61" spans="1:77" ht="37.9" customHeight="1">
      <c r="A61" s="65" t="s">
        <v>281</v>
      </c>
      <c r="C61" s="66"/>
      <c r="D61" s="66" t="s">
        <v>64</v>
      </c>
      <c r="E61" s="67">
        <v>167.36927774133244</v>
      </c>
      <c r="F61" s="69"/>
      <c r="G61" s="102" t="s">
        <v>533</v>
      </c>
      <c r="H61" s="66"/>
      <c r="I61" s="70" t="s">
        <v>281</v>
      </c>
      <c r="J61" s="71"/>
      <c r="K61" s="71"/>
      <c r="L61" s="70" t="s">
        <v>1814</v>
      </c>
      <c r="M61" s="74">
        <v>4.333284654391274</v>
      </c>
      <c r="N61" s="75">
        <v>3201.706298828125</v>
      </c>
      <c r="O61" s="75">
        <v>798.334716796875</v>
      </c>
      <c r="P61" s="76"/>
      <c r="Q61" s="77"/>
      <c r="R61" s="77"/>
      <c r="S61" s="88"/>
      <c r="T61" s="48">
        <v>0</v>
      </c>
      <c r="U61" s="48">
        <v>4</v>
      </c>
      <c r="V61" s="49">
        <v>0.032258</v>
      </c>
      <c r="W61" s="49">
        <v>0.005988</v>
      </c>
      <c r="X61" s="49">
        <v>0.012329</v>
      </c>
      <c r="Y61" s="49">
        <v>0.577765</v>
      </c>
      <c r="Z61" s="49">
        <v>0.5</v>
      </c>
      <c r="AA61" s="49">
        <v>0</v>
      </c>
      <c r="AB61" s="72">
        <v>61</v>
      </c>
      <c r="AC61" s="72"/>
      <c r="AD61" s="73"/>
      <c r="AE61" s="78" t="s">
        <v>1092</v>
      </c>
      <c r="AF61" s="78">
        <v>1767</v>
      </c>
      <c r="AG61" s="78">
        <v>2599</v>
      </c>
      <c r="AH61" s="78">
        <v>1005</v>
      </c>
      <c r="AI61" s="78">
        <v>1985</v>
      </c>
      <c r="AJ61" s="78"/>
      <c r="AK61" s="78" t="s">
        <v>1218</v>
      </c>
      <c r="AL61" s="78" t="s">
        <v>1332</v>
      </c>
      <c r="AM61" s="83" t="s">
        <v>1411</v>
      </c>
      <c r="AN61" s="78"/>
      <c r="AO61" s="80">
        <v>41892.29518518518</v>
      </c>
      <c r="AP61" s="83" t="s">
        <v>1502</v>
      </c>
      <c r="AQ61" s="78" t="b">
        <v>0</v>
      </c>
      <c r="AR61" s="78" t="b">
        <v>0</v>
      </c>
      <c r="AS61" s="78" t="b">
        <v>1</v>
      </c>
      <c r="AT61" s="78" t="s">
        <v>982</v>
      </c>
      <c r="AU61" s="78">
        <v>126</v>
      </c>
      <c r="AV61" s="83" t="s">
        <v>1578</v>
      </c>
      <c r="AW61" s="78" t="b">
        <v>0</v>
      </c>
      <c r="AX61" s="78" t="s">
        <v>1622</v>
      </c>
      <c r="AY61" s="83" t="s">
        <v>1681</v>
      </c>
      <c r="AZ61" s="78" t="s">
        <v>66</v>
      </c>
      <c r="BA61" s="78" t="str">
        <f>REPLACE(INDEX(GroupVertices[Group],MATCH(Vertices[[#This Row],[Vertex]],GroupVertices[Vertex],0)),1,1,"")</f>
        <v>1</v>
      </c>
      <c r="BB61" s="48"/>
      <c r="BC61" s="48"/>
      <c r="BD61" s="48"/>
      <c r="BE61" s="48"/>
      <c r="BF61" s="48" t="s">
        <v>449</v>
      </c>
      <c r="BG61" s="48" t="s">
        <v>449</v>
      </c>
      <c r="BH61" s="118" t="s">
        <v>2349</v>
      </c>
      <c r="BI61" s="118" t="s">
        <v>2349</v>
      </c>
      <c r="BJ61" s="118" t="s">
        <v>2246</v>
      </c>
      <c r="BK61" s="118" t="s">
        <v>2246</v>
      </c>
      <c r="BL61" s="118">
        <v>2</v>
      </c>
      <c r="BM61" s="121">
        <v>7.142857142857143</v>
      </c>
      <c r="BN61" s="118">
        <v>0</v>
      </c>
      <c r="BO61" s="121">
        <v>0</v>
      </c>
      <c r="BP61" s="118">
        <v>0</v>
      </c>
      <c r="BQ61" s="121">
        <v>0</v>
      </c>
      <c r="BR61" s="118">
        <v>26</v>
      </c>
      <c r="BS61" s="121">
        <v>92.85714285714286</v>
      </c>
      <c r="BT61" s="118">
        <v>28</v>
      </c>
      <c r="BU61" s="2"/>
      <c r="BV61" s="3"/>
      <c r="BW61" s="3"/>
      <c r="BX61" s="3"/>
      <c r="BY61" s="3"/>
    </row>
    <row r="62" spans="1:77" ht="37.9" customHeight="1">
      <c r="A62" s="65" t="s">
        <v>282</v>
      </c>
      <c r="C62" s="66"/>
      <c r="D62" s="66" t="s">
        <v>64</v>
      </c>
      <c r="E62" s="67">
        <v>192.88884723708807</v>
      </c>
      <c r="F62" s="69"/>
      <c r="G62" s="102" t="s">
        <v>534</v>
      </c>
      <c r="H62" s="66"/>
      <c r="I62" s="70" t="s">
        <v>282</v>
      </c>
      <c r="J62" s="71"/>
      <c r="K62" s="71"/>
      <c r="L62" s="70" t="s">
        <v>1815</v>
      </c>
      <c r="M62" s="74">
        <v>20.17600940898075</v>
      </c>
      <c r="N62" s="75">
        <v>5309.90478515625</v>
      </c>
      <c r="O62" s="75">
        <v>3443.53515625</v>
      </c>
      <c r="P62" s="76"/>
      <c r="Q62" s="77"/>
      <c r="R62" s="77"/>
      <c r="S62" s="88"/>
      <c r="T62" s="48">
        <v>0</v>
      </c>
      <c r="U62" s="48">
        <v>1</v>
      </c>
      <c r="V62" s="49">
        <v>0</v>
      </c>
      <c r="W62" s="49">
        <v>0.142857</v>
      </c>
      <c r="X62" s="49">
        <v>0</v>
      </c>
      <c r="Y62" s="49">
        <v>0.595236</v>
      </c>
      <c r="Z62" s="49">
        <v>0</v>
      </c>
      <c r="AA62" s="49">
        <v>0</v>
      </c>
      <c r="AB62" s="72">
        <v>62</v>
      </c>
      <c r="AC62" s="72"/>
      <c r="AD62" s="73"/>
      <c r="AE62" s="78" t="s">
        <v>1093</v>
      </c>
      <c r="AF62" s="78">
        <v>1266</v>
      </c>
      <c r="AG62" s="78">
        <v>14947</v>
      </c>
      <c r="AH62" s="78">
        <v>36198</v>
      </c>
      <c r="AI62" s="78">
        <v>26633</v>
      </c>
      <c r="AJ62" s="78"/>
      <c r="AK62" s="78" t="s">
        <v>1219</v>
      </c>
      <c r="AL62" s="78" t="s">
        <v>1333</v>
      </c>
      <c r="AM62" s="83" t="s">
        <v>1412</v>
      </c>
      <c r="AN62" s="78"/>
      <c r="AO62" s="80">
        <v>41113.68109953704</v>
      </c>
      <c r="AP62" s="83" t="s">
        <v>1503</v>
      </c>
      <c r="AQ62" s="78" t="b">
        <v>0</v>
      </c>
      <c r="AR62" s="78" t="b">
        <v>0</v>
      </c>
      <c r="AS62" s="78" t="b">
        <v>0</v>
      </c>
      <c r="AT62" s="78" t="s">
        <v>982</v>
      </c>
      <c r="AU62" s="78">
        <v>594</v>
      </c>
      <c r="AV62" s="83" t="s">
        <v>1578</v>
      </c>
      <c r="AW62" s="78" t="b">
        <v>1</v>
      </c>
      <c r="AX62" s="78" t="s">
        <v>1622</v>
      </c>
      <c r="AY62" s="83" t="s">
        <v>1682</v>
      </c>
      <c r="AZ62" s="78" t="s">
        <v>66</v>
      </c>
      <c r="BA62" s="78" t="str">
        <f>REPLACE(INDEX(GroupVertices[Group],MATCH(Vertices[[#This Row],[Vertex]],GroupVertices[Vertex],0)),1,1,"")</f>
        <v>5</v>
      </c>
      <c r="BB62" s="48"/>
      <c r="BC62" s="48"/>
      <c r="BD62" s="48"/>
      <c r="BE62" s="48"/>
      <c r="BF62" s="48" t="s">
        <v>446</v>
      </c>
      <c r="BG62" s="48" t="s">
        <v>446</v>
      </c>
      <c r="BH62" s="118" t="s">
        <v>2132</v>
      </c>
      <c r="BI62" s="118" t="s">
        <v>2132</v>
      </c>
      <c r="BJ62" s="118" t="s">
        <v>2249</v>
      </c>
      <c r="BK62" s="118" t="s">
        <v>2249</v>
      </c>
      <c r="BL62" s="118">
        <v>1</v>
      </c>
      <c r="BM62" s="121">
        <v>3.0303030303030303</v>
      </c>
      <c r="BN62" s="118">
        <v>2</v>
      </c>
      <c r="BO62" s="121">
        <v>6.0606060606060606</v>
      </c>
      <c r="BP62" s="118">
        <v>0</v>
      </c>
      <c r="BQ62" s="121">
        <v>0</v>
      </c>
      <c r="BR62" s="118">
        <v>30</v>
      </c>
      <c r="BS62" s="121">
        <v>90.9090909090909</v>
      </c>
      <c r="BT62" s="118">
        <v>33</v>
      </c>
      <c r="BU62" s="2"/>
      <c r="BV62" s="3"/>
      <c r="BW62" s="3"/>
      <c r="BX62" s="3"/>
      <c r="BY62" s="3"/>
    </row>
    <row r="63" spans="1:77" ht="37.9" customHeight="1">
      <c r="A63" s="65" t="s">
        <v>283</v>
      </c>
      <c r="C63" s="66"/>
      <c r="D63" s="66" t="s">
        <v>64</v>
      </c>
      <c r="E63" s="67">
        <v>163.31648572795564</v>
      </c>
      <c r="F63" s="69"/>
      <c r="G63" s="102" t="s">
        <v>535</v>
      </c>
      <c r="H63" s="66"/>
      <c r="I63" s="70" t="s">
        <v>283</v>
      </c>
      <c r="J63" s="71"/>
      <c r="K63" s="71"/>
      <c r="L63" s="70" t="s">
        <v>1816</v>
      </c>
      <c r="M63" s="74">
        <v>1.8172834198796157</v>
      </c>
      <c r="N63" s="75">
        <v>3670.57421875</v>
      </c>
      <c r="O63" s="75">
        <v>2955.5615234375</v>
      </c>
      <c r="P63" s="76"/>
      <c r="Q63" s="77"/>
      <c r="R63" s="77"/>
      <c r="S63" s="88"/>
      <c r="T63" s="48">
        <v>0</v>
      </c>
      <c r="U63" s="48">
        <v>4</v>
      </c>
      <c r="V63" s="49">
        <v>0.032258</v>
      </c>
      <c r="W63" s="49">
        <v>0.005988</v>
      </c>
      <c r="X63" s="49">
        <v>0.012329</v>
      </c>
      <c r="Y63" s="49">
        <v>0.577765</v>
      </c>
      <c r="Z63" s="49">
        <v>0.5</v>
      </c>
      <c r="AA63" s="49">
        <v>0</v>
      </c>
      <c r="AB63" s="72">
        <v>63</v>
      </c>
      <c r="AC63" s="72"/>
      <c r="AD63" s="73"/>
      <c r="AE63" s="78" t="s">
        <v>1094</v>
      </c>
      <c r="AF63" s="78">
        <v>4869</v>
      </c>
      <c r="AG63" s="78">
        <v>638</v>
      </c>
      <c r="AH63" s="78">
        <v>7888</v>
      </c>
      <c r="AI63" s="78">
        <v>9215</v>
      </c>
      <c r="AJ63" s="78"/>
      <c r="AK63" s="78"/>
      <c r="AL63" s="78"/>
      <c r="AM63" s="78"/>
      <c r="AN63" s="78"/>
      <c r="AO63" s="80">
        <v>42922.23809027778</v>
      </c>
      <c r="AP63" s="78"/>
      <c r="AQ63" s="78" t="b">
        <v>1</v>
      </c>
      <c r="AR63" s="78" t="b">
        <v>0</v>
      </c>
      <c r="AS63" s="78" t="b">
        <v>1</v>
      </c>
      <c r="AT63" s="78" t="s">
        <v>1571</v>
      </c>
      <c r="AU63" s="78">
        <v>13</v>
      </c>
      <c r="AV63" s="78"/>
      <c r="AW63" s="78" t="b">
        <v>0</v>
      </c>
      <c r="AX63" s="78" t="s">
        <v>1622</v>
      </c>
      <c r="AY63" s="83" t="s">
        <v>1683</v>
      </c>
      <c r="AZ63" s="78" t="s">
        <v>66</v>
      </c>
      <c r="BA63" s="78" t="str">
        <f>REPLACE(INDEX(GroupVertices[Group],MATCH(Vertices[[#This Row],[Vertex]],GroupVertices[Vertex],0)),1,1,"")</f>
        <v>1</v>
      </c>
      <c r="BB63" s="48"/>
      <c r="BC63" s="48"/>
      <c r="BD63" s="48"/>
      <c r="BE63" s="48"/>
      <c r="BF63" s="48" t="s">
        <v>449</v>
      </c>
      <c r="BG63" s="48" t="s">
        <v>449</v>
      </c>
      <c r="BH63" s="118" t="s">
        <v>2349</v>
      </c>
      <c r="BI63" s="118" t="s">
        <v>2349</v>
      </c>
      <c r="BJ63" s="118" t="s">
        <v>2246</v>
      </c>
      <c r="BK63" s="118" t="s">
        <v>2246</v>
      </c>
      <c r="BL63" s="118">
        <v>2</v>
      </c>
      <c r="BM63" s="121">
        <v>7.142857142857143</v>
      </c>
      <c r="BN63" s="118">
        <v>0</v>
      </c>
      <c r="BO63" s="121">
        <v>0</v>
      </c>
      <c r="BP63" s="118">
        <v>0</v>
      </c>
      <c r="BQ63" s="121">
        <v>0</v>
      </c>
      <c r="BR63" s="118">
        <v>26</v>
      </c>
      <c r="BS63" s="121">
        <v>92.85714285714286</v>
      </c>
      <c r="BT63" s="118">
        <v>28</v>
      </c>
      <c r="BU63" s="2"/>
      <c r="BV63" s="3"/>
      <c r="BW63" s="3"/>
      <c r="BX63" s="3"/>
      <c r="BY63" s="3"/>
    </row>
    <row r="64" spans="1:77" ht="37.9" customHeight="1">
      <c r="A64" s="65" t="s">
        <v>285</v>
      </c>
      <c r="C64" s="66"/>
      <c r="D64" s="66" t="s">
        <v>64</v>
      </c>
      <c r="E64" s="67">
        <v>166.46613133141625</v>
      </c>
      <c r="F64" s="69"/>
      <c r="G64" s="102" t="s">
        <v>536</v>
      </c>
      <c r="H64" s="66"/>
      <c r="I64" s="70" t="s">
        <v>285</v>
      </c>
      <c r="J64" s="71"/>
      <c r="K64" s="71"/>
      <c r="L64" s="70" t="s">
        <v>1817</v>
      </c>
      <c r="M64" s="74">
        <v>3.772605134002904</v>
      </c>
      <c r="N64" s="75">
        <v>5806.0859375</v>
      </c>
      <c r="O64" s="75">
        <v>2628.60302734375</v>
      </c>
      <c r="P64" s="76"/>
      <c r="Q64" s="77"/>
      <c r="R64" s="77"/>
      <c r="S64" s="88"/>
      <c r="T64" s="48">
        <v>0</v>
      </c>
      <c r="U64" s="48">
        <v>1</v>
      </c>
      <c r="V64" s="49">
        <v>0</v>
      </c>
      <c r="W64" s="49">
        <v>0.142857</v>
      </c>
      <c r="X64" s="49">
        <v>0</v>
      </c>
      <c r="Y64" s="49">
        <v>0.595236</v>
      </c>
      <c r="Z64" s="49">
        <v>0</v>
      </c>
      <c r="AA64" s="49">
        <v>0</v>
      </c>
      <c r="AB64" s="72">
        <v>64</v>
      </c>
      <c r="AC64" s="72"/>
      <c r="AD64" s="73"/>
      <c r="AE64" s="78" t="s">
        <v>1095</v>
      </c>
      <c r="AF64" s="78">
        <v>4947</v>
      </c>
      <c r="AG64" s="78">
        <v>2162</v>
      </c>
      <c r="AH64" s="78">
        <v>58714</v>
      </c>
      <c r="AI64" s="78">
        <v>30292</v>
      </c>
      <c r="AJ64" s="78"/>
      <c r="AK64" s="78"/>
      <c r="AL64" s="78"/>
      <c r="AM64" s="78"/>
      <c r="AN64" s="78"/>
      <c r="AO64" s="80">
        <v>40317.05363425926</v>
      </c>
      <c r="AP64" s="83" t="s">
        <v>1504</v>
      </c>
      <c r="AQ64" s="78" t="b">
        <v>0</v>
      </c>
      <c r="AR64" s="78" t="b">
        <v>0</v>
      </c>
      <c r="AS64" s="78" t="b">
        <v>0</v>
      </c>
      <c r="AT64" s="78" t="s">
        <v>1567</v>
      </c>
      <c r="AU64" s="78">
        <v>34</v>
      </c>
      <c r="AV64" s="83" t="s">
        <v>1580</v>
      </c>
      <c r="AW64" s="78" t="b">
        <v>0</v>
      </c>
      <c r="AX64" s="78" t="s">
        <v>1622</v>
      </c>
      <c r="AY64" s="83" t="s">
        <v>1684</v>
      </c>
      <c r="AZ64" s="78" t="s">
        <v>66</v>
      </c>
      <c r="BA64" s="78" t="str">
        <f>REPLACE(INDEX(GroupVertices[Group],MATCH(Vertices[[#This Row],[Vertex]],GroupVertices[Vertex],0)),1,1,"")</f>
        <v>5</v>
      </c>
      <c r="BB64" s="48"/>
      <c r="BC64" s="48"/>
      <c r="BD64" s="48"/>
      <c r="BE64" s="48"/>
      <c r="BF64" s="48" t="s">
        <v>446</v>
      </c>
      <c r="BG64" s="48" t="s">
        <v>446</v>
      </c>
      <c r="BH64" s="118" t="s">
        <v>2132</v>
      </c>
      <c r="BI64" s="118" t="s">
        <v>2132</v>
      </c>
      <c r="BJ64" s="118" t="s">
        <v>2249</v>
      </c>
      <c r="BK64" s="118" t="s">
        <v>2249</v>
      </c>
      <c r="BL64" s="118">
        <v>1</v>
      </c>
      <c r="BM64" s="121">
        <v>3.0303030303030303</v>
      </c>
      <c r="BN64" s="118">
        <v>2</v>
      </c>
      <c r="BO64" s="121">
        <v>6.0606060606060606</v>
      </c>
      <c r="BP64" s="118">
        <v>0</v>
      </c>
      <c r="BQ64" s="121">
        <v>0</v>
      </c>
      <c r="BR64" s="118">
        <v>30</v>
      </c>
      <c r="BS64" s="121">
        <v>90.9090909090909</v>
      </c>
      <c r="BT64" s="118">
        <v>33</v>
      </c>
      <c r="BU64" s="2"/>
      <c r="BV64" s="3"/>
      <c r="BW64" s="3"/>
      <c r="BX64" s="3"/>
      <c r="BY64" s="3"/>
    </row>
    <row r="65" spans="1:77" ht="37.9" customHeight="1">
      <c r="A65" s="65" t="s">
        <v>286</v>
      </c>
      <c r="C65" s="66"/>
      <c r="D65" s="66" t="s">
        <v>64</v>
      </c>
      <c r="E65" s="67">
        <v>162.5332077202709</v>
      </c>
      <c r="F65" s="69"/>
      <c r="G65" s="102" t="s">
        <v>537</v>
      </c>
      <c r="H65" s="66"/>
      <c r="I65" s="70" t="s">
        <v>286</v>
      </c>
      <c r="J65" s="71"/>
      <c r="K65" s="71"/>
      <c r="L65" s="70" t="s">
        <v>1818</v>
      </c>
      <c r="M65" s="74">
        <v>1.3310190303437062</v>
      </c>
      <c r="N65" s="75">
        <v>4547.2607421875</v>
      </c>
      <c r="O65" s="75">
        <v>2258.45556640625</v>
      </c>
      <c r="P65" s="76"/>
      <c r="Q65" s="77"/>
      <c r="R65" s="77"/>
      <c r="S65" s="88"/>
      <c r="T65" s="48">
        <v>0</v>
      </c>
      <c r="U65" s="48">
        <v>4</v>
      </c>
      <c r="V65" s="49">
        <v>0.032258</v>
      </c>
      <c r="W65" s="49">
        <v>0.005988</v>
      </c>
      <c r="X65" s="49">
        <v>0.012329</v>
      </c>
      <c r="Y65" s="49">
        <v>0.577765</v>
      </c>
      <c r="Z65" s="49">
        <v>0.5</v>
      </c>
      <c r="AA65" s="49">
        <v>0</v>
      </c>
      <c r="AB65" s="72">
        <v>65</v>
      </c>
      <c r="AC65" s="72"/>
      <c r="AD65" s="73"/>
      <c r="AE65" s="78" t="s">
        <v>1096</v>
      </c>
      <c r="AF65" s="78">
        <v>1095</v>
      </c>
      <c r="AG65" s="78">
        <v>259</v>
      </c>
      <c r="AH65" s="78">
        <v>4462</v>
      </c>
      <c r="AI65" s="78">
        <v>6588</v>
      </c>
      <c r="AJ65" s="78"/>
      <c r="AK65" s="78" t="s">
        <v>1220</v>
      </c>
      <c r="AL65" s="78" t="s">
        <v>1334</v>
      </c>
      <c r="AM65" s="78"/>
      <c r="AN65" s="78"/>
      <c r="AO65" s="80">
        <v>40825.774976851855</v>
      </c>
      <c r="AP65" s="83" t="s">
        <v>1505</v>
      </c>
      <c r="AQ65" s="78" t="b">
        <v>0</v>
      </c>
      <c r="AR65" s="78" t="b">
        <v>0</v>
      </c>
      <c r="AS65" s="78" t="b">
        <v>1</v>
      </c>
      <c r="AT65" s="78" t="s">
        <v>982</v>
      </c>
      <c r="AU65" s="78">
        <v>194</v>
      </c>
      <c r="AV65" s="83" t="s">
        <v>1578</v>
      </c>
      <c r="AW65" s="78" t="b">
        <v>0</v>
      </c>
      <c r="AX65" s="78" t="s">
        <v>1622</v>
      </c>
      <c r="AY65" s="83" t="s">
        <v>1685</v>
      </c>
      <c r="AZ65" s="78" t="s">
        <v>66</v>
      </c>
      <c r="BA65" s="78" t="str">
        <f>REPLACE(INDEX(GroupVertices[Group],MATCH(Vertices[[#This Row],[Vertex]],GroupVertices[Vertex],0)),1,1,"")</f>
        <v>1</v>
      </c>
      <c r="BB65" s="48"/>
      <c r="BC65" s="48"/>
      <c r="BD65" s="48"/>
      <c r="BE65" s="48"/>
      <c r="BF65" s="48" t="s">
        <v>449</v>
      </c>
      <c r="BG65" s="48" t="s">
        <v>449</v>
      </c>
      <c r="BH65" s="118" t="s">
        <v>2349</v>
      </c>
      <c r="BI65" s="118" t="s">
        <v>2349</v>
      </c>
      <c r="BJ65" s="118" t="s">
        <v>2246</v>
      </c>
      <c r="BK65" s="118" t="s">
        <v>2246</v>
      </c>
      <c r="BL65" s="118">
        <v>2</v>
      </c>
      <c r="BM65" s="121">
        <v>7.142857142857143</v>
      </c>
      <c r="BN65" s="118">
        <v>0</v>
      </c>
      <c r="BO65" s="121">
        <v>0</v>
      </c>
      <c r="BP65" s="118">
        <v>0</v>
      </c>
      <c r="BQ65" s="121">
        <v>0</v>
      </c>
      <c r="BR65" s="118">
        <v>26</v>
      </c>
      <c r="BS65" s="121">
        <v>92.85714285714286</v>
      </c>
      <c r="BT65" s="118">
        <v>28</v>
      </c>
      <c r="BU65" s="2"/>
      <c r="BV65" s="3"/>
      <c r="BW65" s="3"/>
      <c r="BX65" s="3"/>
      <c r="BY65" s="3"/>
    </row>
    <row r="66" spans="1:77" ht="37.9" customHeight="1">
      <c r="A66" s="65" t="s">
        <v>287</v>
      </c>
      <c r="C66" s="66"/>
      <c r="D66" s="66" t="s">
        <v>64</v>
      </c>
      <c r="E66" s="67">
        <v>166.5880664302379</v>
      </c>
      <c r="F66" s="69"/>
      <c r="G66" s="102" t="s">
        <v>538</v>
      </c>
      <c r="H66" s="66"/>
      <c r="I66" s="70" t="s">
        <v>287</v>
      </c>
      <c r="J66" s="71"/>
      <c r="K66" s="71"/>
      <c r="L66" s="70" t="s">
        <v>1819</v>
      </c>
      <c r="M66" s="74">
        <v>3.8483032843528213</v>
      </c>
      <c r="N66" s="75">
        <v>2457.88330078125</v>
      </c>
      <c r="O66" s="75">
        <v>2246.629638671875</v>
      </c>
      <c r="P66" s="76"/>
      <c r="Q66" s="77"/>
      <c r="R66" s="77"/>
      <c r="S66" s="88"/>
      <c r="T66" s="48">
        <v>0</v>
      </c>
      <c r="U66" s="48">
        <v>4</v>
      </c>
      <c r="V66" s="49">
        <v>0.032258</v>
      </c>
      <c r="W66" s="49">
        <v>0.005988</v>
      </c>
      <c r="X66" s="49">
        <v>0.012329</v>
      </c>
      <c r="Y66" s="49">
        <v>0.577765</v>
      </c>
      <c r="Z66" s="49">
        <v>0.5</v>
      </c>
      <c r="AA66" s="49">
        <v>0</v>
      </c>
      <c r="AB66" s="72">
        <v>66</v>
      </c>
      <c r="AC66" s="72"/>
      <c r="AD66" s="73"/>
      <c r="AE66" s="78" t="s">
        <v>1097</v>
      </c>
      <c r="AF66" s="78">
        <v>1944</v>
      </c>
      <c r="AG66" s="78">
        <v>2221</v>
      </c>
      <c r="AH66" s="78">
        <v>7908</v>
      </c>
      <c r="AI66" s="78">
        <v>30</v>
      </c>
      <c r="AJ66" s="78"/>
      <c r="AK66" s="78" t="s">
        <v>1221</v>
      </c>
      <c r="AL66" s="78" t="s">
        <v>1335</v>
      </c>
      <c r="AM66" s="83" t="s">
        <v>1413</v>
      </c>
      <c r="AN66" s="78"/>
      <c r="AO66" s="80">
        <v>39838.93996527778</v>
      </c>
      <c r="AP66" s="83" t="s">
        <v>1506</v>
      </c>
      <c r="AQ66" s="78" t="b">
        <v>0</v>
      </c>
      <c r="AR66" s="78" t="b">
        <v>0</v>
      </c>
      <c r="AS66" s="78" t="b">
        <v>0</v>
      </c>
      <c r="AT66" s="78" t="s">
        <v>982</v>
      </c>
      <c r="AU66" s="78">
        <v>948</v>
      </c>
      <c r="AV66" s="83" t="s">
        <v>1578</v>
      </c>
      <c r="AW66" s="78" t="b">
        <v>0</v>
      </c>
      <c r="AX66" s="78" t="s">
        <v>1622</v>
      </c>
      <c r="AY66" s="83" t="s">
        <v>1686</v>
      </c>
      <c r="AZ66" s="78" t="s">
        <v>66</v>
      </c>
      <c r="BA66" s="78" t="str">
        <f>REPLACE(INDEX(GroupVertices[Group],MATCH(Vertices[[#This Row],[Vertex]],GroupVertices[Vertex],0)),1,1,"")</f>
        <v>1</v>
      </c>
      <c r="BB66" s="48"/>
      <c r="BC66" s="48"/>
      <c r="BD66" s="48"/>
      <c r="BE66" s="48"/>
      <c r="BF66" s="48" t="s">
        <v>449</v>
      </c>
      <c r="BG66" s="48" t="s">
        <v>449</v>
      </c>
      <c r="BH66" s="118" t="s">
        <v>2349</v>
      </c>
      <c r="BI66" s="118" t="s">
        <v>2349</v>
      </c>
      <c r="BJ66" s="118" t="s">
        <v>2246</v>
      </c>
      <c r="BK66" s="118" t="s">
        <v>2246</v>
      </c>
      <c r="BL66" s="118">
        <v>2</v>
      </c>
      <c r="BM66" s="121">
        <v>7.142857142857143</v>
      </c>
      <c r="BN66" s="118">
        <v>0</v>
      </c>
      <c r="BO66" s="121">
        <v>0</v>
      </c>
      <c r="BP66" s="118">
        <v>0</v>
      </c>
      <c r="BQ66" s="121">
        <v>0</v>
      </c>
      <c r="BR66" s="118">
        <v>26</v>
      </c>
      <c r="BS66" s="121">
        <v>92.85714285714286</v>
      </c>
      <c r="BT66" s="118">
        <v>28</v>
      </c>
      <c r="BU66" s="2"/>
      <c r="BV66" s="3"/>
      <c r="BW66" s="3"/>
      <c r="BX66" s="3"/>
      <c r="BY66" s="3"/>
    </row>
    <row r="67" spans="1:77" ht="37.9" customHeight="1">
      <c r="A67" s="65" t="s">
        <v>288</v>
      </c>
      <c r="C67" s="66"/>
      <c r="D67" s="66" t="s">
        <v>64</v>
      </c>
      <c r="E67" s="67">
        <v>162.47120682256497</v>
      </c>
      <c r="F67" s="69"/>
      <c r="G67" s="102" t="s">
        <v>539</v>
      </c>
      <c r="H67" s="66"/>
      <c r="I67" s="70" t="s">
        <v>288</v>
      </c>
      <c r="J67" s="71"/>
      <c r="K67" s="71"/>
      <c r="L67" s="70" t="s">
        <v>1820</v>
      </c>
      <c r="M67" s="74">
        <v>1.2925284454200194</v>
      </c>
      <c r="N67" s="75">
        <v>2243.6923828125</v>
      </c>
      <c r="O67" s="75">
        <v>4963.5927734375</v>
      </c>
      <c r="P67" s="76"/>
      <c r="Q67" s="77"/>
      <c r="R67" s="77"/>
      <c r="S67" s="88"/>
      <c r="T67" s="48">
        <v>0</v>
      </c>
      <c r="U67" s="48">
        <v>4</v>
      </c>
      <c r="V67" s="49">
        <v>0.032258</v>
      </c>
      <c r="W67" s="49">
        <v>0.005988</v>
      </c>
      <c r="X67" s="49">
        <v>0.012329</v>
      </c>
      <c r="Y67" s="49">
        <v>0.577765</v>
      </c>
      <c r="Z67" s="49">
        <v>0.5</v>
      </c>
      <c r="AA67" s="49">
        <v>0</v>
      </c>
      <c r="AB67" s="72">
        <v>67</v>
      </c>
      <c r="AC67" s="72"/>
      <c r="AD67" s="73"/>
      <c r="AE67" s="78" t="s">
        <v>1098</v>
      </c>
      <c r="AF67" s="78">
        <v>1477</v>
      </c>
      <c r="AG67" s="78">
        <v>229</v>
      </c>
      <c r="AH67" s="78">
        <v>2014</v>
      </c>
      <c r="AI67" s="78">
        <v>401</v>
      </c>
      <c r="AJ67" s="78"/>
      <c r="AK67" s="78" t="s">
        <v>1222</v>
      </c>
      <c r="AL67" s="78"/>
      <c r="AM67" s="78"/>
      <c r="AN67" s="78"/>
      <c r="AO67" s="80">
        <v>41432.8272337963</v>
      </c>
      <c r="AP67" s="83" t="s">
        <v>1507</v>
      </c>
      <c r="AQ67" s="78" t="b">
        <v>1</v>
      </c>
      <c r="AR67" s="78" t="b">
        <v>0</v>
      </c>
      <c r="AS67" s="78" t="b">
        <v>1</v>
      </c>
      <c r="AT67" s="78" t="s">
        <v>982</v>
      </c>
      <c r="AU67" s="78">
        <v>36</v>
      </c>
      <c r="AV67" s="83" t="s">
        <v>1578</v>
      </c>
      <c r="AW67" s="78" t="b">
        <v>0</v>
      </c>
      <c r="AX67" s="78" t="s">
        <v>1622</v>
      </c>
      <c r="AY67" s="83" t="s">
        <v>1687</v>
      </c>
      <c r="AZ67" s="78" t="s">
        <v>66</v>
      </c>
      <c r="BA67" s="78" t="str">
        <f>REPLACE(INDEX(GroupVertices[Group],MATCH(Vertices[[#This Row],[Vertex]],GroupVertices[Vertex],0)),1,1,"")</f>
        <v>1</v>
      </c>
      <c r="BB67" s="48"/>
      <c r="BC67" s="48"/>
      <c r="BD67" s="48"/>
      <c r="BE67" s="48"/>
      <c r="BF67" s="48" t="s">
        <v>449</v>
      </c>
      <c r="BG67" s="48" t="s">
        <v>449</v>
      </c>
      <c r="BH67" s="118" t="s">
        <v>2349</v>
      </c>
      <c r="BI67" s="118" t="s">
        <v>2349</v>
      </c>
      <c r="BJ67" s="118" t="s">
        <v>2246</v>
      </c>
      <c r="BK67" s="118" t="s">
        <v>2246</v>
      </c>
      <c r="BL67" s="118">
        <v>2</v>
      </c>
      <c r="BM67" s="121">
        <v>7.142857142857143</v>
      </c>
      <c r="BN67" s="118">
        <v>0</v>
      </c>
      <c r="BO67" s="121">
        <v>0</v>
      </c>
      <c r="BP67" s="118">
        <v>0</v>
      </c>
      <c r="BQ67" s="121">
        <v>0</v>
      </c>
      <c r="BR67" s="118">
        <v>26</v>
      </c>
      <c r="BS67" s="121">
        <v>92.85714285714286</v>
      </c>
      <c r="BT67" s="118">
        <v>28</v>
      </c>
      <c r="BU67" s="2"/>
      <c r="BV67" s="3"/>
      <c r="BW67" s="3"/>
      <c r="BX67" s="3"/>
      <c r="BY67" s="3"/>
    </row>
    <row r="68" spans="1:77" ht="37.9" customHeight="1">
      <c r="A68" s="65" t="s">
        <v>289</v>
      </c>
      <c r="C68" s="66"/>
      <c r="D68" s="66" t="s">
        <v>64</v>
      </c>
      <c r="E68" s="67">
        <v>164.81690745243884</v>
      </c>
      <c r="F68" s="69"/>
      <c r="G68" s="102" t="s">
        <v>540</v>
      </c>
      <c r="H68" s="66"/>
      <c r="I68" s="70" t="s">
        <v>289</v>
      </c>
      <c r="J68" s="71"/>
      <c r="K68" s="71"/>
      <c r="L68" s="70" t="s">
        <v>1821</v>
      </c>
      <c r="M68" s="74">
        <v>2.7487555750328356</v>
      </c>
      <c r="N68" s="75">
        <v>4884.2216796875</v>
      </c>
      <c r="O68" s="75">
        <v>3782.3857421875</v>
      </c>
      <c r="P68" s="76"/>
      <c r="Q68" s="77"/>
      <c r="R68" s="77"/>
      <c r="S68" s="88"/>
      <c r="T68" s="48">
        <v>0</v>
      </c>
      <c r="U68" s="48">
        <v>4</v>
      </c>
      <c r="V68" s="49">
        <v>0.032258</v>
      </c>
      <c r="W68" s="49">
        <v>0.005988</v>
      </c>
      <c r="X68" s="49">
        <v>0.012329</v>
      </c>
      <c r="Y68" s="49">
        <v>0.577765</v>
      </c>
      <c r="Z68" s="49">
        <v>0.5</v>
      </c>
      <c r="AA68" s="49">
        <v>0</v>
      </c>
      <c r="AB68" s="72">
        <v>68</v>
      </c>
      <c r="AC68" s="72"/>
      <c r="AD68" s="73"/>
      <c r="AE68" s="78" t="s">
        <v>998</v>
      </c>
      <c r="AF68" s="78">
        <v>681</v>
      </c>
      <c r="AG68" s="78">
        <v>1364</v>
      </c>
      <c r="AH68" s="78">
        <v>70669</v>
      </c>
      <c r="AI68" s="78">
        <v>1208</v>
      </c>
      <c r="AJ68" s="78"/>
      <c r="AK68" s="78" t="s">
        <v>1223</v>
      </c>
      <c r="AL68" s="78" t="s">
        <v>1336</v>
      </c>
      <c r="AM68" s="78"/>
      <c r="AN68" s="78"/>
      <c r="AO68" s="80">
        <v>40434.092673611114</v>
      </c>
      <c r="AP68" s="78"/>
      <c r="AQ68" s="78" t="b">
        <v>0</v>
      </c>
      <c r="AR68" s="78" t="b">
        <v>0</v>
      </c>
      <c r="AS68" s="78" t="b">
        <v>1</v>
      </c>
      <c r="AT68" s="78" t="s">
        <v>982</v>
      </c>
      <c r="AU68" s="78">
        <v>69</v>
      </c>
      <c r="AV68" s="83" t="s">
        <v>1578</v>
      </c>
      <c r="AW68" s="78" t="b">
        <v>0</v>
      </c>
      <c r="AX68" s="78" t="s">
        <v>1622</v>
      </c>
      <c r="AY68" s="83" t="s">
        <v>1688</v>
      </c>
      <c r="AZ68" s="78" t="s">
        <v>66</v>
      </c>
      <c r="BA68" s="78" t="str">
        <f>REPLACE(INDEX(GroupVertices[Group],MATCH(Vertices[[#This Row],[Vertex]],GroupVertices[Vertex],0)),1,1,"")</f>
        <v>1</v>
      </c>
      <c r="BB68" s="48"/>
      <c r="BC68" s="48"/>
      <c r="BD68" s="48"/>
      <c r="BE68" s="48"/>
      <c r="BF68" s="48" t="s">
        <v>449</v>
      </c>
      <c r="BG68" s="48" t="s">
        <v>449</v>
      </c>
      <c r="BH68" s="118" t="s">
        <v>2349</v>
      </c>
      <c r="BI68" s="118" t="s">
        <v>2349</v>
      </c>
      <c r="BJ68" s="118" t="s">
        <v>2246</v>
      </c>
      <c r="BK68" s="118" t="s">
        <v>2246</v>
      </c>
      <c r="BL68" s="118">
        <v>2</v>
      </c>
      <c r="BM68" s="121">
        <v>7.142857142857143</v>
      </c>
      <c r="BN68" s="118">
        <v>0</v>
      </c>
      <c r="BO68" s="121">
        <v>0</v>
      </c>
      <c r="BP68" s="118">
        <v>0</v>
      </c>
      <c r="BQ68" s="121">
        <v>0</v>
      </c>
      <c r="BR68" s="118">
        <v>26</v>
      </c>
      <c r="BS68" s="121">
        <v>92.85714285714286</v>
      </c>
      <c r="BT68" s="118">
        <v>28</v>
      </c>
      <c r="BU68" s="2"/>
      <c r="BV68" s="3"/>
      <c r="BW68" s="3"/>
      <c r="BX68" s="3"/>
      <c r="BY68" s="3"/>
    </row>
    <row r="69" spans="1:77" ht="37.9" customHeight="1">
      <c r="A69" s="65" t="s">
        <v>290</v>
      </c>
      <c r="C69" s="66"/>
      <c r="D69" s="66" t="s">
        <v>64</v>
      </c>
      <c r="E69" s="67">
        <v>166.77613581994584</v>
      </c>
      <c r="F69" s="69"/>
      <c r="G69" s="102" t="s">
        <v>541</v>
      </c>
      <c r="H69" s="66"/>
      <c r="I69" s="70" t="s">
        <v>290</v>
      </c>
      <c r="J69" s="71"/>
      <c r="K69" s="71"/>
      <c r="L69" s="70" t="s">
        <v>1822</v>
      </c>
      <c r="M69" s="74">
        <v>3.965058058621338</v>
      </c>
      <c r="N69" s="75">
        <v>1290.33349609375</v>
      </c>
      <c r="O69" s="75">
        <v>4738.75732421875</v>
      </c>
      <c r="P69" s="76"/>
      <c r="Q69" s="77"/>
      <c r="R69" s="77"/>
      <c r="S69" s="88"/>
      <c r="T69" s="48">
        <v>0</v>
      </c>
      <c r="U69" s="48">
        <v>4</v>
      </c>
      <c r="V69" s="49">
        <v>0.032258</v>
      </c>
      <c r="W69" s="49">
        <v>0.005988</v>
      </c>
      <c r="X69" s="49">
        <v>0.012329</v>
      </c>
      <c r="Y69" s="49">
        <v>0.577765</v>
      </c>
      <c r="Z69" s="49">
        <v>0.5</v>
      </c>
      <c r="AA69" s="49">
        <v>0</v>
      </c>
      <c r="AB69" s="72">
        <v>69</v>
      </c>
      <c r="AC69" s="72"/>
      <c r="AD69" s="73"/>
      <c r="AE69" s="78" t="s">
        <v>1099</v>
      </c>
      <c r="AF69" s="78">
        <v>1966</v>
      </c>
      <c r="AG69" s="78">
        <v>2312</v>
      </c>
      <c r="AH69" s="78">
        <v>10980</v>
      </c>
      <c r="AI69" s="78">
        <v>9918</v>
      </c>
      <c r="AJ69" s="78"/>
      <c r="AK69" s="78" t="s">
        <v>1224</v>
      </c>
      <c r="AL69" s="78" t="s">
        <v>1337</v>
      </c>
      <c r="AM69" s="78"/>
      <c r="AN69" s="78"/>
      <c r="AO69" s="80">
        <v>42643.78824074074</v>
      </c>
      <c r="AP69" s="83" t="s">
        <v>1508</v>
      </c>
      <c r="AQ69" s="78" t="b">
        <v>1</v>
      </c>
      <c r="AR69" s="78" t="b">
        <v>0</v>
      </c>
      <c r="AS69" s="78" t="b">
        <v>0</v>
      </c>
      <c r="AT69" s="78" t="s">
        <v>982</v>
      </c>
      <c r="AU69" s="78">
        <v>162</v>
      </c>
      <c r="AV69" s="78"/>
      <c r="AW69" s="78" t="b">
        <v>0</v>
      </c>
      <c r="AX69" s="78" t="s">
        <v>1622</v>
      </c>
      <c r="AY69" s="83" t="s">
        <v>1689</v>
      </c>
      <c r="AZ69" s="78" t="s">
        <v>66</v>
      </c>
      <c r="BA69" s="78" t="str">
        <f>REPLACE(INDEX(GroupVertices[Group],MATCH(Vertices[[#This Row],[Vertex]],GroupVertices[Vertex],0)),1,1,"")</f>
        <v>1</v>
      </c>
      <c r="BB69" s="48"/>
      <c r="BC69" s="48"/>
      <c r="BD69" s="48"/>
      <c r="BE69" s="48"/>
      <c r="BF69" s="48" t="s">
        <v>449</v>
      </c>
      <c r="BG69" s="48" t="s">
        <v>449</v>
      </c>
      <c r="BH69" s="118" t="s">
        <v>2349</v>
      </c>
      <c r="BI69" s="118" t="s">
        <v>2349</v>
      </c>
      <c r="BJ69" s="118" t="s">
        <v>2246</v>
      </c>
      <c r="BK69" s="118" t="s">
        <v>2246</v>
      </c>
      <c r="BL69" s="118">
        <v>2</v>
      </c>
      <c r="BM69" s="121">
        <v>7.142857142857143</v>
      </c>
      <c r="BN69" s="118">
        <v>0</v>
      </c>
      <c r="BO69" s="121">
        <v>0</v>
      </c>
      <c r="BP69" s="118">
        <v>0</v>
      </c>
      <c r="BQ69" s="121">
        <v>0</v>
      </c>
      <c r="BR69" s="118">
        <v>26</v>
      </c>
      <c r="BS69" s="121">
        <v>92.85714285714286</v>
      </c>
      <c r="BT69" s="118">
        <v>28</v>
      </c>
      <c r="BU69" s="2"/>
      <c r="BV69" s="3"/>
      <c r="BW69" s="3"/>
      <c r="BX69" s="3"/>
      <c r="BY69" s="3"/>
    </row>
    <row r="70" spans="1:77" ht="37.9" customHeight="1">
      <c r="A70" s="65" t="s">
        <v>291</v>
      </c>
      <c r="C70" s="66"/>
      <c r="D70" s="66" t="s">
        <v>64</v>
      </c>
      <c r="E70" s="67">
        <v>162.11573500905104</v>
      </c>
      <c r="F70" s="69"/>
      <c r="G70" s="102" t="s">
        <v>542</v>
      </c>
      <c r="H70" s="66"/>
      <c r="I70" s="70" t="s">
        <v>291</v>
      </c>
      <c r="J70" s="71"/>
      <c r="K70" s="71"/>
      <c r="L70" s="70" t="s">
        <v>1823</v>
      </c>
      <c r="M70" s="74">
        <v>1.0718490918575487</v>
      </c>
      <c r="N70" s="75">
        <v>6921.36865234375</v>
      </c>
      <c r="O70" s="75">
        <v>1507.5811767578125</v>
      </c>
      <c r="P70" s="76"/>
      <c r="Q70" s="77"/>
      <c r="R70" s="77"/>
      <c r="S70" s="88"/>
      <c r="T70" s="48">
        <v>0</v>
      </c>
      <c r="U70" s="48">
        <v>5</v>
      </c>
      <c r="V70" s="49">
        <v>304.032258</v>
      </c>
      <c r="W70" s="49">
        <v>0.006135</v>
      </c>
      <c r="X70" s="49">
        <v>0.012373</v>
      </c>
      <c r="Y70" s="49">
        <v>0.826683</v>
      </c>
      <c r="Z70" s="49">
        <v>0.3</v>
      </c>
      <c r="AA70" s="49">
        <v>0</v>
      </c>
      <c r="AB70" s="72">
        <v>70</v>
      </c>
      <c r="AC70" s="72"/>
      <c r="AD70" s="73"/>
      <c r="AE70" s="78" t="s">
        <v>1100</v>
      </c>
      <c r="AF70" s="78">
        <v>49</v>
      </c>
      <c r="AG70" s="78">
        <v>57</v>
      </c>
      <c r="AH70" s="78">
        <v>3810</v>
      </c>
      <c r="AI70" s="78">
        <v>18</v>
      </c>
      <c r="AJ70" s="78"/>
      <c r="AK70" s="78"/>
      <c r="AL70" s="78" t="s">
        <v>1338</v>
      </c>
      <c r="AM70" s="78"/>
      <c r="AN70" s="78"/>
      <c r="AO70" s="80">
        <v>40499.834699074076</v>
      </c>
      <c r="AP70" s="83" t="s">
        <v>1509</v>
      </c>
      <c r="AQ70" s="78" t="b">
        <v>0</v>
      </c>
      <c r="AR70" s="78" t="b">
        <v>0</v>
      </c>
      <c r="AS70" s="78" t="b">
        <v>0</v>
      </c>
      <c r="AT70" s="78" t="s">
        <v>1570</v>
      </c>
      <c r="AU70" s="78">
        <v>9</v>
      </c>
      <c r="AV70" s="83" t="s">
        <v>1580</v>
      </c>
      <c r="AW70" s="78" t="b">
        <v>0</v>
      </c>
      <c r="AX70" s="78" t="s">
        <v>1622</v>
      </c>
      <c r="AY70" s="83" t="s">
        <v>1690</v>
      </c>
      <c r="AZ70" s="78" t="s">
        <v>66</v>
      </c>
      <c r="BA70" s="78" t="str">
        <f>REPLACE(INDEX(GroupVertices[Group],MATCH(Vertices[[#This Row],[Vertex]],GroupVertices[Vertex],0)),1,1,"")</f>
        <v>14</v>
      </c>
      <c r="BB70" s="48"/>
      <c r="BC70" s="48"/>
      <c r="BD70" s="48"/>
      <c r="BE70" s="48"/>
      <c r="BF70" s="48" t="s">
        <v>2328</v>
      </c>
      <c r="BG70" s="48" t="s">
        <v>2337</v>
      </c>
      <c r="BH70" s="118" t="s">
        <v>2351</v>
      </c>
      <c r="BI70" s="118" t="s">
        <v>2352</v>
      </c>
      <c r="BJ70" s="118" t="s">
        <v>2257</v>
      </c>
      <c r="BK70" s="118" t="s">
        <v>2257</v>
      </c>
      <c r="BL70" s="118">
        <v>5</v>
      </c>
      <c r="BM70" s="121">
        <v>8.064516129032258</v>
      </c>
      <c r="BN70" s="118">
        <v>0</v>
      </c>
      <c r="BO70" s="121">
        <v>0</v>
      </c>
      <c r="BP70" s="118">
        <v>0</v>
      </c>
      <c r="BQ70" s="121">
        <v>0</v>
      </c>
      <c r="BR70" s="118">
        <v>57</v>
      </c>
      <c r="BS70" s="121">
        <v>91.93548387096774</v>
      </c>
      <c r="BT70" s="118">
        <v>62</v>
      </c>
      <c r="BU70" s="2"/>
      <c r="BV70" s="3"/>
      <c r="BW70" s="3"/>
      <c r="BX70" s="3"/>
      <c r="BY70" s="3"/>
    </row>
    <row r="71" spans="1:77" ht="37.9" customHeight="1">
      <c r="A71" s="65" t="s">
        <v>299</v>
      </c>
      <c r="C71" s="66"/>
      <c r="D71" s="66" t="s">
        <v>64</v>
      </c>
      <c r="E71" s="67">
        <v>163.03334829509862</v>
      </c>
      <c r="F71" s="69"/>
      <c r="G71" s="102" t="s">
        <v>1603</v>
      </c>
      <c r="H71" s="66"/>
      <c r="I71" s="70" t="s">
        <v>299</v>
      </c>
      <c r="J71" s="71"/>
      <c r="K71" s="71"/>
      <c r="L71" s="70" t="s">
        <v>1824</v>
      </c>
      <c r="M71" s="74">
        <v>1.641509748728113</v>
      </c>
      <c r="N71" s="75">
        <v>7291.212890625</v>
      </c>
      <c r="O71" s="75">
        <v>1507.5811767578125</v>
      </c>
      <c r="P71" s="76"/>
      <c r="Q71" s="77"/>
      <c r="R71" s="77"/>
      <c r="S71" s="88"/>
      <c r="T71" s="48">
        <v>3</v>
      </c>
      <c r="U71" s="48">
        <v>1</v>
      </c>
      <c r="V71" s="49">
        <v>154</v>
      </c>
      <c r="W71" s="49">
        <v>0.004202</v>
      </c>
      <c r="X71" s="49">
        <v>0.000765</v>
      </c>
      <c r="Y71" s="49">
        <v>0.878534</v>
      </c>
      <c r="Z71" s="49">
        <v>0</v>
      </c>
      <c r="AA71" s="49">
        <v>0</v>
      </c>
      <c r="AB71" s="72">
        <v>71</v>
      </c>
      <c r="AC71" s="72"/>
      <c r="AD71" s="73"/>
      <c r="AE71" s="78" t="s">
        <v>1101</v>
      </c>
      <c r="AF71" s="78">
        <v>501</v>
      </c>
      <c r="AG71" s="78">
        <v>501</v>
      </c>
      <c r="AH71" s="78">
        <v>1823</v>
      </c>
      <c r="AI71" s="78">
        <v>7487</v>
      </c>
      <c r="AJ71" s="78"/>
      <c r="AK71" s="78" t="s">
        <v>1225</v>
      </c>
      <c r="AL71" s="78" t="s">
        <v>1339</v>
      </c>
      <c r="AM71" s="83" t="s">
        <v>1414</v>
      </c>
      <c r="AN71" s="78"/>
      <c r="AO71" s="80">
        <v>41350.22883101852</v>
      </c>
      <c r="AP71" s="83" t="s">
        <v>1510</v>
      </c>
      <c r="AQ71" s="78" t="b">
        <v>0</v>
      </c>
      <c r="AR71" s="78" t="b">
        <v>0</v>
      </c>
      <c r="AS71" s="78" t="b">
        <v>1</v>
      </c>
      <c r="AT71" s="78" t="s">
        <v>982</v>
      </c>
      <c r="AU71" s="78">
        <v>35</v>
      </c>
      <c r="AV71" s="83" t="s">
        <v>1578</v>
      </c>
      <c r="AW71" s="78" t="b">
        <v>0</v>
      </c>
      <c r="AX71" s="78" t="s">
        <v>1622</v>
      </c>
      <c r="AY71" s="83" t="s">
        <v>1691</v>
      </c>
      <c r="AZ71" s="78" t="s">
        <v>66</v>
      </c>
      <c r="BA71" s="78" t="str">
        <f>REPLACE(INDEX(GroupVertices[Group],MATCH(Vertices[[#This Row],[Vertex]],GroupVertices[Vertex],0)),1,1,"")</f>
        <v>14</v>
      </c>
      <c r="BB71" s="48"/>
      <c r="BC71" s="48"/>
      <c r="BD71" s="48"/>
      <c r="BE71" s="48"/>
      <c r="BF71" s="48" t="s">
        <v>2329</v>
      </c>
      <c r="BG71" s="48" t="s">
        <v>2329</v>
      </c>
      <c r="BH71" s="118" t="s">
        <v>2352</v>
      </c>
      <c r="BI71" s="118" t="s">
        <v>2352</v>
      </c>
      <c r="BJ71" s="118" t="s">
        <v>2257</v>
      </c>
      <c r="BK71" s="118" t="s">
        <v>2257</v>
      </c>
      <c r="BL71" s="118">
        <v>3</v>
      </c>
      <c r="BM71" s="121">
        <v>8.823529411764707</v>
      </c>
      <c r="BN71" s="118">
        <v>0</v>
      </c>
      <c r="BO71" s="121">
        <v>0</v>
      </c>
      <c r="BP71" s="118">
        <v>0</v>
      </c>
      <c r="BQ71" s="121">
        <v>0</v>
      </c>
      <c r="BR71" s="118">
        <v>31</v>
      </c>
      <c r="BS71" s="121">
        <v>91.17647058823529</v>
      </c>
      <c r="BT71" s="118">
        <v>34</v>
      </c>
      <c r="BU71" s="2"/>
      <c r="BV71" s="3"/>
      <c r="BW71" s="3"/>
      <c r="BX71" s="3"/>
      <c r="BY71" s="3"/>
    </row>
    <row r="72" spans="1:77" ht="37.9" customHeight="1">
      <c r="A72" s="65" t="s">
        <v>292</v>
      </c>
      <c r="C72" s="66"/>
      <c r="D72" s="66" t="s">
        <v>64</v>
      </c>
      <c r="E72" s="67">
        <v>166.53019892571237</v>
      </c>
      <c r="F72" s="69"/>
      <c r="G72" s="102" t="s">
        <v>1604</v>
      </c>
      <c r="H72" s="66"/>
      <c r="I72" s="70" t="s">
        <v>292</v>
      </c>
      <c r="J72" s="71"/>
      <c r="K72" s="71"/>
      <c r="L72" s="70" t="s">
        <v>1825</v>
      </c>
      <c r="M72" s="74">
        <v>3.812378738424047</v>
      </c>
      <c r="N72" s="75">
        <v>7852.5830078125</v>
      </c>
      <c r="O72" s="75">
        <v>8259.4833984375</v>
      </c>
      <c r="P72" s="76"/>
      <c r="Q72" s="77"/>
      <c r="R72" s="77"/>
      <c r="S72" s="88"/>
      <c r="T72" s="48">
        <v>1</v>
      </c>
      <c r="U72" s="48">
        <v>1</v>
      </c>
      <c r="V72" s="49">
        <v>0</v>
      </c>
      <c r="W72" s="49">
        <v>0</v>
      </c>
      <c r="X72" s="49">
        <v>0</v>
      </c>
      <c r="Y72" s="49">
        <v>0.999996</v>
      </c>
      <c r="Z72" s="49">
        <v>0</v>
      </c>
      <c r="AA72" s="49" t="s">
        <v>2570</v>
      </c>
      <c r="AB72" s="72">
        <v>72</v>
      </c>
      <c r="AC72" s="72"/>
      <c r="AD72" s="73"/>
      <c r="AE72" s="78" t="s">
        <v>1102</v>
      </c>
      <c r="AF72" s="78">
        <v>1600</v>
      </c>
      <c r="AG72" s="78">
        <v>2193</v>
      </c>
      <c r="AH72" s="78">
        <v>29593</v>
      </c>
      <c r="AI72" s="78">
        <v>4229</v>
      </c>
      <c r="AJ72" s="78"/>
      <c r="AK72" s="78" t="s">
        <v>1226</v>
      </c>
      <c r="AL72" s="78" t="s">
        <v>1306</v>
      </c>
      <c r="AM72" s="83" t="s">
        <v>1415</v>
      </c>
      <c r="AN72" s="78"/>
      <c r="AO72" s="80">
        <v>41891.88178240741</v>
      </c>
      <c r="AP72" s="83" t="s">
        <v>1511</v>
      </c>
      <c r="AQ72" s="78" t="b">
        <v>0</v>
      </c>
      <c r="AR72" s="78" t="b">
        <v>0</v>
      </c>
      <c r="AS72" s="78" t="b">
        <v>1</v>
      </c>
      <c r="AT72" s="78" t="s">
        <v>982</v>
      </c>
      <c r="AU72" s="78">
        <v>1716</v>
      </c>
      <c r="AV72" s="83" t="s">
        <v>1578</v>
      </c>
      <c r="AW72" s="78" t="b">
        <v>0</v>
      </c>
      <c r="AX72" s="78" t="s">
        <v>1622</v>
      </c>
      <c r="AY72" s="83" t="s">
        <v>1692</v>
      </c>
      <c r="AZ72" s="78" t="s">
        <v>66</v>
      </c>
      <c r="BA72" s="78" t="str">
        <f>REPLACE(INDEX(GroupVertices[Group],MATCH(Vertices[[#This Row],[Vertex]],GroupVertices[Vertex],0)),1,1,"")</f>
        <v>4</v>
      </c>
      <c r="BB72" s="48" t="s">
        <v>407</v>
      </c>
      <c r="BC72" s="48" t="s">
        <v>407</v>
      </c>
      <c r="BD72" s="48" t="s">
        <v>425</v>
      </c>
      <c r="BE72" s="48" t="s">
        <v>425</v>
      </c>
      <c r="BF72" s="48" t="s">
        <v>453</v>
      </c>
      <c r="BG72" s="48" t="s">
        <v>453</v>
      </c>
      <c r="BH72" s="118" t="s">
        <v>2353</v>
      </c>
      <c r="BI72" s="118" t="s">
        <v>2353</v>
      </c>
      <c r="BJ72" s="118" t="s">
        <v>2377</v>
      </c>
      <c r="BK72" s="118" t="s">
        <v>2377</v>
      </c>
      <c r="BL72" s="118">
        <v>0</v>
      </c>
      <c r="BM72" s="121">
        <v>0</v>
      </c>
      <c r="BN72" s="118">
        <v>0</v>
      </c>
      <c r="BO72" s="121">
        <v>0</v>
      </c>
      <c r="BP72" s="118">
        <v>0</v>
      </c>
      <c r="BQ72" s="121">
        <v>0</v>
      </c>
      <c r="BR72" s="118">
        <v>14</v>
      </c>
      <c r="BS72" s="121">
        <v>100</v>
      </c>
      <c r="BT72" s="118">
        <v>14</v>
      </c>
      <c r="BU72" s="2"/>
      <c r="BV72" s="3"/>
      <c r="BW72" s="3"/>
      <c r="BX72" s="3"/>
      <c r="BY72" s="3"/>
    </row>
    <row r="73" spans="1:77" ht="37.9" customHeight="1">
      <c r="A73" s="65" t="s">
        <v>293</v>
      </c>
      <c r="C73" s="66"/>
      <c r="D73" s="66" t="s">
        <v>64</v>
      </c>
      <c r="E73" s="67">
        <v>164.50690296390925</v>
      </c>
      <c r="F73" s="69"/>
      <c r="G73" s="102" t="s">
        <v>543</v>
      </c>
      <c r="H73" s="66"/>
      <c r="I73" s="70" t="s">
        <v>293</v>
      </c>
      <c r="J73" s="71"/>
      <c r="K73" s="71"/>
      <c r="L73" s="70" t="s">
        <v>1826</v>
      </c>
      <c r="M73" s="74">
        <v>2.556302650414402</v>
      </c>
      <c r="N73" s="75">
        <v>6921.36865234375</v>
      </c>
      <c r="O73" s="75">
        <v>3685.198486328125</v>
      </c>
      <c r="P73" s="76"/>
      <c r="Q73" s="77"/>
      <c r="R73" s="77"/>
      <c r="S73" s="88"/>
      <c r="T73" s="48">
        <v>0</v>
      </c>
      <c r="U73" s="48">
        <v>1</v>
      </c>
      <c r="V73" s="49">
        <v>0</v>
      </c>
      <c r="W73" s="49">
        <v>0.003289</v>
      </c>
      <c r="X73" s="49">
        <v>4E-05</v>
      </c>
      <c r="Y73" s="49">
        <v>0.440424</v>
      </c>
      <c r="Z73" s="49">
        <v>0</v>
      </c>
      <c r="AA73" s="49">
        <v>0</v>
      </c>
      <c r="AB73" s="72">
        <v>73</v>
      </c>
      <c r="AC73" s="72"/>
      <c r="AD73" s="73"/>
      <c r="AE73" s="78" t="s">
        <v>1103</v>
      </c>
      <c r="AF73" s="78">
        <v>367</v>
      </c>
      <c r="AG73" s="78">
        <v>1214</v>
      </c>
      <c r="AH73" s="78">
        <v>40664</v>
      </c>
      <c r="AI73" s="78">
        <v>875</v>
      </c>
      <c r="AJ73" s="78"/>
      <c r="AK73" s="78" t="s">
        <v>1227</v>
      </c>
      <c r="AL73" s="78" t="s">
        <v>1340</v>
      </c>
      <c r="AM73" s="83" t="s">
        <v>1416</v>
      </c>
      <c r="AN73" s="78"/>
      <c r="AO73" s="80">
        <v>42448.05899305556</v>
      </c>
      <c r="AP73" s="83" t="s">
        <v>1512</v>
      </c>
      <c r="AQ73" s="78" t="b">
        <v>0</v>
      </c>
      <c r="AR73" s="78" t="b">
        <v>0</v>
      </c>
      <c r="AS73" s="78" t="b">
        <v>0</v>
      </c>
      <c r="AT73" s="78" t="s">
        <v>982</v>
      </c>
      <c r="AU73" s="78">
        <v>54</v>
      </c>
      <c r="AV73" s="83" t="s">
        <v>1578</v>
      </c>
      <c r="AW73" s="78" t="b">
        <v>0</v>
      </c>
      <c r="AX73" s="78" t="s">
        <v>1622</v>
      </c>
      <c r="AY73" s="83" t="s">
        <v>1693</v>
      </c>
      <c r="AZ73" s="78" t="s">
        <v>66</v>
      </c>
      <c r="BA73" s="78" t="str">
        <f>REPLACE(INDEX(GroupVertices[Group],MATCH(Vertices[[#This Row],[Vertex]],GroupVertices[Vertex],0)),1,1,"")</f>
        <v>8</v>
      </c>
      <c r="BB73" s="48" t="s">
        <v>408</v>
      </c>
      <c r="BC73" s="48" t="s">
        <v>408</v>
      </c>
      <c r="BD73" s="48" t="s">
        <v>426</v>
      </c>
      <c r="BE73" s="48" t="s">
        <v>426</v>
      </c>
      <c r="BF73" s="48" t="s">
        <v>454</v>
      </c>
      <c r="BG73" s="48" t="s">
        <v>454</v>
      </c>
      <c r="BH73" s="118" t="s">
        <v>2135</v>
      </c>
      <c r="BI73" s="118" t="s">
        <v>2135</v>
      </c>
      <c r="BJ73" s="118" t="s">
        <v>2252</v>
      </c>
      <c r="BK73" s="118" t="s">
        <v>2252</v>
      </c>
      <c r="BL73" s="118">
        <v>1</v>
      </c>
      <c r="BM73" s="121">
        <v>3.5714285714285716</v>
      </c>
      <c r="BN73" s="118">
        <v>1</v>
      </c>
      <c r="BO73" s="121">
        <v>3.5714285714285716</v>
      </c>
      <c r="BP73" s="118">
        <v>0</v>
      </c>
      <c r="BQ73" s="121">
        <v>0</v>
      </c>
      <c r="BR73" s="118">
        <v>26</v>
      </c>
      <c r="BS73" s="121">
        <v>92.85714285714286</v>
      </c>
      <c r="BT73" s="118">
        <v>28</v>
      </c>
      <c r="BU73" s="2"/>
      <c r="BV73" s="3"/>
      <c r="BW73" s="3"/>
      <c r="BX73" s="3"/>
      <c r="BY73" s="3"/>
    </row>
    <row r="74" spans="1:77" ht="37.9" customHeight="1">
      <c r="A74" s="65" t="s">
        <v>326</v>
      </c>
      <c r="C74" s="66"/>
      <c r="D74" s="66" t="s">
        <v>64</v>
      </c>
      <c r="E74" s="67">
        <v>165.57951849422165</v>
      </c>
      <c r="F74" s="69"/>
      <c r="G74" s="102" t="s">
        <v>1605</v>
      </c>
      <c r="H74" s="66"/>
      <c r="I74" s="70" t="s">
        <v>326</v>
      </c>
      <c r="J74" s="71"/>
      <c r="K74" s="71"/>
      <c r="L74" s="70" t="s">
        <v>1827</v>
      </c>
      <c r="M74" s="74">
        <v>3.2221897695941832</v>
      </c>
      <c r="N74" s="75">
        <v>7291.212890625</v>
      </c>
      <c r="O74" s="75">
        <v>3685.198486328125</v>
      </c>
      <c r="P74" s="76"/>
      <c r="Q74" s="77"/>
      <c r="R74" s="77"/>
      <c r="S74" s="88"/>
      <c r="T74" s="48">
        <v>5</v>
      </c>
      <c r="U74" s="48">
        <v>1</v>
      </c>
      <c r="V74" s="49">
        <v>456</v>
      </c>
      <c r="W74" s="49">
        <v>0.004405</v>
      </c>
      <c r="X74" s="49">
        <v>0.000685</v>
      </c>
      <c r="Y74" s="49">
        <v>1.708379</v>
      </c>
      <c r="Z74" s="49">
        <v>0</v>
      </c>
      <c r="AA74" s="49">
        <v>0</v>
      </c>
      <c r="AB74" s="72">
        <v>74</v>
      </c>
      <c r="AC74" s="72"/>
      <c r="AD74" s="73"/>
      <c r="AE74" s="78" t="s">
        <v>1006</v>
      </c>
      <c r="AF74" s="78">
        <v>1721</v>
      </c>
      <c r="AG74" s="78">
        <v>1733</v>
      </c>
      <c r="AH74" s="78">
        <v>91602</v>
      </c>
      <c r="AI74" s="78">
        <v>1</v>
      </c>
      <c r="AJ74" s="78"/>
      <c r="AK74" s="78" t="s">
        <v>1228</v>
      </c>
      <c r="AL74" s="78" t="s">
        <v>1341</v>
      </c>
      <c r="AM74" s="83" t="s">
        <v>1417</v>
      </c>
      <c r="AN74" s="78"/>
      <c r="AO74" s="80">
        <v>42643.70792824074</v>
      </c>
      <c r="AP74" s="83" t="s">
        <v>1513</v>
      </c>
      <c r="AQ74" s="78" t="b">
        <v>0</v>
      </c>
      <c r="AR74" s="78" t="b">
        <v>0</v>
      </c>
      <c r="AS74" s="78" t="b">
        <v>0</v>
      </c>
      <c r="AT74" s="78" t="s">
        <v>1572</v>
      </c>
      <c r="AU74" s="78">
        <v>84</v>
      </c>
      <c r="AV74" s="83" t="s">
        <v>1578</v>
      </c>
      <c r="AW74" s="78" t="b">
        <v>0</v>
      </c>
      <c r="AX74" s="78" t="s">
        <v>1622</v>
      </c>
      <c r="AY74" s="83" t="s">
        <v>1694</v>
      </c>
      <c r="AZ74" s="78" t="s">
        <v>66</v>
      </c>
      <c r="BA74" s="78" t="str">
        <f>REPLACE(INDEX(GroupVertices[Group],MATCH(Vertices[[#This Row],[Vertex]],GroupVertices[Vertex],0)),1,1,"")</f>
        <v>8</v>
      </c>
      <c r="BB74" s="48" t="s">
        <v>408</v>
      </c>
      <c r="BC74" s="48" t="s">
        <v>408</v>
      </c>
      <c r="BD74" s="48" t="s">
        <v>426</v>
      </c>
      <c r="BE74" s="48" t="s">
        <v>426</v>
      </c>
      <c r="BF74" s="48" t="s">
        <v>2028</v>
      </c>
      <c r="BG74" s="48" t="s">
        <v>2028</v>
      </c>
      <c r="BH74" s="118" t="s">
        <v>2135</v>
      </c>
      <c r="BI74" s="118" t="s">
        <v>2135</v>
      </c>
      <c r="BJ74" s="118" t="s">
        <v>2252</v>
      </c>
      <c r="BK74" s="118" t="s">
        <v>2252</v>
      </c>
      <c r="BL74" s="118">
        <v>1</v>
      </c>
      <c r="BM74" s="121">
        <v>3.5714285714285716</v>
      </c>
      <c r="BN74" s="118">
        <v>1</v>
      </c>
      <c r="BO74" s="121">
        <v>3.5714285714285716</v>
      </c>
      <c r="BP74" s="118">
        <v>0</v>
      </c>
      <c r="BQ74" s="121">
        <v>0</v>
      </c>
      <c r="BR74" s="118">
        <v>26</v>
      </c>
      <c r="BS74" s="121">
        <v>92.85714285714286</v>
      </c>
      <c r="BT74" s="118">
        <v>28</v>
      </c>
      <c r="BU74" s="2"/>
      <c r="BV74" s="3"/>
      <c r="BW74" s="3"/>
      <c r="BX74" s="3"/>
      <c r="BY74" s="3"/>
    </row>
    <row r="75" spans="1:77" ht="37.9" customHeight="1">
      <c r="A75" s="65" t="s">
        <v>294</v>
      </c>
      <c r="C75" s="66"/>
      <c r="D75" s="66" t="s">
        <v>64</v>
      </c>
      <c r="E75" s="67">
        <v>170.23991930511642</v>
      </c>
      <c r="F75" s="69"/>
      <c r="G75" s="102" t="s">
        <v>544</v>
      </c>
      <c r="H75" s="66"/>
      <c r="I75" s="70" t="s">
        <v>294</v>
      </c>
      <c r="J75" s="71"/>
      <c r="K75" s="71"/>
      <c r="L75" s="70" t="s">
        <v>1828</v>
      </c>
      <c r="M75" s="74">
        <v>6.115398736357973</v>
      </c>
      <c r="N75" s="75">
        <v>6921.36865234375</v>
      </c>
      <c r="O75" s="75">
        <v>2912.079833984375</v>
      </c>
      <c r="P75" s="76"/>
      <c r="Q75" s="77"/>
      <c r="R75" s="77"/>
      <c r="S75" s="88"/>
      <c r="T75" s="48">
        <v>0</v>
      </c>
      <c r="U75" s="48">
        <v>1</v>
      </c>
      <c r="V75" s="49">
        <v>0</v>
      </c>
      <c r="W75" s="49">
        <v>0.003289</v>
      </c>
      <c r="X75" s="49">
        <v>4E-05</v>
      </c>
      <c r="Y75" s="49">
        <v>0.440424</v>
      </c>
      <c r="Z75" s="49">
        <v>0</v>
      </c>
      <c r="AA75" s="49">
        <v>0</v>
      </c>
      <c r="AB75" s="72">
        <v>75</v>
      </c>
      <c r="AC75" s="72"/>
      <c r="AD75" s="73"/>
      <c r="AE75" s="78" t="s">
        <v>1104</v>
      </c>
      <c r="AF75" s="78">
        <v>4766</v>
      </c>
      <c r="AG75" s="78">
        <v>3988</v>
      </c>
      <c r="AH75" s="78">
        <v>79147</v>
      </c>
      <c r="AI75" s="78">
        <v>19</v>
      </c>
      <c r="AJ75" s="78"/>
      <c r="AK75" s="78" t="s">
        <v>1229</v>
      </c>
      <c r="AL75" s="78" t="s">
        <v>1021</v>
      </c>
      <c r="AM75" s="78"/>
      <c r="AN75" s="78"/>
      <c r="AO75" s="80">
        <v>42617.38291666667</v>
      </c>
      <c r="AP75" s="83" t="s">
        <v>1514</v>
      </c>
      <c r="AQ75" s="78" t="b">
        <v>0</v>
      </c>
      <c r="AR75" s="78" t="b">
        <v>0</v>
      </c>
      <c r="AS75" s="78" t="b">
        <v>0</v>
      </c>
      <c r="AT75" s="78" t="s">
        <v>1566</v>
      </c>
      <c r="AU75" s="78">
        <v>2431</v>
      </c>
      <c r="AV75" s="83" t="s">
        <v>1578</v>
      </c>
      <c r="AW75" s="78" t="b">
        <v>0</v>
      </c>
      <c r="AX75" s="78" t="s">
        <v>1622</v>
      </c>
      <c r="AY75" s="83" t="s">
        <v>1695</v>
      </c>
      <c r="AZ75" s="78" t="s">
        <v>66</v>
      </c>
      <c r="BA75" s="78" t="str">
        <f>REPLACE(INDEX(GroupVertices[Group],MATCH(Vertices[[#This Row],[Vertex]],GroupVertices[Vertex],0)),1,1,"")</f>
        <v>8</v>
      </c>
      <c r="BB75" s="48" t="s">
        <v>408</v>
      </c>
      <c r="BC75" s="48" t="s">
        <v>408</v>
      </c>
      <c r="BD75" s="48" t="s">
        <v>426</v>
      </c>
      <c r="BE75" s="48" t="s">
        <v>426</v>
      </c>
      <c r="BF75" s="48" t="s">
        <v>454</v>
      </c>
      <c r="BG75" s="48" t="s">
        <v>454</v>
      </c>
      <c r="BH75" s="118" t="s">
        <v>2135</v>
      </c>
      <c r="BI75" s="118" t="s">
        <v>2135</v>
      </c>
      <c r="BJ75" s="118" t="s">
        <v>2252</v>
      </c>
      <c r="BK75" s="118" t="s">
        <v>2252</v>
      </c>
      <c r="BL75" s="118">
        <v>1</v>
      </c>
      <c r="BM75" s="121">
        <v>3.5714285714285716</v>
      </c>
      <c r="BN75" s="118">
        <v>1</v>
      </c>
      <c r="BO75" s="121">
        <v>3.5714285714285716</v>
      </c>
      <c r="BP75" s="118">
        <v>0</v>
      </c>
      <c r="BQ75" s="121">
        <v>0</v>
      </c>
      <c r="BR75" s="118">
        <v>26</v>
      </c>
      <c r="BS75" s="121">
        <v>92.85714285714286</v>
      </c>
      <c r="BT75" s="118">
        <v>28</v>
      </c>
      <c r="BU75" s="2"/>
      <c r="BV75" s="3"/>
      <c r="BW75" s="3"/>
      <c r="BX75" s="3"/>
      <c r="BY75" s="3"/>
    </row>
    <row r="76" spans="1:77" ht="37.9" customHeight="1">
      <c r="A76" s="65" t="s">
        <v>295</v>
      </c>
      <c r="C76" s="66"/>
      <c r="D76" s="66" t="s">
        <v>64</v>
      </c>
      <c r="E76" s="67">
        <v>171.22780027523072</v>
      </c>
      <c r="F76" s="69"/>
      <c r="G76" s="102" t="s">
        <v>545</v>
      </c>
      <c r="H76" s="66"/>
      <c r="I76" s="70" t="s">
        <v>295</v>
      </c>
      <c r="J76" s="71"/>
      <c r="K76" s="71"/>
      <c r="L76" s="70" t="s">
        <v>1829</v>
      </c>
      <c r="M76" s="74">
        <v>6.728682056142048</v>
      </c>
      <c r="N76" s="75">
        <v>7291.212890625</v>
      </c>
      <c r="O76" s="75">
        <v>2912.079833984375</v>
      </c>
      <c r="P76" s="76"/>
      <c r="Q76" s="77"/>
      <c r="R76" s="77"/>
      <c r="S76" s="88"/>
      <c r="T76" s="48">
        <v>0</v>
      </c>
      <c r="U76" s="48">
        <v>1</v>
      </c>
      <c r="V76" s="49">
        <v>0</v>
      </c>
      <c r="W76" s="49">
        <v>0.003289</v>
      </c>
      <c r="X76" s="49">
        <v>4E-05</v>
      </c>
      <c r="Y76" s="49">
        <v>0.440424</v>
      </c>
      <c r="Z76" s="49">
        <v>0</v>
      </c>
      <c r="AA76" s="49">
        <v>0</v>
      </c>
      <c r="AB76" s="72">
        <v>76</v>
      </c>
      <c r="AC76" s="72"/>
      <c r="AD76" s="73"/>
      <c r="AE76" s="78" t="s">
        <v>1105</v>
      </c>
      <c r="AF76" s="78">
        <v>12</v>
      </c>
      <c r="AG76" s="78">
        <v>4466</v>
      </c>
      <c r="AH76" s="78">
        <v>69918</v>
      </c>
      <c r="AI76" s="78">
        <v>141</v>
      </c>
      <c r="AJ76" s="78"/>
      <c r="AK76" s="78" t="s">
        <v>1230</v>
      </c>
      <c r="AL76" s="78"/>
      <c r="AM76" s="83" t="s">
        <v>1418</v>
      </c>
      <c r="AN76" s="78"/>
      <c r="AO76" s="80">
        <v>43257.205462962964</v>
      </c>
      <c r="AP76" s="78"/>
      <c r="AQ76" s="78" t="b">
        <v>1</v>
      </c>
      <c r="AR76" s="78" t="b">
        <v>0</v>
      </c>
      <c r="AS76" s="78" t="b">
        <v>0</v>
      </c>
      <c r="AT76" s="78" t="s">
        <v>982</v>
      </c>
      <c r="AU76" s="78">
        <v>94</v>
      </c>
      <c r="AV76" s="78"/>
      <c r="AW76" s="78" t="b">
        <v>0</v>
      </c>
      <c r="AX76" s="78" t="s">
        <v>1622</v>
      </c>
      <c r="AY76" s="83" t="s">
        <v>1696</v>
      </c>
      <c r="AZ76" s="78" t="s">
        <v>66</v>
      </c>
      <c r="BA76" s="78" t="str">
        <f>REPLACE(INDEX(GroupVertices[Group],MATCH(Vertices[[#This Row],[Vertex]],GroupVertices[Vertex],0)),1,1,"")</f>
        <v>8</v>
      </c>
      <c r="BB76" s="48" t="s">
        <v>408</v>
      </c>
      <c r="BC76" s="48" t="s">
        <v>408</v>
      </c>
      <c r="BD76" s="48" t="s">
        <v>426</v>
      </c>
      <c r="BE76" s="48" t="s">
        <v>426</v>
      </c>
      <c r="BF76" s="48" t="s">
        <v>454</v>
      </c>
      <c r="BG76" s="48" t="s">
        <v>454</v>
      </c>
      <c r="BH76" s="118" t="s">
        <v>2135</v>
      </c>
      <c r="BI76" s="118" t="s">
        <v>2135</v>
      </c>
      <c r="BJ76" s="118" t="s">
        <v>2252</v>
      </c>
      <c r="BK76" s="118" t="s">
        <v>2252</v>
      </c>
      <c r="BL76" s="118">
        <v>1</v>
      </c>
      <c r="BM76" s="121">
        <v>3.5714285714285716</v>
      </c>
      <c r="BN76" s="118">
        <v>1</v>
      </c>
      <c r="BO76" s="121">
        <v>3.5714285714285716</v>
      </c>
      <c r="BP76" s="118">
        <v>0</v>
      </c>
      <c r="BQ76" s="121">
        <v>0</v>
      </c>
      <c r="BR76" s="118">
        <v>26</v>
      </c>
      <c r="BS76" s="121">
        <v>92.85714285714286</v>
      </c>
      <c r="BT76" s="118">
        <v>28</v>
      </c>
      <c r="BU76" s="2"/>
      <c r="BV76" s="3"/>
      <c r="BW76" s="3"/>
      <c r="BX76" s="3"/>
      <c r="BY76" s="3"/>
    </row>
    <row r="77" spans="1:77" ht="37.9" customHeight="1">
      <c r="A77" s="65" t="s">
        <v>296</v>
      </c>
      <c r="C77" s="66"/>
      <c r="D77" s="66" t="s">
        <v>64</v>
      </c>
      <c r="E77" s="67">
        <v>251.78349996793906</v>
      </c>
      <c r="F77" s="69"/>
      <c r="G77" s="102" t="s">
        <v>546</v>
      </c>
      <c r="H77" s="66"/>
      <c r="I77" s="70" t="s">
        <v>296</v>
      </c>
      <c r="J77" s="71"/>
      <c r="K77" s="71"/>
      <c r="L77" s="70" t="s">
        <v>1830</v>
      </c>
      <c r="M77" s="74">
        <v>56.738216027990816</v>
      </c>
      <c r="N77" s="75">
        <v>7852.5830078125</v>
      </c>
      <c r="O77" s="75">
        <v>7615.2177734375</v>
      </c>
      <c r="P77" s="76"/>
      <c r="Q77" s="77"/>
      <c r="R77" s="77"/>
      <c r="S77" s="88"/>
      <c r="T77" s="48">
        <v>1</v>
      </c>
      <c r="U77" s="48">
        <v>1</v>
      </c>
      <c r="V77" s="49">
        <v>0</v>
      </c>
      <c r="W77" s="49">
        <v>0</v>
      </c>
      <c r="X77" s="49">
        <v>0</v>
      </c>
      <c r="Y77" s="49">
        <v>0.999996</v>
      </c>
      <c r="Z77" s="49">
        <v>0</v>
      </c>
      <c r="AA77" s="49" t="s">
        <v>2570</v>
      </c>
      <c r="AB77" s="72">
        <v>77</v>
      </c>
      <c r="AC77" s="72"/>
      <c r="AD77" s="73"/>
      <c r="AE77" s="78" t="s">
        <v>1106</v>
      </c>
      <c r="AF77" s="78">
        <v>21536</v>
      </c>
      <c r="AG77" s="78">
        <v>43444</v>
      </c>
      <c r="AH77" s="78">
        <v>3248</v>
      </c>
      <c r="AI77" s="78">
        <v>10879</v>
      </c>
      <c r="AJ77" s="78"/>
      <c r="AK77" s="78" t="s">
        <v>1231</v>
      </c>
      <c r="AL77" s="78" t="s">
        <v>1342</v>
      </c>
      <c r="AM77" s="83" t="s">
        <v>1419</v>
      </c>
      <c r="AN77" s="78"/>
      <c r="AO77" s="80">
        <v>42212.046122685184</v>
      </c>
      <c r="AP77" s="83" t="s">
        <v>1515</v>
      </c>
      <c r="AQ77" s="78" t="b">
        <v>0</v>
      </c>
      <c r="AR77" s="78" t="b">
        <v>0</v>
      </c>
      <c r="AS77" s="78" t="b">
        <v>1</v>
      </c>
      <c r="AT77" s="78" t="s">
        <v>1573</v>
      </c>
      <c r="AU77" s="78">
        <v>46</v>
      </c>
      <c r="AV77" s="83" t="s">
        <v>1578</v>
      </c>
      <c r="AW77" s="78" t="b">
        <v>0</v>
      </c>
      <c r="AX77" s="78" t="s">
        <v>1622</v>
      </c>
      <c r="AY77" s="83" t="s">
        <v>1697</v>
      </c>
      <c r="AZ77" s="78" t="s">
        <v>66</v>
      </c>
      <c r="BA77" s="78" t="str">
        <f>REPLACE(INDEX(GroupVertices[Group],MATCH(Vertices[[#This Row],[Vertex]],GroupVertices[Vertex],0)),1,1,"")</f>
        <v>4</v>
      </c>
      <c r="BB77" s="48" t="s">
        <v>409</v>
      </c>
      <c r="BC77" s="48" t="s">
        <v>409</v>
      </c>
      <c r="BD77" s="48" t="s">
        <v>427</v>
      </c>
      <c r="BE77" s="48" t="s">
        <v>427</v>
      </c>
      <c r="BF77" s="48" t="s">
        <v>455</v>
      </c>
      <c r="BG77" s="48" t="s">
        <v>455</v>
      </c>
      <c r="BH77" s="118" t="s">
        <v>2354</v>
      </c>
      <c r="BI77" s="118" t="s">
        <v>2354</v>
      </c>
      <c r="BJ77" s="118" t="s">
        <v>2378</v>
      </c>
      <c r="BK77" s="118" t="s">
        <v>2378</v>
      </c>
      <c r="BL77" s="118">
        <v>0</v>
      </c>
      <c r="BM77" s="121">
        <v>0</v>
      </c>
      <c r="BN77" s="118">
        <v>0</v>
      </c>
      <c r="BO77" s="121">
        <v>0</v>
      </c>
      <c r="BP77" s="118">
        <v>0</v>
      </c>
      <c r="BQ77" s="121">
        <v>0</v>
      </c>
      <c r="BR77" s="118">
        <v>9</v>
      </c>
      <c r="BS77" s="121">
        <v>100</v>
      </c>
      <c r="BT77" s="118">
        <v>9</v>
      </c>
      <c r="BU77" s="2"/>
      <c r="BV77" s="3"/>
      <c r="BW77" s="3"/>
      <c r="BX77" s="3"/>
      <c r="BY77" s="3"/>
    </row>
    <row r="78" spans="1:77" ht="37.9" customHeight="1">
      <c r="A78" s="65" t="s">
        <v>297</v>
      </c>
      <c r="C78" s="66"/>
      <c r="D78" s="66" t="s">
        <v>64</v>
      </c>
      <c r="E78" s="67">
        <v>189.1977271269958</v>
      </c>
      <c r="F78" s="69"/>
      <c r="G78" s="102" t="s">
        <v>1606</v>
      </c>
      <c r="H78" s="66"/>
      <c r="I78" s="70" t="s">
        <v>297</v>
      </c>
      <c r="J78" s="71"/>
      <c r="K78" s="71"/>
      <c r="L78" s="70" t="s">
        <v>1831</v>
      </c>
      <c r="M78" s="74">
        <v>17.884536586523932</v>
      </c>
      <c r="N78" s="75">
        <v>8308.2841796875</v>
      </c>
      <c r="O78" s="75">
        <v>3756.067626953125</v>
      </c>
      <c r="P78" s="76"/>
      <c r="Q78" s="77"/>
      <c r="R78" s="77"/>
      <c r="S78" s="88"/>
      <c r="T78" s="48">
        <v>1</v>
      </c>
      <c r="U78" s="48">
        <v>1</v>
      </c>
      <c r="V78" s="49">
        <v>0</v>
      </c>
      <c r="W78" s="49">
        <v>0.5</v>
      </c>
      <c r="X78" s="49">
        <v>0</v>
      </c>
      <c r="Y78" s="49">
        <v>0.999996</v>
      </c>
      <c r="Z78" s="49">
        <v>0.5</v>
      </c>
      <c r="AA78" s="49">
        <v>0</v>
      </c>
      <c r="AB78" s="72">
        <v>78</v>
      </c>
      <c r="AC78" s="72"/>
      <c r="AD78" s="73"/>
      <c r="AE78" s="78" t="s">
        <v>1107</v>
      </c>
      <c r="AF78" s="78">
        <v>3360</v>
      </c>
      <c r="AG78" s="78">
        <v>13161</v>
      </c>
      <c r="AH78" s="78">
        <v>38202</v>
      </c>
      <c r="AI78" s="78">
        <v>46858</v>
      </c>
      <c r="AJ78" s="78"/>
      <c r="AK78" s="78" t="s">
        <v>1232</v>
      </c>
      <c r="AL78" s="78" t="s">
        <v>1283</v>
      </c>
      <c r="AM78" s="78"/>
      <c r="AN78" s="78"/>
      <c r="AO78" s="80">
        <v>40310.74521990741</v>
      </c>
      <c r="AP78" s="83" t="s">
        <v>1516</v>
      </c>
      <c r="AQ78" s="78" t="b">
        <v>1</v>
      </c>
      <c r="AR78" s="78" t="b">
        <v>0</v>
      </c>
      <c r="AS78" s="78" t="b">
        <v>1</v>
      </c>
      <c r="AT78" s="78" t="s">
        <v>982</v>
      </c>
      <c r="AU78" s="78">
        <v>2341</v>
      </c>
      <c r="AV78" s="83" t="s">
        <v>1578</v>
      </c>
      <c r="AW78" s="78" t="b">
        <v>0</v>
      </c>
      <c r="AX78" s="78" t="s">
        <v>1622</v>
      </c>
      <c r="AY78" s="83" t="s">
        <v>1698</v>
      </c>
      <c r="AZ78" s="78" t="s">
        <v>66</v>
      </c>
      <c r="BA78" s="78" t="str">
        <f>REPLACE(INDEX(GroupVertices[Group],MATCH(Vertices[[#This Row],[Vertex]],GroupVertices[Vertex],0)),1,1,"")</f>
        <v>15</v>
      </c>
      <c r="BB78" s="48"/>
      <c r="BC78" s="48"/>
      <c r="BD78" s="48"/>
      <c r="BE78" s="48"/>
      <c r="BF78" s="48" t="s">
        <v>456</v>
      </c>
      <c r="BG78" s="48" t="s">
        <v>456</v>
      </c>
      <c r="BH78" s="118" t="s">
        <v>2355</v>
      </c>
      <c r="BI78" s="118" t="s">
        <v>2355</v>
      </c>
      <c r="BJ78" s="118" t="s">
        <v>2258</v>
      </c>
      <c r="BK78" s="118" t="s">
        <v>2258</v>
      </c>
      <c r="BL78" s="118">
        <v>1</v>
      </c>
      <c r="BM78" s="121">
        <v>2.1739130434782608</v>
      </c>
      <c r="BN78" s="118">
        <v>0</v>
      </c>
      <c r="BO78" s="121">
        <v>0</v>
      </c>
      <c r="BP78" s="118">
        <v>0</v>
      </c>
      <c r="BQ78" s="121">
        <v>0</v>
      </c>
      <c r="BR78" s="118">
        <v>45</v>
      </c>
      <c r="BS78" s="121">
        <v>97.82608695652173</v>
      </c>
      <c r="BT78" s="118">
        <v>46</v>
      </c>
      <c r="BU78" s="2"/>
      <c r="BV78" s="3"/>
      <c r="BW78" s="3"/>
      <c r="BX78" s="3"/>
      <c r="BY78" s="3"/>
    </row>
    <row r="79" spans="1:77" ht="37.9" customHeight="1">
      <c r="A79" s="65" t="s">
        <v>359</v>
      </c>
      <c r="C79" s="66"/>
      <c r="D79" s="66" t="s">
        <v>64</v>
      </c>
      <c r="E79" s="67">
        <v>672.1681866833712</v>
      </c>
      <c r="F79" s="69"/>
      <c r="G79" s="102" t="s">
        <v>1607</v>
      </c>
      <c r="H79" s="66"/>
      <c r="I79" s="70" t="s">
        <v>359</v>
      </c>
      <c r="J79" s="71"/>
      <c r="K79" s="71"/>
      <c r="L79" s="70" t="s">
        <v>1832</v>
      </c>
      <c r="M79" s="74">
        <v>317.7159289860643</v>
      </c>
      <c r="N79" s="75">
        <v>8017.6923828125</v>
      </c>
      <c r="O79" s="75">
        <v>3124.6875</v>
      </c>
      <c r="P79" s="76"/>
      <c r="Q79" s="77"/>
      <c r="R79" s="77"/>
      <c r="S79" s="88"/>
      <c r="T79" s="48">
        <v>2</v>
      </c>
      <c r="U79" s="48">
        <v>0</v>
      </c>
      <c r="V79" s="49">
        <v>0</v>
      </c>
      <c r="W79" s="49">
        <v>0.5</v>
      </c>
      <c r="X79" s="49">
        <v>0</v>
      </c>
      <c r="Y79" s="49">
        <v>0.999996</v>
      </c>
      <c r="Z79" s="49">
        <v>0.5</v>
      </c>
      <c r="AA79" s="49">
        <v>0</v>
      </c>
      <c r="AB79" s="72">
        <v>79</v>
      </c>
      <c r="AC79" s="72"/>
      <c r="AD79" s="73"/>
      <c r="AE79" s="78" t="s">
        <v>1108</v>
      </c>
      <c r="AF79" s="78">
        <v>233026</v>
      </c>
      <c r="AG79" s="78">
        <v>246853</v>
      </c>
      <c r="AH79" s="78">
        <v>816603</v>
      </c>
      <c r="AI79" s="78">
        <v>553044</v>
      </c>
      <c r="AJ79" s="78"/>
      <c r="AK79" s="78" t="s">
        <v>1233</v>
      </c>
      <c r="AL79" s="78" t="s">
        <v>1343</v>
      </c>
      <c r="AM79" s="83" t="s">
        <v>1420</v>
      </c>
      <c r="AN79" s="78"/>
      <c r="AO79" s="80">
        <v>39928.531435185185</v>
      </c>
      <c r="AP79" s="83" t="s">
        <v>1517</v>
      </c>
      <c r="AQ79" s="78" t="b">
        <v>1</v>
      </c>
      <c r="AR79" s="78" t="b">
        <v>0</v>
      </c>
      <c r="AS79" s="78" t="b">
        <v>1</v>
      </c>
      <c r="AT79" s="78"/>
      <c r="AU79" s="78">
        <v>13808</v>
      </c>
      <c r="AV79" s="83" t="s">
        <v>1578</v>
      </c>
      <c r="AW79" s="78" t="b">
        <v>0</v>
      </c>
      <c r="AX79" s="78" t="s">
        <v>1622</v>
      </c>
      <c r="AY79" s="83" t="s">
        <v>1699</v>
      </c>
      <c r="AZ79" s="78" t="s">
        <v>65</v>
      </c>
      <c r="BA79" s="78" t="str">
        <f>REPLACE(INDEX(GroupVertices[Group],MATCH(Vertices[[#This Row],[Vertex]],GroupVertices[Vertex],0)),1,1,"")</f>
        <v>15</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37.9" customHeight="1">
      <c r="A80" s="65" t="s">
        <v>298</v>
      </c>
      <c r="C80" s="66"/>
      <c r="D80" s="66" t="s">
        <v>64</v>
      </c>
      <c r="E80" s="67">
        <v>165.03391059440955</v>
      </c>
      <c r="F80" s="69"/>
      <c r="G80" s="102" t="s">
        <v>547</v>
      </c>
      <c r="H80" s="66"/>
      <c r="I80" s="70" t="s">
        <v>298</v>
      </c>
      <c r="J80" s="71"/>
      <c r="K80" s="71"/>
      <c r="L80" s="70" t="s">
        <v>1833</v>
      </c>
      <c r="M80" s="74">
        <v>2.8834726222657396</v>
      </c>
      <c r="N80" s="75">
        <v>8017.6923828125</v>
      </c>
      <c r="O80" s="75">
        <v>3756.067626953125</v>
      </c>
      <c r="P80" s="76"/>
      <c r="Q80" s="77"/>
      <c r="R80" s="77"/>
      <c r="S80" s="88"/>
      <c r="T80" s="48">
        <v>0</v>
      </c>
      <c r="U80" s="48">
        <v>2</v>
      </c>
      <c r="V80" s="49">
        <v>0</v>
      </c>
      <c r="W80" s="49">
        <v>0.5</v>
      </c>
      <c r="X80" s="49">
        <v>0</v>
      </c>
      <c r="Y80" s="49">
        <v>0.999996</v>
      </c>
      <c r="Z80" s="49">
        <v>0.5</v>
      </c>
      <c r="AA80" s="49">
        <v>0</v>
      </c>
      <c r="AB80" s="72">
        <v>80</v>
      </c>
      <c r="AC80" s="72"/>
      <c r="AD80" s="73"/>
      <c r="AE80" s="78" t="s">
        <v>1109</v>
      </c>
      <c r="AF80" s="78">
        <v>604</v>
      </c>
      <c r="AG80" s="78">
        <v>1469</v>
      </c>
      <c r="AH80" s="78">
        <v>7515</v>
      </c>
      <c r="AI80" s="78">
        <v>1875</v>
      </c>
      <c r="AJ80" s="78"/>
      <c r="AK80" s="78" t="s">
        <v>1234</v>
      </c>
      <c r="AL80" s="78"/>
      <c r="AM80" s="83" t="s">
        <v>1421</v>
      </c>
      <c r="AN80" s="78"/>
      <c r="AO80" s="80">
        <v>40160.787141203706</v>
      </c>
      <c r="AP80" s="83" t="s">
        <v>1518</v>
      </c>
      <c r="AQ80" s="78" t="b">
        <v>0</v>
      </c>
      <c r="AR80" s="78" t="b">
        <v>0</v>
      </c>
      <c r="AS80" s="78" t="b">
        <v>0</v>
      </c>
      <c r="AT80" s="78" t="s">
        <v>1569</v>
      </c>
      <c r="AU80" s="78">
        <v>91</v>
      </c>
      <c r="AV80" s="83" t="s">
        <v>1580</v>
      </c>
      <c r="AW80" s="78" t="b">
        <v>0</v>
      </c>
      <c r="AX80" s="78" t="s">
        <v>1622</v>
      </c>
      <c r="AY80" s="83" t="s">
        <v>1700</v>
      </c>
      <c r="AZ80" s="78" t="s">
        <v>66</v>
      </c>
      <c r="BA80" s="78" t="str">
        <f>REPLACE(INDEX(GroupVertices[Group],MATCH(Vertices[[#This Row],[Vertex]],GroupVertices[Vertex],0)),1,1,"")</f>
        <v>15</v>
      </c>
      <c r="BB80" s="48"/>
      <c r="BC80" s="48"/>
      <c r="BD80" s="48"/>
      <c r="BE80" s="48"/>
      <c r="BF80" s="48" t="s">
        <v>457</v>
      </c>
      <c r="BG80" s="48" t="s">
        <v>457</v>
      </c>
      <c r="BH80" s="118" t="s">
        <v>2355</v>
      </c>
      <c r="BI80" s="118" t="s">
        <v>2355</v>
      </c>
      <c r="BJ80" s="118" t="s">
        <v>2258</v>
      </c>
      <c r="BK80" s="118" t="s">
        <v>2258</v>
      </c>
      <c r="BL80" s="118">
        <v>1</v>
      </c>
      <c r="BM80" s="121">
        <v>2.1739130434782608</v>
      </c>
      <c r="BN80" s="118">
        <v>0</v>
      </c>
      <c r="BO80" s="121">
        <v>0</v>
      </c>
      <c r="BP80" s="118">
        <v>0</v>
      </c>
      <c r="BQ80" s="121">
        <v>0</v>
      </c>
      <c r="BR80" s="118">
        <v>45</v>
      </c>
      <c r="BS80" s="121">
        <v>97.82608695652173</v>
      </c>
      <c r="BT80" s="118">
        <v>46</v>
      </c>
      <c r="BU80" s="2"/>
      <c r="BV80" s="3"/>
      <c r="BW80" s="3"/>
      <c r="BX80" s="3"/>
      <c r="BY80" s="3"/>
    </row>
    <row r="81" spans="1:77" ht="37.9" customHeight="1">
      <c r="A81" s="65" t="s">
        <v>300</v>
      </c>
      <c r="C81" s="66"/>
      <c r="D81" s="66" t="s">
        <v>64</v>
      </c>
      <c r="E81" s="67">
        <v>195.09814589200894</v>
      </c>
      <c r="F81" s="69"/>
      <c r="G81" s="102" t="s">
        <v>548</v>
      </c>
      <c r="H81" s="66"/>
      <c r="I81" s="70" t="s">
        <v>300</v>
      </c>
      <c r="J81" s="71"/>
      <c r="K81" s="71"/>
      <c r="L81" s="70" t="s">
        <v>1834</v>
      </c>
      <c r="M81" s="74">
        <v>21.547557251761457</v>
      </c>
      <c r="N81" s="75">
        <v>6921.36865234375</v>
      </c>
      <c r="O81" s="75">
        <v>1017.939453125</v>
      </c>
      <c r="P81" s="76"/>
      <c r="Q81" s="77"/>
      <c r="R81" s="77"/>
      <c r="S81" s="88"/>
      <c r="T81" s="48">
        <v>0</v>
      </c>
      <c r="U81" s="48">
        <v>1</v>
      </c>
      <c r="V81" s="49">
        <v>0</v>
      </c>
      <c r="W81" s="49">
        <v>0.003175</v>
      </c>
      <c r="X81" s="49">
        <v>4.4E-05</v>
      </c>
      <c r="Y81" s="49">
        <v>0.398918</v>
      </c>
      <c r="Z81" s="49">
        <v>0</v>
      </c>
      <c r="AA81" s="49">
        <v>0</v>
      </c>
      <c r="AB81" s="72">
        <v>81</v>
      </c>
      <c r="AC81" s="72"/>
      <c r="AD81" s="73"/>
      <c r="AE81" s="78" t="s">
        <v>1110</v>
      </c>
      <c r="AF81" s="78">
        <v>6344</v>
      </c>
      <c r="AG81" s="78">
        <v>16016</v>
      </c>
      <c r="AH81" s="78">
        <v>22125</v>
      </c>
      <c r="AI81" s="78">
        <v>18842</v>
      </c>
      <c r="AJ81" s="78"/>
      <c r="AK81" s="78" t="s">
        <v>1235</v>
      </c>
      <c r="AL81" s="78" t="s">
        <v>1339</v>
      </c>
      <c r="AM81" s="83" t="s">
        <v>1422</v>
      </c>
      <c r="AN81" s="78"/>
      <c r="AO81" s="80">
        <v>39917.057175925926</v>
      </c>
      <c r="AP81" s="83" t="s">
        <v>1519</v>
      </c>
      <c r="AQ81" s="78" t="b">
        <v>0</v>
      </c>
      <c r="AR81" s="78" t="b">
        <v>0</v>
      </c>
      <c r="AS81" s="78" t="b">
        <v>1</v>
      </c>
      <c r="AT81" s="78" t="s">
        <v>982</v>
      </c>
      <c r="AU81" s="78">
        <v>287</v>
      </c>
      <c r="AV81" s="83" t="s">
        <v>1585</v>
      </c>
      <c r="AW81" s="78" t="b">
        <v>0</v>
      </c>
      <c r="AX81" s="78" t="s">
        <v>1622</v>
      </c>
      <c r="AY81" s="83" t="s">
        <v>1701</v>
      </c>
      <c r="AZ81" s="78" t="s">
        <v>66</v>
      </c>
      <c r="BA81" s="78" t="str">
        <f>REPLACE(INDEX(GroupVertices[Group],MATCH(Vertices[[#This Row],[Vertex]],GroupVertices[Vertex],0)),1,1,"")</f>
        <v>14</v>
      </c>
      <c r="BB81" s="48"/>
      <c r="BC81" s="48"/>
      <c r="BD81" s="48"/>
      <c r="BE81" s="48"/>
      <c r="BF81" s="48" t="s">
        <v>452</v>
      </c>
      <c r="BG81" s="48" t="s">
        <v>452</v>
      </c>
      <c r="BH81" s="118" t="s">
        <v>2352</v>
      </c>
      <c r="BI81" s="118" t="s">
        <v>2352</v>
      </c>
      <c r="BJ81" s="118" t="s">
        <v>2257</v>
      </c>
      <c r="BK81" s="118" t="s">
        <v>2257</v>
      </c>
      <c r="BL81" s="118">
        <v>3</v>
      </c>
      <c r="BM81" s="121">
        <v>8.823529411764707</v>
      </c>
      <c r="BN81" s="118">
        <v>0</v>
      </c>
      <c r="BO81" s="121">
        <v>0</v>
      </c>
      <c r="BP81" s="118">
        <v>0</v>
      </c>
      <c r="BQ81" s="121">
        <v>0</v>
      </c>
      <c r="BR81" s="118">
        <v>31</v>
      </c>
      <c r="BS81" s="121">
        <v>91.17647058823529</v>
      </c>
      <c r="BT81" s="118">
        <v>34</v>
      </c>
      <c r="BU81" s="2"/>
      <c r="BV81" s="3"/>
      <c r="BW81" s="3"/>
      <c r="BX81" s="3"/>
      <c r="BY81" s="3"/>
    </row>
    <row r="82" spans="1:77" ht="37.9" customHeight="1">
      <c r="A82" s="65" t="s">
        <v>301</v>
      </c>
      <c r="C82" s="66"/>
      <c r="D82" s="66" t="s">
        <v>64</v>
      </c>
      <c r="E82" s="67">
        <v>162</v>
      </c>
      <c r="F82" s="69"/>
      <c r="G82" s="102" t="s">
        <v>1608</v>
      </c>
      <c r="H82" s="66"/>
      <c r="I82" s="70" t="s">
        <v>301</v>
      </c>
      <c r="J82" s="71"/>
      <c r="K82" s="71"/>
      <c r="L82" s="70" t="s">
        <v>1835</v>
      </c>
      <c r="M82" s="74">
        <v>1</v>
      </c>
      <c r="N82" s="75">
        <v>7311.02587890625</v>
      </c>
      <c r="O82" s="75">
        <v>8903.7490234375</v>
      </c>
      <c r="P82" s="76"/>
      <c r="Q82" s="77"/>
      <c r="R82" s="77"/>
      <c r="S82" s="88"/>
      <c r="T82" s="48">
        <v>1</v>
      </c>
      <c r="U82" s="48">
        <v>1</v>
      </c>
      <c r="V82" s="49">
        <v>0</v>
      </c>
      <c r="W82" s="49">
        <v>0</v>
      </c>
      <c r="X82" s="49">
        <v>0</v>
      </c>
      <c r="Y82" s="49">
        <v>0.999996</v>
      </c>
      <c r="Z82" s="49">
        <v>0</v>
      </c>
      <c r="AA82" s="49" t="s">
        <v>2570</v>
      </c>
      <c r="AB82" s="72">
        <v>82</v>
      </c>
      <c r="AC82" s="72"/>
      <c r="AD82" s="73"/>
      <c r="AE82" s="78" t="s">
        <v>1111</v>
      </c>
      <c r="AF82" s="78">
        <v>5</v>
      </c>
      <c r="AG82" s="78">
        <v>1</v>
      </c>
      <c r="AH82" s="78">
        <v>4</v>
      </c>
      <c r="AI82" s="78">
        <v>3</v>
      </c>
      <c r="AJ82" s="78"/>
      <c r="AK82" s="78"/>
      <c r="AL82" s="78"/>
      <c r="AM82" s="83" t="s">
        <v>1423</v>
      </c>
      <c r="AN82" s="78"/>
      <c r="AO82" s="80">
        <v>43546.63277777778</v>
      </c>
      <c r="AP82" s="83" t="s">
        <v>1520</v>
      </c>
      <c r="AQ82" s="78" t="b">
        <v>1</v>
      </c>
      <c r="AR82" s="78" t="b">
        <v>0</v>
      </c>
      <c r="AS82" s="78" t="b">
        <v>0</v>
      </c>
      <c r="AT82" s="78" t="s">
        <v>982</v>
      </c>
      <c r="AU82" s="78">
        <v>0</v>
      </c>
      <c r="AV82" s="78"/>
      <c r="AW82" s="78" t="b">
        <v>0</v>
      </c>
      <c r="AX82" s="78" t="s">
        <v>1622</v>
      </c>
      <c r="AY82" s="83" t="s">
        <v>1702</v>
      </c>
      <c r="AZ82" s="78" t="s">
        <v>66</v>
      </c>
      <c r="BA82" s="78" t="str">
        <f>REPLACE(INDEX(GroupVertices[Group],MATCH(Vertices[[#This Row],[Vertex]],GroupVertices[Vertex],0)),1,1,"")</f>
        <v>4</v>
      </c>
      <c r="BB82" s="48"/>
      <c r="BC82" s="48"/>
      <c r="BD82" s="48"/>
      <c r="BE82" s="48"/>
      <c r="BF82" s="48" t="s">
        <v>459</v>
      </c>
      <c r="BG82" s="48" t="s">
        <v>459</v>
      </c>
      <c r="BH82" s="118" t="s">
        <v>2356</v>
      </c>
      <c r="BI82" s="118" t="s">
        <v>2356</v>
      </c>
      <c r="BJ82" s="118" t="s">
        <v>2379</v>
      </c>
      <c r="BK82" s="118" t="s">
        <v>2379</v>
      </c>
      <c r="BL82" s="118">
        <v>0</v>
      </c>
      <c r="BM82" s="121">
        <v>0</v>
      </c>
      <c r="BN82" s="118">
        <v>0</v>
      </c>
      <c r="BO82" s="121">
        <v>0</v>
      </c>
      <c r="BP82" s="118">
        <v>0</v>
      </c>
      <c r="BQ82" s="121">
        <v>0</v>
      </c>
      <c r="BR82" s="118">
        <v>19</v>
      </c>
      <c r="BS82" s="121">
        <v>100</v>
      </c>
      <c r="BT82" s="118">
        <v>19</v>
      </c>
      <c r="BU82" s="2"/>
      <c r="BV82" s="3"/>
      <c r="BW82" s="3"/>
      <c r="BX82" s="3"/>
      <c r="BY82" s="3"/>
    </row>
    <row r="83" spans="1:77" ht="37.9" customHeight="1">
      <c r="A83" s="65" t="s">
        <v>302</v>
      </c>
      <c r="C83" s="66"/>
      <c r="D83" s="66" t="s">
        <v>64</v>
      </c>
      <c r="E83" s="67">
        <v>162.12606849200202</v>
      </c>
      <c r="F83" s="69"/>
      <c r="G83" s="102" t="s">
        <v>549</v>
      </c>
      <c r="H83" s="66"/>
      <c r="I83" s="70" t="s">
        <v>302</v>
      </c>
      <c r="J83" s="71"/>
      <c r="K83" s="71"/>
      <c r="L83" s="70" t="s">
        <v>1836</v>
      </c>
      <c r="M83" s="74">
        <v>1.0782641893448297</v>
      </c>
      <c r="N83" s="75">
        <v>1632.339111328125</v>
      </c>
      <c r="O83" s="75">
        <v>2977.175048828125</v>
      </c>
      <c r="P83" s="76"/>
      <c r="Q83" s="77"/>
      <c r="R83" s="77"/>
      <c r="S83" s="88"/>
      <c r="T83" s="48">
        <v>0</v>
      </c>
      <c r="U83" s="48">
        <v>4</v>
      </c>
      <c r="V83" s="49">
        <v>0.032258</v>
      </c>
      <c r="W83" s="49">
        <v>0.005988</v>
      </c>
      <c r="X83" s="49">
        <v>0.012329</v>
      </c>
      <c r="Y83" s="49">
        <v>0.577765</v>
      </c>
      <c r="Z83" s="49">
        <v>0.5</v>
      </c>
      <c r="AA83" s="49">
        <v>0</v>
      </c>
      <c r="AB83" s="72">
        <v>83</v>
      </c>
      <c r="AC83" s="72"/>
      <c r="AD83" s="73"/>
      <c r="AE83" s="78" t="s">
        <v>1112</v>
      </c>
      <c r="AF83" s="78">
        <v>1316</v>
      </c>
      <c r="AG83" s="78">
        <v>62</v>
      </c>
      <c r="AH83" s="78">
        <v>2274</v>
      </c>
      <c r="AI83" s="78">
        <v>736</v>
      </c>
      <c r="AJ83" s="78"/>
      <c r="AK83" s="78" t="s">
        <v>1236</v>
      </c>
      <c r="AL83" s="78"/>
      <c r="AM83" s="78"/>
      <c r="AN83" s="78"/>
      <c r="AO83" s="80">
        <v>43582.85475694444</v>
      </c>
      <c r="AP83" s="83" t="s">
        <v>1521</v>
      </c>
      <c r="AQ83" s="78" t="b">
        <v>1</v>
      </c>
      <c r="AR83" s="78" t="b">
        <v>0</v>
      </c>
      <c r="AS83" s="78" t="b">
        <v>1</v>
      </c>
      <c r="AT83" s="78" t="s">
        <v>1574</v>
      </c>
      <c r="AU83" s="78">
        <v>1</v>
      </c>
      <c r="AV83" s="78"/>
      <c r="AW83" s="78" t="b">
        <v>0</v>
      </c>
      <c r="AX83" s="78" t="s">
        <v>1622</v>
      </c>
      <c r="AY83" s="83" t="s">
        <v>1703</v>
      </c>
      <c r="AZ83" s="78" t="s">
        <v>66</v>
      </c>
      <c r="BA83" s="78" t="str">
        <f>REPLACE(INDEX(GroupVertices[Group],MATCH(Vertices[[#This Row],[Vertex]],GroupVertices[Vertex],0)),1,1,"")</f>
        <v>1</v>
      </c>
      <c r="BB83" s="48"/>
      <c r="BC83" s="48"/>
      <c r="BD83" s="48"/>
      <c r="BE83" s="48"/>
      <c r="BF83" s="48" t="s">
        <v>449</v>
      </c>
      <c r="BG83" s="48" t="s">
        <v>449</v>
      </c>
      <c r="BH83" s="118" t="s">
        <v>2349</v>
      </c>
      <c r="BI83" s="118" t="s">
        <v>2349</v>
      </c>
      <c r="BJ83" s="118" t="s">
        <v>2246</v>
      </c>
      <c r="BK83" s="118" t="s">
        <v>2246</v>
      </c>
      <c r="BL83" s="118">
        <v>2</v>
      </c>
      <c r="BM83" s="121">
        <v>7.142857142857143</v>
      </c>
      <c r="BN83" s="118">
        <v>0</v>
      </c>
      <c r="BO83" s="121">
        <v>0</v>
      </c>
      <c r="BP83" s="118">
        <v>0</v>
      </c>
      <c r="BQ83" s="121">
        <v>0</v>
      </c>
      <c r="BR83" s="118">
        <v>26</v>
      </c>
      <c r="BS83" s="121">
        <v>92.85714285714286</v>
      </c>
      <c r="BT83" s="118">
        <v>28</v>
      </c>
      <c r="BU83" s="2"/>
      <c r="BV83" s="3"/>
      <c r="BW83" s="3"/>
      <c r="BX83" s="3"/>
      <c r="BY83" s="3"/>
    </row>
    <row r="84" spans="1:77" ht="37.9" customHeight="1">
      <c r="A84" s="65" t="s">
        <v>303</v>
      </c>
      <c r="C84" s="66"/>
      <c r="D84" s="66" t="s">
        <v>64</v>
      </c>
      <c r="E84" s="67">
        <v>162.66547630204352</v>
      </c>
      <c r="F84" s="69"/>
      <c r="G84" s="102" t="s">
        <v>550</v>
      </c>
      <c r="H84" s="66"/>
      <c r="I84" s="70" t="s">
        <v>303</v>
      </c>
      <c r="J84" s="71"/>
      <c r="K84" s="71"/>
      <c r="L84" s="70" t="s">
        <v>1837</v>
      </c>
      <c r="M84" s="74">
        <v>1.4131322781809046</v>
      </c>
      <c r="N84" s="75">
        <v>3106.046875</v>
      </c>
      <c r="O84" s="75">
        <v>8509.8369140625</v>
      </c>
      <c r="P84" s="76"/>
      <c r="Q84" s="77"/>
      <c r="R84" s="77"/>
      <c r="S84" s="88"/>
      <c r="T84" s="48">
        <v>0</v>
      </c>
      <c r="U84" s="48">
        <v>4</v>
      </c>
      <c r="V84" s="49">
        <v>0.032258</v>
      </c>
      <c r="W84" s="49">
        <v>0.005988</v>
      </c>
      <c r="X84" s="49">
        <v>0.012329</v>
      </c>
      <c r="Y84" s="49">
        <v>0.577765</v>
      </c>
      <c r="Z84" s="49">
        <v>0.5</v>
      </c>
      <c r="AA84" s="49">
        <v>0</v>
      </c>
      <c r="AB84" s="72">
        <v>84</v>
      </c>
      <c r="AC84" s="72"/>
      <c r="AD84" s="73"/>
      <c r="AE84" s="78" t="s">
        <v>1113</v>
      </c>
      <c r="AF84" s="78">
        <v>2245</v>
      </c>
      <c r="AG84" s="78">
        <v>323</v>
      </c>
      <c r="AH84" s="78">
        <v>2462</v>
      </c>
      <c r="AI84" s="78">
        <v>464</v>
      </c>
      <c r="AJ84" s="78"/>
      <c r="AK84" s="78"/>
      <c r="AL84" s="78" t="s">
        <v>1344</v>
      </c>
      <c r="AM84" s="78"/>
      <c r="AN84" s="78"/>
      <c r="AO84" s="80">
        <v>39872.602951388886</v>
      </c>
      <c r="AP84" s="78"/>
      <c r="AQ84" s="78" t="b">
        <v>1</v>
      </c>
      <c r="AR84" s="78" t="b">
        <v>0</v>
      </c>
      <c r="AS84" s="78" t="b">
        <v>1</v>
      </c>
      <c r="AT84" s="78" t="s">
        <v>982</v>
      </c>
      <c r="AU84" s="78">
        <v>2</v>
      </c>
      <c r="AV84" s="83" t="s">
        <v>1578</v>
      </c>
      <c r="AW84" s="78" t="b">
        <v>0</v>
      </c>
      <c r="AX84" s="78" t="s">
        <v>1622</v>
      </c>
      <c r="AY84" s="83" t="s">
        <v>1704</v>
      </c>
      <c r="AZ84" s="78" t="s">
        <v>66</v>
      </c>
      <c r="BA84" s="78" t="str">
        <f>REPLACE(INDEX(GroupVertices[Group],MATCH(Vertices[[#This Row],[Vertex]],GroupVertices[Vertex],0)),1,1,"")</f>
        <v>1</v>
      </c>
      <c r="BB84" s="48"/>
      <c r="BC84" s="48"/>
      <c r="BD84" s="48"/>
      <c r="BE84" s="48"/>
      <c r="BF84" s="48" t="s">
        <v>449</v>
      </c>
      <c r="BG84" s="48" t="s">
        <v>449</v>
      </c>
      <c r="BH84" s="118" t="s">
        <v>2349</v>
      </c>
      <c r="BI84" s="118" t="s">
        <v>2349</v>
      </c>
      <c r="BJ84" s="118" t="s">
        <v>2246</v>
      </c>
      <c r="BK84" s="118" t="s">
        <v>2246</v>
      </c>
      <c r="BL84" s="118">
        <v>2</v>
      </c>
      <c r="BM84" s="121">
        <v>7.142857142857143</v>
      </c>
      <c r="BN84" s="118">
        <v>0</v>
      </c>
      <c r="BO84" s="121">
        <v>0</v>
      </c>
      <c r="BP84" s="118">
        <v>0</v>
      </c>
      <c r="BQ84" s="121">
        <v>0</v>
      </c>
      <c r="BR84" s="118">
        <v>26</v>
      </c>
      <c r="BS84" s="121">
        <v>92.85714285714286</v>
      </c>
      <c r="BT84" s="118">
        <v>28</v>
      </c>
      <c r="BU84" s="2"/>
      <c r="BV84" s="3"/>
      <c r="BW84" s="3"/>
      <c r="BX84" s="3"/>
      <c r="BY84" s="3"/>
    </row>
    <row r="85" spans="1:77" ht="37.9" customHeight="1">
      <c r="A85" s="65" t="s">
        <v>304</v>
      </c>
      <c r="C85" s="66"/>
      <c r="D85" s="66" t="s">
        <v>64</v>
      </c>
      <c r="E85" s="67">
        <v>162.2976043089884</v>
      </c>
      <c r="F85" s="69"/>
      <c r="G85" s="102" t="s">
        <v>551</v>
      </c>
      <c r="H85" s="66"/>
      <c r="I85" s="70" t="s">
        <v>304</v>
      </c>
      <c r="J85" s="71"/>
      <c r="K85" s="71"/>
      <c r="L85" s="70" t="s">
        <v>1838</v>
      </c>
      <c r="M85" s="74">
        <v>1.1847548076336964</v>
      </c>
      <c r="N85" s="75">
        <v>4101.4931640625</v>
      </c>
      <c r="O85" s="75">
        <v>2946.330322265625</v>
      </c>
      <c r="P85" s="76"/>
      <c r="Q85" s="77"/>
      <c r="R85" s="77"/>
      <c r="S85" s="88"/>
      <c r="T85" s="48">
        <v>0</v>
      </c>
      <c r="U85" s="48">
        <v>4</v>
      </c>
      <c r="V85" s="49">
        <v>0.032258</v>
      </c>
      <c r="W85" s="49">
        <v>0.005988</v>
      </c>
      <c r="X85" s="49">
        <v>0.012329</v>
      </c>
      <c r="Y85" s="49">
        <v>0.577765</v>
      </c>
      <c r="Z85" s="49">
        <v>0.5</v>
      </c>
      <c r="AA85" s="49">
        <v>0</v>
      </c>
      <c r="AB85" s="72">
        <v>85</v>
      </c>
      <c r="AC85" s="72"/>
      <c r="AD85" s="73"/>
      <c r="AE85" s="78" t="s">
        <v>304</v>
      </c>
      <c r="AF85" s="78">
        <v>0</v>
      </c>
      <c r="AG85" s="78">
        <v>145</v>
      </c>
      <c r="AH85" s="78">
        <v>24598</v>
      </c>
      <c r="AI85" s="78">
        <v>0</v>
      </c>
      <c r="AJ85" s="78"/>
      <c r="AK85" s="78"/>
      <c r="AL85" s="78"/>
      <c r="AM85" s="78"/>
      <c r="AN85" s="78"/>
      <c r="AO85" s="80">
        <v>40606.7293287037</v>
      </c>
      <c r="AP85" s="78"/>
      <c r="AQ85" s="78" t="b">
        <v>1</v>
      </c>
      <c r="AR85" s="78" t="b">
        <v>1</v>
      </c>
      <c r="AS85" s="78" t="b">
        <v>0</v>
      </c>
      <c r="AT85" s="78" t="s">
        <v>982</v>
      </c>
      <c r="AU85" s="78">
        <v>37</v>
      </c>
      <c r="AV85" s="83" t="s">
        <v>1578</v>
      </c>
      <c r="AW85" s="78" t="b">
        <v>0</v>
      </c>
      <c r="AX85" s="78" t="s">
        <v>1622</v>
      </c>
      <c r="AY85" s="83" t="s">
        <v>1705</v>
      </c>
      <c r="AZ85" s="78" t="s">
        <v>66</v>
      </c>
      <c r="BA85" s="78" t="str">
        <f>REPLACE(INDEX(GroupVertices[Group],MATCH(Vertices[[#This Row],[Vertex]],GroupVertices[Vertex],0)),1,1,"")</f>
        <v>1</v>
      </c>
      <c r="BB85" s="48"/>
      <c r="BC85" s="48"/>
      <c r="BD85" s="48"/>
      <c r="BE85" s="48"/>
      <c r="BF85" s="48" t="s">
        <v>449</v>
      </c>
      <c r="BG85" s="48" t="s">
        <v>449</v>
      </c>
      <c r="BH85" s="118" t="s">
        <v>2349</v>
      </c>
      <c r="BI85" s="118" t="s">
        <v>2349</v>
      </c>
      <c r="BJ85" s="118" t="s">
        <v>2246</v>
      </c>
      <c r="BK85" s="118" t="s">
        <v>2246</v>
      </c>
      <c r="BL85" s="118">
        <v>4</v>
      </c>
      <c r="BM85" s="121">
        <v>7.142857142857143</v>
      </c>
      <c r="BN85" s="118">
        <v>0</v>
      </c>
      <c r="BO85" s="121">
        <v>0</v>
      </c>
      <c r="BP85" s="118">
        <v>0</v>
      </c>
      <c r="BQ85" s="121">
        <v>0</v>
      </c>
      <c r="BR85" s="118">
        <v>52</v>
      </c>
      <c r="BS85" s="121">
        <v>92.85714285714286</v>
      </c>
      <c r="BT85" s="118">
        <v>56</v>
      </c>
      <c r="BU85" s="2"/>
      <c r="BV85" s="3"/>
      <c r="BW85" s="3"/>
      <c r="BX85" s="3"/>
      <c r="BY85" s="3"/>
    </row>
    <row r="86" spans="1:77" ht="37.9" customHeight="1">
      <c r="A86" s="65" t="s">
        <v>305</v>
      </c>
      <c r="C86" s="66"/>
      <c r="D86" s="66" t="s">
        <v>64</v>
      </c>
      <c r="E86" s="67">
        <v>162.04546732498434</v>
      </c>
      <c r="F86" s="69"/>
      <c r="G86" s="102" t="s">
        <v>552</v>
      </c>
      <c r="H86" s="66"/>
      <c r="I86" s="70" t="s">
        <v>305</v>
      </c>
      <c r="J86" s="71"/>
      <c r="K86" s="71"/>
      <c r="L86" s="70" t="s">
        <v>1839</v>
      </c>
      <c r="M86" s="74">
        <v>1.028226428944037</v>
      </c>
      <c r="N86" s="75">
        <v>4404.521484375</v>
      </c>
      <c r="O86" s="75">
        <v>6524.59716796875</v>
      </c>
      <c r="P86" s="76"/>
      <c r="Q86" s="77"/>
      <c r="R86" s="77"/>
      <c r="S86" s="88"/>
      <c r="T86" s="48">
        <v>0</v>
      </c>
      <c r="U86" s="48">
        <v>4</v>
      </c>
      <c r="V86" s="49">
        <v>0.032258</v>
      </c>
      <c r="W86" s="49">
        <v>0.005988</v>
      </c>
      <c r="X86" s="49">
        <v>0.012329</v>
      </c>
      <c r="Y86" s="49">
        <v>0.577765</v>
      </c>
      <c r="Z86" s="49">
        <v>0.5</v>
      </c>
      <c r="AA86" s="49">
        <v>0</v>
      </c>
      <c r="AB86" s="72">
        <v>86</v>
      </c>
      <c r="AC86" s="72"/>
      <c r="AD86" s="73"/>
      <c r="AE86" s="78" t="s">
        <v>1114</v>
      </c>
      <c r="AF86" s="78">
        <v>504</v>
      </c>
      <c r="AG86" s="78">
        <v>23</v>
      </c>
      <c r="AH86" s="78">
        <v>69</v>
      </c>
      <c r="AI86" s="78">
        <v>138</v>
      </c>
      <c r="AJ86" s="78"/>
      <c r="AK86" s="78" t="s">
        <v>1237</v>
      </c>
      <c r="AL86" s="78"/>
      <c r="AM86" s="78"/>
      <c r="AN86" s="78"/>
      <c r="AO86" s="80">
        <v>43599.67576388889</v>
      </c>
      <c r="AP86" s="83" t="s">
        <v>1522</v>
      </c>
      <c r="AQ86" s="78" t="b">
        <v>1</v>
      </c>
      <c r="AR86" s="78" t="b">
        <v>0</v>
      </c>
      <c r="AS86" s="78" t="b">
        <v>0</v>
      </c>
      <c r="AT86" s="78" t="s">
        <v>1575</v>
      </c>
      <c r="AU86" s="78">
        <v>0</v>
      </c>
      <c r="AV86" s="78"/>
      <c r="AW86" s="78" t="b">
        <v>0</v>
      </c>
      <c r="AX86" s="78" t="s">
        <v>1622</v>
      </c>
      <c r="AY86" s="83" t="s">
        <v>1706</v>
      </c>
      <c r="AZ86" s="78" t="s">
        <v>66</v>
      </c>
      <c r="BA86" s="78" t="str">
        <f>REPLACE(INDEX(GroupVertices[Group],MATCH(Vertices[[#This Row],[Vertex]],GroupVertices[Vertex],0)),1,1,"")</f>
        <v>1</v>
      </c>
      <c r="BB86" s="48"/>
      <c r="BC86" s="48"/>
      <c r="BD86" s="48"/>
      <c r="BE86" s="48"/>
      <c r="BF86" s="48" t="s">
        <v>449</v>
      </c>
      <c r="BG86" s="48" t="s">
        <v>449</v>
      </c>
      <c r="BH86" s="118" t="s">
        <v>2349</v>
      </c>
      <c r="BI86" s="118" t="s">
        <v>2349</v>
      </c>
      <c r="BJ86" s="118" t="s">
        <v>2246</v>
      </c>
      <c r="BK86" s="118" t="s">
        <v>2246</v>
      </c>
      <c r="BL86" s="118">
        <v>2</v>
      </c>
      <c r="BM86" s="121">
        <v>7.142857142857143</v>
      </c>
      <c r="BN86" s="118">
        <v>0</v>
      </c>
      <c r="BO86" s="121">
        <v>0</v>
      </c>
      <c r="BP86" s="118">
        <v>0</v>
      </c>
      <c r="BQ86" s="121">
        <v>0</v>
      </c>
      <c r="BR86" s="118">
        <v>26</v>
      </c>
      <c r="BS86" s="121">
        <v>92.85714285714286</v>
      </c>
      <c r="BT86" s="118">
        <v>28</v>
      </c>
      <c r="BU86" s="2"/>
      <c r="BV86" s="3"/>
      <c r="BW86" s="3"/>
      <c r="BX86" s="3"/>
      <c r="BY86" s="3"/>
    </row>
    <row r="87" spans="1:77" ht="37.9" customHeight="1">
      <c r="A87" s="65" t="s">
        <v>306</v>
      </c>
      <c r="C87" s="66"/>
      <c r="D87" s="66" t="s">
        <v>64</v>
      </c>
      <c r="E87" s="67">
        <v>162.2314700181021</v>
      </c>
      <c r="F87" s="69"/>
      <c r="G87" s="102" t="s">
        <v>553</v>
      </c>
      <c r="H87" s="66"/>
      <c r="I87" s="70" t="s">
        <v>306</v>
      </c>
      <c r="J87" s="71"/>
      <c r="K87" s="71"/>
      <c r="L87" s="70" t="s">
        <v>1840</v>
      </c>
      <c r="M87" s="74">
        <v>1.1436981837150972</v>
      </c>
      <c r="N87" s="75">
        <v>4487.923828125</v>
      </c>
      <c r="O87" s="75">
        <v>3089.32763671875</v>
      </c>
      <c r="P87" s="76"/>
      <c r="Q87" s="77"/>
      <c r="R87" s="77"/>
      <c r="S87" s="88"/>
      <c r="T87" s="48">
        <v>0</v>
      </c>
      <c r="U87" s="48">
        <v>4</v>
      </c>
      <c r="V87" s="49">
        <v>0.032258</v>
      </c>
      <c r="W87" s="49">
        <v>0.005988</v>
      </c>
      <c r="X87" s="49">
        <v>0.012329</v>
      </c>
      <c r="Y87" s="49">
        <v>0.577765</v>
      </c>
      <c r="Z87" s="49">
        <v>0.5</v>
      </c>
      <c r="AA87" s="49">
        <v>0</v>
      </c>
      <c r="AB87" s="72">
        <v>87</v>
      </c>
      <c r="AC87" s="72"/>
      <c r="AD87" s="73"/>
      <c r="AE87" s="78" t="s">
        <v>1115</v>
      </c>
      <c r="AF87" s="78">
        <v>980</v>
      </c>
      <c r="AG87" s="78">
        <v>113</v>
      </c>
      <c r="AH87" s="78">
        <v>21567</v>
      </c>
      <c r="AI87" s="78">
        <v>20157</v>
      </c>
      <c r="AJ87" s="78"/>
      <c r="AK87" s="78" t="s">
        <v>1238</v>
      </c>
      <c r="AL87" s="78" t="s">
        <v>1345</v>
      </c>
      <c r="AM87" s="78"/>
      <c r="AN87" s="78"/>
      <c r="AO87" s="80">
        <v>41843.578888888886</v>
      </c>
      <c r="AP87" s="83" t="s">
        <v>1523</v>
      </c>
      <c r="AQ87" s="78" t="b">
        <v>1</v>
      </c>
      <c r="AR87" s="78" t="b">
        <v>0</v>
      </c>
      <c r="AS87" s="78" t="b">
        <v>0</v>
      </c>
      <c r="AT87" s="78" t="s">
        <v>1576</v>
      </c>
      <c r="AU87" s="78">
        <v>1</v>
      </c>
      <c r="AV87" s="83" t="s">
        <v>1578</v>
      </c>
      <c r="AW87" s="78" t="b">
        <v>0</v>
      </c>
      <c r="AX87" s="78" t="s">
        <v>1622</v>
      </c>
      <c r="AY87" s="83" t="s">
        <v>1707</v>
      </c>
      <c r="AZ87" s="78" t="s">
        <v>66</v>
      </c>
      <c r="BA87" s="78" t="str">
        <f>REPLACE(INDEX(GroupVertices[Group],MATCH(Vertices[[#This Row],[Vertex]],GroupVertices[Vertex],0)),1,1,"")</f>
        <v>1</v>
      </c>
      <c r="BB87" s="48"/>
      <c r="BC87" s="48"/>
      <c r="BD87" s="48"/>
      <c r="BE87" s="48"/>
      <c r="BF87" s="48" t="s">
        <v>449</v>
      </c>
      <c r="BG87" s="48" t="s">
        <v>449</v>
      </c>
      <c r="BH87" s="118" t="s">
        <v>2349</v>
      </c>
      <c r="BI87" s="118" t="s">
        <v>2349</v>
      </c>
      <c r="BJ87" s="118" t="s">
        <v>2246</v>
      </c>
      <c r="BK87" s="118" t="s">
        <v>2246</v>
      </c>
      <c r="BL87" s="118">
        <v>2</v>
      </c>
      <c r="BM87" s="121">
        <v>7.142857142857143</v>
      </c>
      <c r="BN87" s="118">
        <v>0</v>
      </c>
      <c r="BO87" s="121">
        <v>0</v>
      </c>
      <c r="BP87" s="118">
        <v>0</v>
      </c>
      <c r="BQ87" s="121">
        <v>0</v>
      </c>
      <c r="BR87" s="118">
        <v>26</v>
      </c>
      <c r="BS87" s="121">
        <v>92.85714285714286</v>
      </c>
      <c r="BT87" s="118">
        <v>28</v>
      </c>
      <c r="BU87" s="2"/>
      <c r="BV87" s="3"/>
      <c r="BW87" s="3"/>
      <c r="BX87" s="3"/>
      <c r="BY87" s="3"/>
    </row>
    <row r="88" spans="1:77" ht="37.9" customHeight="1">
      <c r="A88" s="65" t="s">
        <v>307</v>
      </c>
      <c r="C88" s="66"/>
      <c r="D88" s="66" t="s">
        <v>64</v>
      </c>
      <c r="E88" s="67">
        <v>216.1639842358895</v>
      </c>
      <c r="F88" s="69"/>
      <c r="G88" s="102" t="s">
        <v>554</v>
      </c>
      <c r="H88" s="66"/>
      <c r="I88" s="70" t="s">
        <v>307</v>
      </c>
      <c r="J88" s="71"/>
      <c r="K88" s="71"/>
      <c r="L88" s="70" t="s">
        <v>1841</v>
      </c>
      <c r="M88" s="74">
        <v>34.62537498933277</v>
      </c>
      <c r="N88" s="75">
        <v>3481.8564453125</v>
      </c>
      <c r="O88" s="75">
        <v>6325.8359375</v>
      </c>
      <c r="P88" s="76"/>
      <c r="Q88" s="77"/>
      <c r="R88" s="77"/>
      <c r="S88" s="88"/>
      <c r="T88" s="48">
        <v>0</v>
      </c>
      <c r="U88" s="48">
        <v>4</v>
      </c>
      <c r="V88" s="49">
        <v>0.032258</v>
      </c>
      <c r="W88" s="49">
        <v>0.005988</v>
      </c>
      <c r="X88" s="49">
        <v>0.012329</v>
      </c>
      <c r="Y88" s="49">
        <v>0.577765</v>
      </c>
      <c r="Z88" s="49">
        <v>0.5</v>
      </c>
      <c r="AA88" s="49">
        <v>0</v>
      </c>
      <c r="AB88" s="72">
        <v>88</v>
      </c>
      <c r="AC88" s="72"/>
      <c r="AD88" s="73"/>
      <c r="AE88" s="78" t="s">
        <v>1116</v>
      </c>
      <c r="AF88" s="78">
        <v>1</v>
      </c>
      <c r="AG88" s="78">
        <v>26209</v>
      </c>
      <c r="AH88" s="78">
        <v>1438566</v>
      </c>
      <c r="AI88" s="78">
        <v>7</v>
      </c>
      <c r="AJ88" s="78"/>
      <c r="AK88" s="78" t="s">
        <v>1239</v>
      </c>
      <c r="AL88" s="78" t="s">
        <v>1346</v>
      </c>
      <c r="AM88" s="78"/>
      <c r="AN88" s="78"/>
      <c r="AO88" s="80">
        <v>42445.63966435185</v>
      </c>
      <c r="AP88" s="83" t="s">
        <v>1524</v>
      </c>
      <c r="AQ88" s="78" t="b">
        <v>1</v>
      </c>
      <c r="AR88" s="78" t="b">
        <v>0</v>
      </c>
      <c r="AS88" s="78" t="b">
        <v>0</v>
      </c>
      <c r="AT88" s="78" t="s">
        <v>982</v>
      </c>
      <c r="AU88" s="78">
        <v>7269</v>
      </c>
      <c r="AV88" s="78"/>
      <c r="AW88" s="78" t="b">
        <v>0</v>
      </c>
      <c r="AX88" s="78" t="s">
        <v>1622</v>
      </c>
      <c r="AY88" s="83" t="s">
        <v>1708</v>
      </c>
      <c r="AZ88" s="78" t="s">
        <v>66</v>
      </c>
      <c r="BA88" s="78" t="str">
        <f>REPLACE(INDEX(GroupVertices[Group],MATCH(Vertices[[#This Row],[Vertex]],GroupVertices[Vertex],0)),1,1,"")</f>
        <v>1</v>
      </c>
      <c r="BB88" s="48"/>
      <c r="BC88" s="48"/>
      <c r="BD88" s="48"/>
      <c r="BE88" s="48"/>
      <c r="BF88" s="48" t="s">
        <v>449</v>
      </c>
      <c r="BG88" s="48" t="s">
        <v>449</v>
      </c>
      <c r="BH88" s="118" t="s">
        <v>2349</v>
      </c>
      <c r="BI88" s="118" t="s">
        <v>2349</v>
      </c>
      <c r="BJ88" s="118" t="s">
        <v>2246</v>
      </c>
      <c r="BK88" s="118" t="s">
        <v>2246</v>
      </c>
      <c r="BL88" s="118">
        <v>2</v>
      </c>
      <c r="BM88" s="121">
        <v>7.142857142857143</v>
      </c>
      <c r="BN88" s="118">
        <v>0</v>
      </c>
      <c r="BO88" s="121">
        <v>0</v>
      </c>
      <c r="BP88" s="118">
        <v>0</v>
      </c>
      <c r="BQ88" s="121">
        <v>0</v>
      </c>
      <c r="BR88" s="118">
        <v>26</v>
      </c>
      <c r="BS88" s="121">
        <v>92.85714285714286</v>
      </c>
      <c r="BT88" s="118">
        <v>28</v>
      </c>
      <c r="BU88" s="2"/>
      <c r="BV88" s="3"/>
      <c r="BW88" s="3"/>
      <c r="BX88" s="3"/>
      <c r="BY88" s="3"/>
    </row>
    <row r="89" spans="1:77" ht="37.9" customHeight="1">
      <c r="A89" s="65" t="s">
        <v>308</v>
      </c>
      <c r="C89" s="66"/>
      <c r="D89" s="66" t="s">
        <v>64</v>
      </c>
      <c r="E89" s="67">
        <v>162.26867055672565</v>
      </c>
      <c r="F89" s="69"/>
      <c r="G89" s="102" t="s">
        <v>555</v>
      </c>
      <c r="H89" s="66"/>
      <c r="I89" s="70" t="s">
        <v>308</v>
      </c>
      <c r="J89" s="71"/>
      <c r="K89" s="71"/>
      <c r="L89" s="70" t="s">
        <v>1842</v>
      </c>
      <c r="M89" s="74">
        <v>1.1667925346693093</v>
      </c>
      <c r="N89" s="75">
        <v>3756.46728515625</v>
      </c>
      <c r="O89" s="75">
        <v>7577.6630859375</v>
      </c>
      <c r="P89" s="76"/>
      <c r="Q89" s="77"/>
      <c r="R89" s="77"/>
      <c r="S89" s="88"/>
      <c r="T89" s="48">
        <v>0</v>
      </c>
      <c r="U89" s="48">
        <v>4</v>
      </c>
      <c r="V89" s="49">
        <v>0.032258</v>
      </c>
      <c r="W89" s="49">
        <v>0.005988</v>
      </c>
      <c r="X89" s="49">
        <v>0.012329</v>
      </c>
      <c r="Y89" s="49">
        <v>0.577765</v>
      </c>
      <c r="Z89" s="49">
        <v>0.5</v>
      </c>
      <c r="AA89" s="49">
        <v>0</v>
      </c>
      <c r="AB89" s="72">
        <v>89</v>
      </c>
      <c r="AC89" s="72"/>
      <c r="AD89" s="73"/>
      <c r="AE89" s="78" t="s">
        <v>1117</v>
      </c>
      <c r="AF89" s="78">
        <v>78</v>
      </c>
      <c r="AG89" s="78">
        <v>131</v>
      </c>
      <c r="AH89" s="78">
        <v>1828</v>
      </c>
      <c r="AI89" s="78">
        <v>9</v>
      </c>
      <c r="AJ89" s="78"/>
      <c r="AK89" s="78" t="s">
        <v>1240</v>
      </c>
      <c r="AL89" s="78" t="s">
        <v>1347</v>
      </c>
      <c r="AM89" s="78"/>
      <c r="AN89" s="78"/>
      <c r="AO89" s="80">
        <v>42052.76484953704</v>
      </c>
      <c r="AP89" s="83" t="s">
        <v>1525</v>
      </c>
      <c r="AQ89" s="78" t="b">
        <v>1</v>
      </c>
      <c r="AR89" s="78" t="b">
        <v>0</v>
      </c>
      <c r="AS89" s="78" t="b">
        <v>1</v>
      </c>
      <c r="AT89" s="78" t="s">
        <v>1575</v>
      </c>
      <c r="AU89" s="78">
        <v>0</v>
      </c>
      <c r="AV89" s="83" t="s">
        <v>1578</v>
      </c>
      <c r="AW89" s="78" t="b">
        <v>0</v>
      </c>
      <c r="AX89" s="78" t="s">
        <v>1622</v>
      </c>
      <c r="AY89" s="83" t="s">
        <v>1709</v>
      </c>
      <c r="AZ89" s="78" t="s">
        <v>66</v>
      </c>
      <c r="BA89" s="78" t="str">
        <f>REPLACE(INDEX(GroupVertices[Group],MATCH(Vertices[[#This Row],[Vertex]],GroupVertices[Vertex],0)),1,1,"")</f>
        <v>1</v>
      </c>
      <c r="BB89" s="48"/>
      <c r="BC89" s="48"/>
      <c r="BD89" s="48"/>
      <c r="BE89" s="48"/>
      <c r="BF89" s="48" t="s">
        <v>449</v>
      </c>
      <c r="BG89" s="48" t="s">
        <v>449</v>
      </c>
      <c r="BH89" s="118" t="s">
        <v>2349</v>
      </c>
      <c r="BI89" s="118" t="s">
        <v>2349</v>
      </c>
      <c r="BJ89" s="118" t="s">
        <v>2246</v>
      </c>
      <c r="BK89" s="118" t="s">
        <v>2246</v>
      </c>
      <c r="BL89" s="118">
        <v>2</v>
      </c>
      <c r="BM89" s="121">
        <v>7.142857142857143</v>
      </c>
      <c r="BN89" s="118">
        <v>0</v>
      </c>
      <c r="BO89" s="121">
        <v>0</v>
      </c>
      <c r="BP89" s="118">
        <v>0</v>
      </c>
      <c r="BQ89" s="121">
        <v>0</v>
      </c>
      <c r="BR89" s="118">
        <v>26</v>
      </c>
      <c r="BS89" s="121">
        <v>92.85714285714286</v>
      </c>
      <c r="BT89" s="118">
        <v>28</v>
      </c>
      <c r="BU89" s="2"/>
      <c r="BV89" s="3"/>
      <c r="BW89" s="3"/>
      <c r="BX89" s="3"/>
      <c r="BY89" s="3"/>
    </row>
    <row r="90" spans="1:77" ht="37.9" customHeight="1">
      <c r="A90" s="65" t="s">
        <v>309</v>
      </c>
      <c r="C90" s="66"/>
      <c r="D90" s="66" t="s">
        <v>64</v>
      </c>
      <c r="E90" s="67">
        <v>168.4770271136782</v>
      </c>
      <c r="F90" s="69"/>
      <c r="G90" s="102" t="s">
        <v>556</v>
      </c>
      <c r="H90" s="66"/>
      <c r="I90" s="70" t="s">
        <v>309</v>
      </c>
      <c r="J90" s="71"/>
      <c r="K90" s="71"/>
      <c r="L90" s="70" t="s">
        <v>1843</v>
      </c>
      <c r="M90" s="74">
        <v>5.0209831050278115</v>
      </c>
      <c r="N90" s="75">
        <v>1713.1524658203125</v>
      </c>
      <c r="O90" s="75">
        <v>4776.09130859375</v>
      </c>
      <c r="P90" s="76"/>
      <c r="Q90" s="77"/>
      <c r="R90" s="77"/>
      <c r="S90" s="88"/>
      <c r="T90" s="48">
        <v>0</v>
      </c>
      <c r="U90" s="48">
        <v>4</v>
      </c>
      <c r="V90" s="49">
        <v>0.032258</v>
      </c>
      <c r="W90" s="49">
        <v>0.005988</v>
      </c>
      <c r="X90" s="49">
        <v>0.012329</v>
      </c>
      <c r="Y90" s="49">
        <v>0.577765</v>
      </c>
      <c r="Z90" s="49">
        <v>0.5</v>
      </c>
      <c r="AA90" s="49">
        <v>0</v>
      </c>
      <c r="AB90" s="72">
        <v>90</v>
      </c>
      <c r="AC90" s="72"/>
      <c r="AD90" s="73"/>
      <c r="AE90" s="78" t="s">
        <v>1118</v>
      </c>
      <c r="AF90" s="78">
        <v>3397</v>
      </c>
      <c r="AG90" s="78">
        <v>3135</v>
      </c>
      <c r="AH90" s="78">
        <v>48386</v>
      </c>
      <c r="AI90" s="78">
        <v>60578</v>
      </c>
      <c r="AJ90" s="78"/>
      <c r="AK90" s="78" t="s">
        <v>1241</v>
      </c>
      <c r="AL90" s="78" t="s">
        <v>1348</v>
      </c>
      <c r="AM90" s="83" t="s">
        <v>1424</v>
      </c>
      <c r="AN90" s="78"/>
      <c r="AO90" s="80">
        <v>42444.69945601852</v>
      </c>
      <c r="AP90" s="83" t="s">
        <v>1526</v>
      </c>
      <c r="AQ90" s="78" t="b">
        <v>1</v>
      </c>
      <c r="AR90" s="78" t="b">
        <v>0</v>
      </c>
      <c r="AS90" s="78" t="b">
        <v>0</v>
      </c>
      <c r="AT90" s="78" t="s">
        <v>982</v>
      </c>
      <c r="AU90" s="78">
        <v>145</v>
      </c>
      <c r="AV90" s="78"/>
      <c r="AW90" s="78" t="b">
        <v>0</v>
      </c>
      <c r="AX90" s="78" t="s">
        <v>1622</v>
      </c>
      <c r="AY90" s="83" t="s">
        <v>1710</v>
      </c>
      <c r="AZ90" s="78" t="s">
        <v>66</v>
      </c>
      <c r="BA90" s="78" t="str">
        <f>REPLACE(INDEX(GroupVertices[Group],MATCH(Vertices[[#This Row],[Vertex]],GroupVertices[Vertex],0)),1,1,"")</f>
        <v>1</v>
      </c>
      <c r="BB90" s="48"/>
      <c r="BC90" s="48"/>
      <c r="BD90" s="48"/>
      <c r="BE90" s="48"/>
      <c r="BF90" s="48" t="s">
        <v>449</v>
      </c>
      <c r="BG90" s="48" t="s">
        <v>449</v>
      </c>
      <c r="BH90" s="118" t="s">
        <v>2349</v>
      </c>
      <c r="BI90" s="118" t="s">
        <v>2349</v>
      </c>
      <c r="BJ90" s="118" t="s">
        <v>2246</v>
      </c>
      <c r="BK90" s="118" t="s">
        <v>2246</v>
      </c>
      <c r="BL90" s="118">
        <v>2</v>
      </c>
      <c r="BM90" s="121">
        <v>7.142857142857143</v>
      </c>
      <c r="BN90" s="118">
        <v>0</v>
      </c>
      <c r="BO90" s="121">
        <v>0</v>
      </c>
      <c r="BP90" s="118">
        <v>0</v>
      </c>
      <c r="BQ90" s="121">
        <v>0</v>
      </c>
      <c r="BR90" s="118">
        <v>26</v>
      </c>
      <c r="BS90" s="121">
        <v>92.85714285714286</v>
      </c>
      <c r="BT90" s="118">
        <v>28</v>
      </c>
      <c r="BU90" s="2"/>
      <c r="BV90" s="3"/>
      <c r="BW90" s="3"/>
      <c r="BX90" s="3"/>
      <c r="BY90" s="3"/>
    </row>
    <row r="91" spans="1:77" ht="37.9" customHeight="1">
      <c r="A91" s="65" t="s">
        <v>310</v>
      </c>
      <c r="C91" s="66"/>
      <c r="D91" s="66" t="s">
        <v>64</v>
      </c>
      <c r="E91" s="67">
        <v>167.23080906978925</v>
      </c>
      <c r="F91" s="69"/>
      <c r="G91" s="102" t="s">
        <v>557</v>
      </c>
      <c r="H91" s="66"/>
      <c r="I91" s="70" t="s">
        <v>310</v>
      </c>
      <c r="J91" s="71"/>
      <c r="K91" s="71"/>
      <c r="L91" s="70" t="s">
        <v>1844</v>
      </c>
      <c r="M91" s="74">
        <v>4.247322348061708</v>
      </c>
      <c r="N91" s="75">
        <v>4664.72802734375</v>
      </c>
      <c r="O91" s="75">
        <v>5216.40283203125</v>
      </c>
      <c r="P91" s="76"/>
      <c r="Q91" s="77"/>
      <c r="R91" s="77"/>
      <c r="S91" s="88"/>
      <c r="T91" s="48">
        <v>0</v>
      </c>
      <c r="U91" s="48">
        <v>4</v>
      </c>
      <c r="V91" s="49">
        <v>0.032258</v>
      </c>
      <c r="W91" s="49">
        <v>0.005988</v>
      </c>
      <c r="X91" s="49">
        <v>0.012329</v>
      </c>
      <c r="Y91" s="49">
        <v>0.577765</v>
      </c>
      <c r="Z91" s="49">
        <v>0.5</v>
      </c>
      <c r="AA91" s="49">
        <v>0</v>
      </c>
      <c r="AB91" s="72">
        <v>91</v>
      </c>
      <c r="AC91" s="72"/>
      <c r="AD91" s="73"/>
      <c r="AE91" s="78" t="s">
        <v>1119</v>
      </c>
      <c r="AF91" s="78">
        <v>3425</v>
      </c>
      <c r="AG91" s="78">
        <v>2532</v>
      </c>
      <c r="AH91" s="78">
        <v>4617</v>
      </c>
      <c r="AI91" s="78">
        <v>6177</v>
      </c>
      <c r="AJ91" s="78"/>
      <c r="AK91" s="78" t="s">
        <v>1242</v>
      </c>
      <c r="AL91" s="78" t="s">
        <v>1319</v>
      </c>
      <c r="AM91" s="78"/>
      <c r="AN91" s="78"/>
      <c r="AO91" s="80">
        <v>43120.98991898148</v>
      </c>
      <c r="AP91" s="83" t="s">
        <v>1527</v>
      </c>
      <c r="AQ91" s="78" t="b">
        <v>1</v>
      </c>
      <c r="AR91" s="78" t="b">
        <v>0</v>
      </c>
      <c r="AS91" s="78" t="b">
        <v>0</v>
      </c>
      <c r="AT91" s="78" t="s">
        <v>982</v>
      </c>
      <c r="AU91" s="78">
        <v>15</v>
      </c>
      <c r="AV91" s="78"/>
      <c r="AW91" s="78" t="b">
        <v>0</v>
      </c>
      <c r="AX91" s="78" t="s">
        <v>1622</v>
      </c>
      <c r="AY91" s="83" t="s">
        <v>1711</v>
      </c>
      <c r="AZ91" s="78" t="s">
        <v>66</v>
      </c>
      <c r="BA91" s="78" t="str">
        <f>REPLACE(INDEX(GroupVertices[Group],MATCH(Vertices[[#This Row],[Vertex]],GroupVertices[Vertex],0)),1,1,"")</f>
        <v>1</v>
      </c>
      <c r="BB91" s="48"/>
      <c r="BC91" s="48"/>
      <c r="BD91" s="48"/>
      <c r="BE91" s="48"/>
      <c r="BF91" s="48" t="s">
        <v>449</v>
      </c>
      <c r="BG91" s="48" t="s">
        <v>449</v>
      </c>
      <c r="BH91" s="118" t="s">
        <v>2349</v>
      </c>
      <c r="BI91" s="118" t="s">
        <v>2349</v>
      </c>
      <c r="BJ91" s="118" t="s">
        <v>2246</v>
      </c>
      <c r="BK91" s="118" t="s">
        <v>2246</v>
      </c>
      <c r="BL91" s="118">
        <v>2</v>
      </c>
      <c r="BM91" s="121">
        <v>7.142857142857143</v>
      </c>
      <c r="BN91" s="118">
        <v>0</v>
      </c>
      <c r="BO91" s="121">
        <v>0</v>
      </c>
      <c r="BP91" s="118">
        <v>0</v>
      </c>
      <c r="BQ91" s="121">
        <v>0</v>
      </c>
      <c r="BR91" s="118">
        <v>26</v>
      </c>
      <c r="BS91" s="121">
        <v>92.85714285714286</v>
      </c>
      <c r="BT91" s="118">
        <v>28</v>
      </c>
      <c r="BU91" s="2"/>
      <c r="BV91" s="3"/>
      <c r="BW91" s="3"/>
      <c r="BX91" s="3"/>
      <c r="BY91" s="3"/>
    </row>
    <row r="92" spans="1:77" ht="37.9" customHeight="1">
      <c r="A92" s="65" t="s">
        <v>311</v>
      </c>
      <c r="C92" s="66"/>
      <c r="D92" s="66" t="s">
        <v>64</v>
      </c>
      <c r="E92" s="67">
        <v>167.60074775943454</v>
      </c>
      <c r="F92" s="69"/>
      <c r="G92" s="102" t="s">
        <v>558</v>
      </c>
      <c r="H92" s="66"/>
      <c r="I92" s="70" t="s">
        <v>311</v>
      </c>
      <c r="J92" s="71"/>
      <c r="K92" s="71"/>
      <c r="L92" s="70" t="s">
        <v>1845</v>
      </c>
      <c r="M92" s="74">
        <v>4.476982838106371</v>
      </c>
      <c r="N92" s="75">
        <v>2857.96435546875</v>
      </c>
      <c r="O92" s="75">
        <v>6490.2236328125</v>
      </c>
      <c r="P92" s="76"/>
      <c r="Q92" s="77"/>
      <c r="R92" s="77"/>
      <c r="S92" s="88"/>
      <c r="T92" s="48">
        <v>0</v>
      </c>
      <c r="U92" s="48">
        <v>4</v>
      </c>
      <c r="V92" s="49">
        <v>0.032258</v>
      </c>
      <c r="W92" s="49">
        <v>0.005988</v>
      </c>
      <c r="X92" s="49">
        <v>0.012329</v>
      </c>
      <c r="Y92" s="49">
        <v>0.577765</v>
      </c>
      <c r="Z92" s="49">
        <v>0.5</v>
      </c>
      <c r="AA92" s="49">
        <v>0</v>
      </c>
      <c r="AB92" s="72">
        <v>92</v>
      </c>
      <c r="AC92" s="72"/>
      <c r="AD92" s="73"/>
      <c r="AE92" s="78" t="s">
        <v>1120</v>
      </c>
      <c r="AF92" s="78">
        <v>4439</v>
      </c>
      <c r="AG92" s="78">
        <v>2711</v>
      </c>
      <c r="AH92" s="78">
        <v>20081</v>
      </c>
      <c r="AI92" s="78">
        <v>5551</v>
      </c>
      <c r="AJ92" s="78"/>
      <c r="AK92" s="78" t="s">
        <v>1243</v>
      </c>
      <c r="AL92" s="78" t="s">
        <v>1321</v>
      </c>
      <c r="AM92" s="83" t="s">
        <v>1425</v>
      </c>
      <c r="AN92" s="78"/>
      <c r="AO92" s="80">
        <v>39915.27302083333</v>
      </c>
      <c r="AP92" s="83" t="s">
        <v>1528</v>
      </c>
      <c r="AQ92" s="78" t="b">
        <v>0</v>
      </c>
      <c r="AR92" s="78" t="b">
        <v>0</v>
      </c>
      <c r="AS92" s="78" t="b">
        <v>0</v>
      </c>
      <c r="AT92" s="78" t="s">
        <v>1570</v>
      </c>
      <c r="AU92" s="78">
        <v>23</v>
      </c>
      <c r="AV92" s="83" t="s">
        <v>1580</v>
      </c>
      <c r="AW92" s="78" t="b">
        <v>0</v>
      </c>
      <c r="AX92" s="78" t="s">
        <v>1622</v>
      </c>
      <c r="AY92" s="83" t="s">
        <v>1712</v>
      </c>
      <c r="AZ92" s="78" t="s">
        <v>66</v>
      </c>
      <c r="BA92" s="78" t="str">
        <f>REPLACE(INDEX(GroupVertices[Group],MATCH(Vertices[[#This Row],[Vertex]],GroupVertices[Vertex],0)),1,1,"")</f>
        <v>1</v>
      </c>
      <c r="BB92" s="48"/>
      <c r="BC92" s="48"/>
      <c r="BD92" s="48"/>
      <c r="BE92" s="48"/>
      <c r="BF92" s="48" t="s">
        <v>449</v>
      </c>
      <c r="BG92" s="48" t="s">
        <v>449</v>
      </c>
      <c r="BH92" s="118" t="s">
        <v>2349</v>
      </c>
      <c r="BI92" s="118" t="s">
        <v>2349</v>
      </c>
      <c r="BJ92" s="118" t="s">
        <v>2246</v>
      </c>
      <c r="BK92" s="118" t="s">
        <v>2246</v>
      </c>
      <c r="BL92" s="118">
        <v>2</v>
      </c>
      <c r="BM92" s="121">
        <v>7.142857142857143</v>
      </c>
      <c r="BN92" s="118">
        <v>0</v>
      </c>
      <c r="BO92" s="121">
        <v>0</v>
      </c>
      <c r="BP92" s="118">
        <v>0</v>
      </c>
      <c r="BQ92" s="121">
        <v>0</v>
      </c>
      <c r="BR92" s="118">
        <v>26</v>
      </c>
      <c r="BS92" s="121">
        <v>92.85714285714286</v>
      </c>
      <c r="BT92" s="118">
        <v>28</v>
      </c>
      <c r="BU92" s="2"/>
      <c r="BV92" s="3"/>
      <c r="BW92" s="3"/>
      <c r="BX92" s="3"/>
      <c r="BY92" s="3"/>
    </row>
    <row r="93" spans="1:77" ht="37.9" customHeight="1">
      <c r="A93" s="65" t="s">
        <v>312</v>
      </c>
      <c r="C93" s="66"/>
      <c r="D93" s="66" t="s">
        <v>64</v>
      </c>
      <c r="E93" s="67">
        <v>162.77501122132398</v>
      </c>
      <c r="F93" s="69"/>
      <c r="G93" s="102" t="s">
        <v>559</v>
      </c>
      <c r="H93" s="66"/>
      <c r="I93" s="70" t="s">
        <v>312</v>
      </c>
      <c r="J93" s="71"/>
      <c r="K93" s="71"/>
      <c r="L93" s="70" t="s">
        <v>1846</v>
      </c>
      <c r="M93" s="74">
        <v>1.4811323115460846</v>
      </c>
      <c r="N93" s="75">
        <v>2958.8427734375</v>
      </c>
      <c r="O93" s="75">
        <v>956.4998168945312</v>
      </c>
      <c r="P93" s="76"/>
      <c r="Q93" s="77"/>
      <c r="R93" s="77"/>
      <c r="S93" s="88"/>
      <c r="T93" s="48">
        <v>0</v>
      </c>
      <c r="U93" s="48">
        <v>4</v>
      </c>
      <c r="V93" s="49">
        <v>0.032258</v>
      </c>
      <c r="W93" s="49">
        <v>0.005988</v>
      </c>
      <c r="X93" s="49">
        <v>0.012329</v>
      </c>
      <c r="Y93" s="49">
        <v>0.577765</v>
      </c>
      <c r="Z93" s="49">
        <v>0.5</v>
      </c>
      <c r="AA93" s="49">
        <v>0</v>
      </c>
      <c r="AB93" s="72">
        <v>93</v>
      </c>
      <c r="AC93" s="72"/>
      <c r="AD93" s="73"/>
      <c r="AE93" s="78" t="s">
        <v>1121</v>
      </c>
      <c r="AF93" s="78">
        <v>2736</v>
      </c>
      <c r="AG93" s="78">
        <v>376</v>
      </c>
      <c r="AH93" s="78">
        <v>1612</v>
      </c>
      <c r="AI93" s="78">
        <v>249</v>
      </c>
      <c r="AJ93" s="78"/>
      <c r="AK93" s="78" t="s">
        <v>1244</v>
      </c>
      <c r="AL93" s="78" t="s">
        <v>1349</v>
      </c>
      <c r="AM93" s="78"/>
      <c r="AN93" s="78"/>
      <c r="AO93" s="80">
        <v>40493.769155092596</v>
      </c>
      <c r="AP93" s="83" t="s">
        <v>1529</v>
      </c>
      <c r="AQ93" s="78" t="b">
        <v>0</v>
      </c>
      <c r="AR93" s="78" t="b">
        <v>0</v>
      </c>
      <c r="AS93" s="78" t="b">
        <v>0</v>
      </c>
      <c r="AT93" s="78" t="s">
        <v>1570</v>
      </c>
      <c r="AU93" s="78">
        <v>2</v>
      </c>
      <c r="AV93" s="83" t="s">
        <v>1583</v>
      </c>
      <c r="AW93" s="78" t="b">
        <v>0</v>
      </c>
      <c r="AX93" s="78" t="s">
        <v>1622</v>
      </c>
      <c r="AY93" s="83" t="s">
        <v>1713</v>
      </c>
      <c r="AZ93" s="78" t="s">
        <v>66</v>
      </c>
      <c r="BA93" s="78" t="str">
        <f>REPLACE(INDEX(GroupVertices[Group],MATCH(Vertices[[#This Row],[Vertex]],GroupVertices[Vertex],0)),1,1,"")</f>
        <v>1</v>
      </c>
      <c r="BB93" s="48"/>
      <c r="BC93" s="48"/>
      <c r="BD93" s="48"/>
      <c r="BE93" s="48"/>
      <c r="BF93" s="48" t="s">
        <v>449</v>
      </c>
      <c r="BG93" s="48" t="s">
        <v>449</v>
      </c>
      <c r="BH93" s="118" t="s">
        <v>2349</v>
      </c>
      <c r="BI93" s="118" t="s">
        <v>2349</v>
      </c>
      <c r="BJ93" s="118" t="s">
        <v>2246</v>
      </c>
      <c r="BK93" s="118" t="s">
        <v>2246</v>
      </c>
      <c r="BL93" s="118">
        <v>2</v>
      </c>
      <c r="BM93" s="121">
        <v>7.142857142857143</v>
      </c>
      <c r="BN93" s="118">
        <v>0</v>
      </c>
      <c r="BO93" s="121">
        <v>0</v>
      </c>
      <c r="BP93" s="118">
        <v>0</v>
      </c>
      <c r="BQ93" s="121">
        <v>0</v>
      </c>
      <c r="BR93" s="118">
        <v>26</v>
      </c>
      <c r="BS93" s="121">
        <v>92.85714285714286</v>
      </c>
      <c r="BT93" s="118">
        <v>28</v>
      </c>
      <c r="BU93" s="2"/>
      <c r="BV93" s="3"/>
      <c r="BW93" s="3"/>
      <c r="BX93" s="3"/>
      <c r="BY93" s="3"/>
    </row>
    <row r="94" spans="1:77" ht="37.9" customHeight="1">
      <c r="A94" s="65" t="s">
        <v>313</v>
      </c>
      <c r="C94" s="66"/>
      <c r="D94" s="66" t="s">
        <v>64</v>
      </c>
      <c r="E94" s="67">
        <v>162.7502108622416</v>
      </c>
      <c r="F94" s="69"/>
      <c r="G94" s="102" t="s">
        <v>560</v>
      </c>
      <c r="H94" s="66"/>
      <c r="I94" s="70" t="s">
        <v>313</v>
      </c>
      <c r="J94" s="71"/>
      <c r="K94" s="71"/>
      <c r="L94" s="70" t="s">
        <v>1847</v>
      </c>
      <c r="M94" s="74">
        <v>1.46573607757661</v>
      </c>
      <c r="N94" s="75">
        <v>3895.634521484375</v>
      </c>
      <c r="O94" s="75">
        <v>5509.6669921875</v>
      </c>
      <c r="P94" s="76"/>
      <c r="Q94" s="77"/>
      <c r="R94" s="77"/>
      <c r="S94" s="88"/>
      <c r="T94" s="48">
        <v>0</v>
      </c>
      <c r="U94" s="48">
        <v>4</v>
      </c>
      <c r="V94" s="49">
        <v>0.032258</v>
      </c>
      <c r="W94" s="49">
        <v>0.005988</v>
      </c>
      <c r="X94" s="49">
        <v>0.012329</v>
      </c>
      <c r="Y94" s="49">
        <v>0.577765</v>
      </c>
      <c r="Z94" s="49">
        <v>0.5</v>
      </c>
      <c r="AA94" s="49">
        <v>0</v>
      </c>
      <c r="AB94" s="72">
        <v>94</v>
      </c>
      <c r="AC94" s="72"/>
      <c r="AD94" s="73"/>
      <c r="AE94" s="78" t="s">
        <v>1122</v>
      </c>
      <c r="AF94" s="78">
        <v>296</v>
      </c>
      <c r="AG94" s="78">
        <v>364</v>
      </c>
      <c r="AH94" s="78">
        <v>3240</v>
      </c>
      <c r="AI94" s="78">
        <v>209</v>
      </c>
      <c r="AJ94" s="78"/>
      <c r="AK94" s="78" t="s">
        <v>1245</v>
      </c>
      <c r="AL94" s="78" t="s">
        <v>1350</v>
      </c>
      <c r="AM94" s="78"/>
      <c r="AN94" s="78"/>
      <c r="AO94" s="80">
        <v>40387.526655092595</v>
      </c>
      <c r="AP94" s="83" t="s">
        <v>1530</v>
      </c>
      <c r="AQ94" s="78" t="b">
        <v>0</v>
      </c>
      <c r="AR94" s="78" t="b">
        <v>0</v>
      </c>
      <c r="AS94" s="78" t="b">
        <v>0</v>
      </c>
      <c r="AT94" s="78" t="s">
        <v>982</v>
      </c>
      <c r="AU94" s="78">
        <v>2</v>
      </c>
      <c r="AV94" s="83" t="s">
        <v>1588</v>
      </c>
      <c r="AW94" s="78" t="b">
        <v>0</v>
      </c>
      <c r="AX94" s="78" t="s">
        <v>1622</v>
      </c>
      <c r="AY94" s="83" t="s">
        <v>1714</v>
      </c>
      <c r="AZ94" s="78" t="s">
        <v>66</v>
      </c>
      <c r="BA94" s="78" t="str">
        <f>REPLACE(INDEX(GroupVertices[Group],MATCH(Vertices[[#This Row],[Vertex]],GroupVertices[Vertex],0)),1,1,"")</f>
        <v>1</v>
      </c>
      <c r="BB94" s="48"/>
      <c r="BC94" s="48"/>
      <c r="BD94" s="48"/>
      <c r="BE94" s="48"/>
      <c r="BF94" s="48" t="s">
        <v>449</v>
      </c>
      <c r="BG94" s="48" t="s">
        <v>449</v>
      </c>
      <c r="BH94" s="118" t="s">
        <v>2349</v>
      </c>
      <c r="BI94" s="118" t="s">
        <v>2349</v>
      </c>
      <c r="BJ94" s="118" t="s">
        <v>2246</v>
      </c>
      <c r="BK94" s="118" t="s">
        <v>2246</v>
      </c>
      <c r="BL94" s="118">
        <v>2</v>
      </c>
      <c r="BM94" s="121">
        <v>7.142857142857143</v>
      </c>
      <c r="BN94" s="118">
        <v>0</v>
      </c>
      <c r="BO94" s="121">
        <v>0</v>
      </c>
      <c r="BP94" s="118">
        <v>0</v>
      </c>
      <c r="BQ94" s="121">
        <v>0</v>
      </c>
      <c r="BR94" s="118">
        <v>26</v>
      </c>
      <c r="BS94" s="121">
        <v>92.85714285714286</v>
      </c>
      <c r="BT94" s="118">
        <v>28</v>
      </c>
      <c r="BU94" s="2"/>
      <c r="BV94" s="3"/>
      <c r="BW94" s="3"/>
      <c r="BX94" s="3"/>
      <c r="BY94" s="3"/>
    </row>
    <row r="95" spans="1:77" ht="37.9" customHeight="1">
      <c r="A95" s="65" t="s">
        <v>314</v>
      </c>
      <c r="C95" s="66"/>
      <c r="D95" s="66" t="s">
        <v>64</v>
      </c>
      <c r="E95" s="67">
        <v>164.67017199453485</v>
      </c>
      <c r="F95" s="69"/>
      <c r="G95" s="102" t="s">
        <v>561</v>
      </c>
      <c r="H95" s="66"/>
      <c r="I95" s="70" t="s">
        <v>314</v>
      </c>
      <c r="J95" s="71"/>
      <c r="K95" s="71"/>
      <c r="L95" s="70" t="s">
        <v>1848</v>
      </c>
      <c r="M95" s="74">
        <v>2.6576611907134438</v>
      </c>
      <c r="N95" s="75">
        <v>2618.13623046875</v>
      </c>
      <c r="O95" s="75">
        <v>8845.8564453125</v>
      </c>
      <c r="P95" s="76"/>
      <c r="Q95" s="77"/>
      <c r="R95" s="77"/>
      <c r="S95" s="88"/>
      <c r="T95" s="48">
        <v>0</v>
      </c>
      <c r="U95" s="48">
        <v>2</v>
      </c>
      <c r="V95" s="49">
        <v>0</v>
      </c>
      <c r="W95" s="49">
        <v>0.005917</v>
      </c>
      <c r="X95" s="49">
        <v>0.006358</v>
      </c>
      <c r="Y95" s="49">
        <v>0.364766</v>
      </c>
      <c r="Z95" s="49">
        <v>0.5</v>
      </c>
      <c r="AA95" s="49">
        <v>0</v>
      </c>
      <c r="AB95" s="72">
        <v>95</v>
      </c>
      <c r="AC95" s="72"/>
      <c r="AD95" s="73"/>
      <c r="AE95" s="78" t="s">
        <v>1123</v>
      </c>
      <c r="AF95" s="78">
        <v>622</v>
      </c>
      <c r="AG95" s="78">
        <v>1293</v>
      </c>
      <c r="AH95" s="78">
        <v>13005</v>
      </c>
      <c r="AI95" s="78">
        <v>6457</v>
      </c>
      <c r="AJ95" s="78"/>
      <c r="AK95" s="78" t="s">
        <v>1246</v>
      </c>
      <c r="AL95" s="78" t="s">
        <v>1351</v>
      </c>
      <c r="AM95" s="83" t="s">
        <v>1426</v>
      </c>
      <c r="AN95" s="78"/>
      <c r="AO95" s="80">
        <v>41859.67931712963</v>
      </c>
      <c r="AP95" s="83" t="s">
        <v>1531</v>
      </c>
      <c r="AQ95" s="78" t="b">
        <v>0</v>
      </c>
      <c r="AR95" s="78" t="b">
        <v>0</v>
      </c>
      <c r="AS95" s="78" t="b">
        <v>0</v>
      </c>
      <c r="AT95" s="78" t="s">
        <v>1569</v>
      </c>
      <c r="AU95" s="78">
        <v>292</v>
      </c>
      <c r="AV95" s="83" t="s">
        <v>1578</v>
      </c>
      <c r="AW95" s="78" t="b">
        <v>0</v>
      </c>
      <c r="AX95" s="78" t="s">
        <v>1622</v>
      </c>
      <c r="AY95" s="83" t="s">
        <v>1715</v>
      </c>
      <c r="AZ95" s="78" t="s">
        <v>66</v>
      </c>
      <c r="BA95" s="78" t="str">
        <f>REPLACE(INDEX(GroupVertices[Group],MATCH(Vertices[[#This Row],[Vertex]],GroupVertices[Vertex],0)),1,1,"")</f>
        <v>1</v>
      </c>
      <c r="BB95" s="48" t="s">
        <v>410</v>
      </c>
      <c r="BC95" s="48" t="s">
        <v>410</v>
      </c>
      <c r="BD95" s="48" t="s">
        <v>421</v>
      </c>
      <c r="BE95" s="48" t="s">
        <v>421</v>
      </c>
      <c r="BF95" s="48" t="s">
        <v>2330</v>
      </c>
      <c r="BG95" s="48" t="s">
        <v>2330</v>
      </c>
      <c r="BH95" s="118" t="s">
        <v>2357</v>
      </c>
      <c r="BI95" s="118" t="s">
        <v>2357</v>
      </c>
      <c r="BJ95" s="118" t="s">
        <v>2380</v>
      </c>
      <c r="BK95" s="118" t="s">
        <v>2380</v>
      </c>
      <c r="BL95" s="118">
        <v>2</v>
      </c>
      <c r="BM95" s="121">
        <v>9.523809523809524</v>
      </c>
      <c r="BN95" s="118">
        <v>0</v>
      </c>
      <c r="BO95" s="121">
        <v>0</v>
      </c>
      <c r="BP95" s="118">
        <v>0</v>
      </c>
      <c r="BQ95" s="121">
        <v>0</v>
      </c>
      <c r="BR95" s="118">
        <v>19</v>
      </c>
      <c r="BS95" s="121">
        <v>90.47619047619048</v>
      </c>
      <c r="BT95" s="118">
        <v>21</v>
      </c>
      <c r="BU95" s="2"/>
      <c r="BV95" s="3"/>
      <c r="BW95" s="3"/>
      <c r="BX95" s="3"/>
      <c r="BY95" s="3"/>
    </row>
    <row r="96" spans="1:77" ht="37.9" customHeight="1">
      <c r="A96" s="65" t="s">
        <v>315</v>
      </c>
      <c r="C96" s="66"/>
      <c r="D96" s="66" t="s">
        <v>64</v>
      </c>
      <c r="E96" s="67">
        <v>162.2252699283315</v>
      </c>
      <c r="F96" s="69"/>
      <c r="G96" s="102" t="s">
        <v>562</v>
      </c>
      <c r="H96" s="66"/>
      <c r="I96" s="70" t="s">
        <v>315</v>
      </c>
      <c r="J96" s="71"/>
      <c r="K96" s="71"/>
      <c r="L96" s="70" t="s">
        <v>1849</v>
      </c>
      <c r="M96" s="74">
        <v>1.1398491252227285</v>
      </c>
      <c r="N96" s="75">
        <v>1992.72998046875</v>
      </c>
      <c r="O96" s="75">
        <v>1552.8267822265625</v>
      </c>
      <c r="P96" s="76"/>
      <c r="Q96" s="77"/>
      <c r="R96" s="77"/>
      <c r="S96" s="88"/>
      <c r="T96" s="48">
        <v>0</v>
      </c>
      <c r="U96" s="48">
        <v>4</v>
      </c>
      <c r="V96" s="49">
        <v>0.032258</v>
      </c>
      <c r="W96" s="49">
        <v>0.005988</v>
      </c>
      <c r="X96" s="49">
        <v>0.012329</v>
      </c>
      <c r="Y96" s="49">
        <v>0.577765</v>
      </c>
      <c r="Z96" s="49">
        <v>0.5</v>
      </c>
      <c r="AA96" s="49">
        <v>0</v>
      </c>
      <c r="AB96" s="72">
        <v>96</v>
      </c>
      <c r="AC96" s="72"/>
      <c r="AD96" s="73"/>
      <c r="AE96" s="78" t="s">
        <v>1124</v>
      </c>
      <c r="AF96" s="78">
        <v>590</v>
      </c>
      <c r="AG96" s="78">
        <v>110</v>
      </c>
      <c r="AH96" s="78">
        <v>3762</v>
      </c>
      <c r="AI96" s="78">
        <v>1469</v>
      </c>
      <c r="AJ96" s="78"/>
      <c r="AK96" s="78" t="s">
        <v>1247</v>
      </c>
      <c r="AL96" s="78" t="s">
        <v>1352</v>
      </c>
      <c r="AM96" s="78"/>
      <c r="AN96" s="78"/>
      <c r="AO96" s="80">
        <v>42065.65180555556</v>
      </c>
      <c r="AP96" s="83" t="s">
        <v>1532</v>
      </c>
      <c r="AQ96" s="78" t="b">
        <v>1</v>
      </c>
      <c r="AR96" s="78" t="b">
        <v>0</v>
      </c>
      <c r="AS96" s="78" t="b">
        <v>1</v>
      </c>
      <c r="AT96" s="78" t="s">
        <v>1570</v>
      </c>
      <c r="AU96" s="78">
        <v>0</v>
      </c>
      <c r="AV96" s="83" t="s">
        <v>1578</v>
      </c>
      <c r="AW96" s="78" t="b">
        <v>0</v>
      </c>
      <c r="AX96" s="78" t="s">
        <v>1622</v>
      </c>
      <c r="AY96" s="83" t="s">
        <v>1716</v>
      </c>
      <c r="AZ96" s="78" t="s">
        <v>66</v>
      </c>
      <c r="BA96" s="78" t="str">
        <f>REPLACE(INDEX(GroupVertices[Group],MATCH(Vertices[[#This Row],[Vertex]],GroupVertices[Vertex],0)),1,1,"")</f>
        <v>1</v>
      </c>
      <c r="BB96" s="48"/>
      <c r="BC96" s="48"/>
      <c r="BD96" s="48"/>
      <c r="BE96" s="48"/>
      <c r="BF96" s="48" t="s">
        <v>449</v>
      </c>
      <c r="BG96" s="48" t="s">
        <v>449</v>
      </c>
      <c r="BH96" s="118" t="s">
        <v>2349</v>
      </c>
      <c r="BI96" s="118" t="s">
        <v>2349</v>
      </c>
      <c r="BJ96" s="118" t="s">
        <v>2246</v>
      </c>
      <c r="BK96" s="118" t="s">
        <v>2246</v>
      </c>
      <c r="BL96" s="118">
        <v>2</v>
      </c>
      <c r="BM96" s="121">
        <v>7.142857142857143</v>
      </c>
      <c r="BN96" s="118">
        <v>0</v>
      </c>
      <c r="BO96" s="121">
        <v>0</v>
      </c>
      <c r="BP96" s="118">
        <v>0</v>
      </c>
      <c r="BQ96" s="121">
        <v>0</v>
      </c>
      <c r="BR96" s="118">
        <v>26</v>
      </c>
      <c r="BS96" s="121">
        <v>92.85714285714286</v>
      </c>
      <c r="BT96" s="118">
        <v>28</v>
      </c>
      <c r="BU96" s="2"/>
      <c r="BV96" s="3"/>
      <c r="BW96" s="3"/>
      <c r="BX96" s="3"/>
      <c r="BY96" s="3"/>
    </row>
    <row r="97" spans="1:77" ht="37.9" customHeight="1">
      <c r="A97" s="65" t="s">
        <v>316</v>
      </c>
      <c r="C97" s="66"/>
      <c r="D97" s="66" t="s">
        <v>64</v>
      </c>
      <c r="E97" s="67">
        <v>162.4443397668924</v>
      </c>
      <c r="F97" s="69"/>
      <c r="G97" s="102" t="s">
        <v>563</v>
      </c>
      <c r="H97" s="66"/>
      <c r="I97" s="70" t="s">
        <v>316</v>
      </c>
      <c r="J97" s="71"/>
      <c r="K97" s="71"/>
      <c r="L97" s="70" t="s">
        <v>1850</v>
      </c>
      <c r="M97" s="74">
        <v>1.2758491919530885</v>
      </c>
      <c r="N97" s="75">
        <v>2940.677978515625</v>
      </c>
      <c r="O97" s="75">
        <v>2542.1416015625</v>
      </c>
      <c r="P97" s="76"/>
      <c r="Q97" s="77"/>
      <c r="R97" s="77"/>
      <c r="S97" s="88"/>
      <c r="T97" s="48">
        <v>0</v>
      </c>
      <c r="U97" s="48">
        <v>4</v>
      </c>
      <c r="V97" s="49">
        <v>0.032258</v>
      </c>
      <c r="W97" s="49">
        <v>0.005988</v>
      </c>
      <c r="X97" s="49">
        <v>0.012329</v>
      </c>
      <c r="Y97" s="49">
        <v>0.577765</v>
      </c>
      <c r="Z97" s="49">
        <v>0.5</v>
      </c>
      <c r="AA97" s="49">
        <v>0</v>
      </c>
      <c r="AB97" s="72">
        <v>97</v>
      </c>
      <c r="AC97" s="72"/>
      <c r="AD97" s="73"/>
      <c r="AE97" s="78" t="s">
        <v>1125</v>
      </c>
      <c r="AF97" s="78">
        <v>551</v>
      </c>
      <c r="AG97" s="78">
        <v>216</v>
      </c>
      <c r="AH97" s="78">
        <v>506</v>
      </c>
      <c r="AI97" s="78">
        <v>686</v>
      </c>
      <c r="AJ97" s="78"/>
      <c r="AK97" s="78" t="s">
        <v>1248</v>
      </c>
      <c r="AL97" s="78" t="s">
        <v>1353</v>
      </c>
      <c r="AM97" s="78"/>
      <c r="AN97" s="78"/>
      <c r="AO97" s="80">
        <v>43623.516377314816</v>
      </c>
      <c r="AP97" s="83" t="s">
        <v>1533</v>
      </c>
      <c r="AQ97" s="78" t="b">
        <v>1</v>
      </c>
      <c r="AR97" s="78" t="b">
        <v>0</v>
      </c>
      <c r="AS97" s="78" t="b">
        <v>0</v>
      </c>
      <c r="AT97" s="78" t="s">
        <v>982</v>
      </c>
      <c r="AU97" s="78">
        <v>3</v>
      </c>
      <c r="AV97" s="78"/>
      <c r="AW97" s="78" t="b">
        <v>0</v>
      </c>
      <c r="AX97" s="78" t="s">
        <v>1622</v>
      </c>
      <c r="AY97" s="83" t="s">
        <v>1717</v>
      </c>
      <c r="AZ97" s="78" t="s">
        <v>66</v>
      </c>
      <c r="BA97" s="78" t="str">
        <f>REPLACE(INDEX(GroupVertices[Group],MATCH(Vertices[[#This Row],[Vertex]],GroupVertices[Vertex],0)),1,1,"")</f>
        <v>1</v>
      </c>
      <c r="BB97" s="48"/>
      <c r="BC97" s="48"/>
      <c r="BD97" s="48"/>
      <c r="BE97" s="48"/>
      <c r="BF97" s="48" t="s">
        <v>449</v>
      </c>
      <c r="BG97" s="48" t="s">
        <v>449</v>
      </c>
      <c r="BH97" s="118" t="s">
        <v>2349</v>
      </c>
      <c r="BI97" s="118" t="s">
        <v>2349</v>
      </c>
      <c r="BJ97" s="118" t="s">
        <v>2246</v>
      </c>
      <c r="BK97" s="118" t="s">
        <v>2246</v>
      </c>
      <c r="BL97" s="118">
        <v>2</v>
      </c>
      <c r="BM97" s="121">
        <v>7.142857142857143</v>
      </c>
      <c r="BN97" s="118">
        <v>0</v>
      </c>
      <c r="BO97" s="121">
        <v>0</v>
      </c>
      <c r="BP97" s="118">
        <v>0</v>
      </c>
      <c r="BQ97" s="121">
        <v>0</v>
      </c>
      <c r="BR97" s="118">
        <v>26</v>
      </c>
      <c r="BS97" s="121">
        <v>92.85714285714286</v>
      </c>
      <c r="BT97" s="118">
        <v>28</v>
      </c>
      <c r="BU97" s="2"/>
      <c r="BV97" s="3"/>
      <c r="BW97" s="3"/>
      <c r="BX97" s="3"/>
      <c r="BY97" s="3"/>
    </row>
    <row r="98" spans="1:77" ht="37.9" customHeight="1">
      <c r="A98" s="65" t="s">
        <v>317</v>
      </c>
      <c r="C98" s="66"/>
      <c r="D98" s="66" t="s">
        <v>64</v>
      </c>
      <c r="E98" s="67">
        <v>162.05166741475495</v>
      </c>
      <c r="F98" s="69"/>
      <c r="G98" s="102" t="s">
        <v>564</v>
      </c>
      <c r="H98" s="66"/>
      <c r="I98" s="70" t="s">
        <v>317</v>
      </c>
      <c r="J98" s="71"/>
      <c r="K98" s="71"/>
      <c r="L98" s="70" t="s">
        <v>1851</v>
      </c>
      <c r="M98" s="74">
        <v>1.0320754874364058</v>
      </c>
      <c r="N98" s="75">
        <v>3976.653564453125</v>
      </c>
      <c r="O98" s="75">
        <v>4075.0908203125</v>
      </c>
      <c r="P98" s="76"/>
      <c r="Q98" s="77"/>
      <c r="R98" s="77"/>
      <c r="S98" s="88"/>
      <c r="T98" s="48">
        <v>0</v>
      </c>
      <c r="U98" s="48">
        <v>4</v>
      </c>
      <c r="V98" s="49">
        <v>0.032258</v>
      </c>
      <c r="W98" s="49">
        <v>0.005988</v>
      </c>
      <c r="X98" s="49">
        <v>0.012329</v>
      </c>
      <c r="Y98" s="49">
        <v>0.577765</v>
      </c>
      <c r="Z98" s="49">
        <v>0.5</v>
      </c>
      <c r="AA98" s="49">
        <v>0</v>
      </c>
      <c r="AB98" s="72">
        <v>98</v>
      </c>
      <c r="AC98" s="72"/>
      <c r="AD98" s="73"/>
      <c r="AE98" s="78" t="s">
        <v>1126</v>
      </c>
      <c r="AF98" s="78">
        <v>98</v>
      </c>
      <c r="AG98" s="78">
        <v>26</v>
      </c>
      <c r="AH98" s="78">
        <v>450</v>
      </c>
      <c r="AI98" s="78">
        <v>236</v>
      </c>
      <c r="AJ98" s="78"/>
      <c r="AK98" s="78"/>
      <c r="AL98" s="78"/>
      <c r="AM98" s="78"/>
      <c r="AN98" s="78"/>
      <c r="AO98" s="80">
        <v>43054.80438657408</v>
      </c>
      <c r="AP98" s="78"/>
      <c r="AQ98" s="78" t="b">
        <v>1</v>
      </c>
      <c r="AR98" s="78" t="b">
        <v>0</v>
      </c>
      <c r="AS98" s="78" t="b">
        <v>0</v>
      </c>
      <c r="AT98" s="78" t="s">
        <v>1570</v>
      </c>
      <c r="AU98" s="78">
        <v>5</v>
      </c>
      <c r="AV98" s="78"/>
      <c r="AW98" s="78" t="b">
        <v>0</v>
      </c>
      <c r="AX98" s="78" t="s">
        <v>1622</v>
      </c>
      <c r="AY98" s="83" t="s">
        <v>1718</v>
      </c>
      <c r="AZ98" s="78" t="s">
        <v>66</v>
      </c>
      <c r="BA98" s="78" t="str">
        <f>REPLACE(INDEX(GroupVertices[Group],MATCH(Vertices[[#This Row],[Vertex]],GroupVertices[Vertex],0)),1,1,"")</f>
        <v>1</v>
      </c>
      <c r="BB98" s="48"/>
      <c r="BC98" s="48"/>
      <c r="BD98" s="48"/>
      <c r="BE98" s="48"/>
      <c r="BF98" s="48" t="s">
        <v>449</v>
      </c>
      <c r="BG98" s="48" t="s">
        <v>449</v>
      </c>
      <c r="BH98" s="118" t="s">
        <v>2349</v>
      </c>
      <c r="BI98" s="118" t="s">
        <v>2349</v>
      </c>
      <c r="BJ98" s="118" t="s">
        <v>2246</v>
      </c>
      <c r="BK98" s="118" t="s">
        <v>2246</v>
      </c>
      <c r="BL98" s="118">
        <v>2</v>
      </c>
      <c r="BM98" s="121">
        <v>7.142857142857143</v>
      </c>
      <c r="BN98" s="118">
        <v>0</v>
      </c>
      <c r="BO98" s="121">
        <v>0</v>
      </c>
      <c r="BP98" s="118">
        <v>0</v>
      </c>
      <c r="BQ98" s="121">
        <v>0</v>
      </c>
      <c r="BR98" s="118">
        <v>26</v>
      </c>
      <c r="BS98" s="121">
        <v>92.85714285714286</v>
      </c>
      <c r="BT98" s="118">
        <v>28</v>
      </c>
      <c r="BU98" s="2"/>
      <c r="BV98" s="3"/>
      <c r="BW98" s="3"/>
      <c r="BX98" s="3"/>
      <c r="BY98" s="3"/>
    </row>
    <row r="99" spans="1:77" ht="37.9" customHeight="1">
      <c r="A99" s="65" t="s">
        <v>318</v>
      </c>
      <c r="C99" s="66"/>
      <c r="D99" s="66" t="s">
        <v>64</v>
      </c>
      <c r="E99" s="67">
        <v>162.28727082603743</v>
      </c>
      <c r="F99" s="69"/>
      <c r="G99" s="102" t="s">
        <v>565</v>
      </c>
      <c r="H99" s="66"/>
      <c r="I99" s="70" t="s">
        <v>318</v>
      </c>
      <c r="J99" s="71"/>
      <c r="K99" s="71"/>
      <c r="L99" s="70" t="s">
        <v>1852</v>
      </c>
      <c r="M99" s="74">
        <v>1.1783397101464155</v>
      </c>
      <c r="N99" s="75">
        <v>3876.84912109375</v>
      </c>
      <c r="O99" s="75">
        <v>1776.5069580078125</v>
      </c>
      <c r="P99" s="76"/>
      <c r="Q99" s="77"/>
      <c r="R99" s="77"/>
      <c r="S99" s="88"/>
      <c r="T99" s="48">
        <v>0</v>
      </c>
      <c r="U99" s="48">
        <v>4</v>
      </c>
      <c r="V99" s="49">
        <v>0.032258</v>
      </c>
      <c r="W99" s="49">
        <v>0.005988</v>
      </c>
      <c r="X99" s="49">
        <v>0.012329</v>
      </c>
      <c r="Y99" s="49">
        <v>0.577765</v>
      </c>
      <c r="Z99" s="49">
        <v>0.5</v>
      </c>
      <c r="AA99" s="49">
        <v>0</v>
      </c>
      <c r="AB99" s="72">
        <v>99</v>
      </c>
      <c r="AC99" s="72"/>
      <c r="AD99" s="73"/>
      <c r="AE99" s="78" t="s">
        <v>1127</v>
      </c>
      <c r="AF99" s="78">
        <v>796</v>
      </c>
      <c r="AG99" s="78">
        <v>140</v>
      </c>
      <c r="AH99" s="78">
        <v>6047</v>
      </c>
      <c r="AI99" s="78">
        <v>4196</v>
      </c>
      <c r="AJ99" s="78"/>
      <c r="AK99" s="78"/>
      <c r="AL99" s="78"/>
      <c r="AM99" s="78"/>
      <c r="AN99" s="78"/>
      <c r="AO99" s="80">
        <v>39257.246828703705</v>
      </c>
      <c r="AP99" s="78"/>
      <c r="AQ99" s="78" t="b">
        <v>0</v>
      </c>
      <c r="AR99" s="78" t="b">
        <v>0</v>
      </c>
      <c r="AS99" s="78" t="b">
        <v>1</v>
      </c>
      <c r="AT99" s="78" t="s">
        <v>982</v>
      </c>
      <c r="AU99" s="78">
        <v>71</v>
      </c>
      <c r="AV99" s="83" t="s">
        <v>1578</v>
      </c>
      <c r="AW99" s="78" t="b">
        <v>0</v>
      </c>
      <c r="AX99" s="78" t="s">
        <v>1622</v>
      </c>
      <c r="AY99" s="83" t="s">
        <v>1719</v>
      </c>
      <c r="AZ99" s="78" t="s">
        <v>66</v>
      </c>
      <c r="BA99" s="78" t="str">
        <f>REPLACE(INDEX(GroupVertices[Group],MATCH(Vertices[[#This Row],[Vertex]],GroupVertices[Vertex],0)),1,1,"")</f>
        <v>1</v>
      </c>
      <c r="BB99" s="48"/>
      <c r="BC99" s="48"/>
      <c r="BD99" s="48"/>
      <c r="BE99" s="48"/>
      <c r="BF99" s="48" t="s">
        <v>449</v>
      </c>
      <c r="BG99" s="48" t="s">
        <v>449</v>
      </c>
      <c r="BH99" s="118" t="s">
        <v>2349</v>
      </c>
      <c r="BI99" s="118" t="s">
        <v>2349</v>
      </c>
      <c r="BJ99" s="118" t="s">
        <v>2246</v>
      </c>
      <c r="BK99" s="118" t="s">
        <v>2246</v>
      </c>
      <c r="BL99" s="118">
        <v>2</v>
      </c>
      <c r="BM99" s="121">
        <v>7.142857142857143</v>
      </c>
      <c r="BN99" s="118">
        <v>0</v>
      </c>
      <c r="BO99" s="121">
        <v>0</v>
      </c>
      <c r="BP99" s="118">
        <v>0</v>
      </c>
      <c r="BQ99" s="121">
        <v>0</v>
      </c>
      <c r="BR99" s="118">
        <v>26</v>
      </c>
      <c r="BS99" s="121">
        <v>92.85714285714286</v>
      </c>
      <c r="BT99" s="118">
        <v>28</v>
      </c>
      <c r="BU99" s="2"/>
      <c r="BV99" s="3"/>
      <c r="BW99" s="3"/>
      <c r="BX99" s="3"/>
      <c r="BY99" s="3"/>
    </row>
    <row r="100" spans="1:77" ht="37.9" customHeight="1">
      <c r="A100" s="65" t="s">
        <v>319</v>
      </c>
      <c r="C100" s="66"/>
      <c r="D100" s="66" t="s">
        <v>64</v>
      </c>
      <c r="E100" s="67">
        <v>162.8349454224397</v>
      </c>
      <c r="F100" s="69"/>
      <c r="G100" s="102" t="s">
        <v>566</v>
      </c>
      <c r="H100" s="66"/>
      <c r="I100" s="70" t="s">
        <v>319</v>
      </c>
      <c r="J100" s="71"/>
      <c r="K100" s="71"/>
      <c r="L100" s="70" t="s">
        <v>1853</v>
      </c>
      <c r="M100" s="74">
        <v>1.5183398769723153</v>
      </c>
      <c r="N100" s="75">
        <v>2026.1829833984375</v>
      </c>
      <c r="O100" s="75">
        <v>2577.7822265625</v>
      </c>
      <c r="P100" s="76"/>
      <c r="Q100" s="77"/>
      <c r="R100" s="77"/>
      <c r="S100" s="88"/>
      <c r="T100" s="48">
        <v>0</v>
      </c>
      <c r="U100" s="48">
        <v>4</v>
      </c>
      <c r="V100" s="49">
        <v>0.032258</v>
      </c>
      <c r="W100" s="49">
        <v>0.005988</v>
      </c>
      <c r="X100" s="49">
        <v>0.012329</v>
      </c>
      <c r="Y100" s="49">
        <v>0.577765</v>
      </c>
      <c r="Z100" s="49">
        <v>0.5</v>
      </c>
      <c r="AA100" s="49">
        <v>0</v>
      </c>
      <c r="AB100" s="72">
        <v>100</v>
      </c>
      <c r="AC100" s="72"/>
      <c r="AD100" s="73"/>
      <c r="AE100" s="78" t="s">
        <v>319</v>
      </c>
      <c r="AF100" s="78">
        <v>354</v>
      </c>
      <c r="AG100" s="78">
        <v>405</v>
      </c>
      <c r="AH100" s="78">
        <v>904</v>
      </c>
      <c r="AI100" s="78">
        <v>11170</v>
      </c>
      <c r="AJ100" s="78"/>
      <c r="AK100" s="78" t="s">
        <v>1249</v>
      </c>
      <c r="AL100" s="78"/>
      <c r="AM100" s="78"/>
      <c r="AN100" s="78"/>
      <c r="AO100" s="80">
        <v>42608.817824074074</v>
      </c>
      <c r="AP100" s="83" t="s">
        <v>1534</v>
      </c>
      <c r="AQ100" s="78" t="b">
        <v>1</v>
      </c>
      <c r="AR100" s="78" t="b">
        <v>0</v>
      </c>
      <c r="AS100" s="78" t="b">
        <v>0</v>
      </c>
      <c r="AT100" s="78" t="s">
        <v>982</v>
      </c>
      <c r="AU100" s="78">
        <v>16</v>
      </c>
      <c r="AV100" s="78"/>
      <c r="AW100" s="78" t="b">
        <v>0</v>
      </c>
      <c r="AX100" s="78" t="s">
        <v>1622</v>
      </c>
      <c r="AY100" s="83" t="s">
        <v>1720</v>
      </c>
      <c r="AZ100" s="78" t="s">
        <v>66</v>
      </c>
      <c r="BA100" s="78" t="str">
        <f>REPLACE(INDEX(GroupVertices[Group],MATCH(Vertices[[#This Row],[Vertex]],GroupVertices[Vertex],0)),1,1,"")</f>
        <v>1</v>
      </c>
      <c r="BB100" s="48"/>
      <c r="BC100" s="48"/>
      <c r="BD100" s="48"/>
      <c r="BE100" s="48"/>
      <c r="BF100" s="48" t="s">
        <v>449</v>
      </c>
      <c r="BG100" s="48" t="s">
        <v>449</v>
      </c>
      <c r="BH100" s="118" t="s">
        <v>2349</v>
      </c>
      <c r="BI100" s="118" t="s">
        <v>2349</v>
      </c>
      <c r="BJ100" s="118" t="s">
        <v>2246</v>
      </c>
      <c r="BK100" s="118" t="s">
        <v>2246</v>
      </c>
      <c r="BL100" s="118">
        <v>2</v>
      </c>
      <c r="BM100" s="121">
        <v>7.142857142857143</v>
      </c>
      <c r="BN100" s="118">
        <v>0</v>
      </c>
      <c r="BO100" s="121">
        <v>0</v>
      </c>
      <c r="BP100" s="118">
        <v>0</v>
      </c>
      <c r="BQ100" s="121">
        <v>0</v>
      </c>
      <c r="BR100" s="118">
        <v>26</v>
      </c>
      <c r="BS100" s="121">
        <v>92.85714285714286</v>
      </c>
      <c r="BT100" s="118">
        <v>28</v>
      </c>
      <c r="BU100" s="2"/>
      <c r="BV100" s="3"/>
      <c r="BW100" s="3"/>
      <c r="BX100" s="3"/>
      <c r="BY100" s="3"/>
    </row>
    <row r="101" spans="1:77" ht="37.9" customHeight="1">
      <c r="A101" s="65" t="s">
        <v>320</v>
      </c>
      <c r="C101" s="66"/>
      <c r="D101" s="66" t="s">
        <v>64</v>
      </c>
      <c r="E101" s="67">
        <v>165.73865413166683</v>
      </c>
      <c r="F101" s="69"/>
      <c r="G101" s="102" t="s">
        <v>1609</v>
      </c>
      <c r="H101" s="66"/>
      <c r="I101" s="70" t="s">
        <v>320</v>
      </c>
      <c r="J101" s="71"/>
      <c r="K101" s="71"/>
      <c r="L101" s="70" t="s">
        <v>1854</v>
      </c>
      <c r="M101" s="74">
        <v>3.3209822708983125</v>
      </c>
      <c r="N101" s="75">
        <v>4655.2763671875</v>
      </c>
      <c r="O101" s="75">
        <v>7332.35009765625</v>
      </c>
      <c r="P101" s="76"/>
      <c r="Q101" s="77"/>
      <c r="R101" s="77"/>
      <c r="S101" s="88"/>
      <c r="T101" s="48">
        <v>1</v>
      </c>
      <c r="U101" s="48">
        <v>2</v>
      </c>
      <c r="V101" s="49">
        <v>0</v>
      </c>
      <c r="W101" s="49">
        <v>0.005952</v>
      </c>
      <c r="X101" s="49">
        <v>0.00675</v>
      </c>
      <c r="Y101" s="49">
        <v>0.508976</v>
      </c>
      <c r="Z101" s="49">
        <v>0.5</v>
      </c>
      <c r="AA101" s="49">
        <v>0</v>
      </c>
      <c r="AB101" s="72">
        <v>101</v>
      </c>
      <c r="AC101" s="72"/>
      <c r="AD101" s="73"/>
      <c r="AE101" s="78" t="s">
        <v>1128</v>
      </c>
      <c r="AF101" s="78">
        <v>1132</v>
      </c>
      <c r="AG101" s="78">
        <v>1810</v>
      </c>
      <c r="AH101" s="78">
        <v>62073</v>
      </c>
      <c r="AI101" s="78">
        <v>277</v>
      </c>
      <c r="AJ101" s="78"/>
      <c r="AK101" s="78" t="s">
        <v>1250</v>
      </c>
      <c r="AL101" s="78" t="s">
        <v>1354</v>
      </c>
      <c r="AM101" s="83" t="s">
        <v>1427</v>
      </c>
      <c r="AN101" s="78"/>
      <c r="AO101" s="80">
        <v>39931.19814814815</v>
      </c>
      <c r="AP101" s="78"/>
      <c r="AQ101" s="78" t="b">
        <v>0</v>
      </c>
      <c r="AR101" s="78" t="b">
        <v>0</v>
      </c>
      <c r="AS101" s="78" t="b">
        <v>1</v>
      </c>
      <c r="AT101" s="78" t="s">
        <v>1570</v>
      </c>
      <c r="AU101" s="78">
        <v>264</v>
      </c>
      <c r="AV101" s="83" t="s">
        <v>1586</v>
      </c>
      <c r="AW101" s="78" t="b">
        <v>0</v>
      </c>
      <c r="AX101" s="78" t="s">
        <v>1622</v>
      </c>
      <c r="AY101" s="83" t="s">
        <v>1721</v>
      </c>
      <c r="AZ101" s="78" t="s">
        <v>66</v>
      </c>
      <c r="BA101" s="78" t="str">
        <f>REPLACE(INDEX(GroupVertices[Group],MATCH(Vertices[[#This Row],[Vertex]],GroupVertices[Vertex],0)),1,1,"")</f>
        <v>1</v>
      </c>
      <c r="BB101" s="48" t="s">
        <v>411</v>
      </c>
      <c r="BC101" s="48" t="s">
        <v>411</v>
      </c>
      <c r="BD101" s="48" t="s">
        <v>428</v>
      </c>
      <c r="BE101" s="48" t="s">
        <v>428</v>
      </c>
      <c r="BF101" s="48" t="s">
        <v>2026</v>
      </c>
      <c r="BG101" s="48" t="s">
        <v>2026</v>
      </c>
      <c r="BH101" s="118" t="s">
        <v>2358</v>
      </c>
      <c r="BI101" s="118" t="s">
        <v>2358</v>
      </c>
      <c r="BJ101" s="118" t="s">
        <v>2381</v>
      </c>
      <c r="BK101" s="118" t="s">
        <v>2381</v>
      </c>
      <c r="BL101" s="118">
        <v>3</v>
      </c>
      <c r="BM101" s="121">
        <v>10.344827586206897</v>
      </c>
      <c r="BN101" s="118">
        <v>0</v>
      </c>
      <c r="BO101" s="121">
        <v>0</v>
      </c>
      <c r="BP101" s="118">
        <v>0</v>
      </c>
      <c r="BQ101" s="121">
        <v>0</v>
      </c>
      <c r="BR101" s="118">
        <v>26</v>
      </c>
      <c r="BS101" s="121">
        <v>89.65517241379311</v>
      </c>
      <c r="BT101" s="118">
        <v>29</v>
      </c>
      <c r="BU101" s="2"/>
      <c r="BV101" s="3"/>
      <c r="BW101" s="3"/>
      <c r="BX101" s="3"/>
      <c r="BY101" s="3"/>
    </row>
    <row r="102" spans="1:77" ht="37.9" customHeight="1">
      <c r="A102" s="65" t="s">
        <v>321</v>
      </c>
      <c r="C102" s="66"/>
      <c r="D102" s="66" t="s">
        <v>64</v>
      </c>
      <c r="E102" s="67">
        <v>164.42630179689158</v>
      </c>
      <c r="F102" s="69"/>
      <c r="G102" s="102" t="s">
        <v>567</v>
      </c>
      <c r="H102" s="66"/>
      <c r="I102" s="70" t="s">
        <v>321</v>
      </c>
      <c r="J102" s="71"/>
      <c r="K102" s="71"/>
      <c r="L102" s="70" t="s">
        <v>1855</v>
      </c>
      <c r="M102" s="74">
        <v>2.5062648900136093</v>
      </c>
      <c r="N102" s="75">
        <v>4248.54931640625</v>
      </c>
      <c r="O102" s="75">
        <v>8134.96533203125</v>
      </c>
      <c r="P102" s="76"/>
      <c r="Q102" s="77"/>
      <c r="R102" s="77"/>
      <c r="S102" s="88"/>
      <c r="T102" s="48">
        <v>0</v>
      </c>
      <c r="U102" s="48">
        <v>3</v>
      </c>
      <c r="V102" s="49">
        <v>0</v>
      </c>
      <c r="W102" s="49">
        <v>0.005952</v>
      </c>
      <c r="X102" s="49">
        <v>0.00675</v>
      </c>
      <c r="Y102" s="49">
        <v>0.508976</v>
      </c>
      <c r="Z102" s="49">
        <v>0.5</v>
      </c>
      <c r="AA102" s="49">
        <v>0</v>
      </c>
      <c r="AB102" s="72">
        <v>102</v>
      </c>
      <c r="AC102" s="72"/>
      <c r="AD102" s="73"/>
      <c r="AE102" s="78" t="s">
        <v>1129</v>
      </c>
      <c r="AF102" s="78">
        <v>6</v>
      </c>
      <c r="AG102" s="78">
        <v>1175</v>
      </c>
      <c r="AH102" s="78">
        <v>42251</v>
      </c>
      <c r="AI102" s="78">
        <v>0</v>
      </c>
      <c r="AJ102" s="78"/>
      <c r="AK102" s="78" t="s">
        <v>1251</v>
      </c>
      <c r="AL102" s="78"/>
      <c r="AM102" s="83" t="s">
        <v>1428</v>
      </c>
      <c r="AN102" s="78"/>
      <c r="AO102" s="80">
        <v>43177.80789351852</v>
      </c>
      <c r="AP102" s="83" t="s">
        <v>1535</v>
      </c>
      <c r="AQ102" s="78" t="b">
        <v>1</v>
      </c>
      <c r="AR102" s="78" t="b">
        <v>0</v>
      </c>
      <c r="AS102" s="78" t="b">
        <v>0</v>
      </c>
      <c r="AT102" s="78" t="s">
        <v>982</v>
      </c>
      <c r="AU102" s="78">
        <v>66</v>
      </c>
      <c r="AV102" s="78"/>
      <c r="AW102" s="78" t="b">
        <v>0</v>
      </c>
      <c r="AX102" s="78" t="s">
        <v>1622</v>
      </c>
      <c r="AY102" s="83" t="s">
        <v>1722</v>
      </c>
      <c r="AZ102" s="78" t="s">
        <v>66</v>
      </c>
      <c r="BA102" s="78" t="str">
        <f>REPLACE(INDEX(GroupVertices[Group],MATCH(Vertices[[#This Row],[Vertex]],GroupVertices[Vertex],0)),1,1,"")</f>
        <v>1</v>
      </c>
      <c r="BB102" s="48"/>
      <c r="BC102" s="48"/>
      <c r="BD102" s="48"/>
      <c r="BE102" s="48"/>
      <c r="BF102" s="48" t="s">
        <v>462</v>
      </c>
      <c r="BG102" s="48" t="s">
        <v>462</v>
      </c>
      <c r="BH102" s="118" t="s">
        <v>2358</v>
      </c>
      <c r="BI102" s="118" t="s">
        <v>2358</v>
      </c>
      <c r="BJ102" s="118" t="s">
        <v>2381</v>
      </c>
      <c r="BK102" s="118" t="s">
        <v>2381</v>
      </c>
      <c r="BL102" s="118">
        <v>3</v>
      </c>
      <c r="BM102" s="121">
        <v>10.344827586206897</v>
      </c>
      <c r="BN102" s="118">
        <v>0</v>
      </c>
      <c r="BO102" s="121">
        <v>0</v>
      </c>
      <c r="BP102" s="118">
        <v>0</v>
      </c>
      <c r="BQ102" s="121">
        <v>0</v>
      </c>
      <c r="BR102" s="118">
        <v>26</v>
      </c>
      <c r="BS102" s="121">
        <v>89.65517241379311</v>
      </c>
      <c r="BT102" s="118">
        <v>29</v>
      </c>
      <c r="BU102" s="2"/>
      <c r="BV102" s="3"/>
      <c r="BW102" s="3"/>
      <c r="BX102" s="3"/>
      <c r="BY102" s="3"/>
    </row>
    <row r="103" spans="1:77" ht="37.9" customHeight="1">
      <c r="A103" s="65" t="s">
        <v>322</v>
      </c>
      <c r="C103" s="66"/>
      <c r="D103" s="66" t="s">
        <v>64</v>
      </c>
      <c r="E103" s="67">
        <v>187.72623915477536</v>
      </c>
      <c r="F103" s="69"/>
      <c r="G103" s="102" t="s">
        <v>568</v>
      </c>
      <c r="H103" s="66"/>
      <c r="I103" s="70" t="s">
        <v>322</v>
      </c>
      <c r="J103" s="71"/>
      <c r="K103" s="71"/>
      <c r="L103" s="70" t="s">
        <v>1856</v>
      </c>
      <c r="M103" s="74">
        <v>16.9710267043351</v>
      </c>
      <c r="N103" s="75">
        <v>4277.9091796875</v>
      </c>
      <c r="O103" s="75">
        <v>5007.51513671875</v>
      </c>
      <c r="P103" s="76"/>
      <c r="Q103" s="77"/>
      <c r="R103" s="77"/>
      <c r="S103" s="88"/>
      <c r="T103" s="48">
        <v>0</v>
      </c>
      <c r="U103" s="48">
        <v>4</v>
      </c>
      <c r="V103" s="49">
        <v>0.032258</v>
      </c>
      <c r="W103" s="49">
        <v>0.005988</v>
      </c>
      <c r="X103" s="49">
        <v>0.012329</v>
      </c>
      <c r="Y103" s="49">
        <v>0.577765</v>
      </c>
      <c r="Z103" s="49">
        <v>0.5</v>
      </c>
      <c r="AA103" s="49">
        <v>0</v>
      </c>
      <c r="AB103" s="72">
        <v>103</v>
      </c>
      <c r="AC103" s="72"/>
      <c r="AD103" s="73"/>
      <c r="AE103" s="78" t="s">
        <v>1130</v>
      </c>
      <c r="AF103" s="78">
        <v>9529</v>
      </c>
      <c r="AG103" s="78">
        <v>12449</v>
      </c>
      <c r="AH103" s="78">
        <v>318069</v>
      </c>
      <c r="AI103" s="78">
        <v>58071</v>
      </c>
      <c r="AJ103" s="78"/>
      <c r="AK103" s="78" t="s">
        <v>1252</v>
      </c>
      <c r="AL103" s="78" t="s">
        <v>1355</v>
      </c>
      <c r="AM103" s="83" t="s">
        <v>1429</v>
      </c>
      <c r="AN103" s="78"/>
      <c r="AO103" s="80">
        <v>40525.89200231482</v>
      </c>
      <c r="AP103" s="83" t="s">
        <v>1536</v>
      </c>
      <c r="AQ103" s="78" t="b">
        <v>0</v>
      </c>
      <c r="AR103" s="78" t="b">
        <v>0</v>
      </c>
      <c r="AS103" s="78" t="b">
        <v>0</v>
      </c>
      <c r="AT103" s="78" t="s">
        <v>982</v>
      </c>
      <c r="AU103" s="78">
        <v>3417</v>
      </c>
      <c r="AV103" s="83" t="s">
        <v>1578</v>
      </c>
      <c r="AW103" s="78" t="b">
        <v>0</v>
      </c>
      <c r="AX103" s="78" t="s">
        <v>1622</v>
      </c>
      <c r="AY103" s="83" t="s">
        <v>1723</v>
      </c>
      <c r="AZ103" s="78" t="s">
        <v>66</v>
      </c>
      <c r="BA103" s="78" t="str">
        <f>REPLACE(INDEX(GroupVertices[Group],MATCH(Vertices[[#This Row],[Vertex]],GroupVertices[Vertex],0)),1,1,"")</f>
        <v>1</v>
      </c>
      <c r="BB103" s="48"/>
      <c r="BC103" s="48"/>
      <c r="BD103" s="48"/>
      <c r="BE103" s="48"/>
      <c r="BF103" s="48" t="s">
        <v>449</v>
      </c>
      <c r="BG103" s="48" t="s">
        <v>449</v>
      </c>
      <c r="BH103" s="118" t="s">
        <v>2349</v>
      </c>
      <c r="BI103" s="118" t="s">
        <v>2349</v>
      </c>
      <c r="BJ103" s="118" t="s">
        <v>2246</v>
      </c>
      <c r="BK103" s="118" t="s">
        <v>2246</v>
      </c>
      <c r="BL103" s="118">
        <v>2</v>
      </c>
      <c r="BM103" s="121">
        <v>7.142857142857143</v>
      </c>
      <c r="BN103" s="118">
        <v>0</v>
      </c>
      <c r="BO103" s="121">
        <v>0</v>
      </c>
      <c r="BP103" s="118">
        <v>0</v>
      </c>
      <c r="BQ103" s="121">
        <v>0</v>
      </c>
      <c r="BR103" s="118">
        <v>26</v>
      </c>
      <c r="BS103" s="121">
        <v>92.85714285714286</v>
      </c>
      <c r="BT103" s="118">
        <v>28</v>
      </c>
      <c r="BU103" s="2"/>
      <c r="BV103" s="3"/>
      <c r="BW103" s="3"/>
      <c r="BX103" s="3"/>
      <c r="BY103" s="3"/>
    </row>
    <row r="104" spans="1:77" ht="37.9" customHeight="1">
      <c r="A104" s="65" t="s">
        <v>323</v>
      </c>
      <c r="C104" s="66"/>
      <c r="D104" s="66" t="s">
        <v>64</v>
      </c>
      <c r="E104" s="67">
        <v>162.79774488381614</v>
      </c>
      <c r="F104" s="69"/>
      <c r="G104" s="102" t="s">
        <v>569</v>
      </c>
      <c r="H104" s="66"/>
      <c r="I104" s="70" t="s">
        <v>323</v>
      </c>
      <c r="J104" s="71"/>
      <c r="K104" s="71"/>
      <c r="L104" s="70" t="s">
        <v>1857</v>
      </c>
      <c r="M104" s="74">
        <v>1.4952455260181032</v>
      </c>
      <c r="N104" s="75">
        <v>1950.4385986328125</v>
      </c>
      <c r="O104" s="75">
        <v>3819.031982421875</v>
      </c>
      <c r="P104" s="76"/>
      <c r="Q104" s="77"/>
      <c r="R104" s="77"/>
      <c r="S104" s="88"/>
      <c r="T104" s="48">
        <v>0</v>
      </c>
      <c r="U104" s="48">
        <v>4</v>
      </c>
      <c r="V104" s="49">
        <v>0.032258</v>
      </c>
      <c r="W104" s="49">
        <v>0.005988</v>
      </c>
      <c r="X104" s="49">
        <v>0.012329</v>
      </c>
      <c r="Y104" s="49">
        <v>0.577765</v>
      </c>
      <c r="Z104" s="49">
        <v>0.5</v>
      </c>
      <c r="AA104" s="49">
        <v>0</v>
      </c>
      <c r="AB104" s="72">
        <v>104</v>
      </c>
      <c r="AC104" s="72"/>
      <c r="AD104" s="73"/>
      <c r="AE104" s="78" t="s">
        <v>1131</v>
      </c>
      <c r="AF104" s="78">
        <v>1611</v>
      </c>
      <c r="AG104" s="78">
        <v>387</v>
      </c>
      <c r="AH104" s="78">
        <v>25083</v>
      </c>
      <c r="AI104" s="78">
        <v>24524</v>
      </c>
      <c r="AJ104" s="78"/>
      <c r="AK104" s="78"/>
      <c r="AL104" s="78"/>
      <c r="AM104" s="78"/>
      <c r="AN104" s="78"/>
      <c r="AO104" s="80">
        <v>41867.4705787037</v>
      </c>
      <c r="AP104" s="83" t="s">
        <v>1537</v>
      </c>
      <c r="AQ104" s="78" t="b">
        <v>1</v>
      </c>
      <c r="AR104" s="78" t="b">
        <v>0</v>
      </c>
      <c r="AS104" s="78" t="b">
        <v>0</v>
      </c>
      <c r="AT104" s="78" t="s">
        <v>982</v>
      </c>
      <c r="AU104" s="78">
        <v>46</v>
      </c>
      <c r="AV104" s="83" t="s">
        <v>1578</v>
      </c>
      <c r="AW104" s="78" t="b">
        <v>0</v>
      </c>
      <c r="AX104" s="78" t="s">
        <v>1622</v>
      </c>
      <c r="AY104" s="83" t="s">
        <v>1724</v>
      </c>
      <c r="AZ104" s="78" t="s">
        <v>66</v>
      </c>
      <c r="BA104" s="78" t="str">
        <f>REPLACE(INDEX(GroupVertices[Group],MATCH(Vertices[[#This Row],[Vertex]],GroupVertices[Vertex],0)),1,1,"")</f>
        <v>1</v>
      </c>
      <c r="BB104" s="48"/>
      <c r="BC104" s="48"/>
      <c r="BD104" s="48"/>
      <c r="BE104" s="48"/>
      <c r="BF104" s="48" t="s">
        <v>449</v>
      </c>
      <c r="BG104" s="48" t="s">
        <v>449</v>
      </c>
      <c r="BH104" s="118" t="s">
        <v>2349</v>
      </c>
      <c r="BI104" s="118" t="s">
        <v>2349</v>
      </c>
      <c r="BJ104" s="118" t="s">
        <v>2246</v>
      </c>
      <c r="BK104" s="118" t="s">
        <v>2246</v>
      </c>
      <c r="BL104" s="118">
        <v>2</v>
      </c>
      <c r="BM104" s="121">
        <v>7.142857142857143</v>
      </c>
      <c r="BN104" s="118">
        <v>0</v>
      </c>
      <c r="BO104" s="121">
        <v>0</v>
      </c>
      <c r="BP104" s="118">
        <v>0</v>
      </c>
      <c r="BQ104" s="121">
        <v>0</v>
      </c>
      <c r="BR104" s="118">
        <v>26</v>
      </c>
      <c r="BS104" s="121">
        <v>92.85714285714286</v>
      </c>
      <c r="BT104" s="118">
        <v>28</v>
      </c>
      <c r="BU104" s="2"/>
      <c r="BV104" s="3"/>
      <c r="BW104" s="3"/>
      <c r="BX104" s="3"/>
      <c r="BY104" s="3"/>
    </row>
    <row r="105" spans="1:77" ht="37.9" customHeight="1">
      <c r="A105" s="65" t="s">
        <v>324</v>
      </c>
      <c r="C105" s="66"/>
      <c r="D105" s="66" t="s">
        <v>64</v>
      </c>
      <c r="E105" s="67">
        <v>165.02151041486837</v>
      </c>
      <c r="F105" s="69"/>
      <c r="G105" s="102" t="s">
        <v>570</v>
      </c>
      <c r="H105" s="66"/>
      <c r="I105" s="70" t="s">
        <v>324</v>
      </c>
      <c r="J105" s="71"/>
      <c r="K105" s="71"/>
      <c r="L105" s="70" t="s">
        <v>1858</v>
      </c>
      <c r="M105" s="74">
        <v>2.875774505281002</v>
      </c>
      <c r="N105" s="75">
        <v>3962.863037109375</v>
      </c>
      <c r="O105" s="75">
        <v>6688.30419921875</v>
      </c>
      <c r="P105" s="76"/>
      <c r="Q105" s="77"/>
      <c r="R105" s="77"/>
      <c r="S105" s="88"/>
      <c r="T105" s="48">
        <v>0</v>
      </c>
      <c r="U105" s="48">
        <v>4</v>
      </c>
      <c r="V105" s="49">
        <v>0.032258</v>
      </c>
      <c r="W105" s="49">
        <v>0.005988</v>
      </c>
      <c r="X105" s="49">
        <v>0.012329</v>
      </c>
      <c r="Y105" s="49">
        <v>0.577765</v>
      </c>
      <c r="Z105" s="49">
        <v>0.5</v>
      </c>
      <c r="AA105" s="49">
        <v>0</v>
      </c>
      <c r="AB105" s="72">
        <v>105</v>
      </c>
      <c r="AC105" s="72"/>
      <c r="AD105" s="73"/>
      <c r="AE105" s="78" t="s">
        <v>1132</v>
      </c>
      <c r="AF105" s="78">
        <v>4021</v>
      </c>
      <c r="AG105" s="78">
        <v>1463</v>
      </c>
      <c r="AH105" s="78">
        <v>52640</v>
      </c>
      <c r="AI105" s="78">
        <v>7692</v>
      </c>
      <c r="AJ105" s="78"/>
      <c r="AK105" s="78" t="s">
        <v>1253</v>
      </c>
      <c r="AL105" s="78" t="s">
        <v>1356</v>
      </c>
      <c r="AM105" s="83" t="s">
        <v>1430</v>
      </c>
      <c r="AN105" s="78"/>
      <c r="AO105" s="80">
        <v>42268.9609837963</v>
      </c>
      <c r="AP105" s="83" t="s">
        <v>1538</v>
      </c>
      <c r="AQ105" s="78" t="b">
        <v>1</v>
      </c>
      <c r="AR105" s="78" t="b">
        <v>0</v>
      </c>
      <c r="AS105" s="78" t="b">
        <v>1</v>
      </c>
      <c r="AT105" s="78" t="s">
        <v>1570</v>
      </c>
      <c r="AU105" s="78">
        <v>83</v>
      </c>
      <c r="AV105" s="83" t="s">
        <v>1578</v>
      </c>
      <c r="AW105" s="78" t="b">
        <v>0</v>
      </c>
      <c r="AX105" s="78" t="s">
        <v>1622</v>
      </c>
      <c r="AY105" s="83" t="s">
        <v>1725</v>
      </c>
      <c r="AZ105" s="78" t="s">
        <v>66</v>
      </c>
      <c r="BA105" s="78" t="str">
        <f>REPLACE(INDEX(GroupVertices[Group],MATCH(Vertices[[#This Row],[Vertex]],GroupVertices[Vertex],0)),1,1,"")</f>
        <v>1</v>
      </c>
      <c r="BB105" s="48"/>
      <c r="BC105" s="48"/>
      <c r="BD105" s="48"/>
      <c r="BE105" s="48"/>
      <c r="BF105" s="48" t="s">
        <v>449</v>
      </c>
      <c r="BG105" s="48" t="s">
        <v>449</v>
      </c>
      <c r="BH105" s="118" t="s">
        <v>2349</v>
      </c>
      <c r="BI105" s="118" t="s">
        <v>2349</v>
      </c>
      <c r="BJ105" s="118" t="s">
        <v>2246</v>
      </c>
      <c r="BK105" s="118" t="s">
        <v>2246</v>
      </c>
      <c r="BL105" s="118">
        <v>4</v>
      </c>
      <c r="BM105" s="121">
        <v>7.142857142857143</v>
      </c>
      <c r="BN105" s="118">
        <v>0</v>
      </c>
      <c r="BO105" s="121">
        <v>0</v>
      </c>
      <c r="BP105" s="118">
        <v>0</v>
      </c>
      <c r="BQ105" s="121">
        <v>0</v>
      </c>
      <c r="BR105" s="118">
        <v>52</v>
      </c>
      <c r="BS105" s="121">
        <v>92.85714285714286</v>
      </c>
      <c r="BT105" s="118">
        <v>56</v>
      </c>
      <c r="BU105" s="2"/>
      <c r="BV105" s="3"/>
      <c r="BW105" s="3"/>
      <c r="BX105" s="3"/>
      <c r="BY105" s="3"/>
    </row>
    <row r="106" spans="1:77" ht="37.9" customHeight="1">
      <c r="A106" s="65" t="s">
        <v>325</v>
      </c>
      <c r="C106" s="66"/>
      <c r="D106" s="66" t="s">
        <v>64</v>
      </c>
      <c r="E106" s="67">
        <v>169.24583824523157</v>
      </c>
      <c r="F106" s="69"/>
      <c r="G106" s="102" t="s">
        <v>571</v>
      </c>
      <c r="H106" s="66"/>
      <c r="I106" s="70" t="s">
        <v>325</v>
      </c>
      <c r="J106" s="71"/>
      <c r="K106" s="71"/>
      <c r="L106" s="70" t="s">
        <v>1859</v>
      </c>
      <c r="M106" s="74">
        <v>5.498266358081528</v>
      </c>
      <c r="N106" s="75">
        <v>4764.21142578125</v>
      </c>
      <c r="O106" s="75">
        <v>3074.483154296875</v>
      </c>
      <c r="P106" s="76"/>
      <c r="Q106" s="77"/>
      <c r="R106" s="77"/>
      <c r="S106" s="88"/>
      <c r="T106" s="48">
        <v>0</v>
      </c>
      <c r="U106" s="48">
        <v>4</v>
      </c>
      <c r="V106" s="49">
        <v>0.032258</v>
      </c>
      <c r="W106" s="49">
        <v>0.005988</v>
      </c>
      <c r="X106" s="49">
        <v>0.012329</v>
      </c>
      <c r="Y106" s="49">
        <v>0.577765</v>
      </c>
      <c r="Z106" s="49">
        <v>0.5</v>
      </c>
      <c r="AA106" s="49">
        <v>0</v>
      </c>
      <c r="AB106" s="72">
        <v>106</v>
      </c>
      <c r="AC106" s="72"/>
      <c r="AD106" s="73"/>
      <c r="AE106" s="78" t="s">
        <v>1133</v>
      </c>
      <c r="AF106" s="78">
        <v>3084</v>
      </c>
      <c r="AG106" s="78">
        <v>3507</v>
      </c>
      <c r="AH106" s="78">
        <v>77926</v>
      </c>
      <c r="AI106" s="78">
        <v>859</v>
      </c>
      <c r="AJ106" s="78"/>
      <c r="AK106" s="78" t="s">
        <v>1254</v>
      </c>
      <c r="AL106" s="78"/>
      <c r="AM106" s="83" t="s">
        <v>1431</v>
      </c>
      <c r="AN106" s="78"/>
      <c r="AO106" s="80">
        <v>40164.38880787037</v>
      </c>
      <c r="AP106" s="83" t="s">
        <v>1539</v>
      </c>
      <c r="AQ106" s="78" t="b">
        <v>0</v>
      </c>
      <c r="AR106" s="78" t="b">
        <v>0</v>
      </c>
      <c r="AS106" s="78" t="b">
        <v>1</v>
      </c>
      <c r="AT106" s="78" t="s">
        <v>982</v>
      </c>
      <c r="AU106" s="78">
        <v>780</v>
      </c>
      <c r="AV106" s="83" t="s">
        <v>1578</v>
      </c>
      <c r="AW106" s="78" t="b">
        <v>0</v>
      </c>
      <c r="AX106" s="78" t="s">
        <v>1622</v>
      </c>
      <c r="AY106" s="83" t="s">
        <v>1726</v>
      </c>
      <c r="AZ106" s="78" t="s">
        <v>66</v>
      </c>
      <c r="BA106" s="78" t="str">
        <f>REPLACE(INDEX(GroupVertices[Group],MATCH(Vertices[[#This Row],[Vertex]],GroupVertices[Vertex],0)),1,1,"")</f>
        <v>1</v>
      </c>
      <c r="BB106" s="48"/>
      <c r="BC106" s="48"/>
      <c r="BD106" s="48"/>
      <c r="BE106" s="48"/>
      <c r="BF106" s="48" t="s">
        <v>449</v>
      </c>
      <c r="BG106" s="48" t="s">
        <v>449</v>
      </c>
      <c r="BH106" s="118" t="s">
        <v>2349</v>
      </c>
      <c r="BI106" s="118" t="s">
        <v>2349</v>
      </c>
      <c r="BJ106" s="118" t="s">
        <v>2246</v>
      </c>
      <c r="BK106" s="118" t="s">
        <v>2246</v>
      </c>
      <c r="BL106" s="118">
        <v>4</v>
      </c>
      <c r="BM106" s="121">
        <v>7.142857142857143</v>
      </c>
      <c r="BN106" s="118">
        <v>0</v>
      </c>
      <c r="BO106" s="121">
        <v>0</v>
      </c>
      <c r="BP106" s="118">
        <v>0</v>
      </c>
      <c r="BQ106" s="121">
        <v>0</v>
      </c>
      <c r="BR106" s="118">
        <v>52</v>
      </c>
      <c r="BS106" s="121">
        <v>92.85714285714286</v>
      </c>
      <c r="BT106" s="118">
        <v>56</v>
      </c>
      <c r="BU106" s="2"/>
      <c r="BV106" s="3"/>
      <c r="BW106" s="3"/>
      <c r="BX106" s="3"/>
      <c r="BY106" s="3"/>
    </row>
    <row r="107" spans="1:77" ht="37.9" customHeight="1">
      <c r="A107" s="65" t="s">
        <v>327</v>
      </c>
      <c r="C107" s="66"/>
      <c r="D107" s="66" t="s">
        <v>64</v>
      </c>
      <c r="E107" s="67">
        <v>182.32596096458994</v>
      </c>
      <c r="F107" s="69"/>
      <c r="G107" s="102" t="s">
        <v>572</v>
      </c>
      <c r="H107" s="66"/>
      <c r="I107" s="70" t="s">
        <v>327</v>
      </c>
      <c r="J107" s="71"/>
      <c r="K107" s="71"/>
      <c r="L107" s="70" t="s">
        <v>1860</v>
      </c>
      <c r="M107" s="74">
        <v>13.618496757481982</v>
      </c>
      <c r="N107" s="75">
        <v>1458.5904541015625</v>
      </c>
      <c r="O107" s="75">
        <v>6823.23828125</v>
      </c>
      <c r="P107" s="76"/>
      <c r="Q107" s="77"/>
      <c r="R107" s="77"/>
      <c r="S107" s="88"/>
      <c r="T107" s="48">
        <v>0</v>
      </c>
      <c r="U107" s="48">
        <v>7</v>
      </c>
      <c r="V107" s="49">
        <v>664</v>
      </c>
      <c r="W107" s="49">
        <v>0.00641</v>
      </c>
      <c r="X107" s="49">
        <v>0.010999</v>
      </c>
      <c r="Y107" s="49">
        <v>1.193069</v>
      </c>
      <c r="Z107" s="49">
        <v>0.2857142857142857</v>
      </c>
      <c r="AA107" s="49">
        <v>0</v>
      </c>
      <c r="AB107" s="72">
        <v>107</v>
      </c>
      <c r="AC107" s="72"/>
      <c r="AD107" s="73"/>
      <c r="AE107" s="78" t="s">
        <v>1105</v>
      </c>
      <c r="AF107" s="78">
        <v>0</v>
      </c>
      <c r="AG107" s="78">
        <v>9836</v>
      </c>
      <c r="AH107" s="78">
        <v>251555</v>
      </c>
      <c r="AI107" s="78">
        <v>2</v>
      </c>
      <c r="AJ107" s="78"/>
      <c r="AK107" s="78" t="s">
        <v>1255</v>
      </c>
      <c r="AL107" s="78" t="s">
        <v>1357</v>
      </c>
      <c r="AM107" s="78"/>
      <c r="AN107" s="78"/>
      <c r="AO107" s="80">
        <v>42886.24619212963</v>
      </c>
      <c r="AP107" s="78"/>
      <c r="AQ107" s="78" t="b">
        <v>1</v>
      </c>
      <c r="AR107" s="78" t="b">
        <v>0</v>
      </c>
      <c r="AS107" s="78" t="b">
        <v>0</v>
      </c>
      <c r="AT107" s="78" t="s">
        <v>982</v>
      </c>
      <c r="AU107" s="78">
        <v>206</v>
      </c>
      <c r="AV107" s="78"/>
      <c r="AW107" s="78" t="b">
        <v>0</v>
      </c>
      <c r="AX107" s="78" t="s">
        <v>1622</v>
      </c>
      <c r="AY107" s="83" t="s">
        <v>1727</v>
      </c>
      <c r="AZ107" s="78" t="s">
        <v>66</v>
      </c>
      <c r="BA107" s="78" t="str">
        <f>REPLACE(INDEX(GroupVertices[Group],MATCH(Vertices[[#This Row],[Vertex]],GroupVertices[Vertex],0)),1,1,"")</f>
        <v>1</v>
      </c>
      <c r="BB107" s="48" t="s">
        <v>408</v>
      </c>
      <c r="BC107" s="48" t="s">
        <v>408</v>
      </c>
      <c r="BD107" s="48" t="s">
        <v>426</v>
      </c>
      <c r="BE107" s="48" t="s">
        <v>426</v>
      </c>
      <c r="BF107" s="48" t="s">
        <v>2331</v>
      </c>
      <c r="BG107" s="48" t="s">
        <v>2331</v>
      </c>
      <c r="BH107" s="118" t="s">
        <v>2359</v>
      </c>
      <c r="BI107" s="118" t="s">
        <v>2369</v>
      </c>
      <c r="BJ107" s="118" t="s">
        <v>2382</v>
      </c>
      <c r="BK107" s="118" t="s">
        <v>2382</v>
      </c>
      <c r="BL107" s="118">
        <v>3</v>
      </c>
      <c r="BM107" s="121">
        <v>5</v>
      </c>
      <c r="BN107" s="118">
        <v>1</v>
      </c>
      <c r="BO107" s="121">
        <v>1.6666666666666667</v>
      </c>
      <c r="BP107" s="118">
        <v>0</v>
      </c>
      <c r="BQ107" s="121">
        <v>0</v>
      </c>
      <c r="BR107" s="118">
        <v>56</v>
      </c>
      <c r="BS107" s="121">
        <v>93.33333333333333</v>
      </c>
      <c r="BT107" s="118">
        <v>60</v>
      </c>
      <c r="BU107" s="2"/>
      <c r="BV107" s="3"/>
      <c r="BW107" s="3"/>
      <c r="BX107" s="3"/>
      <c r="BY107" s="3"/>
    </row>
    <row r="108" spans="1:77" ht="37.9" customHeight="1">
      <c r="A108" s="65" t="s">
        <v>328</v>
      </c>
      <c r="C108" s="66"/>
      <c r="D108" s="66" t="s">
        <v>64</v>
      </c>
      <c r="E108" s="67">
        <v>164.3209002707915</v>
      </c>
      <c r="F108" s="69"/>
      <c r="G108" s="102" t="s">
        <v>1610</v>
      </c>
      <c r="H108" s="66"/>
      <c r="I108" s="70" t="s">
        <v>328</v>
      </c>
      <c r="J108" s="71"/>
      <c r="K108" s="71"/>
      <c r="L108" s="70" t="s">
        <v>1861</v>
      </c>
      <c r="M108" s="74">
        <v>2.4408308956433418</v>
      </c>
      <c r="N108" s="75">
        <v>1676.8121337890625</v>
      </c>
      <c r="O108" s="75">
        <v>7506.0263671875</v>
      </c>
      <c r="P108" s="76"/>
      <c r="Q108" s="77"/>
      <c r="R108" s="77"/>
      <c r="S108" s="88"/>
      <c r="T108" s="48">
        <v>1</v>
      </c>
      <c r="U108" s="48">
        <v>5</v>
      </c>
      <c r="V108" s="49">
        <v>72</v>
      </c>
      <c r="W108" s="49">
        <v>0.00625</v>
      </c>
      <c r="X108" s="49">
        <v>0.010962</v>
      </c>
      <c r="Y108" s="49">
        <v>0.917534</v>
      </c>
      <c r="Z108" s="49">
        <v>0.4</v>
      </c>
      <c r="AA108" s="49">
        <v>0</v>
      </c>
      <c r="AB108" s="72">
        <v>108</v>
      </c>
      <c r="AC108" s="72"/>
      <c r="AD108" s="73"/>
      <c r="AE108" s="78" t="s">
        <v>1134</v>
      </c>
      <c r="AF108" s="78">
        <v>527</v>
      </c>
      <c r="AG108" s="78">
        <v>1124</v>
      </c>
      <c r="AH108" s="78">
        <v>11046</v>
      </c>
      <c r="AI108" s="78">
        <v>81</v>
      </c>
      <c r="AJ108" s="78"/>
      <c r="AK108" s="78" t="s">
        <v>1256</v>
      </c>
      <c r="AL108" s="78" t="s">
        <v>1358</v>
      </c>
      <c r="AM108" s="78"/>
      <c r="AN108" s="78"/>
      <c r="AO108" s="80">
        <v>43522.65287037037</v>
      </c>
      <c r="AP108" s="78"/>
      <c r="AQ108" s="78" t="b">
        <v>0</v>
      </c>
      <c r="AR108" s="78" t="b">
        <v>0</v>
      </c>
      <c r="AS108" s="78" t="b">
        <v>0</v>
      </c>
      <c r="AT108" s="78" t="s">
        <v>1568</v>
      </c>
      <c r="AU108" s="78">
        <v>14</v>
      </c>
      <c r="AV108" s="83" t="s">
        <v>1578</v>
      </c>
      <c r="AW108" s="78" t="b">
        <v>0</v>
      </c>
      <c r="AX108" s="78" t="s">
        <v>1622</v>
      </c>
      <c r="AY108" s="83" t="s">
        <v>1728</v>
      </c>
      <c r="AZ108" s="78" t="s">
        <v>66</v>
      </c>
      <c r="BA108" s="78" t="str">
        <f>REPLACE(INDEX(GroupVertices[Group],MATCH(Vertices[[#This Row],[Vertex]],GroupVertices[Vertex],0)),1,1,"")</f>
        <v>1</v>
      </c>
      <c r="BB108" s="48"/>
      <c r="BC108" s="48"/>
      <c r="BD108" s="48"/>
      <c r="BE108" s="48"/>
      <c r="BF108" s="48" t="s">
        <v>2026</v>
      </c>
      <c r="BG108" s="48" t="s">
        <v>2026</v>
      </c>
      <c r="BH108" s="118" t="s">
        <v>2360</v>
      </c>
      <c r="BI108" s="118" t="s">
        <v>2360</v>
      </c>
      <c r="BJ108" s="118" t="s">
        <v>2382</v>
      </c>
      <c r="BK108" s="118" t="s">
        <v>2382</v>
      </c>
      <c r="BL108" s="118">
        <v>2</v>
      </c>
      <c r="BM108" s="121">
        <v>6.25</v>
      </c>
      <c r="BN108" s="118">
        <v>0</v>
      </c>
      <c r="BO108" s="121">
        <v>0</v>
      </c>
      <c r="BP108" s="118">
        <v>0</v>
      </c>
      <c r="BQ108" s="121">
        <v>0</v>
      </c>
      <c r="BR108" s="118">
        <v>30</v>
      </c>
      <c r="BS108" s="121">
        <v>93.75</v>
      </c>
      <c r="BT108" s="118">
        <v>32</v>
      </c>
      <c r="BU108" s="2"/>
      <c r="BV108" s="3"/>
      <c r="BW108" s="3"/>
      <c r="BX108" s="3"/>
      <c r="BY108" s="3"/>
    </row>
    <row r="109" spans="1:77" ht="37.9" customHeight="1">
      <c r="A109" s="65" t="s">
        <v>360</v>
      </c>
      <c r="C109" s="66"/>
      <c r="D109" s="66" t="s">
        <v>64</v>
      </c>
      <c r="E109" s="67">
        <v>164.06256319701686</v>
      </c>
      <c r="F109" s="69"/>
      <c r="G109" s="102" t="s">
        <v>1611</v>
      </c>
      <c r="H109" s="66"/>
      <c r="I109" s="70" t="s">
        <v>360</v>
      </c>
      <c r="J109" s="71"/>
      <c r="K109" s="71"/>
      <c r="L109" s="70" t="s">
        <v>1862</v>
      </c>
      <c r="M109" s="74">
        <v>2.2804534584613134</v>
      </c>
      <c r="N109" s="75">
        <v>396.2615661621094</v>
      </c>
      <c r="O109" s="75">
        <v>9225.8818359375</v>
      </c>
      <c r="P109" s="76"/>
      <c r="Q109" s="77"/>
      <c r="R109" s="77"/>
      <c r="S109" s="88"/>
      <c r="T109" s="48">
        <v>2</v>
      </c>
      <c r="U109" s="48">
        <v>0</v>
      </c>
      <c r="V109" s="49">
        <v>0</v>
      </c>
      <c r="W109" s="49">
        <v>0.00431</v>
      </c>
      <c r="X109" s="49">
        <v>0.001274</v>
      </c>
      <c r="Y109" s="49">
        <v>0.424857</v>
      </c>
      <c r="Z109" s="49">
        <v>0.5</v>
      </c>
      <c r="AA109" s="49">
        <v>0</v>
      </c>
      <c r="AB109" s="72">
        <v>109</v>
      </c>
      <c r="AC109" s="72"/>
      <c r="AD109" s="73"/>
      <c r="AE109" s="78" t="s">
        <v>1135</v>
      </c>
      <c r="AF109" s="78">
        <v>247</v>
      </c>
      <c r="AG109" s="78">
        <v>999</v>
      </c>
      <c r="AH109" s="78">
        <v>17146</v>
      </c>
      <c r="AI109" s="78">
        <v>29596</v>
      </c>
      <c r="AJ109" s="78"/>
      <c r="AK109" s="78" t="s">
        <v>1257</v>
      </c>
      <c r="AL109" s="78" t="s">
        <v>1359</v>
      </c>
      <c r="AM109" s="83" t="s">
        <v>1432</v>
      </c>
      <c r="AN109" s="78"/>
      <c r="AO109" s="80">
        <v>39550.653495370374</v>
      </c>
      <c r="AP109" s="83" t="s">
        <v>1540</v>
      </c>
      <c r="AQ109" s="78" t="b">
        <v>0</v>
      </c>
      <c r="AR109" s="78" t="b">
        <v>0</v>
      </c>
      <c r="AS109" s="78" t="b">
        <v>1</v>
      </c>
      <c r="AT109" s="78"/>
      <c r="AU109" s="78">
        <v>42</v>
      </c>
      <c r="AV109" s="83" t="s">
        <v>1578</v>
      </c>
      <c r="AW109" s="78" t="b">
        <v>0</v>
      </c>
      <c r="AX109" s="78" t="s">
        <v>1622</v>
      </c>
      <c r="AY109" s="83" t="s">
        <v>1729</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37.9" customHeight="1">
      <c r="A110" s="65" t="s">
        <v>329</v>
      </c>
      <c r="C110" s="66"/>
      <c r="D110" s="66" t="s">
        <v>64</v>
      </c>
      <c r="E110" s="67">
        <v>164.04602962429527</v>
      </c>
      <c r="F110" s="69"/>
      <c r="G110" s="102" t="s">
        <v>573</v>
      </c>
      <c r="H110" s="66"/>
      <c r="I110" s="70" t="s">
        <v>329</v>
      </c>
      <c r="J110" s="71"/>
      <c r="K110" s="71"/>
      <c r="L110" s="70" t="s">
        <v>1863</v>
      </c>
      <c r="M110" s="74">
        <v>2.2701893024816635</v>
      </c>
      <c r="N110" s="75">
        <v>1881.0338134765625</v>
      </c>
      <c r="O110" s="75">
        <v>6997.931640625</v>
      </c>
      <c r="P110" s="76"/>
      <c r="Q110" s="77"/>
      <c r="R110" s="77"/>
      <c r="S110" s="88"/>
      <c r="T110" s="48">
        <v>2</v>
      </c>
      <c r="U110" s="48">
        <v>4</v>
      </c>
      <c r="V110" s="49">
        <v>4.698925</v>
      </c>
      <c r="W110" s="49">
        <v>0.00625</v>
      </c>
      <c r="X110" s="49">
        <v>0.013602</v>
      </c>
      <c r="Y110" s="49">
        <v>0.852622</v>
      </c>
      <c r="Z110" s="49">
        <v>0.43333333333333335</v>
      </c>
      <c r="AA110" s="49">
        <v>0</v>
      </c>
      <c r="AB110" s="72">
        <v>110</v>
      </c>
      <c r="AC110" s="72"/>
      <c r="AD110" s="73"/>
      <c r="AE110" s="78" t="s">
        <v>1136</v>
      </c>
      <c r="AF110" s="78">
        <v>242</v>
      </c>
      <c r="AG110" s="78">
        <v>991</v>
      </c>
      <c r="AH110" s="78">
        <v>4120</v>
      </c>
      <c r="AI110" s="78">
        <v>351</v>
      </c>
      <c r="AJ110" s="78"/>
      <c r="AK110" s="78" t="s">
        <v>1258</v>
      </c>
      <c r="AL110" s="78"/>
      <c r="AM110" s="78"/>
      <c r="AN110" s="78"/>
      <c r="AO110" s="80">
        <v>41947.27699074074</v>
      </c>
      <c r="AP110" s="83" t="s">
        <v>1541</v>
      </c>
      <c r="AQ110" s="78" t="b">
        <v>0</v>
      </c>
      <c r="AR110" s="78" t="b">
        <v>0</v>
      </c>
      <c r="AS110" s="78" t="b">
        <v>1</v>
      </c>
      <c r="AT110" s="78" t="s">
        <v>982</v>
      </c>
      <c r="AU110" s="78">
        <v>18</v>
      </c>
      <c r="AV110" s="83" t="s">
        <v>1578</v>
      </c>
      <c r="AW110" s="78" t="b">
        <v>0</v>
      </c>
      <c r="AX110" s="78" t="s">
        <v>1622</v>
      </c>
      <c r="AY110" s="83" t="s">
        <v>1730</v>
      </c>
      <c r="AZ110" s="78" t="s">
        <v>66</v>
      </c>
      <c r="BA110" s="78" t="str">
        <f>REPLACE(INDEX(GroupVertices[Group],MATCH(Vertices[[#This Row],[Vertex]],GroupVertices[Vertex],0)),1,1,"")</f>
        <v>1</v>
      </c>
      <c r="BB110" s="48"/>
      <c r="BC110" s="48"/>
      <c r="BD110" s="48"/>
      <c r="BE110" s="48"/>
      <c r="BF110" s="48" t="s">
        <v>449</v>
      </c>
      <c r="BG110" s="48" t="s">
        <v>449</v>
      </c>
      <c r="BH110" s="118" t="s">
        <v>2349</v>
      </c>
      <c r="BI110" s="118" t="s">
        <v>2349</v>
      </c>
      <c r="BJ110" s="118" t="s">
        <v>2246</v>
      </c>
      <c r="BK110" s="118" t="s">
        <v>2246</v>
      </c>
      <c r="BL110" s="118">
        <v>2</v>
      </c>
      <c r="BM110" s="121">
        <v>7.142857142857143</v>
      </c>
      <c r="BN110" s="118">
        <v>0</v>
      </c>
      <c r="BO110" s="121">
        <v>0</v>
      </c>
      <c r="BP110" s="118">
        <v>0</v>
      </c>
      <c r="BQ110" s="121">
        <v>0</v>
      </c>
      <c r="BR110" s="118">
        <v>26</v>
      </c>
      <c r="BS110" s="121">
        <v>92.85714285714286</v>
      </c>
      <c r="BT110" s="118">
        <v>28</v>
      </c>
      <c r="BU110" s="2"/>
      <c r="BV110" s="3"/>
      <c r="BW110" s="3"/>
      <c r="BX110" s="3"/>
      <c r="BY110" s="3"/>
    </row>
    <row r="111" spans="1:77" ht="37.9" customHeight="1">
      <c r="A111" s="65" t="s">
        <v>330</v>
      </c>
      <c r="C111" s="66"/>
      <c r="D111" s="66" t="s">
        <v>64</v>
      </c>
      <c r="E111" s="67">
        <v>183.54944534598673</v>
      </c>
      <c r="F111" s="69"/>
      <c r="G111" s="102" t="s">
        <v>574</v>
      </c>
      <c r="H111" s="66"/>
      <c r="I111" s="70" t="s">
        <v>330</v>
      </c>
      <c r="J111" s="71"/>
      <c r="K111" s="71"/>
      <c r="L111" s="70" t="s">
        <v>1864</v>
      </c>
      <c r="M111" s="74">
        <v>14.378044299976066</v>
      </c>
      <c r="N111" s="75">
        <v>8915.884765625</v>
      </c>
      <c r="O111" s="75">
        <v>5848.490234375</v>
      </c>
      <c r="P111" s="76"/>
      <c r="Q111" s="77"/>
      <c r="R111" s="77"/>
      <c r="S111" s="88"/>
      <c r="T111" s="48">
        <v>0</v>
      </c>
      <c r="U111" s="48">
        <v>2</v>
      </c>
      <c r="V111" s="49">
        <v>0</v>
      </c>
      <c r="W111" s="49">
        <v>0.25</v>
      </c>
      <c r="X111" s="49">
        <v>0</v>
      </c>
      <c r="Y111" s="49">
        <v>0.819146</v>
      </c>
      <c r="Z111" s="49">
        <v>0.5</v>
      </c>
      <c r="AA111" s="49">
        <v>0</v>
      </c>
      <c r="AB111" s="72">
        <v>111</v>
      </c>
      <c r="AC111" s="72"/>
      <c r="AD111" s="73"/>
      <c r="AE111" s="78" t="s">
        <v>1137</v>
      </c>
      <c r="AF111" s="78">
        <v>9374</v>
      </c>
      <c r="AG111" s="78">
        <v>10428</v>
      </c>
      <c r="AH111" s="78">
        <v>771976</v>
      </c>
      <c r="AI111" s="78">
        <v>24814</v>
      </c>
      <c r="AJ111" s="78"/>
      <c r="AK111" s="78" t="s">
        <v>1259</v>
      </c>
      <c r="AL111" s="78"/>
      <c r="AM111" s="83" t="s">
        <v>1433</v>
      </c>
      <c r="AN111" s="78"/>
      <c r="AO111" s="80">
        <v>40707.370671296296</v>
      </c>
      <c r="AP111" s="83" t="s">
        <v>1542</v>
      </c>
      <c r="AQ111" s="78" t="b">
        <v>0</v>
      </c>
      <c r="AR111" s="78" t="b">
        <v>0</v>
      </c>
      <c r="AS111" s="78" t="b">
        <v>0</v>
      </c>
      <c r="AT111" s="78" t="s">
        <v>982</v>
      </c>
      <c r="AU111" s="78">
        <v>331</v>
      </c>
      <c r="AV111" s="83" t="s">
        <v>1580</v>
      </c>
      <c r="AW111" s="78" t="b">
        <v>0</v>
      </c>
      <c r="AX111" s="78" t="s">
        <v>1622</v>
      </c>
      <c r="AY111" s="83" t="s">
        <v>1731</v>
      </c>
      <c r="AZ111" s="78" t="s">
        <v>66</v>
      </c>
      <c r="BA111" s="78" t="str">
        <f>REPLACE(INDEX(GroupVertices[Group],MATCH(Vertices[[#This Row],[Vertex]],GroupVertices[Vertex],0)),1,1,"")</f>
        <v>7</v>
      </c>
      <c r="BB111" s="48"/>
      <c r="BC111" s="48"/>
      <c r="BD111" s="48"/>
      <c r="BE111" s="48"/>
      <c r="BF111" s="48"/>
      <c r="BG111" s="48"/>
      <c r="BH111" s="118" t="s">
        <v>2134</v>
      </c>
      <c r="BI111" s="118" t="s">
        <v>2134</v>
      </c>
      <c r="BJ111" s="118" t="s">
        <v>2251</v>
      </c>
      <c r="BK111" s="118" t="s">
        <v>2251</v>
      </c>
      <c r="BL111" s="118">
        <v>2</v>
      </c>
      <c r="BM111" s="121">
        <v>5.2631578947368425</v>
      </c>
      <c r="BN111" s="118">
        <v>0</v>
      </c>
      <c r="BO111" s="121">
        <v>0</v>
      </c>
      <c r="BP111" s="118">
        <v>0</v>
      </c>
      <c r="BQ111" s="121">
        <v>0</v>
      </c>
      <c r="BR111" s="118">
        <v>36</v>
      </c>
      <c r="BS111" s="121">
        <v>94.73684210526316</v>
      </c>
      <c r="BT111" s="118">
        <v>38</v>
      </c>
      <c r="BU111" s="2"/>
      <c r="BV111" s="3"/>
      <c r="BW111" s="3"/>
      <c r="BX111" s="3"/>
      <c r="BY111" s="3"/>
    </row>
    <row r="112" spans="1:77" ht="37.9" customHeight="1">
      <c r="A112" s="65" t="s">
        <v>331</v>
      </c>
      <c r="C112" s="66"/>
      <c r="D112" s="66" t="s">
        <v>64</v>
      </c>
      <c r="E112" s="67">
        <v>162.47947360892576</v>
      </c>
      <c r="F112" s="69"/>
      <c r="G112" s="102" t="s">
        <v>575</v>
      </c>
      <c r="H112" s="66"/>
      <c r="I112" s="70" t="s">
        <v>331</v>
      </c>
      <c r="J112" s="71"/>
      <c r="K112" s="71"/>
      <c r="L112" s="70" t="s">
        <v>1865</v>
      </c>
      <c r="M112" s="74">
        <v>1.2976605234098444</v>
      </c>
      <c r="N112" s="75">
        <v>9277.6884765625</v>
      </c>
      <c r="O112" s="75">
        <v>6519.96630859375</v>
      </c>
      <c r="P112" s="76"/>
      <c r="Q112" s="77"/>
      <c r="R112" s="77"/>
      <c r="S112" s="88"/>
      <c r="T112" s="48">
        <v>2</v>
      </c>
      <c r="U112" s="48">
        <v>1</v>
      </c>
      <c r="V112" s="49">
        <v>1</v>
      </c>
      <c r="W112" s="49">
        <v>0.333333</v>
      </c>
      <c r="X112" s="49">
        <v>0</v>
      </c>
      <c r="Y112" s="49">
        <v>1.180847</v>
      </c>
      <c r="Z112" s="49">
        <v>0.3333333333333333</v>
      </c>
      <c r="AA112" s="49">
        <v>0</v>
      </c>
      <c r="AB112" s="72">
        <v>112</v>
      </c>
      <c r="AC112" s="72"/>
      <c r="AD112" s="73"/>
      <c r="AE112" s="78" t="s">
        <v>1138</v>
      </c>
      <c r="AF112" s="78">
        <v>623</v>
      </c>
      <c r="AG112" s="78">
        <v>233</v>
      </c>
      <c r="AH112" s="78">
        <v>330</v>
      </c>
      <c r="AI112" s="78">
        <v>377</v>
      </c>
      <c r="AJ112" s="78"/>
      <c r="AK112" s="78" t="s">
        <v>1260</v>
      </c>
      <c r="AL112" s="78" t="s">
        <v>1360</v>
      </c>
      <c r="AM112" s="83" t="s">
        <v>1434</v>
      </c>
      <c r="AN112" s="78"/>
      <c r="AO112" s="80">
        <v>41732.78108796296</v>
      </c>
      <c r="AP112" s="83" t="s">
        <v>1543</v>
      </c>
      <c r="AQ112" s="78" t="b">
        <v>0</v>
      </c>
      <c r="AR112" s="78" t="b">
        <v>0</v>
      </c>
      <c r="AS112" s="78" t="b">
        <v>1</v>
      </c>
      <c r="AT112" s="78" t="s">
        <v>1566</v>
      </c>
      <c r="AU112" s="78">
        <v>13</v>
      </c>
      <c r="AV112" s="83" t="s">
        <v>1578</v>
      </c>
      <c r="AW112" s="78" t="b">
        <v>0</v>
      </c>
      <c r="AX112" s="78" t="s">
        <v>1622</v>
      </c>
      <c r="AY112" s="83" t="s">
        <v>1732</v>
      </c>
      <c r="AZ112" s="78" t="s">
        <v>66</v>
      </c>
      <c r="BA112" s="78" t="str">
        <f>REPLACE(INDEX(GroupVertices[Group],MATCH(Vertices[[#This Row],[Vertex]],GroupVertices[Vertex],0)),1,1,"")</f>
        <v>7</v>
      </c>
      <c r="BB112" s="48" t="s">
        <v>412</v>
      </c>
      <c r="BC112" s="48" t="s">
        <v>412</v>
      </c>
      <c r="BD112" s="48" t="s">
        <v>429</v>
      </c>
      <c r="BE112" s="48" t="s">
        <v>429</v>
      </c>
      <c r="BF112" s="48" t="s">
        <v>466</v>
      </c>
      <c r="BG112" s="48" t="s">
        <v>466</v>
      </c>
      <c r="BH112" s="118" t="s">
        <v>2134</v>
      </c>
      <c r="BI112" s="118" t="s">
        <v>2134</v>
      </c>
      <c r="BJ112" s="118" t="s">
        <v>2251</v>
      </c>
      <c r="BK112" s="118" t="s">
        <v>2251</v>
      </c>
      <c r="BL112" s="118">
        <v>2</v>
      </c>
      <c r="BM112" s="121">
        <v>5.2631578947368425</v>
      </c>
      <c r="BN112" s="118">
        <v>0</v>
      </c>
      <c r="BO112" s="121">
        <v>0</v>
      </c>
      <c r="BP112" s="118">
        <v>0</v>
      </c>
      <c r="BQ112" s="121">
        <v>0</v>
      </c>
      <c r="BR112" s="118">
        <v>36</v>
      </c>
      <c r="BS112" s="121">
        <v>94.73684210526316</v>
      </c>
      <c r="BT112" s="118">
        <v>38</v>
      </c>
      <c r="BU112" s="2"/>
      <c r="BV112" s="3"/>
      <c r="BW112" s="3"/>
      <c r="BX112" s="3"/>
      <c r="BY112" s="3"/>
    </row>
    <row r="113" spans="1:77" ht="37.9" customHeight="1">
      <c r="A113" s="65" t="s">
        <v>361</v>
      </c>
      <c r="C113" s="66"/>
      <c r="D113" s="66" t="s">
        <v>64</v>
      </c>
      <c r="E113" s="67">
        <v>434.6923482901662</v>
      </c>
      <c r="F113" s="69"/>
      <c r="G113" s="102" t="s">
        <v>1612</v>
      </c>
      <c r="H113" s="66"/>
      <c r="I113" s="70" t="s">
        <v>361</v>
      </c>
      <c r="J113" s="71"/>
      <c r="K113" s="71"/>
      <c r="L113" s="70" t="s">
        <v>1866</v>
      </c>
      <c r="M113" s="74">
        <v>170.28929061135918</v>
      </c>
      <c r="N113" s="75">
        <v>9240.9345703125</v>
      </c>
      <c r="O113" s="75">
        <v>4844.87646484375</v>
      </c>
      <c r="P113" s="76"/>
      <c r="Q113" s="77"/>
      <c r="R113" s="77"/>
      <c r="S113" s="88"/>
      <c r="T113" s="48">
        <v>3</v>
      </c>
      <c r="U113" s="48">
        <v>0</v>
      </c>
      <c r="V113" s="49">
        <v>1</v>
      </c>
      <c r="W113" s="49">
        <v>0.333333</v>
      </c>
      <c r="X113" s="49">
        <v>0</v>
      </c>
      <c r="Y113" s="49">
        <v>1.180847</v>
      </c>
      <c r="Z113" s="49">
        <v>0.3333333333333333</v>
      </c>
      <c r="AA113" s="49">
        <v>0</v>
      </c>
      <c r="AB113" s="72">
        <v>113</v>
      </c>
      <c r="AC113" s="72"/>
      <c r="AD113" s="73"/>
      <c r="AE113" s="78" t="s">
        <v>1139</v>
      </c>
      <c r="AF113" s="78">
        <v>202</v>
      </c>
      <c r="AG113" s="78">
        <v>131947</v>
      </c>
      <c r="AH113" s="78">
        <v>1386</v>
      </c>
      <c r="AI113" s="78">
        <v>1033</v>
      </c>
      <c r="AJ113" s="78"/>
      <c r="AK113" s="78" t="s">
        <v>1261</v>
      </c>
      <c r="AL113" s="78" t="s">
        <v>1361</v>
      </c>
      <c r="AM113" s="83" t="s">
        <v>1435</v>
      </c>
      <c r="AN113" s="78"/>
      <c r="AO113" s="80">
        <v>43031.14971064815</v>
      </c>
      <c r="AP113" s="83" t="s">
        <v>1544</v>
      </c>
      <c r="AQ113" s="78" t="b">
        <v>1</v>
      </c>
      <c r="AR113" s="78" t="b">
        <v>0</v>
      </c>
      <c r="AS113" s="78" t="b">
        <v>1</v>
      </c>
      <c r="AT113" s="78"/>
      <c r="AU113" s="78">
        <v>338</v>
      </c>
      <c r="AV113" s="78"/>
      <c r="AW113" s="78" t="b">
        <v>0</v>
      </c>
      <c r="AX113" s="78" t="s">
        <v>1622</v>
      </c>
      <c r="AY113" s="83" t="s">
        <v>1733</v>
      </c>
      <c r="AZ113" s="78" t="s">
        <v>65</v>
      </c>
      <c r="BA113" s="78" t="str">
        <f>REPLACE(INDEX(GroupVertices[Group],MATCH(Vertices[[#This Row],[Vertex]],GroupVertices[Vertex],0)),1,1,"")</f>
        <v>7</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37.9" customHeight="1">
      <c r="A114" s="65" t="s">
        <v>332</v>
      </c>
      <c r="C114" s="66"/>
      <c r="D114" s="66" t="s">
        <v>64</v>
      </c>
      <c r="E114" s="67">
        <v>164.42423510030136</v>
      </c>
      <c r="F114" s="69"/>
      <c r="G114" s="102" t="s">
        <v>576</v>
      </c>
      <c r="H114" s="66"/>
      <c r="I114" s="70" t="s">
        <v>332</v>
      </c>
      <c r="J114" s="71"/>
      <c r="K114" s="71"/>
      <c r="L114" s="70" t="s">
        <v>1867</v>
      </c>
      <c r="M114" s="74">
        <v>2.504981870516153</v>
      </c>
      <c r="N114" s="75">
        <v>9602.73828125</v>
      </c>
      <c r="O114" s="75">
        <v>5516.3525390625</v>
      </c>
      <c r="P114" s="76"/>
      <c r="Q114" s="77"/>
      <c r="R114" s="77"/>
      <c r="S114" s="88"/>
      <c r="T114" s="48">
        <v>0</v>
      </c>
      <c r="U114" s="48">
        <v>2</v>
      </c>
      <c r="V114" s="49">
        <v>0</v>
      </c>
      <c r="W114" s="49">
        <v>0.25</v>
      </c>
      <c r="X114" s="49">
        <v>0</v>
      </c>
      <c r="Y114" s="49">
        <v>0.819146</v>
      </c>
      <c r="Z114" s="49">
        <v>0.5</v>
      </c>
      <c r="AA114" s="49">
        <v>0</v>
      </c>
      <c r="AB114" s="72">
        <v>114</v>
      </c>
      <c r="AC114" s="72"/>
      <c r="AD114" s="73"/>
      <c r="AE114" s="78" t="s">
        <v>1140</v>
      </c>
      <c r="AF114" s="78">
        <v>1822</v>
      </c>
      <c r="AG114" s="78">
        <v>1174</v>
      </c>
      <c r="AH114" s="78">
        <v>2999</v>
      </c>
      <c r="AI114" s="78">
        <v>3412</v>
      </c>
      <c r="AJ114" s="78"/>
      <c r="AK114" s="78" t="s">
        <v>1262</v>
      </c>
      <c r="AL114" s="78" t="s">
        <v>1362</v>
      </c>
      <c r="AM114" s="83" t="s">
        <v>1436</v>
      </c>
      <c r="AN114" s="78"/>
      <c r="AO114" s="80">
        <v>39371.595</v>
      </c>
      <c r="AP114" s="83" t="s">
        <v>1545</v>
      </c>
      <c r="AQ114" s="78" t="b">
        <v>0</v>
      </c>
      <c r="AR114" s="78" t="b">
        <v>0</v>
      </c>
      <c r="AS114" s="78" t="b">
        <v>1</v>
      </c>
      <c r="AT114" s="78" t="s">
        <v>982</v>
      </c>
      <c r="AU114" s="78">
        <v>91</v>
      </c>
      <c r="AV114" s="83" t="s">
        <v>1583</v>
      </c>
      <c r="AW114" s="78" t="b">
        <v>0</v>
      </c>
      <c r="AX114" s="78" t="s">
        <v>1622</v>
      </c>
      <c r="AY114" s="83" t="s">
        <v>1734</v>
      </c>
      <c r="AZ114" s="78" t="s">
        <v>66</v>
      </c>
      <c r="BA114" s="78" t="str">
        <f>REPLACE(INDEX(GroupVertices[Group],MATCH(Vertices[[#This Row],[Vertex]],GroupVertices[Vertex],0)),1,1,"")</f>
        <v>7</v>
      </c>
      <c r="BB114" s="48"/>
      <c r="BC114" s="48"/>
      <c r="BD114" s="48"/>
      <c r="BE114" s="48"/>
      <c r="BF114" s="48"/>
      <c r="BG114" s="48"/>
      <c r="BH114" s="118" t="s">
        <v>2134</v>
      </c>
      <c r="BI114" s="118" t="s">
        <v>2134</v>
      </c>
      <c r="BJ114" s="118" t="s">
        <v>2251</v>
      </c>
      <c r="BK114" s="118" t="s">
        <v>2251</v>
      </c>
      <c r="BL114" s="118">
        <v>2</v>
      </c>
      <c r="BM114" s="121">
        <v>5.2631578947368425</v>
      </c>
      <c r="BN114" s="118">
        <v>0</v>
      </c>
      <c r="BO114" s="121">
        <v>0</v>
      </c>
      <c r="BP114" s="118">
        <v>0</v>
      </c>
      <c r="BQ114" s="121">
        <v>0</v>
      </c>
      <c r="BR114" s="118">
        <v>36</v>
      </c>
      <c r="BS114" s="121">
        <v>94.73684210526316</v>
      </c>
      <c r="BT114" s="118">
        <v>38</v>
      </c>
      <c r="BU114" s="2"/>
      <c r="BV114" s="3"/>
      <c r="BW114" s="3"/>
      <c r="BX114" s="3"/>
      <c r="BY114" s="3"/>
    </row>
    <row r="115" spans="1:77" ht="37.9" customHeight="1">
      <c r="A115" s="65" t="s">
        <v>333</v>
      </c>
      <c r="C115" s="66"/>
      <c r="D115" s="66" t="s">
        <v>64</v>
      </c>
      <c r="E115" s="67">
        <v>163.25655152683993</v>
      </c>
      <c r="F115" s="69"/>
      <c r="G115" s="102" t="s">
        <v>577</v>
      </c>
      <c r="H115" s="66"/>
      <c r="I115" s="70" t="s">
        <v>333</v>
      </c>
      <c r="J115" s="71"/>
      <c r="K115" s="71"/>
      <c r="L115" s="70" t="s">
        <v>1868</v>
      </c>
      <c r="M115" s="74">
        <v>1.7800758544533855</v>
      </c>
      <c r="N115" s="75">
        <v>3421.96435546875</v>
      </c>
      <c r="O115" s="75">
        <v>8360.7392578125</v>
      </c>
      <c r="P115" s="76"/>
      <c r="Q115" s="77"/>
      <c r="R115" s="77"/>
      <c r="S115" s="88"/>
      <c r="T115" s="48">
        <v>0</v>
      </c>
      <c r="U115" s="48">
        <v>4</v>
      </c>
      <c r="V115" s="49">
        <v>0.032258</v>
      </c>
      <c r="W115" s="49">
        <v>0.005988</v>
      </c>
      <c r="X115" s="49">
        <v>0.012329</v>
      </c>
      <c r="Y115" s="49">
        <v>0.577765</v>
      </c>
      <c r="Z115" s="49">
        <v>0.5</v>
      </c>
      <c r="AA115" s="49">
        <v>0</v>
      </c>
      <c r="AB115" s="72">
        <v>115</v>
      </c>
      <c r="AC115" s="72"/>
      <c r="AD115" s="73"/>
      <c r="AE115" s="78" t="s">
        <v>1141</v>
      </c>
      <c r="AF115" s="78">
        <v>243</v>
      </c>
      <c r="AG115" s="78">
        <v>609</v>
      </c>
      <c r="AH115" s="78">
        <v>8189</v>
      </c>
      <c r="AI115" s="78">
        <v>511</v>
      </c>
      <c r="AJ115" s="78"/>
      <c r="AK115" s="78" t="s">
        <v>1263</v>
      </c>
      <c r="AL115" s="78" t="s">
        <v>1337</v>
      </c>
      <c r="AM115" s="83" t="s">
        <v>1437</v>
      </c>
      <c r="AN115" s="78"/>
      <c r="AO115" s="80">
        <v>41406.73788194444</v>
      </c>
      <c r="AP115" s="83" t="s">
        <v>1546</v>
      </c>
      <c r="AQ115" s="78" t="b">
        <v>0</v>
      </c>
      <c r="AR115" s="78" t="b">
        <v>0</v>
      </c>
      <c r="AS115" s="78" t="b">
        <v>0</v>
      </c>
      <c r="AT115" s="78" t="s">
        <v>982</v>
      </c>
      <c r="AU115" s="78">
        <v>391</v>
      </c>
      <c r="AV115" s="83" t="s">
        <v>1578</v>
      </c>
      <c r="AW115" s="78" t="b">
        <v>0</v>
      </c>
      <c r="AX115" s="78" t="s">
        <v>1622</v>
      </c>
      <c r="AY115" s="83" t="s">
        <v>1735</v>
      </c>
      <c r="AZ115" s="78" t="s">
        <v>66</v>
      </c>
      <c r="BA115" s="78" t="str">
        <f>REPLACE(INDEX(GroupVertices[Group],MATCH(Vertices[[#This Row],[Vertex]],GroupVertices[Vertex],0)),1,1,"")</f>
        <v>1</v>
      </c>
      <c r="BB115" s="48"/>
      <c r="BC115" s="48"/>
      <c r="BD115" s="48"/>
      <c r="BE115" s="48"/>
      <c r="BF115" s="48" t="s">
        <v>449</v>
      </c>
      <c r="BG115" s="48" t="s">
        <v>449</v>
      </c>
      <c r="BH115" s="118" t="s">
        <v>2349</v>
      </c>
      <c r="BI115" s="118" t="s">
        <v>2349</v>
      </c>
      <c r="BJ115" s="118" t="s">
        <v>2246</v>
      </c>
      <c r="BK115" s="118" t="s">
        <v>2246</v>
      </c>
      <c r="BL115" s="118">
        <v>4</v>
      </c>
      <c r="BM115" s="121">
        <v>7.142857142857143</v>
      </c>
      <c r="BN115" s="118">
        <v>0</v>
      </c>
      <c r="BO115" s="121">
        <v>0</v>
      </c>
      <c r="BP115" s="118">
        <v>0</v>
      </c>
      <c r="BQ115" s="121">
        <v>0</v>
      </c>
      <c r="BR115" s="118">
        <v>52</v>
      </c>
      <c r="BS115" s="121">
        <v>92.85714285714286</v>
      </c>
      <c r="BT115" s="118">
        <v>56</v>
      </c>
      <c r="BU115" s="2"/>
      <c r="BV115" s="3"/>
      <c r="BW115" s="3"/>
      <c r="BX115" s="3"/>
      <c r="BY115" s="3"/>
    </row>
    <row r="116" spans="1:77" ht="37.9" customHeight="1">
      <c r="A116" s="65" t="s">
        <v>334</v>
      </c>
      <c r="C116" s="66"/>
      <c r="D116" s="66" t="s">
        <v>64</v>
      </c>
      <c r="E116" s="67">
        <v>176.75828035059854</v>
      </c>
      <c r="F116" s="69"/>
      <c r="G116" s="102" t="s">
        <v>578</v>
      </c>
      <c r="H116" s="66"/>
      <c r="I116" s="70" t="s">
        <v>334</v>
      </c>
      <c r="J116" s="71"/>
      <c r="K116" s="71"/>
      <c r="L116" s="70" t="s">
        <v>1869</v>
      </c>
      <c r="M116" s="74">
        <v>10.162042231334908</v>
      </c>
      <c r="N116" s="75">
        <v>1274.3477783203125</v>
      </c>
      <c r="O116" s="75">
        <v>4038.20068359375</v>
      </c>
      <c r="P116" s="76"/>
      <c r="Q116" s="77"/>
      <c r="R116" s="77"/>
      <c r="S116" s="88"/>
      <c r="T116" s="48">
        <v>0</v>
      </c>
      <c r="U116" s="48">
        <v>4</v>
      </c>
      <c r="V116" s="49">
        <v>0.032258</v>
      </c>
      <c r="W116" s="49">
        <v>0.005988</v>
      </c>
      <c r="X116" s="49">
        <v>0.012329</v>
      </c>
      <c r="Y116" s="49">
        <v>0.577765</v>
      </c>
      <c r="Z116" s="49">
        <v>0.5</v>
      </c>
      <c r="AA116" s="49">
        <v>0</v>
      </c>
      <c r="AB116" s="72">
        <v>116</v>
      </c>
      <c r="AC116" s="72"/>
      <c r="AD116" s="73"/>
      <c r="AE116" s="78" t="s">
        <v>1142</v>
      </c>
      <c r="AF116" s="78">
        <v>7666</v>
      </c>
      <c r="AG116" s="78">
        <v>7142</v>
      </c>
      <c r="AH116" s="78">
        <v>56469</v>
      </c>
      <c r="AI116" s="78">
        <v>12</v>
      </c>
      <c r="AJ116" s="78"/>
      <c r="AK116" s="78" t="s">
        <v>1264</v>
      </c>
      <c r="AL116" s="78" t="s">
        <v>1363</v>
      </c>
      <c r="AM116" s="83" t="s">
        <v>1438</v>
      </c>
      <c r="AN116" s="78"/>
      <c r="AO116" s="80">
        <v>40387.524976851855</v>
      </c>
      <c r="AP116" s="83" t="s">
        <v>1547</v>
      </c>
      <c r="AQ116" s="78" t="b">
        <v>0</v>
      </c>
      <c r="AR116" s="78" t="b">
        <v>0</v>
      </c>
      <c r="AS116" s="78" t="b">
        <v>1</v>
      </c>
      <c r="AT116" s="78" t="s">
        <v>982</v>
      </c>
      <c r="AU116" s="78">
        <v>561</v>
      </c>
      <c r="AV116" s="83" t="s">
        <v>1589</v>
      </c>
      <c r="AW116" s="78" t="b">
        <v>0</v>
      </c>
      <c r="AX116" s="78" t="s">
        <v>1622</v>
      </c>
      <c r="AY116" s="83" t="s">
        <v>1736</v>
      </c>
      <c r="AZ116" s="78" t="s">
        <v>66</v>
      </c>
      <c r="BA116" s="78" t="str">
        <f>REPLACE(INDEX(GroupVertices[Group],MATCH(Vertices[[#This Row],[Vertex]],GroupVertices[Vertex],0)),1,1,"")</f>
        <v>1</v>
      </c>
      <c r="BB116" s="48"/>
      <c r="BC116" s="48"/>
      <c r="BD116" s="48"/>
      <c r="BE116" s="48"/>
      <c r="BF116" s="48" t="s">
        <v>449</v>
      </c>
      <c r="BG116" s="48" t="s">
        <v>449</v>
      </c>
      <c r="BH116" s="118" t="s">
        <v>2349</v>
      </c>
      <c r="BI116" s="118" t="s">
        <v>2349</v>
      </c>
      <c r="BJ116" s="118" t="s">
        <v>2246</v>
      </c>
      <c r="BK116" s="118" t="s">
        <v>2246</v>
      </c>
      <c r="BL116" s="118">
        <v>2</v>
      </c>
      <c r="BM116" s="121">
        <v>7.142857142857143</v>
      </c>
      <c r="BN116" s="118">
        <v>0</v>
      </c>
      <c r="BO116" s="121">
        <v>0</v>
      </c>
      <c r="BP116" s="118">
        <v>0</v>
      </c>
      <c r="BQ116" s="121">
        <v>0</v>
      </c>
      <c r="BR116" s="118">
        <v>26</v>
      </c>
      <c r="BS116" s="121">
        <v>92.85714285714286</v>
      </c>
      <c r="BT116" s="118">
        <v>28</v>
      </c>
      <c r="BU116" s="2"/>
      <c r="BV116" s="3"/>
      <c r="BW116" s="3"/>
      <c r="BX116" s="3"/>
      <c r="BY116" s="3"/>
    </row>
    <row r="117" spans="1:77" ht="37.9" customHeight="1">
      <c r="A117" s="65" t="s">
        <v>335</v>
      </c>
      <c r="C117" s="66"/>
      <c r="D117" s="66" t="s">
        <v>64</v>
      </c>
      <c r="E117" s="67">
        <v>163.7401585289461</v>
      </c>
      <c r="F117" s="69"/>
      <c r="G117" s="102" t="s">
        <v>579</v>
      </c>
      <c r="H117" s="66"/>
      <c r="I117" s="70" t="s">
        <v>335</v>
      </c>
      <c r="J117" s="71"/>
      <c r="K117" s="71"/>
      <c r="L117" s="70" t="s">
        <v>1870</v>
      </c>
      <c r="M117" s="74">
        <v>2.0803024168581423</v>
      </c>
      <c r="N117" s="75">
        <v>4301.666015625</v>
      </c>
      <c r="O117" s="75">
        <v>1849.29833984375</v>
      </c>
      <c r="P117" s="76"/>
      <c r="Q117" s="77"/>
      <c r="R117" s="77"/>
      <c r="S117" s="88"/>
      <c r="T117" s="48">
        <v>0</v>
      </c>
      <c r="U117" s="48">
        <v>4</v>
      </c>
      <c r="V117" s="49">
        <v>0.032258</v>
      </c>
      <c r="W117" s="49">
        <v>0.005988</v>
      </c>
      <c r="X117" s="49">
        <v>0.012329</v>
      </c>
      <c r="Y117" s="49">
        <v>0.577765</v>
      </c>
      <c r="Z117" s="49">
        <v>0.5</v>
      </c>
      <c r="AA117" s="49">
        <v>0</v>
      </c>
      <c r="AB117" s="72">
        <v>117</v>
      </c>
      <c r="AC117" s="72"/>
      <c r="AD117" s="73"/>
      <c r="AE117" s="78" t="s">
        <v>1143</v>
      </c>
      <c r="AF117" s="78">
        <v>1377</v>
      </c>
      <c r="AG117" s="78">
        <v>843</v>
      </c>
      <c r="AH117" s="78">
        <v>542</v>
      </c>
      <c r="AI117" s="78">
        <v>83</v>
      </c>
      <c r="AJ117" s="78"/>
      <c r="AK117" s="78" t="s">
        <v>1265</v>
      </c>
      <c r="AL117" s="78" t="s">
        <v>1364</v>
      </c>
      <c r="AM117" s="78"/>
      <c r="AN117" s="78"/>
      <c r="AO117" s="80">
        <v>43582.22114583333</v>
      </c>
      <c r="AP117" s="83" t="s">
        <v>1548</v>
      </c>
      <c r="AQ117" s="78" t="b">
        <v>1</v>
      </c>
      <c r="AR117" s="78" t="b">
        <v>0</v>
      </c>
      <c r="AS117" s="78" t="b">
        <v>0</v>
      </c>
      <c r="AT117" s="78" t="s">
        <v>982</v>
      </c>
      <c r="AU117" s="78">
        <v>3</v>
      </c>
      <c r="AV117" s="78"/>
      <c r="AW117" s="78" t="b">
        <v>0</v>
      </c>
      <c r="AX117" s="78" t="s">
        <v>1622</v>
      </c>
      <c r="AY117" s="83" t="s">
        <v>1737</v>
      </c>
      <c r="AZ117" s="78" t="s">
        <v>66</v>
      </c>
      <c r="BA117" s="78" t="str">
        <f>REPLACE(INDEX(GroupVertices[Group],MATCH(Vertices[[#This Row],[Vertex]],GroupVertices[Vertex],0)),1,1,"")</f>
        <v>1</v>
      </c>
      <c r="BB117" s="48"/>
      <c r="BC117" s="48"/>
      <c r="BD117" s="48"/>
      <c r="BE117" s="48"/>
      <c r="BF117" s="48" t="s">
        <v>449</v>
      </c>
      <c r="BG117" s="48" t="s">
        <v>449</v>
      </c>
      <c r="BH117" s="118" t="s">
        <v>2349</v>
      </c>
      <c r="BI117" s="118" t="s">
        <v>2349</v>
      </c>
      <c r="BJ117" s="118" t="s">
        <v>2246</v>
      </c>
      <c r="BK117" s="118" t="s">
        <v>2246</v>
      </c>
      <c r="BL117" s="118">
        <v>2</v>
      </c>
      <c r="BM117" s="121">
        <v>7.142857142857143</v>
      </c>
      <c r="BN117" s="118">
        <v>0</v>
      </c>
      <c r="BO117" s="121">
        <v>0</v>
      </c>
      <c r="BP117" s="118">
        <v>0</v>
      </c>
      <c r="BQ117" s="121">
        <v>0</v>
      </c>
      <c r="BR117" s="118">
        <v>26</v>
      </c>
      <c r="BS117" s="121">
        <v>92.85714285714286</v>
      </c>
      <c r="BT117" s="118">
        <v>28</v>
      </c>
      <c r="BU117" s="2"/>
      <c r="BV117" s="3"/>
      <c r="BW117" s="3"/>
      <c r="BX117" s="3"/>
      <c r="BY117" s="3"/>
    </row>
    <row r="118" spans="1:77" ht="37.9" customHeight="1">
      <c r="A118" s="65" t="s">
        <v>336</v>
      </c>
      <c r="C118" s="66"/>
      <c r="D118" s="66" t="s">
        <v>64</v>
      </c>
      <c r="E118" s="67">
        <v>162.5931419213866</v>
      </c>
      <c r="F118" s="69"/>
      <c r="G118" s="102" t="s">
        <v>580</v>
      </c>
      <c r="H118" s="66"/>
      <c r="I118" s="70" t="s">
        <v>336</v>
      </c>
      <c r="J118" s="71"/>
      <c r="K118" s="71"/>
      <c r="L118" s="70" t="s">
        <v>1871</v>
      </c>
      <c r="M118" s="74">
        <v>1.3682265957699369</v>
      </c>
      <c r="N118" s="75">
        <v>1919.9822998046875</v>
      </c>
      <c r="O118" s="75">
        <v>6024.19921875</v>
      </c>
      <c r="P118" s="76"/>
      <c r="Q118" s="77"/>
      <c r="R118" s="77"/>
      <c r="S118" s="88"/>
      <c r="T118" s="48">
        <v>0</v>
      </c>
      <c r="U118" s="48">
        <v>4</v>
      </c>
      <c r="V118" s="49">
        <v>0.032258</v>
      </c>
      <c r="W118" s="49">
        <v>0.005988</v>
      </c>
      <c r="X118" s="49">
        <v>0.012329</v>
      </c>
      <c r="Y118" s="49">
        <v>0.577765</v>
      </c>
      <c r="Z118" s="49">
        <v>0.5</v>
      </c>
      <c r="AA118" s="49">
        <v>0</v>
      </c>
      <c r="AB118" s="72">
        <v>118</v>
      </c>
      <c r="AC118" s="72"/>
      <c r="AD118" s="73"/>
      <c r="AE118" s="78" t="s">
        <v>1144</v>
      </c>
      <c r="AF118" s="78">
        <v>1292</v>
      </c>
      <c r="AG118" s="78">
        <v>288</v>
      </c>
      <c r="AH118" s="78">
        <v>10151</v>
      </c>
      <c r="AI118" s="78">
        <v>18087</v>
      </c>
      <c r="AJ118" s="78"/>
      <c r="AK118" s="78" t="s">
        <v>1266</v>
      </c>
      <c r="AL118" s="78"/>
      <c r="AM118" s="78"/>
      <c r="AN118" s="78"/>
      <c r="AO118" s="80">
        <v>40135.33289351852</v>
      </c>
      <c r="AP118" s="83" t="s">
        <v>1549</v>
      </c>
      <c r="AQ118" s="78" t="b">
        <v>0</v>
      </c>
      <c r="AR118" s="78" t="b">
        <v>0</v>
      </c>
      <c r="AS118" s="78" t="b">
        <v>0</v>
      </c>
      <c r="AT118" s="78" t="s">
        <v>1575</v>
      </c>
      <c r="AU118" s="78">
        <v>3</v>
      </c>
      <c r="AV118" s="83" t="s">
        <v>1585</v>
      </c>
      <c r="AW118" s="78" t="b">
        <v>0</v>
      </c>
      <c r="AX118" s="78" t="s">
        <v>1622</v>
      </c>
      <c r="AY118" s="83" t="s">
        <v>1738</v>
      </c>
      <c r="AZ118" s="78" t="s">
        <v>66</v>
      </c>
      <c r="BA118" s="78" t="str">
        <f>REPLACE(INDEX(GroupVertices[Group],MATCH(Vertices[[#This Row],[Vertex]],GroupVertices[Vertex],0)),1,1,"")</f>
        <v>1</v>
      </c>
      <c r="BB118" s="48"/>
      <c r="BC118" s="48"/>
      <c r="BD118" s="48"/>
      <c r="BE118" s="48"/>
      <c r="BF118" s="48" t="s">
        <v>449</v>
      </c>
      <c r="BG118" s="48" t="s">
        <v>449</v>
      </c>
      <c r="BH118" s="118" t="s">
        <v>2349</v>
      </c>
      <c r="BI118" s="118" t="s">
        <v>2349</v>
      </c>
      <c r="BJ118" s="118" t="s">
        <v>2246</v>
      </c>
      <c r="BK118" s="118" t="s">
        <v>2246</v>
      </c>
      <c r="BL118" s="118">
        <v>2</v>
      </c>
      <c r="BM118" s="121">
        <v>7.142857142857143</v>
      </c>
      <c r="BN118" s="118">
        <v>0</v>
      </c>
      <c r="BO118" s="121">
        <v>0</v>
      </c>
      <c r="BP118" s="118">
        <v>0</v>
      </c>
      <c r="BQ118" s="121">
        <v>0</v>
      </c>
      <c r="BR118" s="118">
        <v>26</v>
      </c>
      <c r="BS118" s="121">
        <v>92.85714285714286</v>
      </c>
      <c r="BT118" s="118">
        <v>28</v>
      </c>
      <c r="BU118" s="2"/>
      <c r="BV118" s="3"/>
      <c r="BW118" s="3"/>
      <c r="BX118" s="3"/>
      <c r="BY118" s="3"/>
    </row>
    <row r="119" spans="1:77" ht="37.9" customHeight="1">
      <c r="A119" s="65" t="s">
        <v>337</v>
      </c>
      <c r="C119" s="66"/>
      <c r="D119" s="66" t="s">
        <v>64</v>
      </c>
      <c r="E119" s="67">
        <v>162.0702676840667</v>
      </c>
      <c r="F119" s="69"/>
      <c r="G119" s="102" t="s">
        <v>581</v>
      </c>
      <c r="H119" s="66"/>
      <c r="I119" s="70" t="s">
        <v>337</v>
      </c>
      <c r="J119" s="71"/>
      <c r="K119" s="71"/>
      <c r="L119" s="70" t="s">
        <v>1872</v>
      </c>
      <c r="M119" s="74">
        <v>1.0436226629135117</v>
      </c>
      <c r="N119" s="75">
        <v>2307.079833984375</v>
      </c>
      <c r="O119" s="75">
        <v>6327.6787109375</v>
      </c>
      <c r="P119" s="76"/>
      <c r="Q119" s="77"/>
      <c r="R119" s="77"/>
      <c r="S119" s="88"/>
      <c r="T119" s="48">
        <v>0</v>
      </c>
      <c r="U119" s="48">
        <v>4</v>
      </c>
      <c r="V119" s="49">
        <v>0.032258</v>
      </c>
      <c r="W119" s="49">
        <v>0.005988</v>
      </c>
      <c r="X119" s="49">
        <v>0.012329</v>
      </c>
      <c r="Y119" s="49">
        <v>0.577765</v>
      </c>
      <c r="Z119" s="49">
        <v>0.5</v>
      </c>
      <c r="AA119" s="49">
        <v>0</v>
      </c>
      <c r="AB119" s="72">
        <v>119</v>
      </c>
      <c r="AC119" s="72"/>
      <c r="AD119" s="73"/>
      <c r="AE119" s="78" t="s">
        <v>1145</v>
      </c>
      <c r="AF119" s="78">
        <v>655</v>
      </c>
      <c r="AG119" s="78">
        <v>35</v>
      </c>
      <c r="AH119" s="78">
        <v>391</v>
      </c>
      <c r="AI119" s="78">
        <v>429</v>
      </c>
      <c r="AJ119" s="78"/>
      <c r="AK119" s="78" t="s">
        <v>1267</v>
      </c>
      <c r="AL119" s="78"/>
      <c r="AM119" s="78"/>
      <c r="AN119" s="78"/>
      <c r="AO119" s="80">
        <v>40486.54851851852</v>
      </c>
      <c r="AP119" s="83" t="s">
        <v>1550</v>
      </c>
      <c r="AQ119" s="78" t="b">
        <v>1</v>
      </c>
      <c r="AR119" s="78" t="b">
        <v>0</v>
      </c>
      <c r="AS119" s="78" t="b">
        <v>0</v>
      </c>
      <c r="AT119" s="78" t="s">
        <v>982</v>
      </c>
      <c r="AU119" s="78">
        <v>0</v>
      </c>
      <c r="AV119" s="83" t="s">
        <v>1578</v>
      </c>
      <c r="AW119" s="78" t="b">
        <v>0</v>
      </c>
      <c r="AX119" s="78" t="s">
        <v>1622</v>
      </c>
      <c r="AY119" s="83" t="s">
        <v>1739</v>
      </c>
      <c r="AZ119" s="78" t="s">
        <v>66</v>
      </c>
      <c r="BA119" s="78" t="str">
        <f>REPLACE(INDEX(GroupVertices[Group],MATCH(Vertices[[#This Row],[Vertex]],GroupVertices[Vertex],0)),1,1,"")</f>
        <v>1</v>
      </c>
      <c r="BB119" s="48"/>
      <c r="BC119" s="48"/>
      <c r="BD119" s="48"/>
      <c r="BE119" s="48"/>
      <c r="BF119" s="48" t="s">
        <v>449</v>
      </c>
      <c r="BG119" s="48" t="s">
        <v>449</v>
      </c>
      <c r="BH119" s="118" t="s">
        <v>2349</v>
      </c>
      <c r="BI119" s="118" t="s">
        <v>2349</v>
      </c>
      <c r="BJ119" s="118" t="s">
        <v>2246</v>
      </c>
      <c r="BK119" s="118" t="s">
        <v>2246</v>
      </c>
      <c r="BL119" s="118">
        <v>2</v>
      </c>
      <c r="BM119" s="121">
        <v>7.142857142857143</v>
      </c>
      <c r="BN119" s="118">
        <v>0</v>
      </c>
      <c r="BO119" s="121">
        <v>0</v>
      </c>
      <c r="BP119" s="118">
        <v>0</v>
      </c>
      <c r="BQ119" s="121">
        <v>0</v>
      </c>
      <c r="BR119" s="118">
        <v>26</v>
      </c>
      <c r="BS119" s="121">
        <v>92.85714285714286</v>
      </c>
      <c r="BT119" s="118">
        <v>28</v>
      </c>
      <c r="BU119" s="2"/>
      <c r="BV119" s="3"/>
      <c r="BW119" s="3"/>
      <c r="BX119" s="3"/>
      <c r="BY119" s="3"/>
    </row>
    <row r="120" spans="1:77" ht="37.9" customHeight="1">
      <c r="A120" s="65" t="s">
        <v>338</v>
      </c>
      <c r="C120" s="66"/>
      <c r="D120" s="66" t="s">
        <v>64</v>
      </c>
      <c r="E120" s="67">
        <v>165.39764919428427</v>
      </c>
      <c r="F120" s="69"/>
      <c r="G120" s="102" t="s">
        <v>582</v>
      </c>
      <c r="H120" s="66"/>
      <c r="I120" s="70" t="s">
        <v>338</v>
      </c>
      <c r="J120" s="71"/>
      <c r="K120" s="71"/>
      <c r="L120" s="70" t="s">
        <v>1873</v>
      </c>
      <c r="M120" s="74">
        <v>3.109284053818035</v>
      </c>
      <c r="N120" s="75">
        <v>2179.19921875</v>
      </c>
      <c r="O120" s="75">
        <v>7725.3662109375</v>
      </c>
      <c r="P120" s="76"/>
      <c r="Q120" s="77"/>
      <c r="R120" s="77"/>
      <c r="S120" s="88"/>
      <c r="T120" s="48">
        <v>0</v>
      </c>
      <c r="U120" s="48">
        <v>4</v>
      </c>
      <c r="V120" s="49">
        <v>0.032258</v>
      </c>
      <c r="W120" s="49">
        <v>0.005988</v>
      </c>
      <c r="X120" s="49">
        <v>0.012329</v>
      </c>
      <c r="Y120" s="49">
        <v>0.577765</v>
      </c>
      <c r="Z120" s="49">
        <v>0.5</v>
      </c>
      <c r="AA120" s="49">
        <v>0</v>
      </c>
      <c r="AB120" s="72">
        <v>120</v>
      </c>
      <c r="AC120" s="72"/>
      <c r="AD120" s="73"/>
      <c r="AE120" s="78" t="s">
        <v>1146</v>
      </c>
      <c r="AF120" s="78">
        <v>3497</v>
      </c>
      <c r="AG120" s="78">
        <v>1645</v>
      </c>
      <c r="AH120" s="78">
        <v>9766</v>
      </c>
      <c r="AI120" s="78">
        <v>7651</v>
      </c>
      <c r="AJ120" s="78"/>
      <c r="AK120" s="78" t="s">
        <v>1268</v>
      </c>
      <c r="AL120" s="78" t="s">
        <v>1365</v>
      </c>
      <c r="AM120" s="78"/>
      <c r="AN120" s="78"/>
      <c r="AO120" s="80">
        <v>40076.95263888889</v>
      </c>
      <c r="AP120" s="83" t="s">
        <v>1551</v>
      </c>
      <c r="AQ120" s="78" t="b">
        <v>1</v>
      </c>
      <c r="AR120" s="78" t="b">
        <v>0</v>
      </c>
      <c r="AS120" s="78" t="b">
        <v>0</v>
      </c>
      <c r="AT120" s="78" t="s">
        <v>982</v>
      </c>
      <c r="AU120" s="78">
        <v>19</v>
      </c>
      <c r="AV120" s="83" t="s">
        <v>1578</v>
      </c>
      <c r="AW120" s="78" t="b">
        <v>0</v>
      </c>
      <c r="AX120" s="78" t="s">
        <v>1622</v>
      </c>
      <c r="AY120" s="83" t="s">
        <v>1740</v>
      </c>
      <c r="AZ120" s="78" t="s">
        <v>66</v>
      </c>
      <c r="BA120" s="78" t="str">
        <f>REPLACE(INDEX(GroupVertices[Group],MATCH(Vertices[[#This Row],[Vertex]],GroupVertices[Vertex],0)),1,1,"")</f>
        <v>1</v>
      </c>
      <c r="BB120" s="48"/>
      <c r="BC120" s="48"/>
      <c r="BD120" s="48"/>
      <c r="BE120" s="48"/>
      <c r="BF120" s="48" t="s">
        <v>449</v>
      </c>
      <c r="BG120" s="48" t="s">
        <v>449</v>
      </c>
      <c r="BH120" s="118" t="s">
        <v>2349</v>
      </c>
      <c r="BI120" s="118" t="s">
        <v>2349</v>
      </c>
      <c r="BJ120" s="118" t="s">
        <v>2246</v>
      </c>
      <c r="BK120" s="118" t="s">
        <v>2246</v>
      </c>
      <c r="BL120" s="118">
        <v>2</v>
      </c>
      <c r="BM120" s="121">
        <v>7.142857142857143</v>
      </c>
      <c r="BN120" s="118">
        <v>0</v>
      </c>
      <c r="BO120" s="121">
        <v>0</v>
      </c>
      <c r="BP120" s="118">
        <v>0</v>
      </c>
      <c r="BQ120" s="121">
        <v>0</v>
      </c>
      <c r="BR120" s="118">
        <v>26</v>
      </c>
      <c r="BS120" s="121">
        <v>92.85714285714286</v>
      </c>
      <c r="BT120" s="118">
        <v>28</v>
      </c>
      <c r="BU120" s="2"/>
      <c r="BV120" s="3"/>
      <c r="BW120" s="3"/>
      <c r="BX120" s="3"/>
      <c r="BY120" s="3"/>
    </row>
    <row r="121" spans="1:77" ht="37.9" customHeight="1">
      <c r="A121" s="65" t="s">
        <v>339</v>
      </c>
      <c r="C121" s="66"/>
      <c r="D121" s="66" t="s">
        <v>64</v>
      </c>
      <c r="E121" s="67">
        <v>163.5851562846813</v>
      </c>
      <c r="F121" s="69"/>
      <c r="G121" s="102" t="s">
        <v>1613</v>
      </c>
      <c r="H121" s="66"/>
      <c r="I121" s="70" t="s">
        <v>339</v>
      </c>
      <c r="J121" s="71"/>
      <c r="K121" s="71"/>
      <c r="L121" s="70" t="s">
        <v>1874</v>
      </c>
      <c r="M121" s="74">
        <v>1.9840759545489253</v>
      </c>
      <c r="N121" s="75">
        <v>9038.06640625</v>
      </c>
      <c r="O121" s="75">
        <v>2126.075927734375</v>
      </c>
      <c r="P121" s="76"/>
      <c r="Q121" s="77"/>
      <c r="R121" s="77"/>
      <c r="S121" s="88"/>
      <c r="T121" s="48">
        <v>2</v>
      </c>
      <c r="U121" s="48">
        <v>1</v>
      </c>
      <c r="V121" s="49">
        <v>0</v>
      </c>
      <c r="W121" s="49">
        <v>1</v>
      </c>
      <c r="X121" s="49">
        <v>0</v>
      </c>
      <c r="Y121" s="49">
        <v>1.298241</v>
      </c>
      <c r="Z121" s="49">
        <v>0</v>
      </c>
      <c r="AA121" s="49">
        <v>0</v>
      </c>
      <c r="AB121" s="72">
        <v>121</v>
      </c>
      <c r="AC121" s="72"/>
      <c r="AD121" s="73"/>
      <c r="AE121" s="78" t="s">
        <v>1147</v>
      </c>
      <c r="AF121" s="78">
        <v>1130</v>
      </c>
      <c r="AG121" s="78">
        <v>768</v>
      </c>
      <c r="AH121" s="78">
        <v>3000</v>
      </c>
      <c r="AI121" s="78">
        <v>2761</v>
      </c>
      <c r="AJ121" s="78"/>
      <c r="AK121" s="78" t="s">
        <v>1269</v>
      </c>
      <c r="AL121" s="78" t="s">
        <v>1366</v>
      </c>
      <c r="AM121" s="78"/>
      <c r="AN121" s="78"/>
      <c r="AO121" s="80">
        <v>42333.838854166665</v>
      </c>
      <c r="AP121" s="83" t="s">
        <v>1552</v>
      </c>
      <c r="AQ121" s="78" t="b">
        <v>0</v>
      </c>
      <c r="AR121" s="78" t="b">
        <v>0</v>
      </c>
      <c r="AS121" s="78" t="b">
        <v>1</v>
      </c>
      <c r="AT121" s="78" t="s">
        <v>982</v>
      </c>
      <c r="AU121" s="78">
        <v>32</v>
      </c>
      <c r="AV121" s="83" t="s">
        <v>1578</v>
      </c>
      <c r="AW121" s="78" t="b">
        <v>0</v>
      </c>
      <c r="AX121" s="78" t="s">
        <v>1622</v>
      </c>
      <c r="AY121" s="83" t="s">
        <v>1741</v>
      </c>
      <c r="AZ121" s="78" t="s">
        <v>66</v>
      </c>
      <c r="BA121" s="78" t="str">
        <f>REPLACE(INDEX(GroupVertices[Group],MATCH(Vertices[[#This Row],[Vertex]],GroupVertices[Vertex],0)),1,1,"")</f>
        <v>17</v>
      </c>
      <c r="BB121" s="48" t="s">
        <v>413</v>
      </c>
      <c r="BC121" s="48" t="s">
        <v>413</v>
      </c>
      <c r="BD121" s="48" t="s">
        <v>430</v>
      </c>
      <c r="BE121" s="48" t="s">
        <v>430</v>
      </c>
      <c r="BF121" s="48" t="s">
        <v>467</v>
      </c>
      <c r="BG121" s="48" t="s">
        <v>467</v>
      </c>
      <c r="BH121" s="118" t="s">
        <v>2361</v>
      </c>
      <c r="BI121" s="118" t="s">
        <v>2361</v>
      </c>
      <c r="BJ121" s="118" t="s">
        <v>2259</v>
      </c>
      <c r="BK121" s="118" t="s">
        <v>2259</v>
      </c>
      <c r="BL121" s="118">
        <v>2</v>
      </c>
      <c r="BM121" s="121">
        <v>8.695652173913043</v>
      </c>
      <c r="BN121" s="118">
        <v>0</v>
      </c>
      <c r="BO121" s="121">
        <v>0</v>
      </c>
      <c r="BP121" s="118">
        <v>0</v>
      </c>
      <c r="BQ121" s="121">
        <v>0</v>
      </c>
      <c r="BR121" s="118">
        <v>21</v>
      </c>
      <c r="BS121" s="121">
        <v>91.30434782608695</v>
      </c>
      <c r="BT121" s="118">
        <v>23</v>
      </c>
      <c r="BU121" s="2"/>
      <c r="BV121" s="3"/>
      <c r="BW121" s="3"/>
      <c r="BX121" s="3"/>
      <c r="BY121" s="3"/>
    </row>
    <row r="122" spans="1:77" ht="37.9" customHeight="1">
      <c r="A122" s="65" t="s">
        <v>340</v>
      </c>
      <c r="C122" s="66"/>
      <c r="D122" s="66" t="s">
        <v>64</v>
      </c>
      <c r="E122" s="67">
        <v>190.58241384242794</v>
      </c>
      <c r="F122" s="69"/>
      <c r="G122" s="102" t="s">
        <v>583</v>
      </c>
      <c r="H122" s="66"/>
      <c r="I122" s="70" t="s">
        <v>340</v>
      </c>
      <c r="J122" s="71"/>
      <c r="K122" s="71"/>
      <c r="L122" s="70" t="s">
        <v>1875</v>
      </c>
      <c r="M122" s="74">
        <v>18.744159649819604</v>
      </c>
      <c r="N122" s="75">
        <v>9414.513671875</v>
      </c>
      <c r="O122" s="75">
        <v>2126.075927734375</v>
      </c>
      <c r="P122" s="76"/>
      <c r="Q122" s="77"/>
      <c r="R122" s="77"/>
      <c r="S122" s="88"/>
      <c r="T122" s="48">
        <v>0</v>
      </c>
      <c r="U122" s="48">
        <v>1</v>
      </c>
      <c r="V122" s="49">
        <v>0</v>
      </c>
      <c r="W122" s="49">
        <v>1</v>
      </c>
      <c r="X122" s="49">
        <v>0</v>
      </c>
      <c r="Y122" s="49">
        <v>0.701752</v>
      </c>
      <c r="Z122" s="49">
        <v>0</v>
      </c>
      <c r="AA122" s="49">
        <v>0</v>
      </c>
      <c r="AB122" s="72">
        <v>122</v>
      </c>
      <c r="AC122" s="72"/>
      <c r="AD122" s="73"/>
      <c r="AE122" s="78" t="s">
        <v>1148</v>
      </c>
      <c r="AF122" s="78">
        <v>1780</v>
      </c>
      <c r="AG122" s="78">
        <v>13831</v>
      </c>
      <c r="AH122" s="78">
        <v>8820</v>
      </c>
      <c r="AI122" s="78">
        <v>4298</v>
      </c>
      <c r="AJ122" s="78"/>
      <c r="AK122" s="78" t="s">
        <v>1270</v>
      </c>
      <c r="AL122" s="78" t="s">
        <v>1367</v>
      </c>
      <c r="AM122" s="83" t="s">
        <v>1439</v>
      </c>
      <c r="AN122" s="78"/>
      <c r="AO122" s="80">
        <v>39176.571122685185</v>
      </c>
      <c r="AP122" s="83" t="s">
        <v>1553</v>
      </c>
      <c r="AQ122" s="78" t="b">
        <v>0</v>
      </c>
      <c r="AR122" s="78" t="b">
        <v>0</v>
      </c>
      <c r="AS122" s="78" t="b">
        <v>1</v>
      </c>
      <c r="AT122" s="78" t="s">
        <v>982</v>
      </c>
      <c r="AU122" s="78">
        <v>286</v>
      </c>
      <c r="AV122" s="83" t="s">
        <v>1584</v>
      </c>
      <c r="AW122" s="78" t="b">
        <v>0</v>
      </c>
      <c r="AX122" s="78" t="s">
        <v>1622</v>
      </c>
      <c r="AY122" s="83" t="s">
        <v>1742</v>
      </c>
      <c r="AZ122" s="78" t="s">
        <v>66</v>
      </c>
      <c r="BA122" s="78" t="str">
        <f>REPLACE(INDEX(GroupVertices[Group],MATCH(Vertices[[#This Row],[Vertex]],GroupVertices[Vertex],0)),1,1,"")</f>
        <v>17</v>
      </c>
      <c r="BB122" s="48"/>
      <c r="BC122" s="48"/>
      <c r="BD122" s="48"/>
      <c r="BE122" s="48"/>
      <c r="BF122" s="48" t="s">
        <v>468</v>
      </c>
      <c r="BG122" s="48" t="s">
        <v>468</v>
      </c>
      <c r="BH122" s="118" t="s">
        <v>2361</v>
      </c>
      <c r="BI122" s="118" t="s">
        <v>2361</v>
      </c>
      <c r="BJ122" s="118" t="s">
        <v>2259</v>
      </c>
      <c r="BK122" s="118" t="s">
        <v>2259</v>
      </c>
      <c r="BL122" s="118">
        <v>2</v>
      </c>
      <c r="BM122" s="121">
        <v>8.695652173913043</v>
      </c>
      <c r="BN122" s="118">
        <v>0</v>
      </c>
      <c r="BO122" s="121">
        <v>0</v>
      </c>
      <c r="BP122" s="118">
        <v>0</v>
      </c>
      <c r="BQ122" s="121">
        <v>0</v>
      </c>
      <c r="BR122" s="118">
        <v>21</v>
      </c>
      <c r="BS122" s="121">
        <v>91.30434782608695</v>
      </c>
      <c r="BT122" s="118">
        <v>23</v>
      </c>
      <c r="BU122" s="2"/>
      <c r="BV122" s="3"/>
      <c r="BW122" s="3"/>
      <c r="BX122" s="3"/>
      <c r="BY122" s="3"/>
    </row>
    <row r="123" spans="1:77" ht="37.9" customHeight="1">
      <c r="A123" s="65" t="s">
        <v>341</v>
      </c>
      <c r="C123" s="66"/>
      <c r="D123" s="66" t="s">
        <v>64</v>
      </c>
      <c r="E123" s="67">
        <v>205.40476178732263</v>
      </c>
      <c r="F123" s="69"/>
      <c r="G123" s="102" t="s">
        <v>584</v>
      </c>
      <c r="H123" s="66"/>
      <c r="I123" s="70" t="s">
        <v>341</v>
      </c>
      <c r="J123" s="71"/>
      <c r="K123" s="71"/>
      <c r="L123" s="70" t="s">
        <v>1876</v>
      </c>
      <c r="M123" s="74">
        <v>27.945975485575655</v>
      </c>
      <c r="N123" s="75">
        <v>2927.429443359375</v>
      </c>
      <c r="O123" s="75">
        <v>8021.71826171875</v>
      </c>
      <c r="P123" s="76"/>
      <c r="Q123" s="77"/>
      <c r="R123" s="77"/>
      <c r="S123" s="88"/>
      <c r="T123" s="48">
        <v>0</v>
      </c>
      <c r="U123" s="48">
        <v>4</v>
      </c>
      <c r="V123" s="49">
        <v>0.032258</v>
      </c>
      <c r="W123" s="49">
        <v>0.005988</v>
      </c>
      <c r="X123" s="49">
        <v>0.012329</v>
      </c>
      <c r="Y123" s="49">
        <v>0.577765</v>
      </c>
      <c r="Z123" s="49">
        <v>0.5</v>
      </c>
      <c r="AA123" s="49">
        <v>0</v>
      </c>
      <c r="AB123" s="72">
        <v>123</v>
      </c>
      <c r="AC123" s="72"/>
      <c r="AD123" s="73"/>
      <c r="AE123" s="78" t="s">
        <v>1149</v>
      </c>
      <c r="AF123" s="78">
        <v>21096</v>
      </c>
      <c r="AG123" s="78">
        <v>21003</v>
      </c>
      <c r="AH123" s="78">
        <v>121316</v>
      </c>
      <c r="AI123" s="78">
        <v>121407</v>
      </c>
      <c r="AJ123" s="78"/>
      <c r="AK123" s="78" t="s">
        <v>1271</v>
      </c>
      <c r="AL123" s="78" t="s">
        <v>1368</v>
      </c>
      <c r="AM123" s="78"/>
      <c r="AN123" s="78"/>
      <c r="AO123" s="80">
        <v>41744.69173611111</v>
      </c>
      <c r="AP123" s="83" t="s">
        <v>1554</v>
      </c>
      <c r="AQ123" s="78" t="b">
        <v>1</v>
      </c>
      <c r="AR123" s="78" t="b">
        <v>0</v>
      </c>
      <c r="AS123" s="78" t="b">
        <v>0</v>
      </c>
      <c r="AT123" s="78" t="s">
        <v>982</v>
      </c>
      <c r="AU123" s="78">
        <v>4012</v>
      </c>
      <c r="AV123" s="83" t="s">
        <v>1578</v>
      </c>
      <c r="AW123" s="78" t="b">
        <v>0</v>
      </c>
      <c r="AX123" s="78" t="s">
        <v>1622</v>
      </c>
      <c r="AY123" s="83" t="s">
        <v>1743</v>
      </c>
      <c r="AZ123" s="78" t="s">
        <v>66</v>
      </c>
      <c r="BA123" s="78" t="str">
        <f>REPLACE(INDEX(GroupVertices[Group],MATCH(Vertices[[#This Row],[Vertex]],GroupVertices[Vertex],0)),1,1,"")</f>
        <v>1</v>
      </c>
      <c r="BB123" s="48"/>
      <c r="BC123" s="48"/>
      <c r="BD123" s="48"/>
      <c r="BE123" s="48"/>
      <c r="BF123" s="48" t="s">
        <v>449</v>
      </c>
      <c r="BG123" s="48" t="s">
        <v>449</v>
      </c>
      <c r="BH123" s="118" t="s">
        <v>2349</v>
      </c>
      <c r="BI123" s="118" t="s">
        <v>2349</v>
      </c>
      <c r="BJ123" s="118" t="s">
        <v>2246</v>
      </c>
      <c r="BK123" s="118" t="s">
        <v>2246</v>
      </c>
      <c r="BL123" s="118">
        <v>2</v>
      </c>
      <c r="BM123" s="121">
        <v>7.142857142857143</v>
      </c>
      <c r="BN123" s="118">
        <v>0</v>
      </c>
      <c r="BO123" s="121">
        <v>0</v>
      </c>
      <c r="BP123" s="118">
        <v>0</v>
      </c>
      <c r="BQ123" s="121">
        <v>0</v>
      </c>
      <c r="BR123" s="118">
        <v>26</v>
      </c>
      <c r="BS123" s="121">
        <v>92.85714285714286</v>
      </c>
      <c r="BT123" s="118">
        <v>28</v>
      </c>
      <c r="BU123" s="2"/>
      <c r="BV123" s="3"/>
      <c r="BW123" s="3"/>
      <c r="BX123" s="3"/>
      <c r="BY123" s="3"/>
    </row>
    <row r="124" spans="1:77" ht="37.9" customHeight="1">
      <c r="A124" s="65" t="s">
        <v>342</v>
      </c>
      <c r="C124" s="66"/>
      <c r="D124" s="66" t="s">
        <v>64</v>
      </c>
      <c r="E124" s="67">
        <v>162.61794228046898</v>
      </c>
      <c r="F124" s="69"/>
      <c r="G124" s="102" t="s">
        <v>1614</v>
      </c>
      <c r="H124" s="66"/>
      <c r="I124" s="70" t="s">
        <v>342</v>
      </c>
      <c r="J124" s="71"/>
      <c r="K124" s="71"/>
      <c r="L124" s="70" t="s">
        <v>1877</v>
      </c>
      <c r="M124" s="74">
        <v>1.3836228297394115</v>
      </c>
      <c r="N124" s="75">
        <v>9038.06640625</v>
      </c>
      <c r="O124" s="75">
        <v>3826.936767578125</v>
      </c>
      <c r="P124" s="76"/>
      <c r="Q124" s="77"/>
      <c r="R124" s="77"/>
      <c r="S124" s="88"/>
      <c r="T124" s="48">
        <v>0</v>
      </c>
      <c r="U124" s="48">
        <v>2</v>
      </c>
      <c r="V124" s="49">
        <v>2</v>
      </c>
      <c r="W124" s="49">
        <v>0.5</v>
      </c>
      <c r="X124" s="49">
        <v>0</v>
      </c>
      <c r="Y124" s="49">
        <v>1.459454</v>
      </c>
      <c r="Z124" s="49">
        <v>0</v>
      </c>
      <c r="AA124" s="49">
        <v>0</v>
      </c>
      <c r="AB124" s="72">
        <v>124</v>
      </c>
      <c r="AC124" s="72"/>
      <c r="AD124" s="73"/>
      <c r="AE124" s="78" t="s">
        <v>1150</v>
      </c>
      <c r="AF124" s="78">
        <v>329</v>
      </c>
      <c r="AG124" s="78">
        <v>300</v>
      </c>
      <c r="AH124" s="78">
        <v>541</v>
      </c>
      <c r="AI124" s="78">
        <v>139</v>
      </c>
      <c r="AJ124" s="78"/>
      <c r="AK124" s="78" t="s">
        <v>1272</v>
      </c>
      <c r="AL124" s="78" t="s">
        <v>1369</v>
      </c>
      <c r="AM124" s="83" t="s">
        <v>1440</v>
      </c>
      <c r="AN124" s="78"/>
      <c r="AO124" s="80">
        <v>40142.62829861111</v>
      </c>
      <c r="AP124" s="83" t="s">
        <v>1555</v>
      </c>
      <c r="AQ124" s="78" t="b">
        <v>0</v>
      </c>
      <c r="AR124" s="78" t="b">
        <v>0</v>
      </c>
      <c r="AS124" s="78" t="b">
        <v>0</v>
      </c>
      <c r="AT124" s="78" t="s">
        <v>982</v>
      </c>
      <c r="AU124" s="78">
        <v>14</v>
      </c>
      <c r="AV124" s="83" t="s">
        <v>1580</v>
      </c>
      <c r="AW124" s="78" t="b">
        <v>0</v>
      </c>
      <c r="AX124" s="78" t="s">
        <v>1622</v>
      </c>
      <c r="AY124" s="83" t="s">
        <v>1744</v>
      </c>
      <c r="AZ124" s="78" t="s">
        <v>66</v>
      </c>
      <c r="BA124" s="78" t="str">
        <f>REPLACE(INDEX(GroupVertices[Group],MATCH(Vertices[[#This Row],[Vertex]],GroupVertices[Vertex],0)),1,1,"")</f>
        <v>13</v>
      </c>
      <c r="BB124" s="48" t="s">
        <v>414</v>
      </c>
      <c r="BC124" s="48" t="s">
        <v>414</v>
      </c>
      <c r="BD124" s="48" t="s">
        <v>431</v>
      </c>
      <c r="BE124" s="48" t="s">
        <v>431</v>
      </c>
      <c r="BF124" s="48" t="s">
        <v>469</v>
      </c>
      <c r="BG124" s="48" t="s">
        <v>469</v>
      </c>
      <c r="BH124" s="118" t="s">
        <v>2362</v>
      </c>
      <c r="BI124" s="118" t="s">
        <v>2362</v>
      </c>
      <c r="BJ124" s="118" t="s">
        <v>2383</v>
      </c>
      <c r="BK124" s="118" t="s">
        <v>2383</v>
      </c>
      <c r="BL124" s="118">
        <v>2</v>
      </c>
      <c r="BM124" s="121">
        <v>4.878048780487805</v>
      </c>
      <c r="BN124" s="118">
        <v>0</v>
      </c>
      <c r="BO124" s="121">
        <v>0</v>
      </c>
      <c r="BP124" s="118">
        <v>0</v>
      </c>
      <c r="BQ124" s="121">
        <v>0</v>
      </c>
      <c r="BR124" s="118">
        <v>39</v>
      </c>
      <c r="BS124" s="121">
        <v>95.1219512195122</v>
      </c>
      <c r="BT124" s="118">
        <v>41</v>
      </c>
      <c r="BU124" s="2"/>
      <c r="BV124" s="3"/>
      <c r="BW124" s="3"/>
      <c r="BX124" s="3"/>
      <c r="BY124" s="3"/>
    </row>
    <row r="125" spans="1:77" ht="37.9" customHeight="1">
      <c r="A125" s="65" t="s">
        <v>362</v>
      </c>
      <c r="C125" s="66"/>
      <c r="D125" s="66" t="s">
        <v>64</v>
      </c>
      <c r="E125" s="67">
        <v>203.8940065798884</v>
      </c>
      <c r="F125" s="69"/>
      <c r="G125" s="102" t="s">
        <v>1615</v>
      </c>
      <c r="H125" s="66"/>
      <c r="I125" s="70" t="s">
        <v>362</v>
      </c>
      <c r="J125" s="71"/>
      <c r="K125" s="71"/>
      <c r="L125" s="70" t="s">
        <v>1878</v>
      </c>
      <c r="M125" s="74">
        <v>27.008088232935155</v>
      </c>
      <c r="N125" s="75">
        <v>9038.06640625</v>
      </c>
      <c r="O125" s="75">
        <v>3337.295166015625</v>
      </c>
      <c r="P125" s="76"/>
      <c r="Q125" s="77"/>
      <c r="R125" s="77"/>
      <c r="S125" s="88"/>
      <c r="T125" s="48">
        <v>1</v>
      </c>
      <c r="U125" s="48">
        <v>0</v>
      </c>
      <c r="V125" s="49">
        <v>0</v>
      </c>
      <c r="W125" s="49">
        <v>0.333333</v>
      </c>
      <c r="X125" s="49">
        <v>0</v>
      </c>
      <c r="Y125" s="49">
        <v>0.770268</v>
      </c>
      <c r="Z125" s="49">
        <v>0</v>
      </c>
      <c r="AA125" s="49">
        <v>0</v>
      </c>
      <c r="AB125" s="72">
        <v>125</v>
      </c>
      <c r="AC125" s="72"/>
      <c r="AD125" s="73"/>
      <c r="AE125" s="78" t="s">
        <v>1151</v>
      </c>
      <c r="AF125" s="78">
        <v>3262</v>
      </c>
      <c r="AG125" s="78">
        <v>20272</v>
      </c>
      <c r="AH125" s="78">
        <v>6312</v>
      </c>
      <c r="AI125" s="78">
        <v>5015</v>
      </c>
      <c r="AJ125" s="78"/>
      <c r="AK125" s="78" t="s">
        <v>1273</v>
      </c>
      <c r="AL125" s="78" t="s">
        <v>1370</v>
      </c>
      <c r="AM125" s="83" t="s">
        <v>1441</v>
      </c>
      <c r="AN125" s="78"/>
      <c r="AO125" s="80">
        <v>41138.55417824074</v>
      </c>
      <c r="AP125" s="83" t="s">
        <v>1556</v>
      </c>
      <c r="AQ125" s="78" t="b">
        <v>0</v>
      </c>
      <c r="AR125" s="78" t="b">
        <v>0</v>
      </c>
      <c r="AS125" s="78" t="b">
        <v>1</v>
      </c>
      <c r="AT125" s="78"/>
      <c r="AU125" s="78">
        <v>445</v>
      </c>
      <c r="AV125" s="83" t="s">
        <v>1578</v>
      </c>
      <c r="AW125" s="78" t="b">
        <v>0</v>
      </c>
      <c r="AX125" s="78" t="s">
        <v>1622</v>
      </c>
      <c r="AY125" s="83" t="s">
        <v>1745</v>
      </c>
      <c r="AZ125" s="78" t="s">
        <v>65</v>
      </c>
      <c r="BA125" s="78" t="str">
        <f>REPLACE(INDEX(GroupVertices[Group],MATCH(Vertices[[#This Row],[Vertex]],GroupVertices[Vertex],0)),1,1,"")</f>
        <v>13</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37.9" customHeight="1">
      <c r="A126" s="65" t="s">
        <v>363</v>
      </c>
      <c r="C126" s="66"/>
      <c r="D126" s="66" t="s">
        <v>64</v>
      </c>
      <c r="E126" s="67">
        <v>176.37800817800226</v>
      </c>
      <c r="F126" s="69"/>
      <c r="G126" s="102" t="s">
        <v>1616</v>
      </c>
      <c r="H126" s="66"/>
      <c r="I126" s="70" t="s">
        <v>363</v>
      </c>
      <c r="J126" s="71"/>
      <c r="K126" s="71"/>
      <c r="L126" s="70" t="s">
        <v>1879</v>
      </c>
      <c r="M126" s="74">
        <v>9.925966643802964</v>
      </c>
      <c r="N126" s="75">
        <v>9414.513671875</v>
      </c>
      <c r="O126" s="75">
        <v>3826.936767578125</v>
      </c>
      <c r="P126" s="76"/>
      <c r="Q126" s="77"/>
      <c r="R126" s="77"/>
      <c r="S126" s="88"/>
      <c r="T126" s="48">
        <v>1</v>
      </c>
      <c r="U126" s="48">
        <v>0</v>
      </c>
      <c r="V126" s="49">
        <v>0</v>
      </c>
      <c r="W126" s="49">
        <v>0.333333</v>
      </c>
      <c r="X126" s="49">
        <v>0</v>
      </c>
      <c r="Y126" s="49">
        <v>0.770268</v>
      </c>
      <c r="Z126" s="49">
        <v>0</v>
      </c>
      <c r="AA126" s="49">
        <v>0</v>
      </c>
      <c r="AB126" s="72">
        <v>126</v>
      </c>
      <c r="AC126" s="72"/>
      <c r="AD126" s="73"/>
      <c r="AE126" s="78" t="s">
        <v>1152</v>
      </c>
      <c r="AF126" s="78">
        <v>630</v>
      </c>
      <c r="AG126" s="78">
        <v>6958</v>
      </c>
      <c r="AH126" s="78">
        <v>3851</v>
      </c>
      <c r="AI126" s="78">
        <v>3612</v>
      </c>
      <c r="AJ126" s="78"/>
      <c r="AK126" s="78" t="s">
        <v>1274</v>
      </c>
      <c r="AL126" s="78" t="s">
        <v>1371</v>
      </c>
      <c r="AM126" s="83" t="s">
        <v>1442</v>
      </c>
      <c r="AN126" s="78"/>
      <c r="AO126" s="80">
        <v>41785.86898148148</v>
      </c>
      <c r="AP126" s="83" t="s">
        <v>1557</v>
      </c>
      <c r="AQ126" s="78" t="b">
        <v>0</v>
      </c>
      <c r="AR126" s="78" t="b">
        <v>0</v>
      </c>
      <c r="AS126" s="78" t="b">
        <v>0</v>
      </c>
      <c r="AT126" s="78"/>
      <c r="AU126" s="78">
        <v>233</v>
      </c>
      <c r="AV126" s="83" t="s">
        <v>1578</v>
      </c>
      <c r="AW126" s="78" t="b">
        <v>0</v>
      </c>
      <c r="AX126" s="78" t="s">
        <v>1622</v>
      </c>
      <c r="AY126" s="83" t="s">
        <v>1746</v>
      </c>
      <c r="AZ126" s="78" t="s">
        <v>65</v>
      </c>
      <c r="BA126" s="78" t="str">
        <f>REPLACE(INDEX(GroupVertices[Group],MATCH(Vertices[[#This Row],[Vertex]],GroupVertices[Vertex],0)),1,1,"")</f>
        <v>13</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37.9" customHeight="1">
      <c r="A127" s="65" t="s">
        <v>343</v>
      </c>
      <c r="C127" s="66"/>
      <c r="D127" s="66" t="s">
        <v>64</v>
      </c>
      <c r="E127" s="67">
        <v>164.7011724433878</v>
      </c>
      <c r="F127" s="69"/>
      <c r="G127" s="102" t="s">
        <v>585</v>
      </c>
      <c r="H127" s="66"/>
      <c r="I127" s="70" t="s">
        <v>343</v>
      </c>
      <c r="J127" s="71"/>
      <c r="K127" s="71"/>
      <c r="L127" s="70" t="s">
        <v>1880</v>
      </c>
      <c r="M127" s="74">
        <v>2.676906483175287</v>
      </c>
      <c r="N127" s="75">
        <v>4913.6435546875</v>
      </c>
      <c r="O127" s="75">
        <v>4641.68896484375</v>
      </c>
      <c r="P127" s="76"/>
      <c r="Q127" s="77"/>
      <c r="R127" s="77"/>
      <c r="S127" s="88"/>
      <c r="T127" s="48">
        <v>0</v>
      </c>
      <c r="U127" s="48">
        <v>4</v>
      </c>
      <c r="V127" s="49">
        <v>0.032258</v>
      </c>
      <c r="W127" s="49">
        <v>0.005988</v>
      </c>
      <c r="X127" s="49">
        <v>0.012329</v>
      </c>
      <c r="Y127" s="49">
        <v>0.577765</v>
      </c>
      <c r="Z127" s="49">
        <v>0.5</v>
      </c>
      <c r="AA127" s="49">
        <v>0</v>
      </c>
      <c r="AB127" s="72">
        <v>127</v>
      </c>
      <c r="AC127" s="72"/>
      <c r="AD127" s="73"/>
      <c r="AE127" s="78" t="s">
        <v>1153</v>
      </c>
      <c r="AF127" s="78">
        <v>4330</v>
      </c>
      <c r="AG127" s="78">
        <v>1308</v>
      </c>
      <c r="AH127" s="78">
        <v>8759</v>
      </c>
      <c r="AI127" s="78">
        <v>2743</v>
      </c>
      <c r="AJ127" s="78"/>
      <c r="AK127" s="78" t="s">
        <v>1275</v>
      </c>
      <c r="AL127" s="78" t="s">
        <v>1372</v>
      </c>
      <c r="AM127" s="83" t="s">
        <v>1443</v>
      </c>
      <c r="AN127" s="78"/>
      <c r="AO127" s="80">
        <v>39939.60422453703</v>
      </c>
      <c r="AP127" s="83" t="s">
        <v>1558</v>
      </c>
      <c r="AQ127" s="78" t="b">
        <v>0</v>
      </c>
      <c r="AR127" s="78" t="b">
        <v>0</v>
      </c>
      <c r="AS127" s="78" t="b">
        <v>1</v>
      </c>
      <c r="AT127" s="78" t="s">
        <v>982</v>
      </c>
      <c r="AU127" s="78">
        <v>61</v>
      </c>
      <c r="AV127" s="83" t="s">
        <v>1578</v>
      </c>
      <c r="AW127" s="78" t="b">
        <v>0</v>
      </c>
      <c r="AX127" s="78" t="s">
        <v>1622</v>
      </c>
      <c r="AY127" s="83" t="s">
        <v>1747</v>
      </c>
      <c r="AZ127" s="78" t="s">
        <v>66</v>
      </c>
      <c r="BA127" s="78" t="str">
        <f>REPLACE(INDEX(GroupVertices[Group],MATCH(Vertices[[#This Row],[Vertex]],GroupVertices[Vertex],0)),1,1,"")</f>
        <v>1</v>
      </c>
      <c r="BB127" s="48"/>
      <c r="BC127" s="48"/>
      <c r="BD127" s="48"/>
      <c r="BE127" s="48"/>
      <c r="BF127" s="48" t="s">
        <v>449</v>
      </c>
      <c r="BG127" s="48" t="s">
        <v>449</v>
      </c>
      <c r="BH127" s="118" t="s">
        <v>2349</v>
      </c>
      <c r="BI127" s="118" t="s">
        <v>2349</v>
      </c>
      <c r="BJ127" s="118" t="s">
        <v>2246</v>
      </c>
      <c r="BK127" s="118" t="s">
        <v>2246</v>
      </c>
      <c r="BL127" s="118">
        <v>2</v>
      </c>
      <c r="BM127" s="121">
        <v>7.142857142857143</v>
      </c>
      <c r="BN127" s="118">
        <v>0</v>
      </c>
      <c r="BO127" s="121">
        <v>0</v>
      </c>
      <c r="BP127" s="118">
        <v>0</v>
      </c>
      <c r="BQ127" s="121">
        <v>0</v>
      </c>
      <c r="BR127" s="118">
        <v>26</v>
      </c>
      <c r="BS127" s="121">
        <v>92.85714285714286</v>
      </c>
      <c r="BT127" s="118">
        <v>28</v>
      </c>
      <c r="BU127" s="2"/>
      <c r="BV127" s="3"/>
      <c r="BW127" s="3"/>
      <c r="BX127" s="3"/>
      <c r="BY127" s="3"/>
    </row>
    <row r="128" spans="1:77" ht="37.9" customHeight="1">
      <c r="A128" s="65" t="s">
        <v>344</v>
      </c>
      <c r="C128" s="66"/>
      <c r="D128" s="66" t="s">
        <v>64</v>
      </c>
      <c r="E128" s="67">
        <v>162.04546732498434</v>
      </c>
      <c r="F128" s="69"/>
      <c r="G128" s="102" t="s">
        <v>1617</v>
      </c>
      <c r="H128" s="66"/>
      <c r="I128" s="70" t="s">
        <v>344</v>
      </c>
      <c r="J128" s="71"/>
      <c r="K128" s="71"/>
      <c r="L128" s="70" t="s">
        <v>1881</v>
      </c>
      <c r="M128" s="74">
        <v>1.028226428944037</v>
      </c>
      <c r="N128" s="75">
        <v>7852.5830078125</v>
      </c>
      <c r="O128" s="75">
        <v>8903.7490234375</v>
      </c>
      <c r="P128" s="76"/>
      <c r="Q128" s="77"/>
      <c r="R128" s="77"/>
      <c r="S128" s="88"/>
      <c r="T128" s="48">
        <v>1</v>
      </c>
      <c r="U128" s="48">
        <v>1</v>
      </c>
      <c r="V128" s="49">
        <v>0</v>
      </c>
      <c r="W128" s="49">
        <v>0</v>
      </c>
      <c r="X128" s="49">
        <v>0</v>
      </c>
      <c r="Y128" s="49">
        <v>0.999996</v>
      </c>
      <c r="Z128" s="49">
        <v>0</v>
      </c>
      <c r="AA128" s="49" t="s">
        <v>2570</v>
      </c>
      <c r="AB128" s="72">
        <v>128</v>
      </c>
      <c r="AC128" s="72"/>
      <c r="AD128" s="73"/>
      <c r="AE128" s="78" t="s">
        <v>1154</v>
      </c>
      <c r="AF128" s="78">
        <v>0</v>
      </c>
      <c r="AG128" s="78">
        <v>23</v>
      </c>
      <c r="AH128" s="78">
        <v>1</v>
      </c>
      <c r="AI128" s="78">
        <v>1</v>
      </c>
      <c r="AJ128" s="78"/>
      <c r="AK128" s="78" t="s">
        <v>1276</v>
      </c>
      <c r="AL128" s="78"/>
      <c r="AM128" s="83" t="s">
        <v>1444</v>
      </c>
      <c r="AN128" s="78"/>
      <c r="AO128" s="80">
        <v>42807.42851851852</v>
      </c>
      <c r="AP128" s="78"/>
      <c r="AQ128" s="78" t="b">
        <v>1</v>
      </c>
      <c r="AR128" s="78" t="b">
        <v>0</v>
      </c>
      <c r="AS128" s="78" t="b">
        <v>0</v>
      </c>
      <c r="AT128" s="78" t="s">
        <v>1577</v>
      </c>
      <c r="AU128" s="78">
        <v>3</v>
      </c>
      <c r="AV128" s="78"/>
      <c r="AW128" s="78" t="b">
        <v>0</v>
      </c>
      <c r="AX128" s="78" t="s">
        <v>1622</v>
      </c>
      <c r="AY128" s="83" t="s">
        <v>1748</v>
      </c>
      <c r="AZ128" s="78" t="s">
        <v>66</v>
      </c>
      <c r="BA128" s="78" t="str">
        <f>REPLACE(INDEX(GroupVertices[Group],MATCH(Vertices[[#This Row],[Vertex]],GroupVertices[Vertex],0)),1,1,"")</f>
        <v>4</v>
      </c>
      <c r="BB128" s="48"/>
      <c r="BC128" s="48"/>
      <c r="BD128" s="48"/>
      <c r="BE128" s="48"/>
      <c r="BF128" s="48" t="s">
        <v>2332</v>
      </c>
      <c r="BG128" s="48" t="s">
        <v>2332</v>
      </c>
      <c r="BH128" s="118" t="s">
        <v>2363</v>
      </c>
      <c r="BI128" s="118" t="s">
        <v>2363</v>
      </c>
      <c r="BJ128" s="118" t="s">
        <v>2384</v>
      </c>
      <c r="BK128" s="118" t="s">
        <v>2384</v>
      </c>
      <c r="BL128" s="118">
        <v>4</v>
      </c>
      <c r="BM128" s="121">
        <v>10.81081081081081</v>
      </c>
      <c r="BN128" s="118">
        <v>0</v>
      </c>
      <c r="BO128" s="121">
        <v>0</v>
      </c>
      <c r="BP128" s="118">
        <v>0</v>
      </c>
      <c r="BQ128" s="121">
        <v>0</v>
      </c>
      <c r="BR128" s="118">
        <v>33</v>
      </c>
      <c r="BS128" s="121">
        <v>89.1891891891892</v>
      </c>
      <c r="BT128" s="118">
        <v>37</v>
      </c>
      <c r="BU128" s="2"/>
      <c r="BV128" s="3"/>
      <c r="BW128" s="3"/>
      <c r="BX128" s="3"/>
      <c r="BY128" s="3"/>
    </row>
    <row r="129" spans="1:77" ht="37.9" customHeight="1">
      <c r="A129" s="65" t="s">
        <v>345</v>
      </c>
      <c r="C129" s="66"/>
      <c r="D129" s="66" t="s">
        <v>64</v>
      </c>
      <c r="E129" s="67">
        <v>219.59056718243653</v>
      </c>
      <c r="F129" s="69"/>
      <c r="G129" s="102" t="s">
        <v>586</v>
      </c>
      <c r="H129" s="66"/>
      <c r="I129" s="70" t="s">
        <v>345</v>
      </c>
      <c r="J129" s="71"/>
      <c r="K129" s="71"/>
      <c r="L129" s="70" t="s">
        <v>1882</v>
      </c>
      <c r="M129" s="74">
        <v>36.75262131611519</v>
      </c>
      <c r="N129" s="75">
        <v>2410.74658203125</v>
      </c>
      <c r="O129" s="75">
        <v>3396.063720703125</v>
      </c>
      <c r="P129" s="76"/>
      <c r="Q129" s="77"/>
      <c r="R129" s="77"/>
      <c r="S129" s="88"/>
      <c r="T129" s="48">
        <v>0</v>
      </c>
      <c r="U129" s="48">
        <v>4</v>
      </c>
      <c r="V129" s="49">
        <v>0.032258</v>
      </c>
      <c r="W129" s="49">
        <v>0.005988</v>
      </c>
      <c r="X129" s="49">
        <v>0.012329</v>
      </c>
      <c r="Y129" s="49">
        <v>0.577765</v>
      </c>
      <c r="Z129" s="49">
        <v>0.5</v>
      </c>
      <c r="AA129" s="49">
        <v>0</v>
      </c>
      <c r="AB129" s="72">
        <v>129</v>
      </c>
      <c r="AC129" s="72"/>
      <c r="AD129" s="73"/>
      <c r="AE129" s="78" t="s">
        <v>1155</v>
      </c>
      <c r="AF129" s="78">
        <v>890</v>
      </c>
      <c r="AG129" s="78">
        <v>27867</v>
      </c>
      <c r="AH129" s="78">
        <v>73631</v>
      </c>
      <c r="AI129" s="78">
        <v>686</v>
      </c>
      <c r="AJ129" s="78"/>
      <c r="AK129" s="78" t="s">
        <v>1277</v>
      </c>
      <c r="AL129" s="78" t="s">
        <v>1373</v>
      </c>
      <c r="AM129" s="78"/>
      <c r="AN129" s="78"/>
      <c r="AO129" s="80">
        <v>39793.23299768518</v>
      </c>
      <c r="AP129" s="83" t="s">
        <v>1559</v>
      </c>
      <c r="AQ129" s="78" t="b">
        <v>0</v>
      </c>
      <c r="AR129" s="78" t="b">
        <v>0</v>
      </c>
      <c r="AS129" s="78" t="b">
        <v>1</v>
      </c>
      <c r="AT129" s="78" t="s">
        <v>982</v>
      </c>
      <c r="AU129" s="78">
        <v>662</v>
      </c>
      <c r="AV129" s="83" t="s">
        <v>1578</v>
      </c>
      <c r="AW129" s="78" t="b">
        <v>0</v>
      </c>
      <c r="AX129" s="78" t="s">
        <v>1622</v>
      </c>
      <c r="AY129" s="83" t="s">
        <v>1749</v>
      </c>
      <c r="AZ129" s="78" t="s">
        <v>66</v>
      </c>
      <c r="BA129" s="78" t="str">
        <f>REPLACE(INDEX(GroupVertices[Group],MATCH(Vertices[[#This Row],[Vertex]],GroupVertices[Vertex],0)),1,1,"")</f>
        <v>1</v>
      </c>
      <c r="BB129" s="48"/>
      <c r="BC129" s="48"/>
      <c r="BD129" s="48"/>
      <c r="BE129" s="48"/>
      <c r="BF129" s="48" t="s">
        <v>449</v>
      </c>
      <c r="BG129" s="48" t="s">
        <v>449</v>
      </c>
      <c r="BH129" s="118" t="s">
        <v>2349</v>
      </c>
      <c r="BI129" s="118" t="s">
        <v>2349</v>
      </c>
      <c r="BJ129" s="118" t="s">
        <v>2246</v>
      </c>
      <c r="BK129" s="118" t="s">
        <v>2246</v>
      </c>
      <c r="BL129" s="118">
        <v>2</v>
      </c>
      <c r="BM129" s="121">
        <v>7.142857142857143</v>
      </c>
      <c r="BN129" s="118">
        <v>0</v>
      </c>
      <c r="BO129" s="121">
        <v>0</v>
      </c>
      <c r="BP129" s="118">
        <v>0</v>
      </c>
      <c r="BQ129" s="121">
        <v>0</v>
      </c>
      <c r="BR129" s="118">
        <v>26</v>
      </c>
      <c r="BS129" s="121">
        <v>92.85714285714286</v>
      </c>
      <c r="BT129" s="118">
        <v>28</v>
      </c>
      <c r="BU129" s="2"/>
      <c r="BV129" s="3"/>
      <c r="BW129" s="3"/>
      <c r="BX129" s="3"/>
      <c r="BY129" s="3"/>
    </row>
    <row r="130" spans="1:77" ht="37.9" customHeight="1">
      <c r="A130" s="65" t="s">
        <v>348</v>
      </c>
      <c r="C130" s="66"/>
      <c r="D130" s="66" t="s">
        <v>64</v>
      </c>
      <c r="E130" s="67">
        <v>162.20253626583934</v>
      </c>
      <c r="F130" s="69"/>
      <c r="G130" s="102" t="s">
        <v>589</v>
      </c>
      <c r="H130" s="66"/>
      <c r="I130" s="70" t="s">
        <v>348</v>
      </c>
      <c r="J130" s="71"/>
      <c r="K130" s="71"/>
      <c r="L130" s="70" t="s">
        <v>1883</v>
      </c>
      <c r="M130" s="74">
        <v>1.1257359107507101</v>
      </c>
      <c r="N130" s="75">
        <v>2237.315673828125</v>
      </c>
      <c r="O130" s="75">
        <v>1149.287109375</v>
      </c>
      <c r="P130" s="76"/>
      <c r="Q130" s="77"/>
      <c r="R130" s="77"/>
      <c r="S130" s="88"/>
      <c r="T130" s="48">
        <v>0</v>
      </c>
      <c r="U130" s="48">
        <v>4</v>
      </c>
      <c r="V130" s="49">
        <v>0.032258</v>
      </c>
      <c r="W130" s="49">
        <v>0.005988</v>
      </c>
      <c r="X130" s="49">
        <v>0.012329</v>
      </c>
      <c r="Y130" s="49">
        <v>0.577765</v>
      </c>
      <c r="Z130" s="49">
        <v>0.5</v>
      </c>
      <c r="AA130" s="49">
        <v>0</v>
      </c>
      <c r="AB130" s="72">
        <v>130</v>
      </c>
      <c r="AC130" s="72"/>
      <c r="AD130" s="73"/>
      <c r="AE130" s="78" t="s">
        <v>1156</v>
      </c>
      <c r="AF130" s="78">
        <v>290</v>
      </c>
      <c r="AG130" s="78">
        <v>99</v>
      </c>
      <c r="AH130" s="78">
        <v>1435</v>
      </c>
      <c r="AI130" s="78">
        <v>1326</v>
      </c>
      <c r="AJ130" s="78"/>
      <c r="AK130" s="78"/>
      <c r="AL130" s="78"/>
      <c r="AM130" s="78"/>
      <c r="AN130" s="78"/>
      <c r="AO130" s="80">
        <v>42983.34027777778</v>
      </c>
      <c r="AP130" s="83" t="s">
        <v>1560</v>
      </c>
      <c r="AQ130" s="78" t="b">
        <v>1</v>
      </c>
      <c r="AR130" s="78" t="b">
        <v>0</v>
      </c>
      <c r="AS130" s="78" t="b">
        <v>0</v>
      </c>
      <c r="AT130" s="78" t="s">
        <v>982</v>
      </c>
      <c r="AU130" s="78">
        <v>2</v>
      </c>
      <c r="AV130" s="78"/>
      <c r="AW130" s="78" t="b">
        <v>0</v>
      </c>
      <c r="AX130" s="78" t="s">
        <v>1622</v>
      </c>
      <c r="AY130" s="83" t="s">
        <v>1750</v>
      </c>
      <c r="AZ130" s="78" t="s">
        <v>66</v>
      </c>
      <c r="BA130" s="78" t="str">
        <f>REPLACE(INDEX(GroupVertices[Group],MATCH(Vertices[[#This Row],[Vertex]],GroupVertices[Vertex],0)),1,1,"")</f>
        <v>1</v>
      </c>
      <c r="BB130" s="48"/>
      <c r="BC130" s="48"/>
      <c r="BD130" s="48"/>
      <c r="BE130" s="48"/>
      <c r="BF130" s="48" t="s">
        <v>449</v>
      </c>
      <c r="BG130" s="48" t="s">
        <v>449</v>
      </c>
      <c r="BH130" s="118" t="s">
        <v>2349</v>
      </c>
      <c r="BI130" s="118" t="s">
        <v>2349</v>
      </c>
      <c r="BJ130" s="118" t="s">
        <v>2246</v>
      </c>
      <c r="BK130" s="118" t="s">
        <v>2246</v>
      </c>
      <c r="BL130" s="118">
        <v>2</v>
      </c>
      <c r="BM130" s="121">
        <v>7.142857142857143</v>
      </c>
      <c r="BN130" s="118">
        <v>0</v>
      </c>
      <c r="BO130" s="121">
        <v>0</v>
      </c>
      <c r="BP130" s="118">
        <v>0</v>
      </c>
      <c r="BQ130" s="121">
        <v>0</v>
      </c>
      <c r="BR130" s="118">
        <v>26</v>
      </c>
      <c r="BS130" s="121">
        <v>92.85714285714286</v>
      </c>
      <c r="BT130" s="118">
        <v>28</v>
      </c>
      <c r="BU130" s="2"/>
      <c r="BV130" s="3"/>
      <c r="BW130" s="3"/>
      <c r="BX130" s="3"/>
      <c r="BY130" s="3"/>
    </row>
    <row r="131" spans="1:77" ht="37.9" customHeight="1">
      <c r="A131" s="65" t="s">
        <v>349</v>
      </c>
      <c r="C131" s="66"/>
      <c r="D131" s="66" t="s">
        <v>64</v>
      </c>
      <c r="E131" s="67">
        <v>165.19511292844496</v>
      </c>
      <c r="F131" s="69"/>
      <c r="G131" s="102" t="s">
        <v>1618</v>
      </c>
      <c r="H131" s="66"/>
      <c r="I131" s="70" t="s">
        <v>349</v>
      </c>
      <c r="J131" s="71"/>
      <c r="K131" s="71"/>
      <c r="L131" s="70" t="s">
        <v>1884</v>
      </c>
      <c r="M131" s="74">
        <v>2.983548143067325</v>
      </c>
      <c r="N131" s="75">
        <v>9038.06640625</v>
      </c>
      <c r="O131" s="75">
        <v>966.398193359375</v>
      </c>
      <c r="P131" s="76"/>
      <c r="Q131" s="77"/>
      <c r="R131" s="77"/>
      <c r="S131" s="88"/>
      <c r="T131" s="48">
        <v>0</v>
      </c>
      <c r="U131" s="48">
        <v>1</v>
      </c>
      <c r="V131" s="49">
        <v>0</v>
      </c>
      <c r="W131" s="49">
        <v>1</v>
      </c>
      <c r="X131" s="49">
        <v>0</v>
      </c>
      <c r="Y131" s="49">
        <v>0.999996</v>
      </c>
      <c r="Z131" s="49">
        <v>0</v>
      </c>
      <c r="AA131" s="49">
        <v>0</v>
      </c>
      <c r="AB131" s="72">
        <v>131</v>
      </c>
      <c r="AC131" s="72"/>
      <c r="AD131" s="73"/>
      <c r="AE131" s="78" t="s">
        <v>1157</v>
      </c>
      <c r="AF131" s="78">
        <v>2603</v>
      </c>
      <c r="AG131" s="78">
        <v>1547</v>
      </c>
      <c r="AH131" s="78">
        <v>3055</v>
      </c>
      <c r="AI131" s="78">
        <v>1350</v>
      </c>
      <c r="AJ131" s="78"/>
      <c r="AK131" s="78" t="s">
        <v>1278</v>
      </c>
      <c r="AL131" s="78" t="s">
        <v>1297</v>
      </c>
      <c r="AM131" s="83" t="s">
        <v>1445</v>
      </c>
      <c r="AN131" s="78"/>
      <c r="AO131" s="80">
        <v>40443.68041666667</v>
      </c>
      <c r="AP131" s="83" t="s">
        <v>1561</v>
      </c>
      <c r="AQ131" s="78" t="b">
        <v>0</v>
      </c>
      <c r="AR131" s="78" t="b">
        <v>0</v>
      </c>
      <c r="AS131" s="78" t="b">
        <v>0</v>
      </c>
      <c r="AT131" s="78" t="s">
        <v>982</v>
      </c>
      <c r="AU131" s="78">
        <v>170</v>
      </c>
      <c r="AV131" s="83" t="s">
        <v>1590</v>
      </c>
      <c r="AW131" s="78" t="b">
        <v>0</v>
      </c>
      <c r="AX131" s="78" t="s">
        <v>1622</v>
      </c>
      <c r="AY131" s="83" t="s">
        <v>1751</v>
      </c>
      <c r="AZ131" s="78" t="s">
        <v>66</v>
      </c>
      <c r="BA131" s="78" t="str">
        <f>REPLACE(INDEX(GroupVertices[Group],MATCH(Vertices[[#This Row],[Vertex]],GroupVertices[Vertex],0)),1,1,"")</f>
        <v>16</v>
      </c>
      <c r="BB131" s="48" t="s">
        <v>415</v>
      </c>
      <c r="BC131" s="48" t="s">
        <v>415</v>
      </c>
      <c r="BD131" s="48" t="s">
        <v>432</v>
      </c>
      <c r="BE131" s="48" t="s">
        <v>432</v>
      </c>
      <c r="BF131" s="48" t="s">
        <v>471</v>
      </c>
      <c r="BG131" s="48" t="s">
        <v>471</v>
      </c>
      <c r="BH131" s="118" t="s">
        <v>2364</v>
      </c>
      <c r="BI131" s="118" t="s">
        <v>2364</v>
      </c>
      <c r="BJ131" s="118" t="s">
        <v>2385</v>
      </c>
      <c r="BK131" s="118" t="s">
        <v>2385</v>
      </c>
      <c r="BL131" s="118">
        <v>1</v>
      </c>
      <c r="BM131" s="121">
        <v>2.6315789473684212</v>
      </c>
      <c r="BN131" s="118">
        <v>2</v>
      </c>
      <c r="BO131" s="121">
        <v>5.2631578947368425</v>
      </c>
      <c r="BP131" s="118">
        <v>0</v>
      </c>
      <c r="BQ131" s="121">
        <v>0</v>
      </c>
      <c r="BR131" s="118">
        <v>35</v>
      </c>
      <c r="BS131" s="121">
        <v>92.10526315789474</v>
      </c>
      <c r="BT131" s="118">
        <v>38</v>
      </c>
      <c r="BU131" s="2"/>
      <c r="BV131" s="3"/>
      <c r="BW131" s="3"/>
      <c r="BX131" s="3"/>
      <c r="BY131" s="3"/>
    </row>
    <row r="132" spans="1:77" ht="37.9" customHeight="1">
      <c r="A132" s="65" t="s">
        <v>364</v>
      </c>
      <c r="C132" s="66"/>
      <c r="D132" s="66" t="s">
        <v>64</v>
      </c>
      <c r="E132" s="67">
        <v>317.2667814283389</v>
      </c>
      <c r="F132" s="69"/>
      <c r="G132" s="102" t="s">
        <v>1619</v>
      </c>
      <c r="H132" s="66"/>
      <c r="I132" s="70" t="s">
        <v>364</v>
      </c>
      <c r="J132" s="71"/>
      <c r="K132" s="71"/>
      <c r="L132" s="70" t="s">
        <v>1885</v>
      </c>
      <c r="M132" s="74">
        <v>97.39068880489134</v>
      </c>
      <c r="N132" s="75">
        <v>9414.513671875</v>
      </c>
      <c r="O132" s="75">
        <v>966.398193359375</v>
      </c>
      <c r="P132" s="76"/>
      <c r="Q132" s="77"/>
      <c r="R132" s="77"/>
      <c r="S132" s="88"/>
      <c r="T132" s="48">
        <v>1</v>
      </c>
      <c r="U132" s="48">
        <v>0</v>
      </c>
      <c r="V132" s="49">
        <v>0</v>
      </c>
      <c r="W132" s="49">
        <v>1</v>
      </c>
      <c r="X132" s="49">
        <v>0</v>
      </c>
      <c r="Y132" s="49">
        <v>0.999996</v>
      </c>
      <c r="Z132" s="49">
        <v>0</v>
      </c>
      <c r="AA132" s="49">
        <v>0</v>
      </c>
      <c r="AB132" s="72">
        <v>132</v>
      </c>
      <c r="AC132" s="72"/>
      <c r="AD132" s="73"/>
      <c r="AE132" s="78" t="s">
        <v>1158</v>
      </c>
      <c r="AF132" s="78">
        <v>1194</v>
      </c>
      <c r="AG132" s="78">
        <v>75129</v>
      </c>
      <c r="AH132" s="78">
        <v>10363</v>
      </c>
      <c r="AI132" s="78">
        <v>8438</v>
      </c>
      <c r="AJ132" s="78"/>
      <c r="AK132" s="78" t="s">
        <v>1279</v>
      </c>
      <c r="AL132" s="78"/>
      <c r="AM132" s="83" t="s">
        <v>1446</v>
      </c>
      <c r="AN132" s="78"/>
      <c r="AO132" s="80">
        <v>39988.60082175926</v>
      </c>
      <c r="AP132" s="83" t="s">
        <v>1562</v>
      </c>
      <c r="AQ132" s="78" t="b">
        <v>0</v>
      </c>
      <c r="AR132" s="78" t="b">
        <v>0</v>
      </c>
      <c r="AS132" s="78" t="b">
        <v>1</v>
      </c>
      <c r="AT132" s="78"/>
      <c r="AU132" s="78">
        <v>1132</v>
      </c>
      <c r="AV132" s="83" t="s">
        <v>1578</v>
      </c>
      <c r="AW132" s="78" t="b">
        <v>0</v>
      </c>
      <c r="AX132" s="78" t="s">
        <v>1622</v>
      </c>
      <c r="AY132" s="83" t="s">
        <v>1752</v>
      </c>
      <c r="AZ132" s="78" t="s">
        <v>65</v>
      </c>
      <c r="BA132" s="78" t="str">
        <f>REPLACE(INDEX(GroupVertices[Group],MATCH(Vertices[[#This Row],[Vertex]],GroupVertices[Vertex],0)),1,1,"")</f>
        <v>16</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37.9" customHeight="1">
      <c r="A133" s="65" t="s">
        <v>350</v>
      </c>
      <c r="C133" s="66"/>
      <c r="D133" s="66" t="s">
        <v>64</v>
      </c>
      <c r="E133" s="67">
        <v>163.498355027893</v>
      </c>
      <c r="F133" s="69"/>
      <c r="G133" s="102" t="s">
        <v>590</v>
      </c>
      <c r="H133" s="66"/>
      <c r="I133" s="70" t="s">
        <v>350</v>
      </c>
      <c r="J133" s="71"/>
      <c r="K133" s="71"/>
      <c r="L133" s="70" t="s">
        <v>1886</v>
      </c>
      <c r="M133" s="74">
        <v>1.9301891356557639</v>
      </c>
      <c r="N133" s="75">
        <v>8163.1494140625</v>
      </c>
      <c r="O133" s="75">
        <v>1405.333984375</v>
      </c>
      <c r="P133" s="76"/>
      <c r="Q133" s="77"/>
      <c r="R133" s="77"/>
      <c r="S133" s="88"/>
      <c r="T133" s="48">
        <v>0</v>
      </c>
      <c r="U133" s="48">
        <v>2</v>
      </c>
      <c r="V133" s="49">
        <v>2</v>
      </c>
      <c r="W133" s="49">
        <v>0.5</v>
      </c>
      <c r="X133" s="49">
        <v>0</v>
      </c>
      <c r="Y133" s="49">
        <v>1.459454</v>
      </c>
      <c r="Z133" s="49">
        <v>0</v>
      </c>
      <c r="AA133" s="49">
        <v>0</v>
      </c>
      <c r="AB133" s="72">
        <v>133</v>
      </c>
      <c r="AC133" s="72"/>
      <c r="AD133" s="73"/>
      <c r="AE133" s="78" t="s">
        <v>1159</v>
      </c>
      <c r="AF133" s="78">
        <v>4038</v>
      </c>
      <c r="AG133" s="78">
        <v>726</v>
      </c>
      <c r="AH133" s="78">
        <v>791</v>
      </c>
      <c r="AI133" s="78">
        <v>1370</v>
      </c>
      <c r="AJ133" s="78"/>
      <c r="AK133" s="78" t="s">
        <v>1280</v>
      </c>
      <c r="AL133" s="78" t="s">
        <v>1355</v>
      </c>
      <c r="AM133" s="83" t="s">
        <v>1447</v>
      </c>
      <c r="AN133" s="78"/>
      <c r="AO133" s="80">
        <v>43343.31858796296</v>
      </c>
      <c r="AP133" s="83" t="s">
        <v>1563</v>
      </c>
      <c r="AQ133" s="78" t="b">
        <v>1</v>
      </c>
      <c r="AR133" s="78" t="b">
        <v>0</v>
      </c>
      <c r="AS133" s="78" t="b">
        <v>0</v>
      </c>
      <c r="AT133" s="78" t="s">
        <v>982</v>
      </c>
      <c r="AU133" s="78">
        <v>10</v>
      </c>
      <c r="AV133" s="78"/>
      <c r="AW133" s="78" t="b">
        <v>0</v>
      </c>
      <c r="AX133" s="78" t="s">
        <v>1622</v>
      </c>
      <c r="AY133" s="83" t="s">
        <v>1753</v>
      </c>
      <c r="AZ133" s="78" t="s">
        <v>66</v>
      </c>
      <c r="BA133" s="78" t="str">
        <f>REPLACE(INDEX(GroupVertices[Group],MATCH(Vertices[[#This Row],[Vertex]],GroupVertices[Vertex],0)),1,1,"")</f>
        <v>12</v>
      </c>
      <c r="BB133" s="48" t="s">
        <v>416</v>
      </c>
      <c r="BC133" s="48" t="s">
        <v>416</v>
      </c>
      <c r="BD133" s="48" t="s">
        <v>433</v>
      </c>
      <c r="BE133" s="48" t="s">
        <v>433</v>
      </c>
      <c r="BF133" s="48" t="s">
        <v>472</v>
      </c>
      <c r="BG133" s="48" t="s">
        <v>472</v>
      </c>
      <c r="BH133" s="118" t="s">
        <v>2365</v>
      </c>
      <c r="BI133" s="118" t="s">
        <v>2370</v>
      </c>
      <c r="BJ133" s="118" t="s">
        <v>2256</v>
      </c>
      <c r="BK133" s="118" t="s">
        <v>2388</v>
      </c>
      <c r="BL133" s="118">
        <v>6</v>
      </c>
      <c r="BM133" s="121">
        <v>8</v>
      </c>
      <c r="BN133" s="118">
        <v>0</v>
      </c>
      <c r="BO133" s="121">
        <v>0</v>
      </c>
      <c r="BP133" s="118">
        <v>0</v>
      </c>
      <c r="BQ133" s="121">
        <v>0</v>
      </c>
      <c r="BR133" s="118">
        <v>69</v>
      </c>
      <c r="BS133" s="121">
        <v>92</v>
      </c>
      <c r="BT133" s="118">
        <v>75</v>
      </c>
      <c r="BU133" s="2"/>
      <c r="BV133" s="3"/>
      <c r="BW133" s="3"/>
      <c r="BX133" s="3"/>
      <c r="BY133" s="3"/>
    </row>
    <row r="134" spans="1:77" ht="37.9" customHeight="1">
      <c r="A134" s="65" t="s">
        <v>365</v>
      </c>
      <c r="C134" s="66"/>
      <c r="D134" s="66" t="s">
        <v>64</v>
      </c>
      <c r="E134" s="67">
        <v>215.43857373273028</v>
      </c>
      <c r="F134" s="69"/>
      <c r="G134" s="102" t="s">
        <v>1620</v>
      </c>
      <c r="H134" s="66"/>
      <c r="I134" s="70" t="s">
        <v>365</v>
      </c>
      <c r="J134" s="71"/>
      <c r="K134" s="71"/>
      <c r="L134" s="70" t="s">
        <v>1887</v>
      </c>
      <c r="M134" s="74">
        <v>34.17503514572563</v>
      </c>
      <c r="N134" s="75">
        <v>7872.396484375</v>
      </c>
      <c r="O134" s="75">
        <v>2035.87890625</v>
      </c>
      <c r="P134" s="76"/>
      <c r="Q134" s="77"/>
      <c r="R134" s="77"/>
      <c r="S134" s="88"/>
      <c r="T134" s="48">
        <v>1</v>
      </c>
      <c r="U134" s="48">
        <v>0</v>
      </c>
      <c r="V134" s="49">
        <v>0</v>
      </c>
      <c r="W134" s="49">
        <v>0.333333</v>
      </c>
      <c r="X134" s="49">
        <v>0</v>
      </c>
      <c r="Y134" s="49">
        <v>0.770268</v>
      </c>
      <c r="Z134" s="49">
        <v>0</v>
      </c>
      <c r="AA134" s="49">
        <v>0</v>
      </c>
      <c r="AB134" s="72">
        <v>134</v>
      </c>
      <c r="AC134" s="72"/>
      <c r="AD134" s="73"/>
      <c r="AE134" s="78" t="s">
        <v>1160</v>
      </c>
      <c r="AF134" s="78">
        <v>1846</v>
      </c>
      <c r="AG134" s="78">
        <v>25858</v>
      </c>
      <c r="AH134" s="78">
        <v>22219</v>
      </c>
      <c r="AI134" s="78">
        <v>4388</v>
      </c>
      <c r="AJ134" s="78"/>
      <c r="AK134" s="78" t="s">
        <v>1281</v>
      </c>
      <c r="AL134" s="78" t="s">
        <v>1374</v>
      </c>
      <c r="AM134" s="83" t="s">
        <v>1448</v>
      </c>
      <c r="AN134" s="78"/>
      <c r="AO134" s="80">
        <v>40591.634780092594</v>
      </c>
      <c r="AP134" s="83" t="s">
        <v>1564</v>
      </c>
      <c r="AQ134" s="78" t="b">
        <v>0</v>
      </c>
      <c r="AR134" s="78" t="b">
        <v>0</v>
      </c>
      <c r="AS134" s="78" t="b">
        <v>1</v>
      </c>
      <c r="AT134" s="78"/>
      <c r="AU134" s="78">
        <v>682</v>
      </c>
      <c r="AV134" s="83" t="s">
        <v>1591</v>
      </c>
      <c r="AW134" s="78" t="b">
        <v>1</v>
      </c>
      <c r="AX134" s="78" t="s">
        <v>1622</v>
      </c>
      <c r="AY134" s="83" t="s">
        <v>1754</v>
      </c>
      <c r="AZ134" s="78" t="s">
        <v>65</v>
      </c>
      <c r="BA134" s="78" t="str">
        <f>REPLACE(INDEX(GroupVertices[Group],MATCH(Vertices[[#This Row],[Vertex]],GroupVertices[Vertex],0)),1,1,"")</f>
        <v>12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37.9" customHeight="1">
      <c r="A135" s="89" t="s">
        <v>366</v>
      </c>
      <c r="C135" s="90"/>
      <c r="D135" s="90" t="s">
        <v>64</v>
      </c>
      <c r="E135" s="91">
        <v>167.72888294802678</v>
      </c>
      <c r="F135" s="92"/>
      <c r="G135" s="103" t="s">
        <v>1621</v>
      </c>
      <c r="H135" s="90"/>
      <c r="I135" s="93" t="s">
        <v>366</v>
      </c>
      <c r="J135" s="94"/>
      <c r="K135" s="94"/>
      <c r="L135" s="93" t="s">
        <v>1888</v>
      </c>
      <c r="M135" s="95">
        <v>4.556530046948659</v>
      </c>
      <c r="N135" s="96">
        <v>8453.580078125</v>
      </c>
      <c r="O135" s="96">
        <v>773.1185302734375</v>
      </c>
      <c r="P135" s="97"/>
      <c r="Q135" s="98"/>
      <c r="R135" s="98"/>
      <c r="S135" s="99"/>
      <c r="T135" s="48">
        <v>1</v>
      </c>
      <c r="U135" s="48">
        <v>0</v>
      </c>
      <c r="V135" s="49">
        <v>0</v>
      </c>
      <c r="W135" s="49">
        <v>0.333333</v>
      </c>
      <c r="X135" s="49">
        <v>0</v>
      </c>
      <c r="Y135" s="49">
        <v>0.770268</v>
      </c>
      <c r="Z135" s="49">
        <v>0</v>
      </c>
      <c r="AA135" s="49">
        <v>0</v>
      </c>
      <c r="AB135" s="100">
        <v>135</v>
      </c>
      <c r="AC135" s="100"/>
      <c r="AD135" s="101"/>
      <c r="AE135" s="78" t="s">
        <v>1161</v>
      </c>
      <c r="AF135" s="78">
        <v>1334</v>
      </c>
      <c r="AG135" s="78">
        <v>2773</v>
      </c>
      <c r="AH135" s="78">
        <v>2653</v>
      </c>
      <c r="AI135" s="78">
        <v>816</v>
      </c>
      <c r="AJ135" s="78"/>
      <c r="AK135" s="78" t="s">
        <v>1282</v>
      </c>
      <c r="AL135" s="78" t="s">
        <v>1283</v>
      </c>
      <c r="AM135" s="83" t="s">
        <v>1449</v>
      </c>
      <c r="AN135" s="78"/>
      <c r="AO135" s="80">
        <v>42830.34615740741</v>
      </c>
      <c r="AP135" s="83" t="s">
        <v>1565</v>
      </c>
      <c r="AQ135" s="78" t="b">
        <v>1</v>
      </c>
      <c r="AR135" s="78" t="b">
        <v>0</v>
      </c>
      <c r="AS135" s="78" t="b">
        <v>0</v>
      </c>
      <c r="AT135" s="78"/>
      <c r="AU135" s="78">
        <v>52</v>
      </c>
      <c r="AV135" s="78"/>
      <c r="AW135" s="78" t="b">
        <v>0</v>
      </c>
      <c r="AX135" s="78" t="s">
        <v>1622</v>
      </c>
      <c r="AY135" s="83" t="s">
        <v>1755</v>
      </c>
      <c r="AZ135" s="78" t="s">
        <v>65</v>
      </c>
      <c r="BA135" s="78" t="str">
        <f>REPLACE(INDEX(GroupVertices[Group],MATCH(Vertices[[#This Row],[Vertex]],GroupVertices[Vertex],0)),1,1,"")</f>
        <v>12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5"/>
    <dataValidation allowBlank="1" showInputMessage="1" promptTitle="Vertex Tooltip" prompt="Enter optional text that will pop up when the mouse is hovered over the vertex." errorTitle="Invalid Vertex Image Key" sqref="L3:L13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5"/>
    <dataValidation allowBlank="1" showInputMessage="1" promptTitle="Vertex Label Fill Color" prompt="To select an optional fill color for the Label shape, right-click and select Select Color on the right-click menu." sqref="J3:J135"/>
    <dataValidation allowBlank="1" showInputMessage="1" promptTitle="Vertex Image File" prompt="Enter the path to an image file.  Hover over the column header for examples." errorTitle="Invalid Vertex Image Key" sqref="G3:G135"/>
    <dataValidation allowBlank="1" showInputMessage="1" promptTitle="Vertex Color" prompt="To select an optional vertex color, right-click and select Select Color on the right-click menu." sqref="C3:C135"/>
    <dataValidation allowBlank="1" showInputMessage="1" promptTitle="Vertex Opacity" prompt="Enter an optional vertex opacity between 0 (transparent) and 100 (opaque)." errorTitle="Invalid Vertex Opacity" error="The optional vertex opacity must be a whole number between 0 and 10." sqref="F3:F135"/>
    <dataValidation type="list" allowBlank="1" showInputMessage="1" showErrorMessage="1" promptTitle="Vertex Shape" prompt="Select an optional vertex shape." errorTitle="Invalid Vertex Shape" error="You have entered an invalid vertex shape.  Try selecting from the drop-down list instead." sqref="D3:D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5">
      <formula1>ValidVertexLabelPositions</formula1>
    </dataValidation>
    <dataValidation allowBlank="1" showInputMessage="1" showErrorMessage="1" promptTitle="Vertex Name" prompt="Enter the name of the vertex." sqref="A3:A135"/>
  </dataValidations>
  <hyperlinks>
    <hyperlink ref="AM5" r:id="rId1" display="https://t.co/c53pnmnuIT"/>
    <hyperlink ref="AM6" r:id="rId2" display="https://t.co/eMA45LrUOX"/>
    <hyperlink ref="AM7" r:id="rId3" display="https://t.co/LV5OvarI6J"/>
    <hyperlink ref="AM8" r:id="rId4" display="https://t.co/6IO6esWeOU"/>
    <hyperlink ref="AM11" r:id="rId5" display="https://t.co/HWvbHhxFkM"/>
    <hyperlink ref="AM14" r:id="rId6" display="https://t.co/srdhJv94mQ"/>
    <hyperlink ref="AM15" r:id="rId7" display="https://t.co/lM2niWIW73"/>
    <hyperlink ref="AM18" r:id="rId8" display="https://t.co/YSUzB6ufyp"/>
    <hyperlink ref="AM19" r:id="rId9" display="https://t.co/7FgCZAX27T"/>
    <hyperlink ref="AM20" r:id="rId10" display="https://t.co/wFymCTkM9f"/>
    <hyperlink ref="AM21" r:id="rId11" display="https://t.co/fZU86ffkCU"/>
    <hyperlink ref="AM25" r:id="rId12" display="https://t.co/i3qAimskHd"/>
    <hyperlink ref="AM26" r:id="rId13" display="https://t.co/b14bFcn4Bz"/>
    <hyperlink ref="AM27" r:id="rId14" display="https://t.co/2kEmsZoqoH"/>
    <hyperlink ref="AM28" r:id="rId15" display="https://t.co/4cwID8EfsQ"/>
    <hyperlink ref="AM29" r:id="rId16" display="https://t.co/Uucuj7oTwL"/>
    <hyperlink ref="AM30" r:id="rId17" display="http://t.co/SI1THNQ7vK"/>
    <hyperlink ref="AM33" r:id="rId18" display="https://t.co/FDdrp4MA0i"/>
    <hyperlink ref="AM34" r:id="rId19" display="https://t.co/Ms1cmFU8GS"/>
    <hyperlink ref="AM35" r:id="rId20" display="http://t.co/boHHYcSXNP"/>
    <hyperlink ref="AM36" r:id="rId21" display="https://t.co/pIQcS13pw9"/>
    <hyperlink ref="AM37" r:id="rId22" display="https://t.co/fEbse7VcXT"/>
    <hyperlink ref="AM38" r:id="rId23" display="https://t.co/fnfsmuGsii"/>
    <hyperlink ref="AM39" r:id="rId24" display="https://t.co/ANfWqWqqSU"/>
    <hyperlink ref="AM40" r:id="rId25" display="https://t.co/IcWgdrlUDO"/>
    <hyperlink ref="AM41" r:id="rId26" display="https://t.co/STpANWiGYj"/>
    <hyperlink ref="AM42" r:id="rId27" display="https://t.co/ulab5Tg9xD"/>
    <hyperlink ref="AM44" r:id="rId28" display="http://t.co/vpsycneBBJ"/>
    <hyperlink ref="AM46" r:id="rId29" display="https://t.co/38MgrqHvHb"/>
    <hyperlink ref="AM50" r:id="rId30" display="https://t.co/NQNO6skwmN"/>
    <hyperlink ref="AM51" r:id="rId31" display="https://t.co/skqT4kXOe3"/>
    <hyperlink ref="AM52" r:id="rId32" display="https://t.co/HB4OL1DPRz"/>
    <hyperlink ref="AM55" r:id="rId33" display="https://t.co/TdFjt7nvh2"/>
    <hyperlink ref="AM57" r:id="rId34" display="https://t.co/nfdi0nGXKZ"/>
    <hyperlink ref="AM58" r:id="rId35" display="https://t.co/cZV55Clr81"/>
    <hyperlink ref="AM60" r:id="rId36" display="https://t.co/XbksIqxz6m"/>
    <hyperlink ref="AM61" r:id="rId37" display="https://t.co/JE3rBWMAl3"/>
    <hyperlink ref="AM62" r:id="rId38" display="https://t.co/SoEAsS57K0"/>
    <hyperlink ref="AM66" r:id="rId39" display="https://t.co/UZJz8DoHqJ"/>
    <hyperlink ref="AM71" r:id="rId40" display="https://t.co/MItMC7HSqI"/>
    <hyperlink ref="AM72" r:id="rId41" display="http://t.co/XIoalHMUd5"/>
    <hyperlink ref="AM73" r:id="rId42" display="https://t.co/QKg0jEnCNe"/>
    <hyperlink ref="AM74" r:id="rId43" display="https://t.co/5C2dcwLIWG"/>
    <hyperlink ref="AM76" r:id="rId44" display="https://t.co/BdtpXV8XzG"/>
    <hyperlink ref="AM77" r:id="rId45" display="https://t.co/6ojjArnec1"/>
    <hyperlink ref="AM79" r:id="rId46" display="https://t.co/qEToVUzSTc"/>
    <hyperlink ref="AM80" r:id="rId47" display="https://t.co/ILDo3CFZZY"/>
    <hyperlink ref="AM81" r:id="rId48" display="https://t.co/A9YHxF00fl"/>
    <hyperlink ref="AM82" r:id="rId49" display="https://t.co/5eDH8mX3sV"/>
    <hyperlink ref="AM90" r:id="rId50" display="https://t.co/MNTPM6fhj1"/>
    <hyperlink ref="AM92" r:id="rId51" display="https://t.co/YE9V34jPO8"/>
    <hyperlink ref="AM95" r:id="rId52" display="https://t.co/k6pcXX1YVW"/>
    <hyperlink ref="AM101" r:id="rId53" display="https://t.co/kdC0w605cD"/>
    <hyperlink ref="AM102" r:id="rId54" display="https://t.co/vZ2FmuVdKV"/>
    <hyperlink ref="AM103" r:id="rId55" display="https://t.co/GrGxEahKiP"/>
    <hyperlink ref="AM105" r:id="rId56" display="https://t.co/HQcz1YDNdD"/>
    <hyperlink ref="AM106" r:id="rId57" display="https://t.co/Use3egj28B"/>
    <hyperlink ref="AM109" r:id="rId58" display="https://t.co/6odYdaz7Zi"/>
    <hyperlink ref="AM111" r:id="rId59" display="https://t.co/1TKwAxKdMa"/>
    <hyperlink ref="AM112" r:id="rId60" display="https://t.co/5sfkIymJJH"/>
    <hyperlink ref="AM113" r:id="rId61" display="https://t.co/iEfIFQeBiz"/>
    <hyperlink ref="AM114" r:id="rId62" display="http://t.co/VDo7u5vaAk"/>
    <hyperlink ref="AM115" r:id="rId63" display="https://t.co/ihLfzQ3tWF"/>
    <hyperlink ref="AM116" r:id="rId64" display="http://t.co/3GPzHs4Nn6"/>
    <hyperlink ref="AM122" r:id="rId65" display="https://t.co/B4lApdMEDj"/>
    <hyperlink ref="AM124" r:id="rId66" display="https://t.co/dLOVSK76L2"/>
    <hyperlink ref="AM125" r:id="rId67" display="https://t.co/4109LWKvLL"/>
    <hyperlink ref="AM126" r:id="rId68" display="https://t.co/C9Rs2oOkEi"/>
    <hyperlink ref="AM127" r:id="rId69" display="https://t.co/AserWFFwNA"/>
    <hyperlink ref="AM128" r:id="rId70" display="https://t.co/vPXE8MwGGu"/>
    <hyperlink ref="AM131" r:id="rId71" display="http://t.co/xUk9j67Ra5"/>
    <hyperlink ref="AM132" r:id="rId72" display="https://t.co/n8gEN2z8eI"/>
    <hyperlink ref="AM133" r:id="rId73" display="https://t.co/m3iMKQlmh7"/>
    <hyperlink ref="AM134" r:id="rId74" display="http://t.co/WflJ3kHjCf"/>
    <hyperlink ref="AM135" r:id="rId75" display="https://t.co/2RyQzTZspQ"/>
    <hyperlink ref="AP3" r:id="rId76" display="https://pbs.twimg.com/profile_banners/763044924526825476/1485309332"/>
    <hyperlink ref="AP4" r:id="rId77" display="https://pbs.twimg.com/profile_banners/15255621/1548507240"/>
    <hyperlink ref="AP5" r:id="rId78" display="https://pbs.twimg.com/profile_banners/87818409/1542013526"/>
    <hyperlink ref="AP6" r:id="rId79" display="https://pbs.twimg.com/profile_banners/49733413/1558429982"/>
    <hyperlink ref="AP7" r:id="rId80" display="https://pbs.twimg.com/profile_banners/106800018/1525832259"/>
    <hyperlink ref="AP8" r:id="rId81" display="https://pbs.twimg.com/profile_banners/830022946861113344/1486731305"/>
    <hyperlink ref="AP10" r:id="rId82" display="https://pbs.twimg.com/profile_banners/15425183/1359753197"/>
    <hyperlink ref="AP11" r:id="rId83" display="https://pbs.twimg.com/profile_banners/15460048/1560362991"/>
    <hyperlink ref="AP12" r:id="rId84" display="https://pbs.twimg.com/profile_banners/943680526380023809/1513925643"/>
    <hyperlink ref="AP13" r:id="rId85" display="https://pbs.twimg.com/profile_banners/908537387751317504/1515894922"/>
    <hyperlink ref="AP14" r:id="rId86" display="https://pbs.twimg.com/profile_banners/135486484/1560779643"/>
    <hyperlink ref="AP15" r:id="rId87" display="https://pbs.twimg.com/profile_banners/54667280/1447077039"/>
    <hyperlink ref="AP16" r:id="rId88" display="https://pbs.twimg.com/profile_banners/195289158/1543070289"/>
    <hyperlink ref="AP17" r:id="rId89" display="https://pbs.twimg.com/profile_banners/1025216446731837442/1555777545"/>
    <hyperlink ref="AP18" r:id="rId90" display="https://pbs.twimg.com/profile_banners/1259108498/1483627189"/>
    <hyperlink ref="AP19" r:id="rId91" display="https://pbs.twimg.com/profile_banners/1130448228447543296/1558355417"/>
    <hyperlink ref="AP20" r:id="rId92" display="https://pbs.twimg.com/profile_banners/18585700/1399491639"/>
    <hyperlink ref="AP21" r:id="rId93" display="https://pbs.twimg.com/profile_banners/18360110/1558313531"/>
    <hyperlink ref="AP22" r:id="rId94" display="https://pbs.twimg.com/profile_banners/560712390/1559234884"/>
    <hyperlink ref="AP24" r:id="rId95" display="https://pbs.twimg.com/profile_banners/856864272307150849/1508139729"/>
    <hyperlink ref="AP25" r:id="rId96" display="https://pbs.twimg.com/profile_banners/901225114905305088/1560331155"/>
    <hyperlink ref="AP26" r:id="rId97" display="https://pbs.twimg.com/profile_banners/1072430245234532352/1544542397"/>
    <hyperlink ref="AP27" r:id="rId98" display="https://pbs.twimg.com/profile_banners/1244092386/1560244687"/>
    <hyperlink ref="AP28" r:id="rId99" display="https://pbs.twimg.com/profile_banners/1628480198/1461160044"/>
    <hyperlink ref="AP29" r:id="rId100" display="https://pbs.twimg.com/profile_banners/569137571/1504706025"/>
    <hyperlink ref="AP30" r:id="rId101" display="https://pbs.twimg.com/profile_banners/190194769/1409054533"/>
    <hyperlink ref="AP31" r:id="rId102" display="https://pbs.twimg.com/profile_banners/803698899085127680/1480632853"/>
    <hyperlink ref="AP32" r:id="rId103" display="https://pbs.twimg.com/profile_banners/298462281/1557514725"/>
    <hyperlink ref="AP33" r:id="rId104" display="https://pbs.twimg.com/profile_banners/743457854485577728/1525267780"/>
    <hyperlink ref="AP34" r:id="rId105" display="https://pbs.twimg.com/profile_banners/554523542/1514552102"/>
    <hyperlink ref="AP35" r:id="rId106" display="https://pbs.twimg.com/profile_banners/840322392/1540593567"/>
    <hyperlink ref="AP36" r:id="rId107" display="https://pbs.twimg.com/profile_banners/2199716367/1550664560"/>
    <hyperlink ref="AP37" r:id="rId108" display="https://pbs.twimg.com/profile_banners/795933922509078528/1560801701"/>
    <hyperlink ref="AP38" r:id="rId109" display="https://pbs.twimg.com/profile_banners/555031989/1504691055"/>
    <hyperlink ref="AP39" r:id="rId110" display="https://pbs.twimg.com/profile_banners/2344530218/1527574812"/>
    <hyperlink ref="AP40" r:id="rId111" display="https://pbs.twimg.com/profile_banners/17575069/1544799931"/>
    <hyperlink ref="AP41" r:id="rId112" display="https://pbs.twimg.com/profile_banners/16438248/1535392010"/>
    <hyperlink ref="AP42" r:id="rId113" display="https://pbs.twimg.com/profile_banners/3195761/1535812834"/>
    <hyperlink ref="AP43" r:id="rId114" display="https://pbs.twimg.com/profile_banners/130857101/1536725498"/>
    <hyperlink ref="AP46" r:id="rId115" display="https://pbs.twimg.com/profile_banners/482970391/1409332484"/>
    <hyperlink ref="AP47" r:id="rId116" display="https://pbs.twimg.com/profile_banners/144934851/1448810328"/>
    <hyperlink ref="AP48" r:id="rId117" display="https://pbs.twimg.com/profile_banners/103497507/1443944388"/>
    <hyperlink ref="AP50" r:id="rId118" display="https://pbs.twimg.com/profile_banners/1111557401549791234/1560356890"/>
    <hyperlink ref="AP51" r:id="rId119" display="https://pbs.twimg.com/profile_banners/1363973622/1471576402"/>
    <hyperlink ref="AP52" r:id="rId120" display="https://pbs.twimg.com/profile_banners/78917566/1559897837"/>
    <hyperlink ref="AP54" r:id="rId121" display="https://pbs.twimg.com/profile_banners/1064108650271309826/1542538859"/>
    <hyperlink ref="AP55" r:id="rId122" display="https://pbs.twimg.com/profile_banners/3278169884/1534392300"/>
    <hyperlink ref="AP56" r:id="rId123" display="https://pbs.twimg.com/profile_banners/195151954/1422728160"/>
    <hyperlink ref="AP57" r:id="rId124" display="https://pbs.twimg.com/profile_banners/1671349855/1406977915"/>
    <hyperlink ref="AP58" r:id="rId125" display="https://pbs.twimg.com/profile_banners/1058122315/1400150844"/>
    <hyperlink ref="AP59" r:id="rId126" display="https://pbs.twimg.com/profile_banners/770615797/1364148554"/>
    <hyperlink ref="AP60" r:id="rId127" display="https://pbs.twimg.com/profile_banners/14734548/1508513440"/>
    <hyperlink ref="AP61" r:id="rId128" display="https://pbs.twimg.com/profile_banners/2801239800/1543916809"/>
    <hyperlink ref="AP62" r:id="rId129" display="https://pbs.twimg.com/profile_banners/712685130/1511856260"/>
    <hyperlink ref="AP64" r:id="rId130" display="https://pbs.twimg.com/profile_banners/145457374/1532316484"/>
    <hyperlink ref="AP65" r:id="rId131" display="https://pbs.twimg.com/profile_banners/387820244/1422313496"/>
    <hyperlink ref="AP66" r:id="rId132" display="https://pbs.twimg.com/profile_banners/19508497/1492894449"/>
    <hyperlink ref="AP67" r:id="rId133" display="https://pbs.twimg.com/profile_banners/1491149610/1388262448"/>
    <hyperlink ref="AP69" r:id="rId134" display="https://pbs.twimg.com/profile_banners/781930376721752064/1479434618"/>
    <hyperlink ref="AP70" r:id="rId135" display="https://pbs.twimg.com/profile_banners/216813753/1542991335"/>
    <hyperlink ref="AP71" r:id="rId136" display="https://pbs.twimg.com/profile_banners/1274104182/1447728362"/>
    <hyperlink ref="AP72" r:id="rId137" display="https://pbs.twimg.com/profile_banners/2800599859/1431034133"/>
    <hyperlink ref="AP73" r:id="rId138" display="https://pbs.twimg.com/profile_banners/711000475340902400/1525363244"/>
    <hyperlink ref="AP74" r:id="rId139" display="https://pbs.twimg.com/profile_banners/781901271737380865/1530204970"/>
    <hyperlink ref="AP75" r:id="rId140" display="https://pbs.twimg.com/profile_banners/772361408956731392/1537214977"/>
    <hyperlink ref="AP77" r:id="rId141" display="https://pbs.twimg.com/profile_banners/3296548171/1503191087"/>
    <hyperlink ref="AP78" r:id="rId142" display="https://pbs.twimg.com/profile_banners/143136451/1546163339"/>
    <hyperlink ref="AP79" r:id="rId143" display="https://pbs.twimg.com/profile_banners/35203319/1560354743"/>
    <hyperlink ref="AP80" r:id="rId144" display="https://pbs.twimg.com/profile_banners/96602960/1543930614"/>
    <hyperlink ref="AP81" r:id="rId145" display="https://pbs.twimg.com/profile_banners/31017314/1449987474"/>
    <hyperlink ref="AP82" r:id="rId146" display="https://pbs.twimg.com/profile_banners/1109110283035992065/1560531413"/>
    <hyperlink ref="AP83" r:id="rId147" display="https://pbs.twimg.com/profile_banners/1122236689294999553/1560638644"/>
    <hyperlink ref="AP86" r:id="rId148" display="https://pbs.twimg.com/profile_banners/1128332415510904833/1559864328"/>
    <hyperlink ref="AP87" r:id="rId149" display="https://pbs.twimg.com/profile_banners/2673896172/1547760918"/>
    <hyperlink ref="AP88" r:id="rId150" display="https://pbs.twimg.com/profile_banners/710123736175783938/1458287472"/>
    <hyperlink ref="AP89" r:id="rId151" display="https://pbs.twimg.com/profile_banners/3043256225/1560895460"/>
    <hyperlink ref="AP90" r:id="rId152" display="https://pbs.twimg.com/profile_banners/709783018483810304/1532310444"/>
    <hyperlink ref="AP91" r:id="rId153" display="https://pbs.twimg.com/profile_banners/954862474238595074/1532308711"/>
    <hyperlink ref="AP92" r:id="rId154" display="https://pbs.twimg.com/profile_banners/30615043/1468565824"/>
    <hyperlink ref="AP93" r:id="rId155" display="https://pbs.twimg.com/profile_banners/214570708/1407251637"/>
    <hyperlink ref="AP94" r:id="rId156" display="https://pbs.twimg.com/profile_banners/171893613/1526173211"/>
    <hyperlink ref="AP95" r:id="rId157" display="https://pbs.twimg.com/profile_banners/2737347683/1469474824"/>
    <hyperlink ref="AP96" r:id="rId158" display="https://pbs.twimg.com/profile_banners/3066014423/1441414754"/>
    <hyperlink ref="AP97" r:id="rId159" display="https://pbs.twimg.com/profile_banners/1136971965250428928/1559965179"/>
    <hyperlink ref="AP100" r:id="rId160" display="https://pbs.twimg.com/profile_banners/769257522456702977/1480774221"/>
    <hyperlink ref="AP102" r:id="rId161" display="https://pbs.twimg.com/profile_banners/975452621522853890/1521402326"/>
    <hyperlink ref="AP103" r:id="rId162" display="https://pbs.twimg.com/profile_banners/226310002/1521139334"/>
    <hyperlink ref="AP104" r:id="rId163" display="https://pbs.twimg.com/profile_banners/2737054495/1539690073"/>
    <hyperlink ref="AP105" r:id="rId164" display="https://pbs.twimg.com/profile_banners/3732897196/1510683706"/>
    <hyperlink ref="AP106" r:id="rId165" display="https://pbs.twimg.com/profile_banners/97403875/1443097682"/>
    <hyperlink ref="AP109" r:id="rId166" display="https://pbs.twimg.com/profile_banners/14369376/1548088412"/>
    <hyperlink ref="AP110" r:id="rId167" display="https://pbs.twimg.com/profile_banners/2889397074/1475040094"/>
    <hyperlink ref="AP111" r:id="rId168" display="https://pbs.twimg.com/profile_banners/316331833/1431495420"/>
    <hyperlink ref="AP112" r:id="rId169" display="https://pbs.twimg.com/profile_banners/2458018733/1447941248"/>
    <hyperlink ref="AP113" r:id="rId170" display="https://pbs.twimg.com/profile_banners/922305473449041920/1547575781"/>
    <hyperlink ref="AP114" r:id="rId171" display="https://pbs.twimg.com/profile_banners/9478172/1552954337"/>
    <hyperlink ref="AP115" r:id="rId172" display="https://pbs.twimg.com/profile_banners/1423656548/1463893440"/>
    <hyperlink ref="AP116" r:id="rId173" display="https://pbs.twimg.com/profile_banners/171892955/1485889006"/>
    <hyperlink ref="AP117" r:id="rId174" display="https://pbs.twimg.com/profile_banners/1122007073951289345/1556907484"/>
    <hyperlink ref="AP118" r:id="rId175" display="https://pbs.twimg.com/profile_banners/90826074/1556993642"/>
    <hyperlink ref="AP119" r:id="rId176" display="https://pbs.twimg.com/profile_banners/211854888/1558839778"/>
    <hyperlink ref="AP120" r:id="rId177" display="https://pbs.twimg.com/profile_banners/75895692/1455226780"/>
    <hyperlink ref="AP121" r:id="rId178" display="https://pbs.twimg.com/profile_banners/4277791341/1557758969"/>
    <hyperlink ref="AP122" r:id="rId179" display="https://pbs.twimg.com/profile_banners/3421301/1558383158"/>
    <hyperlink ref="AP123" r:id="rId180" display="https://pbs.twimg.com/profile_banners/2445692203/1421251689"/>
    <hyperlink ref="AP124" r:id="rId181" display="https://pbs.twimg.com/profile_banners/92540492/1523648918"/>
    <hyperlink ref="AP125" r:id="rId182" display="https://pbs.twimg.com/profile_banners/763698512/1558529463"/>
    <hyperlink ref="AP126" r:id="rId183" display="https://pbs.twimg.com/profile_banners/2525823126/1520347992"/>
    <hyperlink ref="AP127" r:id="rId184" display="https://pbs.twimg.com/profile_banners/38188696/1455932935"/>
    <hyperlink ref="AP129" r:id="rId185" display="https://pbs.twimg.com/profile_banners/18041870/1557144053"/>
    <hyperlink ref="AP130" r:id="rId186" display="https://pbs.twimg.com/profile_banners/904979917124890624/1556168395"/>
    <hyperlink ref="AP131" r:id="rId187" display="https://pbs.twimg.com/profile_banners/193754640/1446456254"/>
    <hyperlink ref="AP132" r:id="rId188" display="https://pbs.twimg.com/profile_banners/50318149/1554216315"/>
    <hyperlink ref="AP133" r:id="rId189" display="https://pbs.twimg.com/profile_banners/1035431689311453186/1535701415"/>
    <hyperlink ref="AP134" r:id="rId190" display="https://pbs.twimg.com/profile_banners/253588542/1505480044"/>
    <hyperlink ref="AP135" r:id="rId191" display="https://pbs.twimg.com/profile_banners/849536703249489920/1491380538"/>
    <hyperlink ref="AV4" r:id="rId192" display="http://abs.twimg.com/images/themes/theme1/bg.png"/>
    <hyperlink ref="AV5" r:id="rId193" display="http://abs.twimg.com/images/themes/theme1/bg.png"/>
    <hyperlink ref="AV6" r:id="rId194" display="http://abs.twimg.com/images/themes/theme6/bg.gif"/>
    <hyperlink ref="AV7" r:id="rId195" display="http://abs.twimg.com/images/themes/theme1/bg.png"/>
    <hyperlink ref="AV9" r:id="rId196" display="http://abs.twimg.com/images/themes/theme1/bg.png"/>
    <hyperlink ref="AV10" r:id="rId197" display="http://abs.twimg.com/images/themes/theme1/bg.png"/>
    <hyperlink ref="AV11" r:id="rId198" display="http://abs.twimg.com/images/themes/theme1/bg.png"/>
    <hyperlink ref="AV14" r:id="rId199" display="http://abs.twimg.com/images/themes/theme1/bg.png"/>
    <hyperlink ref="AV15" r:id="rId200" display="http://abs.twimg.com/images/themes/theme14/bg.gif"/>
    <hyperlink ref="AV16" r:id="rId201" display="http://abs.twimg.com/images/themes/theme1/bg.png"/>
    <hyperlink ref="AV18" r:id="rId202" display="http://abs.twimg.com/images/themes/theme1/bg.png"/>
    <hyperlink ref="AV19" r:id="rId203" display="http://abs.twimg.com/images/themes/theme1/bg.png"/>
    <hyperlink ref="AV20" r:id="rId204" display="http://abs.twimg.com/images/themes/theme1/bg.png"/>
    <hyperlink ref="AV21" r:id="rId205" display="http://abs.twimg.com/images/themes/theme7/bg.gif"/>
    <hyperlink ref="AV22" r:id="rId206" display="http://abs.twimg.com/images/themes/theme1/bg.png"/>
    <hyperlink ref="AV23" r:id="rId207" display="http://abs.twimg.com/images/themes/theme1/bg.png"/>
    <hyperlink ref="AV26" r:id="rId208" display="http://abs.twimg.com/images/themes/theme1/bg.png"/>
    <hyperlink ref="AV27" r:id="rId209" display="http://abs.twimg.com/images/themes/theme19/bg.gif"/>
    <hyperlink ref="AV28" r:id="rId210" display="http://abs.twimg.com/images/themes/theme1/bg.png"/>
    <hyperlink ref="AV29" r:id="rId211" display="http://abs.twimg.com/images/themes/theme14/bg.gif"/>
    <hyperlink ref="AV30" r:id="rId212" display="http://abs.twimg.com/images/themes/theme15/bg.png"/>
    <hyperlink ref="AV31" r:id="rId213" display="http://abs.twimg.com/images/themes/theme1/bg.png"/>
    <hyperlink ref="AV32" r:id="rId214" display="http://abs.twimg.com/images/themes/theme1/bg.png"/>
    <hyperlink ref="AV33" r:id="rId215" display="http://abs.twimg.com/images/themes/theme1/bg.png"/>
    <hyperlink ref="AV34" r:id="rId216" display="http://abs.twimg.com/images/themes/theme14/bg.gif"/>
    <hyperlink ref="AV35" r:id="rId217" display="http://abs.twimg.com/images/themes/theme9/bg.gif"/>
    <hyperlink ref="AV36" r:id="rId218" display="http://abs.twimg.com/images/themes/theme15/bg.png"/>
    <hyperlink ref="AV38" r:id="rId219" display="http://abs.twimg.com/images/themes/theme1/bg.png"/>
    <hyperlink ref="AV39" r:id="rId220" display="http://abs.twimg.com/images/themes/theme14/bg.gif"/>
    <hyperlink ref="AV40" r:id="rId221" display="http://abs.twimg.com/images/themes/theme10/bg.gif"/>
    <hyperlink ref="AV41" r:id="rId222" display="http://abs.twimg.com/images/themes/theme9/bg.gif"/>
    <hyperlink ref="AV42" r:id="rId223" display="http://abs.twimg.com/images/themes/theme4/bg.gif"/>
    <hyperlink ref="AV43" r:id="rId224" display="http://abs.twimg.com/images/themes/theme1/bg.png"/>
    <hyperlink ref="AV44" r:id="rId225" display="http://abs.twimg.com/images/themes/theme2/bg.gif"/>
    <hyperlink ref="AV45" r:id="rId226" display="http://abs.twimg.com/images/themes/theme1/bg.png"/>
    <hyperlink ref="AV46" r:id="rId227" display="http://abs.twimg.com/images/themes/theme1/bg.png"/>
    <hyperlink ref="AV47" r:id="rId228" display="http://abs.twimg.com/images/themes/theme9/bg.gif"/>
    <hyperlink ref="AV48" r:id="rId229" display="http://abs.twimg.com/images/themes/theme1/bg.png"/>
    <hyperlink ref="AV51" r:id="rId230" display="http://abs.twimg.com/images/themes/theme1/bg.png"/>
    <hyperlink ref="AV52" r:id="rId231" display="http://abs.twimg.com/images/themes/theme15/bg.png"/>
    <hyperlink ref="AV53" r:id="rId232" display="http://abs.twimg.com/images/themes/theme1/bg.png"/>
    <hyperlink ref="AV54" r:id="rId233" display="http://abs.twimg.com/images/themes/theme1/bg.png"/>
    <hyperlink ref="AV55" r:id="rId234" display="http://abs.twimg.com/images/themes/theme1/bg.png"/>
    <hyperlink ref="AV56" r:id="rId235" display="http://abs.twimg.com/images/themes/theme1/bg.png"/>
    <hyperlink ref="AV57" r:id="rId236" display="http://abs.twimg.com/images/themes/theme1/bg.png"/>
    <hyperlink ref="AV58" r:id="rId237" display="http://abs.twimg.com/images/themes/theme1/bg.png"/>
    <hyperlink ref="AV59" r:id="rId238" display="http://abs.twimg.com/images/themes/theme2/bg.gif"/>
    <hyperlink ref="AV60" r:id="rId239" display="http://abs.twimg.com/images/themes/theme1/bg.png"/>
    <hyperlink ref="AV61" r:id="rId240" display="http://abs.twimg.com/images/themes/theme1/bg.png"/>
    <hyperlink ref="AV62" r:id="rId241" display="http://abs.twimg.com/images/themes/theme1/bg.png"/>
    <hyperlink ref="AV64" r:id="rId242" display="http://abs.twimg.com/images/themes/theme14/bg.gif"/>
    <hyperlink ref="AV65" r:id="rId243" display="http://abs.twimg.com/images/themes/theme1/bg.png"/>
    <hyperlink ref="AV66" r:id="rId244" display="http://abs.twimg.com/images/themes/theme1/bg.png"/>
    <hyperlink ref="AV67" r:id="rId245" display="http://abs.twimg.com/images/themes/theme1/bg.png"/>
    <hyperlink ref="AV68" r:id="rId246" display="http://abs.twimg.com/images/themes/theme1/bg.png"/>
    <hyperlink ref="AV70" r:id="rId247" display="http://abs.twimg.com/images/themes/theme14/bg.gif"/>
    <hyperlink ref="AV71" r:id="rId248" display="http://abs.twimg.com/images/themes/theme1/bg.png"/>
    <hyperlink ref="AV72" r:id="rId249" display="http://abs.twimg.com/images/themes/theme1/bg.png"/>
    <hyperlink ref="AV73" r:id="rId250" display="http://abs.twimg.com/images/themes/theme1/bg.png"/>
    <hyperlink ref="AV74" r:id="rId251" display="http://abs.twimg.com/images/themes/theme1/bg.png"/>
    <hyperlink ref="AV75" r:id="rId252" display="http://abs.twimg.com/images/themes/theme1/bg.png"/>
    <hyperlink ref="AV77" r:id="rId253" display="http://abs.twimg.com/images/themes/theme1/bg.png"/>
    <hyperlink ref="AV78" r:id="rId254" display="http://abs.twimg.com/images/themes/theme1/bg.png"/>
    <hyperlink ref="AV79" r:id="rId255" display="http://abs.twimg.com/images/themes/theme1/bg.png"/>
    <hyperlink ref="AV80" r:id="rId256" display="http://abs.twimg.com/images/themes/theme14/bg.gif"/>
    <hyperlink ref="AV81" r:id="rId257" display="http://abs.twimg.com/images/themes/theme10/bg.gif"/>
    <hyperlink ref="AV84" r:id="rId258" display="http://abs.twimg.com/images/themes/theme1/bg.png"/>
    <hyperlink ref="AV85" r:id="rId259" display="http://abs.twimg.com/images/themes/theme1/bg.png"/>
    <hyperlink ref="AV87" r:id="rId260" display="http://abs.twimg.com/images/themes/theme1/bg.png"/>
    <hyperlink ref="AV89" r:id="rId261" display="http://abs.twimg.com/images/themes/theme1/bg.png"/>
    <hyperlink ref="AV92" r:id="rId262" display="http://abs.twimg.com/images/themes/theme14/bg.gif"/>
    <hyperlink ref="AV93" r:id="rId263" display="http://abs.twimg.com/images/themes/theme15/bg.png"/>
    <hyperlink ref="AV94" r:id="rId264" display="http://abs.twimg.com/images/themes/theme3/bg.gif"/>
    <hyperlink ref="AV95" r:id="rId265" display="http://abs.twimg.com/images/themes/theme1/bg.png"/>
    <hyperlink ref="AV96" r:id="rId266" display="http://abs.twimg.com/images/themes/theme1/bg.png"/>
    <hyperlink ref="AV99" r:id="rId267" display="http://abs.twimg.com/images/themes/theme1/bg.png"/>
    <hyperlink ref="AV101" r:id="rId268" display="http://abs.twimg.com/images/themes/theme4/bg.gif"/>
    <hyperlink ref="AV103" r:id="rId269" display="http://abs.twimg.com/images/themes/theme1/bg.png"/>
    <hyperlink ref="AV104" r:id="rId270" display="http://abs.twimg.com/images/themes/theme1/bg.png"/>
    <hyperlink ref="AV105" r:id="rId271" display="http://abs.twimg.com/images/themes/theme1/bg.png"/>
    <hyperlink ref="AV106" r:id="rId272" display="http://abs.twimg.com/images/themes/theme1/bg.png"/>
    <hyperlink ref="AV108" r:id="rId273" display="http://abs.twimg.com/images/themes/theme1/bg.png"/>
    <hyperlink ref="AV109" r:id="rId274" display="http://abs.twimg.com/images/themes/theme1/bg.png"/>
    <hyperlink ref="AV110" r:id="rId275" display="http://abs.twimg.com/images/themes/theme1/bg.png"/>
    <hyperlink ref="AV111" r:id="rId276" display="http://abs.twimg.com/images/themes/theme14/bg.gif"/>
    <hyperlink ref="AV112" r:id="rId277" display="http://abs.twimg.com/images/themes/theme1/bg.png"/>
    <hyperlink ref="AV114" r:id="rId278" display="http://abs.twimg.com/images/themes/theme15/bg.png"/>
    <hyperlink ref="AV115" r:id="rId279" display="http://abs.twimg.com/images/themes/theme1/bg.png"/>
    <hyperlink ref="AV116" r:id="rId280" display="http://abs.twimg.com/images/themes/theme16/bg.gif"/>
    <hyperlink ref="AV118" r:id="rId281" display="http://abs.twimg.com/images/themes/theme10/bg.gif"/>
    <hyperlink ref="AV119" r:id="rId282" display="http://abs.twimg.com/images/themes/theme1/bg.png"/>
    <hyperlink ref="AV120" r:id="rId283" display="http://abs.twimg.com/images/themes/theme1/bg.png"/>
    <hyperlink ref="AV121" r:id="rId284" display="http://abs.twimg.com/images/themes/theme1/bg.png"/>
    <hyperlink ref="AV122" r:id="rId285" display="http://abs.twimg.com/images/themes/theme9/bg.gif"/>
    <hyperlink ref="AV123" r:id="rId286" display="http://abs.twimg.com/images/themes/theme1/bg.png"/>
    <hyperlink ref="AV124" r:id="rId287" display="http://abs.twimg.com/images/themes/theme14/bg.gif"/>
    <hyperlink ref="AV125" r:id="rId288" display="http://abs.twimg.com/images/themes/theme1/bg.png"/>
    <hyperlink ref="AV126" r:id="rId289" display="http://abs.twimg.com/images/themes/theme1/bg.png"/>
    <hyperlink ref="AV127" r:id="rId290" display="http://abs.twimg.com/images/themes/theme1/bg.png"/>
    <hyperlink ref="AV129" r:id="rId291" display="http://abs.twimg.com/images/themes/theme1/bg.png"/>
    <hyperlink ref="AV131" r:id="rId292" display="http://abs.twimg.com/images/themes/theme18/bg.gif"/>
    <hyperlink ref="AV132" r:id="rId293" display="http://abs.twimg.com/images/themes/theme1/bg.png"/>
    <hyperlink ref="AV134" r:id="rId294" display="http://abs.twimg.com/images/themes/theme5/bg.gif"/>
    <hyperlink ref="G3" r:id="rId295" display="http://pbs.twimg.com/profile_images/854053285401112576/dFwAHtEa_normal.jpg"/>
    <hyperlink ref="G4" r:id="rId296" display="http://pbs.twimg.com/profile_images/1089145234250969089/i16Mqz7v_normal.jpg"/>
    <hyperlink ref="G5" r:id="rId297" display="http://pbs.twimg.com/profile_images/1061907978633297921/aPuDuMXq_normal.jpg"/>
    <hyperlink ref="G6" r:id="rId298" display="http://pbs.twimg.com/profile_images/991228937220042753/nEnMCMa6_normal.jpg"/>
    <hyperlink ref="G7" r:id="rId299" display="http://pbs.twimg.com/profile_images/2512303481/h6ovjn1s1csgjakix9k9_normal.jpeg"/>
    <hyperlink ref="G8" r:id="rId300" display="http://pbs.twimg.com/profile_images/830027835897061376/svwatDAR_normal.jpg"/>
    <hyperlink ref="G9" r:id="rId301" display="http://pbs.twimg.com/profile_images/526603368324538369/t6vESJc1_normal.jpeg"/>
    <hyperlink ref="G10" r:id="rId302" display="http://pbs.twimg.com/profile_images/1038215261567025152/UpTDcqzT_normal.jpg"/>
    <hyperlink ref="G11" r:id="rId303" display="http://pbs.twimg.com/profile_images/927969888672632838/CZxYHc74_normal.jpg"/>
    <hyperlink ref="G12" r:id="rId304" display="http://pbs.twimg.com/profile_images/944098723407073280/3EbJ52SC_normal.jpg"/>
    <hyperlink ref="G13" r:id="rId305" display="http://pbs.twimg.com/profile_images/911247752545185792/atxSrJoy_normal.jpg"/>
    <hyperlink ref="G14" r:id="rId306" display="http://pbs.twimg.com/profile_images/1133669024393510912/jclzDNxO_normal.png"/>
    <hyperlink ref="G15" r:id="rId307" display="http://pbs.twimg.com/profile_images/985498031087935488/2XR47oEX_normal.jpg"/>
    <hyperlink ref="G16" r:id="rId308" display="http://pbs.twimg.com/profile_images/1031086871630077954/4N9kzeBY_normal.jpg"/>
    <hyperlink ref="G17" r:id="rId309" display="http://pbs.twimg.com/profile_images/1025217633837301760/oxC27iiN_normal.jpg"/>
    <hyperlink ref="G18" r:id="rId310" display="http://pbs.twimg.com/profile_images/817020516196352000/hqnx9C_O_normal.jpg"/>
    <hyperlink ref="G19" r:id="rId311" display="http://pbs.twimg.com/profile_images/1130464033738448897/WPA1g4DM_normal.png"/>
    <hyperlink ref="G20" r:id="rId312" display="http://pbs.twimg.com/profile_images/1080232237260369920/qQGu8EqG_normal.jpg"/>
    <hyperlink ref="G21" r:id="rId313" display="http://pbs.twimg.com/profile_images/1130274806811779073/op0fia2o_normal.png"/>
    <hyperlink ref="G22" r:id="rId314" display="http://pbs.twimg.com/profile_images/1110322972995264517/RTq62sZZ_normal.jpg"/>
    <hyperlink ref="G23" r:id="rId315" display="http://pbs.twimg.com/profile_images/1088064204957978624/SAvzKDRg_normal.jpg"/>
    <hyperlink ref="G24" r:id="rId316" display="http://pbs.twimg.com/profile_images/952940796306698250/ZRDFKWhI_normal.jpg"/>
    <hyperlink ref="G25" r:id="rId317" display="http://pbs.twimg.com/profile_images/1138735160428548096/px2v9MeF_normal.png"/>
    <hyperlink ref="G26" r:id="rId318" display="http://pbs.twimg.com/profile_images/1072438990756814849/g5bSjQ1k_normal.jpg"/>
    <hyperlink ref="G27" r:id="rId319" display="http://pbs.twimg.com/profile_images/1054360891200811008/F6SEt6EF_normal.jpg"/>
    <hyperlink ref="G28" r:id="rId320" display="http://pbs.twimg.com/profile_images/837414130701189121/6QDxINSl_normal.jpg"/>
    <hyperlink ref="G29" r:id="rId321" display="http://pbs.twimg.com/profile_images/2185185497/ROS_industrial_Logo_Square_normal.png"/>
    <hyperlink ref="G30" r:id="rId322" display="http://pbs.twimg.com/profile_images/639360726835007488/GpwaAnNE_normal.png"/>
    <hyperlink ref="G31" r:id="rId323" display="http://pbs.twimg.com/profile_images/804449224133898240/78ukMu2t_normal.jpg"/>
    <hyperlink ref="G32" r:id="rId324" display="http://pbs.twimg.com/profile_images/1126925725922152448/xAod0VMe_normal.jpg"/>
    <hyperlink ref="G33" r:id="rId325" display="http://pbs.twimg.com/profile_images/1021770075995553792/qq98oOzk_normal.jpg"/>
    <hyperlink ref="G34" r:id="rId326" display="http://pbs.twimg.com/profile_images/1103354381515280384/SIX5Y-jA_normal.png"/>
    <hyperlink ref="G35" r:id="rId327" display="http://pbs.twimg.com/profile_images/990256552547307520/bDQK5GJH_normal.jpg"/>
    <hyperlink ref="G36" r:id="rId328" display="http://pbs.twimg.com/profile_images/1133436086804463616/9GtoCCfE_normal.jpg"/>
    <hyperlink ref="G37" r:id="rId329" display="http://pbs.twimg.com/profile_images/1116242110951432192/cWs3-w9p_normal.jpg"/>
    <hyperlink ref="G38" r:id="rId330" display="http://pbs.twimg.com/profile_images/1107936345769607169/sJKWJd7g_normal.png"/>
    <hyperlink ref="G39" r:id="rId331" display="http://pbs.twimg.com/profile_images/1118575351653752832/lTdTAyMh_normal.png"/>
    <hyperlink ref="G40" r:id="rId332" display="http://pbs.twimg.com/profile_images/1058379605898215424/FW_HGkBe_normal.jpg"/>
    <hyperlink ref="G41" r:id="rId333" display="http://pbs.twimg.com/profile_images/1134696762726203393/uxCvDObm_normal.png"/>
    <hyperlink ref="G42" r:id="rId334" display="http://pbs.twimg.com/profile_images/1023192048382488576/rw3Pnsw-_normal.jpg"/>
    <hyperlink ref="G43" r:id="rId335" display="http://pbs.twimg.com/profile_images/1039728353723334656/3274SyWT_normal.jpg"/>
    <hyperlink ref="G44" r:id="rId336" display="http://pbs.twimg.com/profile_images/896041919/mv_normal.png"/>
    <hyperlink ref="G45" r:id="rId337" display="http://pbs.twimg.com/profile_images/950551184246484992/UrHNWK8X_normal.jpg"/>
    <hyperlink ref="G46" r:id="rId338" display="http://pbs.twimg.com/profile_images/1075096640095223808/CLO7umqD_normal.jpg"/>
    <hyperlink ref="G47" r:id="rId339" display="http://pbs.twimg.com/profile_images/675717837084827649/lxWuv2tZ_normal.jpg"/>
    <hyperlink ref="G48" r:id="rId340" display="http://pbs.twimg.com/profile_images/748462516527718403/y-iizXCw_normal.jpg"/>
    <hyperlink ref="G49" r:id="rId341" display="http://pbs.twimg.com/profile_images/910614317526949889/HLfT9m2i_normal.jpg"/>
    <hyperlink ref="G50" r:id="rId342" display="http://pbs.twimg.com/profile_images/1138563294271234048/BZFSVIcy_normal.jpg"/>
    <hyperlink ref="G51" r:id="rId343" display="http://pbs.twimg.com/profile_images/1128876010177474566/8ZhBgxX2_normal.png"/>
    <hyperlink ref="G52" r:id="rId344" display="http://pbs.twimg.com/profile_images/1136920147174801408/IJNBnh2K_normal.png"/>
    <hyperlink ref="G53" r:id="rId345" display="http://pbs.twimg.com/profile_images/417235686148698112/x23DTRbE_normal.jpeg"/>
    <hyperlink ref="G54" r:id="rId346" display="http://pbs.twimg.com/profile_images/1076462504002375680/grqsiD9i_normal.jpg"/>
    <hyperlink ref="G55" r:id="rId347" display="http://pbs.twimg.com/profile_images/1031938102594437121/cNr3J7YT_normal.jpg"/>
    <hyperlink ref="G56" r:id="rId348" display="http://pbs.twimg.com/profile_images/2896874206/ad7f199356e24493dbd851d4cac7a26c_normal.jpeg"/>
    <hyperlink ref="G57" r:id="rId349" display="http://pbs.twimg.com/profile_images/495527403385790464/Nb27efC7_normal.jpeg"/>
    <hyperlink ref="G58" r:id="rId350" display="http://pbs.twimg.com/profile_images/3060331708/482e5863958e91bedad75f369e24a22b_normal.jpeg"/>
    <hyperlink ref="G59" r:id="rId351" display="http://pbs.twimg.com/profile_images/599982401276645376/RHwtzxAk_normal.jpg"/>
    <hyperlink ref="G60" r:id="rId352" display="http://pbs.twimg.com/profile_images/1033003454871076865/TOiGZ8pQ_normal.jpg"/>
    <hyperlink ref="G61" r:id="rId353" display="http://pbs.twimg.com/profile_images/875634403388530689/t4DD_msf_normal.jpg"/>
    <hyperlink ref="G62" r:id="rId354" display="http://pbs.twimg.com/profile_images/694634209567068160/R8oCIMeb_normal.png"/>
    <hyperlink ref="G63" r:id="rId355" display="http://pbs.twimg.com/profile_images/891102526958743552/DuELEcYv_normal.jpg"/>
    <hyperlink ref="G64" r:id="rId356" display="http://pbs.twimg.com/profile_images/1077693084396281856/z8BAYDcQ_normal.jpg"/>
    <hyperlink ref="G65" r:id="rId357" display="http://pbs.twimg.com/profile_images/842229936710684673/wu5kh6qG_normal.jpg"/>
    <hyperlink ref="G66" r:id="rId358" display="http://pbs.twimg.com/profile_images/929705104978206720/rVOhx8VZ_normal.jpg"/>
    <hyperlink ref="G67" r:id="rId359" display="http://pbs.twimg.com/profile_images/417029068056711169/iUWDzcOj_normal.jpeg"/>
    <hyperlink ref="G68" r:id="rId360" display="http://pbs.twimg.com/profile_images/673468724725305344/O0-6K7mw_normal.jpg"/>
    <hyperlink ref="G69" r:id="rId361" display="http://pbs.twimg.com/profile_images/799434069469560832/48taTL_n_normal.jpg"/>
    <hyperlink ref="G70" r:id="rId362" display="http://pbs.twimg.com/profile_images/1169575312/payaso_normal.jpg"/>
    <hyperlink ref="G71" r:id="rId363" display="http://pbs.twimg.com/profile_images/666437469017997312/j5DRxjGu_normal.jpg"/>
    <hyperlink ref="G72" r:id="rId364" display="http://pbs.twimg.com/profile_images/509451923850674176/zlr0xIJo_normal.jpeg"/>
    <hyperlink ref="G73" r:id="rId365" display="http://pbs.twimg.com/profile_images/1111340256459149312/mwPz2SKE_normal.png"/>
    <hyperlink ref="G74" r:id="rId366" display="http://pbs.twimg.com/profile_images/781903184826667009/q1xpC--T_normal.jpg"/>
    <hyperlink ref="G75" r:id="rId367" display="http://pbs.twimg.com/profile_images/1041780951813169153/IMkHkS5S_normal.jpg"/>
    <hyperlink ref="G76" r:id="rId368" display="http://pbs.twimg.com/profile_images/1004235176082321408/sr8WYJoB_normal.jpg"/>
    <hyperlink ref="G77" r:id="rId369" display="http://pbs.twimg.com/profile_images/985359623023661056/qb8So_uq_normal.jpg"/>
    <hyperlink ref="G78" r:id="rId370" display="http://pbs.twimg.com/profile_images/853683295317626880/-YHlzfio_normal.jpg"/>
    <hyperlink ref="G79" r:id="rId371" display="http://pbs.twimg.com/profile_images/1088397862176735232/divGvI-j_normal.jpg"/>
    <hyperlink ref="G80" r:id="rId372" display="http://pbs.twimg.com/profile_images/1120595044736618496/q6PXCW2P_normal.png"/>
    <hyperlink ref="G81" r:id="rId373" display="http://pbs.twimg.com/profile_images/638758007829082112/ai6lVt4O_normal.jpg"/>
    <hyperlink ref="G82" r:id="rId374" display="http://pbs.twimg.com/profile_images/1139588175733678089/xFGSdLJY_normal.png"/>
    <hyperlink ref="G83" r:id="rId375" display="http://pbs.twimg.com/profile_images/1140027211761750016/BFTZzNs7_normal.jpg"/>
    <hyperlink ref="G84" r:id="rId376" display="http://pbs.twimg.com/profile_images/751167463266643968/xawG-fPx_normal.jpg"/>
    <hyperlink ref="G85" r:id="rId377" display="http://abs.twimg.com/sticky/default_profile_images/default_profile_normal.png"/>
    <hyperlink ref="G86" r:id="rId378" display="http://pbs.twimg.com/profile_images/1139641775264534528/UXVUm8hk_normal.jpg"/>
    <hyperlink ref="G87" r:id="rId379" display="http://pbs.twimg.com/profile_images/1119976409253011457/ptSYO0hS_normal.jpg"/>
    <hyperlink ref="G88" r:id="rId380" display="http://pbs.twimg.com/profile_images/710735123876982784/GjV7JWMk_normal.jpg"/>
    <hyperlink ref="G89" r:id="rId381" display="http://pbs.twimg.com/profile_images/1141104180792385537/tyGLIGrd_normal.jpg"/>
    <hyperlink ref="G90" r:id="rId382" display="http://pbs.twimg.com/profile_images/1021474310840635392/pMN9hbZP_normal.jpg"/>
    <hyperlink ref="G91" r:id="rId383" display="http://pbs.twimg.com/profile_images/954866776579358721/M9mIXJhn_normal.jpg"/>
    <hyperlink ref="G92" r:id="rId384" display="http://pbs.twimg.com/profile_images/728817179798425600/uhdE-efq_normal.jpg"/>
    <hyperlink ref="G93" r:id="rId385" display="http://pbs.twimg.com/profile_images/1044351127196581888/tBXN9Hav_normal.jpg"/>
    <hyperlink ref="G94" r:id="rId386" display="http://pbs.twimg.com/profile_images/1121787893461078017/G5hriUX__normal.jpg"/>
    <hyperlink ref="G95" r:id="rId387" display="http://pbs.twimg.com/profile_images/1129326385313538048/xmjNoSTI_normal.jpg"/>
    <hyperlink ref="G96" r:id="rId388" display="http://pbs.twimg.com/profile_images/639966157294972929/tjWR-jyA_normal.jpg"/>
    <hyperlink ref="G97" r:id="rId389" display="http://pbs.twimg.com/profile_images/1137202071730442240/sy9RslhC_normal.png"/>
    <hyperlink ref="G98" r:id="rId390" display="http://pbs.twimg.com/profile_images/1121416275471863808/rxL5hmsa_normal.jpg"/>
    <hyperlink ref="G99" r:id="rId391" display="http://pbs.twimg.com/profile_images/896419782370578432/KOhtDjdy_normal.jpg"/>
    <hyperlink ref="G100" r:id="rId392" display="http://pbs.twimg.com/profile_images/802500349407981568/Rns47sil_normal.jpg"/>
    <hyperlink ref="G101" r:id="rId393" display="http://pbs.twimg.com/profile_images/428849770891710464/kgRmDYTd_normal.png"/>
    <hyperlink ref="G102" r:id="rId394" display="http://pbs.twimg.com/profile_images/975455769285013516/v9woXI7E_normal.jpg"/>
    <hyperlink ref="G103" r:id="rId395" display="http://pbs.twimg.com/profile_images/701708113653669888/Nzm67hhC_normal.png"/>
    <hyperlink ref="G104" r:id="rId396" display="http://pbs.twimg.com/profile_images/1052162549385314305/sbVfOrk0_normal.jpg"/>
    <hyperlink ref="G105" r:id="rId397" display="http://pbs.twimg.com/profile_images/658030835623440384/L6b015aU_normal.jpg"/>
    <hyperlink ref="G106" r:id="rId398" display="http://pbs.twimg.com/profile_images/918117893648285702/IAfpvIJv_normal.jpg"/>
    <hyperlink ref="G107" r:id="rId399" display="http://pbs.twimg.com/profile_images/869962597424025601/3NHd0kZ__normal.jpg"/>
    <hyperlink ref="G108" r:id="rId400" display="http://pbs.twimg.com/profile_images/1100425297789419522/vHCUefqM_normal.jpg"/>
    <hyperlink ref="G109" r:id="rId401" display="http://pbs.twimg.com/profile_images/948003008880791552/ZkLiPYAj_normal.jpg"/>
    <hyperlink ref="G110" r:id="rId402" display="http://pbs.twimg.com/profile_images/958945784614940672/qIOsYTHC_normal.jpg"/>
    <hyperlink ref="G111" r:id="rId403" display="http://pbs.twimg.com/profile_images/1404245782/igeek_normal.jpg"/>
    <hyperlink ref="G112" r:id="rId404" display="http://pbs.twimg.com/profile_images/776889901363200000/5tOK3KSi_normal.jpg"/>
    <hyperlink ref="G113" r:id="rId405" display="http://pbs.twimg.com/profile_images/1104109566936023040/t5ENCN9b_normal.png"/>
    <hyperlink ref="G114" r:id="rId406" display="http://pbs.twimg.com/profile_images/880205702807134209/UebmHtmR_normal.jpg"/>
    <hyperlink ref="G115" r:id="rId407" display="http://pbs.twimg.com/profile_images/629961396860522496/0ZbeKY4p_normal.jpg"/>
    <hyperlink ref="G116" r:id="rId408" display="http://pbs.twimg.com/profile_images/826504168928059394/vBWBmljZ_normal.jpg"/>
    <hyperlink ref="G117" r:id="rId409" display="http://pbs.twimg.com/profile_images/1122007369276432384/NRvxTCE3_normal.jpg"/>
    <hyperlink ref="G118" r:id="rId410" display="http://pbs.twimg.com/profile_images/1135494912852582402/BQ1rwRVd_normal.jpg"/>
    <hyperlink ref="G119" r:id="rId411" display="http://pbs.twimg.com/profile_images/1132481920632262657/7fkuOuHt_normal.jpg"/>
    <hyperlink ref="G120" r:id="rId412" display="http://pbs.twimg.com/profile_images/706025677733105664/MA9aa0wc_normal.jpg"/>
    <hyperlink ref="G121" r:id="rId413" display="http://pbs.twimg.com/profile_images/882974337061576705/IoNYK1dn_normal.jpg"/>
    <hyperlink ref="G122" r:id="rId414" display="http://pbs.twimg.com/profile_images/1116369812962332678/iTmzPlmG_normal.png"/>
    <hyperlink ref="G123" r:id="rId415" display="http://pbs.twimg.com/profile_images/510421817429745664/IOWYFRqF_normal.jpeg"/>
    <hyperlink ref="G124" r:id="rId416" display="http://pbs.twimg.com/profile_images/928506189905719296/j6EyICpD_normal.jpg"/>
    <hyperlink ref="G125" r:id="rId417" display="http://pbs.twimg.com/profile_images/1131180548939030529/1gDCqq11_normal.png"/>
    <hyperlink ref="G126" r:id="rId418" display="http://pbs.twimg.com/profile_images/473541594923008000/o-MhiiAs_normal.jpeg"/>
    <hyperlink ref="G127" r:id="rId419" display="http://pbs.twimg.com/profile_images/729474806765129728/vmBrCuy8_normal.jpg"/>
    <hyperlink ref="G128" r:id="rId420" display="http://pbs.twimg.com/profile_images/1116386963802583040/E_Cx-NIP_normal.jpg"/>
    <hyperlink ref="G129" r:id="rId421" display="http://pbs.twimg.com/profile_images/1125366729670926337/LDSAx5u1_normal.png"/>
    <hyperlink ref="G130" r:id="rId422" display="http://pbs.twimg.com/profile_images/1084174813512548353/ZwdGsivD_normal.jpg"/>
    <hyperlink ref="G131" r:id="rId423" display="http://pbs.twimg.com/profile_images/661111395753160705/hC5jmQQ7_normal.png"/>
    <hyperlink ref="G132" r:id="rId424" display="http://pbs.twimg.com/profile_images/691596244527878144/Cy_zy7hJ_normal.jpg"/>
    <hyperlink ref="G133" r:id="rId425" display="http://pbs.twimg.com/profile_images/1036896082234695680/jOa56KeR_normal.jpg"/>
    <hyperlink ref="G134" r:id="rId426" display="http://pbs.twimg.com/profile_images/860491062732869636/f4zaIbG3_normal.jpg"/>
    <hyperlink ref="G135" r:id="rId427" display="http://pbs.twimg.com/profile_images/849537547088908288/O-r-Ao-O_normal.jpg"/>
    <hyperlink ref="AY3" r:id="rId428" display="https://twitter.com/mariaelide5"/>
    <hyperlink ref="AY4" r:id="rId429" display="https://twitter.com/robotandaiworld"/>
    <hyperlink ref="AY5" r:id="rId430" display="https://twitter.com/guardian"/>
    <hyperlink ref="AY6" r:id="rId431" display="https://twitter.com/plymuni"/>
    <hyperlink ref="AY7" r:id="rId432" display="https://twitter.com/xapiens"/>
    <hyperlink ref="AY8" r:id="rId433" display="https://twitter.com/aya_ddt"/>
    <hyperlink ref="AY9" r:id="rId434" display="https://twitter.com/kitaekwon"/>
    <hyperlink ref="AY10" r:id="rId435" display="https://twitter.com/etherington"/>
    <hyperlink ref="AY11" r:id="rId436" display="https://twitter.com/mit"/>
    <hyperlink ref="AY12" r:id="rId437" display="https://twitter.com/gnssfeed"/>
    <hyperlink ref="AY13" r:id="rId438" display="https://twitter.com/mgarnzy"/>
    <hyperlink ref="AY14" r:id="rId439" display="https://twitter.com/designsparkrs"/>
    <hyperlink ref="AY15" r:id="rId440" display="https://twitter.com/janisku7"/>
    <hyperlink ref="AY16" r:id="rId441" display="https://twitter.com/pollito_verde"/>
    <hyperlink ref="AY17" r:id="rId442" display="https://twitter.com/soulpageit"/>
    <hyperlink ref="AY18" r:id="rId443" display="https://twitter.com/highbladecables"/>
    <hyperlink ref="AY19" r:id="rId444" display="https://twitter.com/tsspl2006"/>
    <hyperlink ref="AY20" r:id="rId445" display="https://twitter.com/bizuser"/>
    <hyperlink ref="AY21" r:id="rId446" display="https://twitter.com/radiored777"/>
    <hyperlink ref="AY22" r:id="rId447" display="https://twitter.com/jenny_oceanhun"/>
    <hyperlink ref="AY23" r:id="rId448" display="https://twitter.com/jdhark1"/>
    <hyperlink ref="AY24" r:id="rId449" display="https://twitter.com/thilozimmermann"/>
    <hyperlink ref="AY25" r:id="rId450" display="https://twitter.com/aliasrobotics"/>
    <hyperlink ref="AY26" r:id="rId451" display="https://twitter.com/rosinproject"/>
    <hyperlink ref="AY27" r:id="rId452" display="https://twitter.com/acutronicrobots"/>
    <hyperlink ref="AY28" r:id="rId453" display="https://twitter.com/semielectronics"/>
    <hyperlink ref="AY29" r:id="rId454" display="https://twitter.com/rosindustrial"/>
    <hyperlink ref="AY30" r:id="rId455" display="https://twitter.com/ahcorde"/>
    <hyperlink ref="AY31" r:id="rId456" display="https://twitter.com/karolina_kurzac"/>
    <hyperlink ref="AY32" r:id="rId457" display="https://twitter.com/sally_ann_melia"/>
    <hyperlink ref="AY33" r:id="rId458" display="https://twitter.com/dragandbot"/>
    <hyperlink ref="AY34" r:id="rId459" display="https://twitter.com/jeremyscook"/>
    <hyperlink ref="AY35" r:id="rId460" display="https://twitter.com/shawnhymel"/>
    <hyperlink ref="AY36" r:id="rId461" display="https://twitter.com/konrad_it"/>
    <hyperlink ref="AY37" r:id="rId462" display="https://twitter.com/nadia_armogathe"/>
    <hyperlink ref="AY38" r:id="rId463" display="https://twitter.com/ronald_vanloon"/>
    <hyperlink ref="AY39" r:id="rId464" display="https://twitter.com/mikequindazzi"/>
    <hyperlink ref="AY40" r:id="rId465" display="https://twitter.com/mclynd"/>
    <hyperlink ref="AY41" r:id="rId466" display="https://twitter.com/seeker"/>
    <hyperlink ref="AY42" r:id="rId467" display="https://twitter.com/al0ha"/>
    <hyperlink ref="AY43" r:id="rId468" display="https://twitter.com/monteagudo_ai"/>
    <hyperlink ref="AY44" r:id="rId469" display="https://twitter.com/gpmt"/>
    <hyperlink ref="AY45" r:id="rId470" display="https://twitter.com/sandra_king2"/>
    <hyperlink ref="AY46" r:id="rId471" display="https://twitter.com/ottawapete"/>
    <hyperlink ref="AY47" r:id="rId472" display="https://twitter.com/richardmedina23"/>
    <hyperlink ref="AY48" r:id="rId473" display="https://twitter.com/am_parial"/>
    <hyperlink ref="AY49" r:id="rId474" display="https://twitter.com/nimojerobbb"/>
    <hyperlink ref="AY50" r:id="rId475" display="https://twitter.com/deltalema08"/>
    <hyperlink ref="AY51" r:id="rId476" display="https://twitter.com/mohammed_kaabar"/>
    <hyperlink ref="AY52" r:id="rId477" display="https://twitter.com/shakilchowdhry"/>
    <hyperlink ref="AY53" r:id="rId478" display="https://twitter.com/risto_matti"/>
    <hyperlink ref="AY54" r:id="rId479" display="https://twitter.com/thecuriousluke"/>
    <hyperlink ref="AY55" r:id="rId480" display="https://twitter.com/saul_ventura__"/>
    <hyperlink ref="AY56" r:id="rId481" display="https://twitter.com/gaolata"/>
    <hyperlink ref="AY57" r:id="rId482" display="https://twitter.com/nathalialehen"/>
    <hyperlink ref="AY58" r:id="rId483" display="https://twitter.com/mcscorporate"/>
    <hyperlink ref="AY59" r:id="rId484" display="https://twitter.com/paolaebranati"/>
    <hyperlink ref="AY60" r:id="rId485" display="https://twitter.com/bswavely"/>
    <hyperlink ref="AY61" r:id="rId486" display="https://twitter.com/yaroslava_up"/>
    <hyperlink ref="AY62" r:id="rId487" display="https://twitter.com/tindie"/>
    <hyperlink ref="AY63" r:id="rId488" display="https://twitter.com/bookeunjang"/>
    <hyperlink ref="AY64" r:id="rId489" display="https://twitter.com/tk_d3sign"/>
    <hyperlink ref="AY65" r:id="rId490" display="https://twitter.com/belgiuminvestor"/>
    <hyperlink ref="AY66" r:id="rId491" display="https://twitter.com/shaunwiggins"/>
    <hyperlink ref="AY67" r:id="rId492" display="https://twitter.com/itsmylivetech"/>
    <hyperlink ref="AY68" r:id="rId493" display="https://twitter.com/jayeshmthakur"/>
    <hyperlink ref="AY69" r:id="rId494" display="https://twitter.com/leadhershipnow"/>
    <hyperlink ref="AY70" r:id="rId495" display="https://twitter.com/markant8"/>
    <hyperlink ref="AY71" r:id="rId496" display="https://twitter.com/stevelareau"/>
    <hyperlink ref="AY72" r:id="rId497" display="https://twitter.com/lance_edelman"/>
    <hyperlink ref="AY73" r:id="rId498" display="https://twitter.com/msarozz"/>
    <hyperlink ref="AY74" r:id="rId499" display="https://twitter.com/techvisornl"/>
    <hyperlink ref="AY75" r:id="rId500" display="https://twitter.com/manifattura40"/>
    <hyperlink ref="AY76" r:id="rId501" display="https://twitter.com/machine_ml"/>
    <hyperlink ref="AY77" r:id="rId502" display="https://twitter.com/melucaslira"/>
    <hyperlink ref="AY78" r:id="rId503" display="https://twitter.com/khalidhamdan0"/>
    <hyperlink ref="AY79" r:id="rId504" display="https://twitter.com/evankirstel"/>
    <hyperlink ref="AY80" r:id="rId505" display="https://twitter.com/belamutschler"/>
    <hyperlink ref="AY81" r:id="rId506" display="https://twitter.com/sabinemondestin"/>
    <hyperlink ref="AY82" r:id="rId507" display="https://twitter.com/teddyrobotics"/>
    <hyperlink ref="AY83" r:id="rId508" display="https://twitter.com/adamcholewiski1"/>
    <hyperlink ref="AY84" r:id="rId509" display="https://twitter.com/mastersonbarry"/>
    <hyperlink ref="AY85" r:id="rId510" display="https://twitter.com/freetoopt"/>
    <hyperlink ref="AY86" r:id="rId511" display="https://twitter.com/smione3"/>
    <hyperlink ref="AY87" r:id="rId512" display="https://twitter.com/no0on977"/>
    <hyperlink ref="AY88" r:id="rId513" display="https://twitter.com/sectest9"/>
    <hyperlink ref="AY89" r:id="rId514" display="https://twitter.com/ftugcekose"/>
    <hyperlink ref="AY90" r:id="rId515" display="https://twitter.com/epicrelevance"/>
    <hyperlink ref="AY91" r:id="rId516" display="https://twitter.com/redblockchain"/>
    <hyperlink ref="AY92" r:id="rId517" display="https://twitter.com/santiagorojas"/>
    <hyperlink ref="AY93" r:id="rId518" display="https://twitter.com/jfrf_voyager"/>
    <hyperlink ref="AY94" r:id="rId519" display="https://twitter.com/tegar09"/>
    <hyperlink ref="AY95" r:id="rId520" display="https://twitter.com/mohr_inno"/>
    <hyperlink ref="AY96" r:id="rId521" display="https://twitter.com/galileus_exhorb"/>
    <hyperlink ref="AY97" r:id="rId522" display="https://twitter.com/digiaustralia"/>
    <hyperlink ref="AY98" r:id="rId523" display="https://twitter.com/alberto02891011"/>
    <hyperlink ref="AY99" r:id="rId524" display="https://twitter.com/waterpond"/>
    <hyperlink ref="AY100" r:id="rId525" display="https://twitter.com/inov82influence"/>
    <hyperlink ref="AY101" r:id="rId526" display="https://twitter.com/rubenroa"/>
    <hyperlink ref="AY102" r:id="rId527" display="https://twitter.com/e_nterdiscipl"/>
    <hyperlink ref="AY103" r:id="rId528" display="https://twitter.com/infopronetwork"/>
    <hyperlink ref="AY104" r:id="rId529" display="https://twitter.com/sam11_pearl"/>
    <hyperlink ref="AY105" r:id="rId530" display="https://twitter.com/manriquevaldor"/>
    <hyperlink ref="AY106" r:id="rId531" display="https://twitter.com/alfredsunil"/>
    <hyperlink ref="AY107" r:id="rId532" display="https://twitter.com/machinelearn_d"/>
    <hyperlink ref="AY108" r:id="rId533" display="https://twitter.com/benedicterios"/>
    <hyperlink ref="AY109" r:id="rId534" display="https://twitter.com/mik"/>
    <hyperlink ref="AY110" r:id="rId535" display="https://twitter.com/nayana_ks"/>
    <hyperlink ref="AY111" r:id="rId536" display="https://twitter.com/gamergeeknews"/>
    <hyperlink ref="AY112" r:id="rId537" display="https://twitter.com/nadiacamandona"/>
    <hyperlink ref="AY113" r:id="rId538" display="https://twitter.com/realsophiarobot"/>
    <hyperlink ref="AY114" r:id="rId539" display="https://twitter.com/dcaravana"/>
    <hyperlink ref="AY115" r:id="rId540" display="https://twitter.com/sunnymshah"/>
    <hyperlink ref="AY116" r:id="rId541" display="https://twitter.com/quebreda"/>
    <hyperlink ref="AY117" r:id="rId542" display="https://twitter.com/cryptopulse6"/>
    <hyperlink ref="AY118" r:id="rId543" display="https://twitter.com/modis001"/>
    <hyperlink ref="AY119" r:id="rId544" display="https://twitter.com/zuntman"/>
    <hyperlink ref="AY120" r:id="rId545" display="https://twitter.com/calmsannic"/>
    <hyperlink ref="AY121" r:id="rId546" display="https://twitter.com/hainbuchamerica"/>
    <hyperlink ref="AY122" r:id="rId547" display="https://twitter.com/imtschicago"/>
    <hyperlink ref="AY123" r:id="rId548" display="https://twitter.com/diversity54"/>
    <hyperlink ref="AY124" r:id="rId549" display="https://twitter.com/msi_tec"/>
    <hyperlink ref="AY125" r:id="rId550" display="https://twitter.com/universal_robot"/>
    <hyperlink ref="AY126" r:id="rId551" display="https://twitter.com/robotiq_inc"/>
    <hyperlink ref="AY127" r:id="rId552" display="https://twitter.com/josepayano"/>
    <hyperlink ref="AY128" r:id="rId553" display="https://twitter.com/evejobschair"/>
    <hyperlink ref="AY129" r:id="rId554" display="https://twitter.com/jett_grunfeld"/>
    <hyperlink ref="AY130" r:id="rId555" display="https://twitter.com/awc978"/>
    <hyperlink ref="AY131" r:id="rId556" display="https://twitter.com/compxplorersuk"/>
    <hyperlink ref="AY132" r:id="rId557" display="https://twitter.com/lego_education"/>
    <hyperlink ref="AY133" r:id="rId558" display="https://twitter.com/snapplsci"/>
    <hyperlink ref="AY134" r:id="rId559" display="https://twitter.com/springernature"/>
    <hyperlink ref="AY135" r:id="rId560" display="https://twitter.com/springereng"/>
  </hyperlinks>
  <printOptions/>
  <pageMargins left="0.7" right="0.7" top="0.75" bottom="0.75" header="0.3" footer="0.3"/>
  <pageSetup horizontalDpi="600" verticalDpi="600" orientation="portrait" r:id="rId565"/>
  <drawing r:id="rId564"/>
  <legacyDrawing r:id="rId562"/>
  <tableParts>
    <tablePart r:id="rId5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1956</v>
      </c>
      <c r="Z2" s="13" t="s">
        <v>1972</v>
      </c>
      <c r="AA2" s="13" t="s">
        <v>2025</v>
      </c>
      <c r="AB2" s="13" t="s">
        <v>2127</v>
      </c>
      <c r="AC2" s="13" t="s">
        <v>2245</v>
      </c>
      <c r="AD2" s="13" t="s">
        <v>2282</v>
      </c>
      <c r="AE2" s="13" t="s">
        <v>2283</v>
      </c>
      <c r="AF2" s="13" t="s">
        <v>2302</v>
      </c>
      <c r="AG2" s="52" t="s">
        <v>2559</v>
      </c>
      <c r="AH2" s="52" t="s">
        <v>2560</v>
      </c>
      <c r="AI2" s="52" t="s">
        <v>2561</v>
      </c>
      <c r="AJ2" s="52" t="s">
        <v>2562</v>
      </c>
      <c r="AK2" s="52" t="s">
        <v>2563</v>
      </c>
      <c r="AL2" s="52" t="s">
        <v>2564</v>
      </c>
      <c r="AM2" s="52" t="s">
        <v>2565</v>
      </c>
      <c r="AN2" s="52" t="s">
        <v>2566</v>
      </c>
      <c r="AO2" s="52" t="s">
        <v>2569</v>
      </c>
    </row>
    <row r="3" spans="1:41" ht="15">
      <c r="A3" s="89" t="s">
        <v>1892</v>
      </c>
      <c r="B3" s="66" t="s">
        <v>1909</v>
      </c>
      <c r="C3" s="66" t="s">
        <v>56</v>
      </c>
      <c r="D3" s="104"/>
      <c r="E3" s="104"/>
      <c r="F3" s="105" t="s">
        <v>2618</v>
      </c>
      <c r="G3" s="106"/>
      <c r="H3" s="106"/>
      <c r="I3" s="107">
        <v>3</v>
      </c>
      <c r="J3" s="108"/>
      <c r="K3" s="48">
        <v>68</v>
      </c>
      <c r="L3" s="48">
        <v>237</v>
      </c>
      <c r="M3" s="48">
        <v>46</v>
      </c>
      <c r="N3" s="48">
        <v>283</v>
      </c>
      <c r="O3" s="48">
        <v>2</v>
      </c>
      <c r="P3" s="49">
        <v>0.00392156862745098</v>
      </c>
      <c r="Q3" s="49">
        <v>0.0078125</v>
      </c>
      <c r="R3" s="48">
        <v>1</v>
      </c>
      <c r="S3" s="48">
        <v>0</v>
      </c>
      <c r="T3" s="48">
        <v>68</v>
      </c>
      <c r="U3" s="48">
        <v>283</v>
      </c>
      <c r="V3" s="48">
        <v>3</v>
      </c>
      <c r="W3" s="49">
        <v>1.886678</v>
      </c>
      <c r="X3" s="49">
        <v>0.056189640035118525</v>
      </c>
      <c r="Y3" s="78" t="s">
        <v>1957</v>
      </c>
      <c r="Z3" s="78" t="s">
        <v>1973</v>
      </c>
      <c r="AA3" s="78" t="s">
        <v>2026</v>
      </c>
      <c r="AB3" s="86" t="s">
        <v>2128</v>
      </c>
      <c r="AC3" s="86" t="s">
        <v>2246</v>
      </c>
      <c r="AD3" s="86"/>
      <c r="AE3" s="86" t="s">
        <v>2284</v>
      </c>
      <c r="AF3" s="86" t="s">
        <v>2303</v>
      </c>
      <c r="AG3" s="118">
        <v>147</v>
      </c>
      <c r="AH3" s="121">
        <v>7.181240840254031</v>
      </c>
      <c r="AI3" s="118">
        <v>1</v>
      </c>
      <c r="AJ3" s="121">
        <v>0.048851978505129456</v>
      </c>
      <c r="AK3" s="118">
        <v>0</v>
      </c>
      <c r="AL3" s="121">
        <v>0</v>
      </c>
      <c r="AM3" s="118">
        <v>1899</v>
      </c>
      <c r="AN3" s="121">
        <v>92.76990718124084</v>
      </c>
      <c r="AO3" s="118">
        <v>2047</v>
      </c>
    </row>
    <row r="4" spans="1:41" ht="15">
      <c r="A4" s="89" t="s">
        <v>1893</v>
      </c>
      <c r="B4" s="66" t="s">
        <v>1910</v>
      </c>
      <c r="C4" s="66" t="s">
        <v>56</v>
      </c>
      <c r="D4" s="109"/>
      <c r="E4" s="109"/>
      <c r="F4" s="110" t="s">
        <v>2619</v>
      </c>
      <c r="G4" s="111"/>
      <c r="H4" s="111"/>
      <c r="I4" s="112">
        <v>4</v>
      </c>
      <c r="J4" s="112"/>
      <c r="K4" s="48">
        <v>7</v>
      </c>
      <c r="L4" s="48">
        <v>14</v>
      </c>
      <c r="M4" s="48">
        <v>0</v>
      </c>
      <c r="N4" s="48">
        <v>14</v>
      </c>
      <c r="O4" s="48">
        <v>0</v>
      </c>
      <c r="P4" s="49">
        <v>0</v>
      </c>
      <c r="Q4" s="49">
        <v>0</v>
      </c>
      <c r="R4" s="48">
        <v>1</v>
      </c>
      <c r="S4" s="48">
        <v>0</v>
      </c>
      <c r="T4" s="48">
        <v>7</v>
      </c>
      <c r="U4" s="48">
        <v>14</v>
      </c>
      <c r="V4" s="48">
        <v>2</v>
      </c>
      <c r="W4" s="49">
        <v>1.142857</v>
      </c>
      <c r="X4" s="49">
        <v>0.3333333333333333</v>
      </c>
      <c r="Y4" s="78" t="s">
        <v>399</v>
      </c>
      <c r="Z4" s="78" t="s">
        <v>419</v>
      </c>
      <c r="AA4" s="78" t="s">
        <v>439</v>
      </c>
      <c r="AB4" s="86" t="s">
        <v>2129</v>
      </c>
      <c r="AC4" s="86" t="s">
        <v>2247</v>
      </c>
      <c r="AD4" s="86"/>
      <c r="AE4" s="86" t="s">
        <v>2285</v>
      </c>
      <c r="AF4" s="86" t="s">
        <v>2304</v>
      </c>
      <c r="AG4" s="118">
        <v>0</v>
      </c>
      <c r="AH4" s="121">
        <v>0</v>
      </c>
      <c r="AI4" s="118">
        <v>0</v>
      </c>
      <c r="AJ4" s="121">
        <v>0</v>
      </c>
      <c r="AK4" s="118">
        <v>0</v>
      </c>
      <c r="AL4" s="121">
        <v>0</v>
      </c>
      <c r="AM4" s="118">
        <v>210</v>
      </c>
      <c r="AN4" s="121">
        <v>100</v>
      </c>
      <c r="AO4" s="118">
        <v>210</v>
      </c>
    </row>
    <row r="5" spans="1:41" ht="15">
      <c r="A5" s="89" t="s">
        <v>1894</v>
      </c>
      <c r="B5" s="66" t="s">
        <v>1911</v>
      </c>
      <c r="C5" s="66" t="s">
        <v>56</v>
      </c>
      <c r="D5" s="109"/>
      <c r="E5" s="109"/>
      <c r="F5" s="110" t="s">
        <v>2620</v>
      </c>
      <c r="G5" s="111"/>
      <c r="H5" s="111"/>
      <c r="I5" s="112">
        <v>5</v>
      </c>
      <c r="J5" s="112"/>
      <c r="K5" s="48">
        <v>6</v>
      </c>
      <c r="L5" s="48">
        <v>5</v>
      </c>
      <c r="M5" s="48">
        <v>2</v>
      </c>
      <c r="N5" s="48">
        <v>7</v>
      </c>
      <c r="O5" s="48">
        <v>2</v>
      </c>
      <c r="P5" s="49">
        <v>0</v>
      </c>
      <c r="Q5" s="49">
        <v>0</v>
      </c>
      <c r="R5" s="48">
        <v>1</v>
      </c>
      <c r="S5" s="48">
        <v>0</v>
      </c>
      <c r="T5" s="48">
        <v>6</v>
      </c>
      <c r="U5" s="48">
        <v>7</v>
      </c>
      <c r="V5" s="48">
        <v>2</v>
      </c>
      <c r="W5" s="49">
        <v>1.388889</v>
      </c>
      <c r="X5" s="49">
        <v>0.16666666666666666</v>
      </c>
      <c r="Y5" s="78" t="s">
        <v>400</v>
      </c>
      <c r="Z5" s="78" t="s">
        <v>420</v>
      </c>
      <c r="AA5" s="78" t="s">
        <v>442</v>
      </c>
      <c r="AB5" s="86" t="s">
        <v>2130</v>
      </c>
      <c r="AC5" s="86" t="s">
        <v>2248</v>
      </c>
      <c r="AD5" s="86"/>
      <c r="AE5" s="86"/>
      <c r="AF5" s="86" t="s">
        <v>2305</v>
      </c>
      <c r="AG5" s="118">
        <v>7</v>
      </c>
      <c r="AH5" s="121">
        <v>4.761904761904762</v>
      </c>
      <c r="AI5" s="118">
        <v>14</v>
      </c>
      <c r="AJ5" s="121">
        <v>9.523809523809524</v>
      </c>
      <c r="AK5" s="118">
        <v>0</v>
      </c>
      <c r="AL5" s="121">
        <v>0</v>
      </c>
      <c r="AM5" s="118">
        <v>126</v>
      </c>
      <c r="AN5" s="121">
        <v>85.71428571428571</v>
      </c>
      <c r="AO5" s="118">
        <v>147</v>
      </c>
    </row>
    <row r="6" spans="1:41" ht="15">
      <c r="A6" s="89" t="s">
        <v>1895</v>
      </c>
      <c r="B6" s="66" t="s">
        <v>1912</v>
      </c>
      <c r="C6" s="66" t="s">
        <v>56</v>
      </c>
      <c r="D6" s="109"/>
      <c r="E6" s="109"/>
      <c r="F6" s="110" t="s">
        <v>2621</v>
      </c>
      <c r="G6" s="111"/>
      <c r="H6" s="111"/>
      <c r="I6" s="112">
        <v>6</v>
      </c>
      <c r="J6" s="112"/>
      <c r="K6" s="48">
        <v>6</v>
      </c>
      <c r="L6" s="48">
        <v>6</v>
      </c>
      <c r="M6" s="48">
        <v>0</v>
      </c>
      <c r="N6" s="48">
        <v>6</v>
      </c>
      <c r="O6" s="48">
        <v>6</v>
      </c>
      <c r="P6" s="49" t="s">
        <v>2570</v>
      </c>
      <c r="Q6" s="49" t="s">
        <v>2570</v>
      </c>
      <c r="R6" s="48">
        <v>6</v>
      </c>
      <c r="S6" s="48">
        <v>6</v>
      </c>
      <c r="T6" s="48">
        <v>1</v>
      </c>
      <c r="U6" s="48">
        <v>1</v>
      </c>
      <c r="V6" s="48">
        <v>0</v>
      </c>
      <c r="W6" s="49">
        <v>0</v>
      </c>
      <c r="X6" s="49">
        <v>0</v>
      </c>
      <c r="Y6" s="78" t="s">
        <v>1958</v>
      </c>
      <c r="Z6" s="78" t="s">
        <v>1974</v>
      </c>
      <c r="AA6" s="78" t="s">
        <v>2027</v>
      </c>
      <c r="AB6" s="86" t="s">
        <v>2131</v>
      </c>
      <c r="AC6" s="86" t="s">
        <v>981</v>
      </c>
      <c r="AD6" s="86"/>
      <c r="AE6" s="86"/>
      <c r="AF6" s="86" t="s">
        <v>2306</v>
      </c>
      <c r="AG6" s="118">
        <v>6</v>
      </c>
      <c r="AH6" s="121">
        <v>4.195804195804196</v>
      </c>
      <c r="AI6" s="118">
        <v>0</v>
      </c>
      <c r="AJ6" s="121">
        <v>0</v>
      </c>
      <c r="AK6" s="118">
        <v>0</v>
      </c>
      <c r="AL6" s="121">
        <v>0</v>
      </c>
      <c r="AM6" s="118">
        <v>137</v>
      </c>
      <c r="AN6" s="121">
        <v>95.8041958041958</v>
      </c>
      <c r="AO6" s="118">
        <v>143</v>
      </c>
    </row>
    <row r="7" spans="1:41" ht="15">
      <c r="A7" s="89" t="s">
        <v>1896</v>
      </c>
      <c r="B7" s="66" t="s">
        <v>1913</v>
      </c>
      <c r="C7" s="66" t="s">
        <v>56</v>
      </c>
      <c r="D7" s="109"/>
      <c r="E7" s="109"/>
      <c r="F7" s="110" t="s">
        <v>2622</v>
      </c>
      <c r="G7" s="111"/>
      <c r="H7" s="111"/>
      <c r="I7" s="112">
        <v>7</v>
      </c>
      <c r="J7" s="112"/>
      <c r="K7" s="48">
        <v>5</v>
      </c>
      <c r="L7" s="48">
        <v>5</v>
      </c>
      <c r="M7" s="48">
        <v>0</v>
      </c>
      <c r="N7" s="48">
        <v>5</v>
      </c>
      <c r="O7" s="48">
        <v>1</v>
      </c>
      <c r="P7" s="49">
        <v>0</v>
      </c>
      <c r="Q7" s="49">
        <v>0</v>
      </c>
      <c r="R7" s="48">
        <v>1</v>
      </c>
      <c r="S7" s="48">
        <v>0</v>
      </c>
      <c r="T7" s="48">
        <v>5</v>
      </c>
      <c r="U7" s="48">
        <v>5</v>
      </c>
      <c r="V7" s="48">
        <v>2</v>
      </c>
      <c r="W7" s="49">
        <v>1.28</v>
      </c>
      <c r="X7" s="49">
        <v>0.2</v>
      </c>
      <c r="Y7" s="78" t="s">
        <v>406</v>
      </c>
      <c r="Z7" s="78" t="s">
        <v>424</v>
      </c>
      <c r="AA7" s="78" t="s">
        <v>451</v>
      </c>
      <c r="AB7" s="86" t="s">
        <v>2132</v>
      </c>
      <c r="AC7" s="86" t="s">
        <v>2249</v>
      </c>
      <c r="AD7" s="86"/>
      <c r="AE7" s="86"/>
      <c r="AF7" s="86" t="s">
        <v>2307</v>
      </c>
      <c r="AG7" s="118">
        <v>5</v>
      </c>
      <c r="AH7" s="121">
        <v>3.0303030303030303</v>
      </c>
      <c r="AI7" s="118">
        <v>10</v>
      </c>
      <c r="AJ7" s="121">
        <v>6.0606060606060606</v>
      </c>
      <c r="AK7" s="118">
        <v>0</v>
      </c>
      <c r="AL7" s="121">
        <v>0</v>
      </c>
      <c r="AM7" s="118">
        <v>150</v>
      </c>
      <c r="AN7" s="121">
        <v>90.9090909090909</v>
      </c>
      <c r="AO7" s="118">
        <v>165</v>
      </c>
    </row>
    <row r="8" spans="1:41" ht="15">
      <c r="A8" s="89" t="s">
        <v>1897</v>
      </c>
      <c r="B8" s="66" t="s">
        <v>1914</v>
      </c>
      <c r="C8" s="66" t="s">
        <v>56</v>
      </c>
      <c r="D8" s="109"/>
      <c r="E8" s="109"/>
      <c r="F8" s="110" t="s">
        <v>2623</v>
      </c>
      <c r="G8" s="111"/>
      <c r="H8" s="111"/>
      <c r="I8" s="112">
        <v>8</v>
      </c>
      <c r="J8" s="112"/>
      <c r="K8" s="48">
        <v>5</v>
      </c>
      <c r="L8" s="48">
        <v>7</v>
      </c>
      <c r="M8" s="48">
        <v>0</v>
      </c>
      <c r="N8" s="48">
        <v>7</v>
      </c>
      <c r="O8" s="48">
        <v>0</v>
      </c>
      <c r="P8" s="49">
        <v>0</v>
      </c>
      <c r="Q8" s="49">
        <v>0</v>
      </c>
      <c r="R8" s="48">
        <v>1</v>
      </c>
      <c r="S8" s="48">
        <v>0</v>
      </c>
      <c r="T8" s="48">
        <v>5</v>
      </c>
      <c r="U8" s="48">
        <v>7</v>
      </c>
      <c r="V8" s="48">
        <v>2</v>
      </c>
      <c r="W8" s="49">
        <v>1.04</v>
      </c>
      <c r="X8" s="49">
        <v>0.35</v>
      </c>
      <c r="Y8" s="78" t="s">
        <v>401</v>
      </c>
      <c r="Z8" s="78" t="s">
        <v>421</v>
      </c>
      <c r="AA8" s="78" t="s">
        <v>443</v>
      </c>
      <c r="AB8" s="86" t="s">
        <v>2133</v>
      </c>
      <c r="AC8" s="86" t="s">
        <v>2250</v>
      </c>
      <c r="AD8" s="86"/>
      <c r="AE8" s="86" t="s">
        <v>356</v>
      </c>
      <c r="AF8" s="86" t="s">
        <v>2308</v>
      </c>
      <c r="AG8" s="118">
        <v>0</v>
      </c>
      <c r="AH8" s="121">
        <v>0</v>
      </c>
      <c r="AI8" s="118">
        <v>4</v>
      </c>
      <c r="AJ8" s="121">
        <v>2.9411764705882355</v>
      </c>
      <c r="AK8" s="118">
        <v>0</v>
      </c>
      <c r="AL8" s="121">
        <v>0</v>
      </c>
      <c r="AM8" s="118">
        <v>132</v>
      </c>
      <c r="AN8" s="121">
        <v>97.05882352941177</v>
      </c>
      <c r="AO8" s="118">
        <v>136</v>
      </c>
    </row>
    <row r="9" spans="1:41" ht="15">
      <c r="A9" s="89" t="s">
        <v>1898</v>
      </c>
      <c r="B9" s="66" t="s">
        <v>1915</v>
      </c>
      <c r="C9" s="66" t="s">
        <v>56</v>
      </c>
      <c r="D9" s="109"/>
      <c r="E9" s="109"/>
      <c r="F9" s="110" t="s">
        <v>2624</v>
      </c>
      <c r="G9" s="111"/>
      <c r="H9" s="111"/>
      <c r="I9" s="112">
        <v>9</v>
      </c>
      <c r="J9" s="112"/>
      <c r="K9" s="48">
        <v>4</v>
      </c>
      <c r="L9" s="48">
        <v>5</v>
      </c>
      <c r="M9" s="48">
        <v>0</v>
      </c>
      <c r="N9" s="48">
        <v>5</v>
      </c>
      <c r="O9" s="48">
        <v>0</v>
      </c>
      <c r="P9" s="49">
        <v>0</v>
      </c>
      <c r="Q9" s="49">
        <v>0</v>
      </c>
      <c r="R9" s="48">
        <v>1</v>
      </c>
      <c r="S9" s="48">
        <v>0</v>
      </c>
      <c r="T9" s="48">
        <v>4</v>
      </c>
      <c r="U9" s="48">
        <v>5</v>
      </c>
      <c r="V9" s="48">
        <v>2</v>
      </c>
      <c r="W9" s="49">
        <v>0.875</v>
      </c>
      <c r="X9" s="49">
        <v>0.4166666666666667</v>
      </c>
      <c r="Y9" s="78" t="s">
        <v>412</v>
      </c>
      <c r="Z9" s="78" t="s">
        <v>429</v>
      </c>
      <c r="AA9" s="78" t="s">
        <v>466</v>
      </c>
      <c r="AB9" s="86" t="s">
        <v>2134</v>
      </c>
      <c r="AC9" s="86" t="s">
        <v>2251</v>
      </c>
      <c r="AD9" s="86"/>
      <c r="AE9" s="86" t="s">
        <v>361</v>
      </c>
      <c r="AF9" s="86" t="s">
        <v>2309</v>
      </c>
      <c r="AG9" s="118">
        <v>6</v>
      </c>
      <c r="AH9" s="121">
        <v>5.2631578947368425</v>
      </c>
      <c r="AI9" s="118">
        <v>0</v>
      </c>
      <c r="AJ9" s="121">
        <v>0</v>
      </c>
      <c r="AK9" s="118">
        <v>0</v>
      </c>
      <c r="AL9" s="121">
        <v>0</v>
      </c>
      <c r="AM9" s="118">
        <v>108</v>
      </c>
      <c r="AN9" s="121">
        <v>94.73684210526316</v>
      </c>
      <c r="AO9" s="118">
        <v>114</v>
      </c>
    </row>
    <row r="10" spans="1:41" ht="14.3" customHeight="1">
      <c r="A10" s="89" t="s">
        <v>1899</v>
      </c>
      <c r="B10" s="66" t="s">
        <v>1916</v>
      </c>
      <c r="C10" s="66" t="s">
        <v>56</v>
      </c>
      <c r="D10" s="109"/>
      <c r="E10" s="109"/>
      <c r="F10" s="110" t="s">
        <v>2625</v>
      </c>
      <c r="G10" s="111"/>
      <c r="H10" s="111"/>
      <c r="I10" s="112">
        <v>10</v>
      </c>
      <c r="J10" s="112"/>
      <c r="K10" s="48">
        <v>4</v>
      </c>
      <c r="L10" s="48">
        <v>4</v>
      </c>
      <c r="M10" s="48">
        <v>0</v>
      </c>
      <c r="N10" s="48">
        <v>4</v>
      </c>
      <c r="O10" s="48">
        <v>1</v>
      </c>
      <c r="P10" s="49">
        <v>0</v>
      </c>
      <c r="Q10" s="49">
        <v>0</v>
      </c>
      <c r="R10" s="48">
        <v>1</v>
      </c>
      <c r="S10" s="48">
        <v>0</v>
      </c>
      <c r="T10" s="48">
        <v>4</v>
      </c>
      <c r="U10" s="48">
        <v>4</v>
      </c>
      <c r="V10" s="48">
        <v>2</v>
      </c>
      <c r="W10" s="49">
        <v>1.125</v>
      </c>
      <c r="X10" s="49">
        <v>0.25</v>
      </c>
      <c r="Y10" s="78" t="s">
        <v>408</v>
      </c>
      <c r="Z10" s="78" t="s">
        <v>426</v>
      </c>
      <c r="AA10" s="78" t="s">
        <v>2028</v>
      </c>
      <c r="AB10" s="86" t="s">
        <v>2135</v>
      </c>
      <c r="AC10" s="86" t="s">
        <v>2252</v>
      </c>
      <c r="AD10" s="86"/>
      <c r="AE10" s="86"/>
      <c r="AF10" s="86" t="s">
        <v>2310</v>
      </c>
      <c r="AG10" s="118">
        <v>4</v>
      </c>
      <c r="AH10" s="121">
        <v>3.5714285714285716</v>
      </c>
      <c r="AI10" s="118">
        <v>4</v>
      </c>
      <c r="AJ10" s="121">
        <v>3.5714285714285716</v>
      </c>
      <c r="AK10" s="118">
        <v>0</v>
      </c>
      <c r="AL10" s="121">
        <v>0</v>
      </c>
      <c r="AM10" s="118">
        <v>104</v>
      </c>
      <c r="AN10" s="121">
        <v>92.85714285714286</v>
      </c>
      <c r="AO10" s="118">
        <v>112</v>
      </c>
    </row>
    <row r="11" spans="1:41" ht="15">
      <c r="A11" s="89" t="s">
        <v>1900</v>
      </c>
      <c r="B11" s="66" t="s">
        <v>1917</v>
      </c>
      <c r="C11" s="66" t="s">
        <v>56</v>
      </c>
      <c r="D11" s="109"/>
      <c r="E11" s="109"/>
      <c r="F11" s="110" t="s">
        <v>2626</v>
      </c>
      <c r="G11" s="111"/>
      <c r="H11" s="111"/>
      <c r="I11" s="112">
        <v>11</v>
      </c>
      <c r="J11" s="112"/>
      <c r="K11" s="48">
        <v>4</v>
      </c>
      <c r="L11" s="48">
        <v>5</v>
      </c>
      <c r="M11" s="48">
        <v>0</v>
      </c>
      <c r="N11" s="48">
        <v>5</v>
      </c>
      <c r="O11" s="48">
        <v>0</v>
      </c>
      <c r="P11" s="49">
        <v>0</v>
      </c>
      <c r="Q11" s="49">
        <v>0</v>
      </c>
      <c r="R11" s="48">
        <v>1</v>
      </c>
      <c r="S11" s="48">
        <v>0</v>
      </c>
      <c r="T11" s="48">
        <v>4</v>
      </c>
      <c r="U11" s="48">
        <v>5</v>
      </c>
      <c r="V11" s="48">
        <v>2</v>
      </c>
      <c r="W11" s="49">
        <v>0.875</v>
      </c>
      <c r="X11" s="49">
        <v>0.4166666666666667</v>
      </c>
      <c r="Y11" s="78" t="s">
        <v>405</v>
      </c>
      <c r="Z11" s="78" t="s">
        <v>421</v>
      </c>
      <c r="AA11" s="78" t="s">
        <v>2029</v>
      </c>
      <c r="AB11" s="86" t="s">
        <v>2136</v>
      </c>
      <c r="AC11" s="86" t="s">
        <v>2253</v>
      </c>
      <c r="AD11" s="86"/>
      <c r="AE11" s="86" t="s">
        <v>2286</v>
      </c>
      <c r="AF11" s="86" t="s">
        <v>2311</v>
      </c>
      <c r="AG11" s="118">
        <v>8</v>
      </c>
      <c r="AH11" s="121">
        <v>6.015037593984962</v>
      </c>
      <c r="AI11" s="118">
        <v>3</v>
      </c>
      <c r="AJ11" s="121">
        <v>2.255639097744361</v>
      </c>
      <c r="AK11" s="118">
        <v>0</v>
      </c>
      <c r="AL11" s="121">
        <v>0</v>
      </c>
      <c r="AM11" s="118">
        <v>122</v>
      </c>
      <c r="AN11" s="121">
        <v>91.72932330827068</v>
      </c>
      <c r="AO11" s="118">
        <v>133</v>
      </c>
    </row>
    <row r="12" spans="1:41" ht="15">
      <c r="A12" s="89" t="s">
        <v>1901</v>
      </c>
      <c r="B12" s="66" t="s">
        <v>1918</v>
      </c>
      <c r="C12" s="66" t="s">
        <v>56</v>
      </c>
      <c r="D12" s="109"/>
      <c r="E12" s="109"/>
      <c r="F12" s="110" t="s">
        <v>2627</v>
      </c>
      <c r="G12" s="111"/>
      <c r="H12" s="111"/>
      <c r="I12" s="112">
        <v>12</v>
      </c>
      <c r="J12" s="112"/>
      <c r="K12" s="48">
        <v>4</v>
      </c>
      <c r="L12" s="48">
        <v>5</v>
      </c>
      <c r="M12" s="48">
        <v>0</v>
      </c>
      <c r="N12" s="48">
        <v>5</v>
      </c>
      <c r="O12" s="48">
        <v>2</v>
      </c>
      <c r="P12" s="49">
        <v>0</v>
      </c>
      <c r="Q12" s="49">
        <v>0</v>
      </c>
      <c r="R12" s="48">
        <v>1</v>
      </c>
      <c r="S12" s="48">
        <v>0</v>
      </c>
      <c r="T12" s="48">
        <v>4</v>
      </c>
      <c r="U12" s="48">
        <v>5</v>
      </c>
      <c r="V12" s="48">
        <v>3</v>
      </c>
      <c r="W12" s="49">
        <v>1.25</v>
      </c>
      <c r="X12" s="49">
        <v>0.25</v>
      </c>
      <c r="Y12" s="78" t="s">
        <v>403</v>
      </c>
      <c r="Z12" s="78" t="s">
        <v>423</v>
      </c>
      <c r="AA12" s="78" t="s">
        <v>2030</v>
      </c>
      <c r="AB12" s="86" t="s">
        <v>2137</v>
      </c>
      <c r="AC12" s="86" t="s">
        <v>2254</v>
      </c>
      <c r="AD12" s="86"/>
      <c r="AE12" s="86"/>
      <c r="AF12" s="86" t="s">
        <v>2312</v>
      </c>
      <c r="AG12" s="118">
        <v>2</v>
      </c>
      <c r="AH12" s="121">
        <v>0.9523809523809523</v>
      </c>
      <c r="AI12" s="118">
        <v>6</v>
      </c>
      <c r="AJ12" s="121">
        <v>2.857142857142857</v>
      </c>
      <c r="AK12" s="118">
        <v>0</v>
      </c>
      <c r="AL12" s="121">
        <v>0</v>
      </c>
      <c r="AM12" s="118">
        <v>202</v>
      </c>
      <c r="AN12" s="121">
        <v>96.19047619047619</v>
      </c>
      <c r="AO12" s="118">
        <v>210</v>
      </c>
    </row>
    <row r="13" spans="1:41" ht="15">
      <c r="A13" s="89" t="s">
        <v>1902</v>
      </c>
      <c r="B13" s="66" t="s">
        <v>1919</v>
      </c>
      <c r="C13" s="66" t="s">
        <v>56</v>
      </c>
      <c r="D13" s="109"/>
      <c r="E13" s="109"/>
      <c r="F13" s="110" t="s">
        <v>2628</v>
      </c>
      <c r="G13" s="111"/>
      <c r="H13" s="111"/>
      <c r="I13" s="112">
        <v>13</v>
      </c>
      <c r="J13" s="112"/>
      <c r="K13" s="48">
        <v>4</v>
      </c>
      <c r="L13" s="48">
        <v>5</v>
      </c>
      <c r="M13" s="48">
        <v>0</v>
      </c>
      <c r="N13" s="48">
        <v>5</v>
      </c>
      <c r="O13" s="48">
        <v>0</v>
      </c>
      <c r="P13" s="49">
        <v>0</v>
      </c>
      <c r="Q13" s="49">
        <v>0</v>
      </c>
      <c r="R13" s="48">
        <v>1</v>
      </c>
      <c r="S13" s="48">
        <v>0</v>
      </c>
      <c r="T13" s="48">
        <v>4</v>
      </c>
      <c r="U13" s="48">
        <v>5</v>
      </c>
      <c r="V13" s="48">
        <v>2</v>
      </c>
      <c r="W13" s="49">
        <v>0.875</v>
      </c>
      <c r="X13" s="49">
        <v>0.4166666666666667</v>
      </c>
      <c r="Y13" s="78" t="s">
        <v>397</v>
      </c>
      <c r="Z13" s="78" t="s">
        <v>417</v>
      </c>
      <c r="AA13" s="78" t="s">
        <v>435</v>
      </c>
      <c r="AB13" s="86" t="s">
        <v>2138</v>
      </c>
      <c r="AC13" s="86" t="s">
        <v>2255</v>
      </c>
      <c r="AD13" s="86"/>
      <c r="AE13" s="86" t="s">
        <v>2287</v>
      </c>
      <c r="AF13" s="86" t="s">
        <v>2313</v>
      </c>
      <c r="AG13" s="118">
        <v>0</v>
      </c>
      <c r="AH13" s="121">
        <v>0</v>
      </c>
      <c r="AI13" s="118">
        <v>0</v>
      </c>
      <c r="AJ13" s="121">
        <v>0</v>
      </c>
      <c r="AK13" s="118">
        <v>0</v>
      </c>
      <c r="AL13" s="121">
        <v>0</v>
      </c>
      <c r="AM13" s="118">
        <v>34</v>
      </c>
      <c r="AN13" s="121">
        <v>100</v>
      </c>
      <c r="AO13" s="118">
        <v>34</v>
      </c>
    </row>
    <row r="14" spans="1:41" ht="15">
      <c r="A14" s="89" t="s">
        <v>1903</v>
      </c>
      <c r="B14" s="66" t="s">
        <v>1920</v>
      </c>
      <c r="C14" s="66" t="s">
        <v>56</v>
      </c>
      <c r="D14" s="109"/>
      <c r="E14" s="109"/>
      <c r="F14" s="110" t="s">
        <v>2629</v>
      </c>
      <c r="G14" s="111"/>
      <c r="H14" s="111"/>
      <c r="I14" s="112">
        <v>14</v>
      </c>
      <c r="J14" s="112"/>
      <c r="K14" s="48">
        <v>3</v>
      </c>
      <c r="L14" s="48">
        <v>0</v>
      </c>
      <c r="M14" s="48">
        <v>4</v>
      </c>
      <c r="N14" s="48">
        <v>4</v>
      </c>
      <c r="O14" s="48">
        <v>0</v>
      </c>
      <c r="P14" s="49">
        <v>0</v>
      </c>
      <c r="Q14" s="49">
        <v>0</v>
      </c>
      <c r="R14" s="48">
        <v>1</v>
      </c>
      <c r="S14" s="48">
        <v>0</v>
      </c>
      <c r="T14" s="48">
        <v>3</v>
      </c>
      <c r="U14" s="48">
        <v>4</v>
      </c>
      <c r="V14" s="48">
        <v>2</v>
      </c>
      <c r="W14" s="49">
        <v>0.888889</v>
      </c>
      <c r="X14" s="49">
        <v>0.3333333333333333</v>
      </c>
      <c r="Y14" s="78" t="s">
        <v>416</v>
      </c>
      <c r="Z14" s="78" t="s">
        <v>433</v>
      </c>
      <c r="AA14" s="78" t="s">
        <v>472</v>
      </c>
      <c r="AB14" s="86" t="s">
        <v>2139</v>
      </c>
      <c r="AC14" s="86" t="s">
        <v>2256</v>
      </c>
      <c r="AD14" s="86"/>
      <c r="AE14" s="86" t="s">
        <v>2288</v>
      </c>
      <c r="AF14" s="86" t="s">
        <v>2314</v>
      </c>
      <c r="AG14" s="118">
        <v>6</v>
      </c>
      <c r="AH14" s="121">
        <v>8</v>
      </c>
      <c r="AI14" s="118">
        <v>0</v>
      </c>
      <c r="AJ14" s="121">
        <v>0</v>
      </c>
      <c r="AK14" s="118">
        <v>0</v>
      </c>
      <c r="AL14" s="121">
        <v>0</v>
      </c>
      <c r="AM14" s="118">
        <v>69</v>
      </c>
      <c r="AN14" s="121">
        <v>92</v>
      </c>
      <c r="AO14" s="118">
        <v>75</v>
      </c>
    </row>
    <row r="15" spans="1:41" ht="15">
      <c r="A15" s="89" t="s">
        <v>1904</v>
      </c>
      <c r="B15" s="66" t="s">
        <v>1909</v>
      </c>
      <c r="C15" s="66" t="s">
        <v>59</v>
      </c>
      <c r="D15" s="109"/>
      <c r="E15" s="109"/>
      <c r="F15" s="110" t="s">
        <v>2630</v>
      </c>
      <c r="G15" s="111"/>
      <c r="H15" s="111"/>
      <c r="I15" s="112">
        <v>15</v>
      </c>
      <c r="J15" s="112"/>
      <c r="K15" s="48">
        <v>3</v>
      </c>
      <c r="L15" s="48">
        <v>2</v>
      </c>
      <c r="M15" s="48">
        <v>0</v>
      </c>
      <c r="N15" s="48">
        <v>2</v>
      </c>
      <c r="O15" s="48">
        <v>0</v>
      </c>
      <c r="P15" s="49">
        <v>0</v>
      </c>
      <c r="Q15" s="49">
        <v>0</v>
      </c>
      <c r="R15" s="48">
        <v>1</v>
      </c>
      <c r="S15" s="48">
        <v>0</v>
      </c>
      <c r="T15" s="48">
        <v>3</v>
      </c>
      <c r="U15" s="48">
        <v>2</v>
      </c>
      <c r="V15" s="48">
        <v>2</v>
      </c>
      <c r="W15" s="49">
        <v>0.888889</v>
      </c>
      <c r="X15" s="49">
        <v>0.3333333333333333</v>
      </c>
      <c r="Y15" s="78" t="s">
        <v>414</v>
      </c>
      <c r="Z15" s="78" t="s">
        <v>431</v>
      </c>
      <c r="AA15" s="78" t="s">
        <v>469</v>
      </c>
      <c r="AB15" s="86" t="s">
        <v>2140</v>
      </c>
      <c r="AC15" s="86" t="s">
        <v>981</v>
      </c>
      <c r="AD15" s="86"/>
      <c r="AE15" s="86" t="s">
        <v>2289</v>
      </c>
      <c r="AF15" s="86" t="s">
        <v>2315</v>
      </c>
      <c r="AG15" s="118">
        <v>2</v>
      </c>
      <c r="AH15" s="121">
        <v>4.878048780487805</v>
      </c>
      <c r="AI15" s="118">
        <v>0</v>
      </c>
      <c r="AJ15" s="121">
        <v>0</v>
      </c>
      <c r="AK15" s="118">
        <v>0</v>
      </c>
      <c r="AL15" s="121">
        <v>0</v>
      </c>
      <c r="AM15" s="118">
        <v>39</v>
      </c>
      <c r="AN15" s="121">
        <v>95.1219512195122</v>
      </c>
      <c r="AO15" s="118">
        <v>41</v>
      </c>
    </row>
    <row r="16" spans="1:41" ht="15">
      <c r="A16" s="89" t="s">
        <v>1905</v>
      </c>
      <c r="B16" s="66" t="s">
        <v>1910</v>
      </c>
      <c r="C16" s="66" t="s">
        <v>59</v>
      </c>
      <c r="D16" s="109"/>
      <c r="E16" s="109"/>
      <c r="F16" s="110" t="s">
        <v>2631</v>
      </c>
      <c r="G16" s="111"/>
      <c r="H16" s="111"/>
      <c r="I16" s="112">
        <v>16</v>
      </c>
      <c r="J16" s="112"/>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2031</v>
      </c>
      <c r="AB16" s="86" t="s">
        <v>2141</v>
      </c>
      <c r="AC16" s="86" t="s">
        <v>2257</v>
      </c>
      <c r="AD16" s="86"/>
      <c r="AE16" s="86" t="s">
        <v>2290</v>
      </c>
      <c r="AF16" s="86" t="s">
        <v>2316</v>
      </c>
      <c r="AG16" s="118">
        <v>11</v>
      </c>
      <c r="AH16" s="121">
        <v>8.461538461538462</v>
      </c>
      <c r="AI16" s="118">
        <v>0</v>
      </c>
      <c r="AJ16" s="121">
        <v>0</v>
      </c>
      <c r="AK16" s="118">
        <v>0</v>
      </c>
      <c r="AL16" s="121">
        <v>0</v>
      </c>
      <c r="AM16" s="118">
        <v>119</v>
      </c>
      <c r="AN16" s="121">
        <v>91.53846153846153</v>
      </c>
      <c r="AO16" s="118">
        <v>130</v>
      </c>
    </row>
    <row r="17" spans="1:41" ht="15">
      <c r="A17" s="89" t="s">
        <v>1906</v>
      </c>
      <c r="B17" s="66" t="s">
        <v>1911</v>
      </c>
      <c r="C17" s="66" t="s">
        <v>59</v>
      </c>
      <c r="D17" s="109"/>
      <c r="E17" s="109"/>
      <c r="F17" s="110" t="s">
        <v>2632</v>
      </c>
      <c r="G17" s="111"/>
      <c r="H17" s="111"/>
      <c r="I17" s="112">
        <v>17</v>
      </c>
      <c r="J17" s="112"/>
      <c r="K17" s="48">
        <v>3</v>
      </c>
      <c r="L17" s="48">
        <v>3</v>
      </c>
      <c r="M17" s="48">
        <v>0</v>
      </c>
      <c r="N17" s="48">
        <v>3</v>
      </c>
      <c r="O17" s="48">
        <v>0</v>
      </c>
      <c r="P17" s="49">
        <v>0</v>
      </c>
      <c r="Q17" s="49">
        <v>0</v>
      </c>
      <c r="R17" s="48">
        <v>1</v>
      </c>
      <c r="S17" s="48">
        <v>0</v>
      </c>
      <c r="T17" s="48">
        <v>3</v>
      </c>
      <c r="U17" s="48">
        <v>3</v>
      </c>
      <c r="V17" s="48">
        <v>1</v>
      </c>
      <c r="W17" s="49">
        <v>0.666667</v>
      </c>
      <c r="X17" s="49">
        <v>0.5</v>
      </c>
      <c r="Y17" s="78"/>
      <c r="Z17" s="78"/>
      <c r="AA17" s="78" t="s">
        <v>456</v>
      </c>
      <c r="AB17" s="86" t="s">
        <v>2142</v>
      </c>
      <c r="AC17" s="86" t="s">
        <v>2258</v>
      </c>
      <c r="AD17" s="86"/>
      <c r="AE17" s="86" t="s">
        <v>359</v>
      </c>
      <c r="AF17" s="86" t="s">
        <v>2317</v>
      </c>
      <c r="AG17" s="118">
        <v>2</v>
      </c>
      <c r="AH17" s="121">
        <v>2.1739130434782608</v>
      </c>
      <c r="AI17" s="118">
        <v>0</v>
      </c>
      <c r="AJ17" s="121">
        <v>0</v>
      </c>
      <c r="AK17" s="118">
        <v>0</v>
      </c>
      <c r="AL17" s="121">
        <v>0</v>
      </c>
      <c r="AM17" s="118">
        <v>90</v>
      </c>
      <c r="AN17" s="121">
        <v>97.82608695652173</v>
      </c>
      <c r="AO17" s="118">
        <v>92</v>
      </c>
    </row>
    <row r="18" spans="1:41" ht="15">
      <c r="A18" s="89" t="s">
        <v>1907</v>
      </c>
      <c r="B18" s="66" t="s">
        <v>1912</v>
      </c>
      <c r="C18" s="66" t="s">
        <v>59</v>
      </c>
      <c r="D18" s="109"/>
      <c r="E18" s="109"/>
      <c r="F18" s="110" t="s">
        <v>1907</v>
      </c>
      <c r="G18" s="111"/>
      <c r="H18" s="111"/>
      <c r="I18" s="112">
        <v>18</v>
      </c>
      <c r="J18" s="112"/>
      <c r="K18" s="48">
        <v>2</v>
      </c>
      <c r="L18" s="48">
        <v>1</v>
      </c>
      <c r="M18" s="48">
        <v>0</v>
      </c>
      <c r="N18" s="48">
        <v>1</v>
      </c>
      <c r="O18" s="48">
        <v>0</v>
      </c>
      <c r="P18" s="49">
        <v>0</v>
      </c>
      <c r="Q18" s="49">
        <v>0</v>
      </c>
      <c r="R18" s="48">
        <v>1</v>
      </c>
      <c r="S18" s="48">
        <v>0</v>
      </c>
      <c r="T18" s="48">
        <v>2</v>
      </c>
      <c r="U18" s="48">
        <v>1</v>
      </c>
      <c r="V18" s="48">
        <v>1</v>
      </c>
      <c r="W18" s="49">
        <v>0.5</v>
      </c>
      <c r="X18" s="49">
        <v>0.5</v>
      </c>
      <c r="Y18" s="78" t="s">
        <v>415</v>
      </c>
      <c r="Z18" s="78" t="s">
        <v>432</v>
      </c>
      <c r="AA18" s="78" t="s">
        <v>471</v>
      </c>
      <c r="AB18" s="86" t="s">
        <v>981</v>
      </c>
      <c r="AC18" s="86" t="s">
        <v>981</v>
      </c>
      <c r="AD18" s="86"/>
      <c r="AE18" s="86" t="s">
        <v>364</v>
      </c>
      <c r="AF18" s="86" t="s">
        <v>2318</v>
      </c>
      <c r="AG18" s="118">
        <v>1</v>
      </c>
      <c r="AH18" s="121">
        <v>2.6315789473684212</v>
      </c>
      <c r="AI18" s="118">
        <v>2</v>
      </c>
      <c r="AJ18" s="121">
        <v>5.2631578947368425</v>
      </c>
      <c r="AK18" s="118">
        <v>0</v>
      </c>
      <c r="AL18" s="121">
        <v>0</v>
      </c>
      <c r="AM18" s="118">
        <v>35</v>
      </c>
      <c r="AN18" s="121">
        <v>92.10526315789474</v>
      </c>
      <c r="AO18" s="118">
        <v>38</v>
      </c>
    </row>
    <row r="19" spans="1:41" ht="15">
      <c r="A19" s="89" t="s">
        <v>1908</v>
      </c>
      <c r="B19" s="66" t="s">
        <v>1913</v>
      </c>
      <c r="C19" s="66" t="s">
        <v>59</v>
      </c>
      <c r="D19" s="109"/>
      <c r="E19" s="109"/>
      <c r="F19" s="110" t="s">
        <v>2633</v>
      </c>
      <c r="G19" s="111"/>
      <c r="H19" s="111"/>
      <c r="I19" s="112">
        <v>19</v>
      </c>
      <c r="J19" s="112"/>
      <c r="K19" s="48">
        <v>2</v>
      </c>
      <c r="L19" s="48">
        <v>2</v>
      </c>
      <c r="M19" s="48">
        <v>0</v>
      </c>
      <c r="N19" s="48">
        <v>2</v>
      </c>
      <c r="O19" s="48">
        <v>1</v>
      </c>
      <c r="P19" s="49">
        <v>0</v>
      </c>
      <c r="Q19" s="49">
        <v>0</v>
      </c>
      <c r="R19" s="48">
        <v>1</v>
      </c>
      <c r="S19" s="48">
        <v>0</v>
      </c>
      <c r="T19" s="48">
        <v>2</v>
      </c>
      <c r="U19" s="48">
        <v>2</v>
      </c>
      <c r="V19" s="48">
        <v>1</v>
      </c>
      <c r="W19" s="49">
        <v>0.5</v>
      </c>
      <c r="X19" s="49">
        <v>0.5</v>
      </c>
      <c r="Y19" s="78" t="s">
        <v>413</v>
      </c>
      <c r="Z19" s="78" t="s">
        <v>430</v>
      </c>
      <c r="AA19" s="78" t="s">
        <v>467</v>
      </c>
      <c r="AB19" s="86" t="s">
        <v>2143</v>
      </c>
      <c r="AC19" s="86" t="s">
        <v>2259</v>
      </c>
      <c r="AD19" s="86"/>
      <c r="AE19" s="86"/>
      <c r="AF19" s="86" t="s">
        <v>2319</v>
      </c>
      <c r="AG19" s="118">
        <v>4</v>
      </c>
      <c r="AH19" s="121">
        <v>8.695652173913043</v>
      </c>
      <c r="AI19" s="118">
        <v>0</v>
      </c>
      <c r="AJ19" s="121">
        <v>0</v>
      </c>
      <c r="AK19" s="118">
        <v>0</v>
      </c>
      <c r="AL19" s="121">
        <v>0</v>
      </c>
      <c r="AM19" s="118">
        <v>42</v>
      </c>
      <c r="AN19" s="121">
        <v>91.30434782608695</v>
      </c>
      <c r="AO19" s="118">
        <v>46</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78" t="s">
        <v>1892</v>
      </c>
      <c r="B2" s="86" t="s">
        <v>348</v>
      </c>
      <c r="C2" s="78">
        <f>VLOOKUP(GroupVertices[[#This Row],[Vertex]],Vertices[],MATCH("ID",Vertices[[#Headers],[Vertex]:[Vertex Content Word Count]],0),FALSE)</f>
        <v>130</v>
      </c>
    </row>
    <row r="3" spans="1:3" ht="15">
      <c r="A3" s="78" t="s">
        <v>1892</v>
      </c>
      <c r="B3" s="86" t="s">
        <v>358</v>
      </c>
      <c r="C3" s="78">
        <f>VLOOKUP(GroupVertices[[#This Row],[Vertex]],Vertices[],MATCH("ID",Vertices[[#Headers],[Vertex]:[Vertex Content Word Count]],0),FALSE)</f>
        <v>41</v>
      </c>
    </row>
    <row r="4" spans="1:3" ht="15">
      <c r="A4" s="78" t="s">
        <v>1892</v>
      </c>
      <c r="B4" s="86" t="s">
        <v>346</v>
      </c>
      <c r="C4" s="78">
        <f>VLOOKUP(GroupVertices[[#This Row],[Vertex]],Vertices[],MATCH("ID",Vertices[[#Headers],[Vertex]:[Vertex Content Word Count]],0),FALSE)</f>
        <v>40</v>
      </c>
    </row>
    <row r="5" spans="1:3" ht="15">
      <c r="A5" s="78" t="s">
        <v>1892</v>
      </c>
      <c r="B5" s="86" t="s">
        <v>357</v>
      </c>
      <c r="C5" s="78">
        <f>VLOOKUP(GroupVertices[[#This Row],[Vertex]],Vertices[],MATCH("ID",Vertices[[#Headers],[Vertex]:[Vertex Content Word Count]],0),FALSE)</f>
        <v>39</v>
      </c>
    </row>
    <row r="6" spans="1:3" ht="15">
      <c r="A6" s="78" t="s">
        <v>1892</v>
      </c>
      <c r="B6" s="86" t="s">
        <v>347</v>
      </c>
      <c r="C6" s="78">
        <f>VLOOKUP(GroupVertices[[#This Row],[Vertex]],Vertices[],MATCH("ID",Vertices[[#Headers],[Vertex]:[Vertex Content Word Count]],0),FALSE)</f>
        <v>38</v>
      </c>
    </row>
    <row r="7" spans="1:3" ht="15">
      <c r="A7" s="78" t="s">
        <v>1892</v>
      </c>
      <c r="B7" s="86" t="s">
        <v>345</v>
      </c>
      <c r="C7" s="78">
        <f>VLOOKUP(GroupVertices[[#This Row],[Vertex]],Vertices[],MATCH("ID",Vertices[[#Headers],[Vertex]:[Vertex Content Word Count]],0),FALSE)</f>
        <v>129</v>
      </c>
    </row>
    <row r="8" spans="1:3" ht="15">
      <c r="A8" s="78" t="s">
        <v>1892</v>
      </c>
      <c r="B8" s="86" t="s">
        <v>343</v>
      </c>
      <c r="C8" s="78">
        <f>VLOOKUP(GroupVertices[[#This Row],[Vertex]],Vertices[],MATCH("ID",Vertices[[#Headers],[Vertex]:[Vertex Content Word Count]],0),FALSE)</f>
        <v>127</v>
      </c>
    </row>
    <row r="9" spans="1:3" ht="15">
      <c r="A9" s="78" t="s">
        <v>1892</v>
      </c>
      <c r="B9" s="86" t="s">
        <v>341</v>
      </c>
      <c r="C9" s="78">
        <f>VLOOKUP(GroupVertices[[#This Row],[Vertex]],Vertices[],MATCH("ID",Vertices[[#Headers],[Vertex]:[Vertex Content Word Count]],0),FALSE)</f>
        <v>123</v>
      </c>
    </row>
    <row r="10" spans="1:3" ht="15">
      <c r="A10" s="78" t="s">
        <v>1892</v>
      </c>
      <c r="B10" s="86" t="s">
        <v>338</v>
      </c>
      <c r="C10" s="78">
        <f>VLOOKUP(GroupVertices[[#This Row],[Vertex]],Vertices[],MATCH("ID",Vertices[[#Headers],[Vertex]:[Vertex Content Word Count]],0),FALSE)</f>
        <v>120</v>
      </c>
    </row>
    <row r="11" spans="1:3" ht="15">
      <c r="A11" s="78" t="s">
        <v>1892</v>
      </c>
      <c r="B11" s="86" t="s">
        <v>337</v>
      </c>
      <c r="C11" s="78">
        <f>VLOOKUP(GroupVertices[[#This Row],[Vertex]],Vertices[],MATCH("ID",Vertices[[#Headers],[Vertex]:[Vertex Content Word Count]],0),FALSE)</f>
        <v>119</v>
      </c>
    </row>
    <row r="12" spans="1:3" ht="15">
      <c r="A12" s="78" t="s">
        <v>1892</v>
      </c>
      <c r="B12" s="86" t="s">
        <v>336</v>
      </c>
      <c r="C12" s="78">
        <f>VLOOKUP(GroupVertices[[#This Row],[Vertex]],Vertices[],MATCH("ID",Vertices[[#Headers],[Vertex]:[Vertex Content Word Count]],0),FALSE)</f>
        <v>118</v>
      </c>
    </row>
    <row r="13" spans="1:3" ht="15">
      <c r="A13" s="78" t="s">
        <v>1892</v>
      </c>
      <c r="B13" s="86" t="s">
        <v>335</v>
      </c>
      <c r="C13" s="78">
        <f>VLOOKUP(GroupVertices[[#This Row],[Vertex]],Vertices[],MATCH("ID",Vertices[[#Headers],[Vertex]:[Vertex Content Word Count]],0),FALSE)</f>
        <v>117</v>
      </c>
    </row>
    <row r="14" spans="1:3" ht="15">
      <c r="A14" s="78" t="s">
        <v>1892</v>
      </c>
      <c r="B14" s="86" t="s">
        <v>334</v>
      </c>
      <c r="C14" s="78">
        <f>VLOOKUP(GroupVertices[[#This Row],[Vertex]],Vertices[],MATCH("ID",Vertices[[#Headers],[Vertex]:[Vertex Content Word Count]],0),FALSE)</f>
        <v>116</v>
      </c>
    </row>
    <row r="15" spans="1:3" ht="15">
      <c r="A15" s="78" t="s">
        <v>1892</v>
      </c>
      <c r="B15" s="86" t="s">
        <v>333</v>
      </c>
      <c r="C15" s="78">
        <f>VLOOKUP(GroupVertices[[#This Row],[Vertex]],Vertices[],MATCH("ID",Vertices[[#Headers],[Vertex]:[Vertex Content Word Count]],0),FALSE)</f>
        <v>115</v>
      </c>
    </row>
    <row r="16" spans="1:3" ht="15">
      <c r="A16" s="78" t="s">
        <v>1892</v>
      </c>
      <c r="B16" s="86" t="s">
        <v>327</v>
      </c>
      <c r="C16" s="78">
        <f>VLOOKUP(GroupVertices[[#This Row],[Vertex]],Vertices[],MATCH("ID",Vertices[[#Headers],[Vertex]:[Vertex Content Word Count]],0),FALSE)</f>
        <v>107</v>
      </c>
    </row>
    <row r="17" spans="1:3" ht="15">
      <c r="A17" s="78" t="s">
        <v>1892</v>
      </c>
      <c r="B17" s="86" t="s">
        <v>329</v>
      </c>
      <c r="C17" s="78">
        <f>VLOOKUP(GroupVertices[[#This Row],[Vertex]],Vertices[],MATCH("ID",Vertices[[#Headers],[Vertex]:[Vertex Content Word Count]],0),FALSE)</f>
        <v>110</v>
      </c>
    </row>
    <row r="18" spans="1:3" ht="15">
      <c r="A18" s="78" t="s">
        <v>1892</v>
      </c>
      <c r="B18" s="86" t="s">
        <v>328</v>
      </c>
      <c r="C18" s="78">
        <f>VLOOKUP(GroupVertices[[#This Row],[Vertex]],Vertices[],MATCH("ID",Vertices[[#Headers],[Vertex]:[Vertex Content Word Count]],0),FALSE)</f>
        <v>108</v>
      </c>
    </row>
    <row r="19" spans="1:3" ht="15">
      <c r="A19" s="78" t="s">
        <v>1892</v>
      </c>
      <c r="B19" s="86" t="s">
        <v>360</v>
      </c>
      <c r="C19" s="78">
        <f>VLOOKUP(GroupVertices[[#This Row],[Vertex]],Vertices[],MATCH("ID",Vertices[[#Headers],[Vertex]:[Vertex Content Word Count]],0),FALSE)</f>
        <v>109</v>
      </c>
    </row>
    <row r="20" spans="1:3" ht="15">
      <c r="A20" s="78" t="s">
        <v>1892</v>
      </c>
      <c r="B20" s="86" t="s">
        <v>325</v>
      </c>
      <c r="C20" s="78">
        <f>VLOOKUP(GroupVertices[[#This Row],[Vertex]],Vertices[],MATCH("ID",Vertices[[#Headers],[Vertex]:[Vertex Content Word Count]],0),FALSE)</f>
        <v>106</v>
      </c>
    </row>
    <row r="21" spans="1:3" ht="15">
      <c r="A21" s="78" t="s">
        <v>1892</v>
      </c>
      <c r="B21" s="86" t="s">
        <v>324</v>
      </c>
      <c r="C21" s="78">
        <f>VLOOKUP(GroupVertices[[#This Row],[Vertex]],Vertices[],MATCH("ID",Vertices[[#Headers],[Vertex]:[Vertex Content Word Count]],0),FALSE)</f>
        <v>105</v>
      </c>
    </row>
    <row r="22" spans="1:3" ht="15">
      <c r="A22" s="78" t="s">
        <v>1892</v>
      </c>
      <c r="B22" s="86" t="s">
        <v>323</v>
      </c>
      <c r="C22" s="78">
        <f>VLOOKUP(GroupVertices[[#This Row],[Vertex]],Vertices[],MATCH("ID",Vertices[[#Headers],[Vertex]:[Vertex Content Word Count]],0),FALSE)</f>
        <v>104</v>
      </c>
    </row>
    <row r="23" spans="1:3" ht="15">
      <c r="A23" s="78" t="s">
        <v>1892</v>
      </c>
      <c r="B23" s="86" t="s">
        <v>322</v>
      </c>
      <c r="C23" s="78">
        <f>VLOOKUP(GroupVertices[[#This Row],[Vertex]],Vertices[],MATCH("ID",Vertices[[#Headers],[Vertex]:[Vertex Content Word Count]],0),FALSE)</f>
        <v>103</v>
      </c>
    </row>
    <row r="24" spans="1:3" ht="15">
      <c r="A24" s="78" t="s">
        <v>1892</v>
      </c>
      <c r="B24" s="86" t="s">
        <v>321</v>
      </c>
      <c r="C24" s="78">
        <f>VLOOKUP(GroupVertices[[#This Row],[Vertex]],Vertices[],MATCH("ID",Vertices[[#Headers],[Vertex]:[Vertex Content Word Count]],0),FALSE)</f>
        <v>102</v>
      </c>
    </row>
    <row r="25" spans="1:3" ht="15">
      <c r="A25" s="78" t="s">
        <v>1892</v>
      </c>
      <c r="B25" s="86" t="s">
        <v>320</v>
      </c>
      <c r="C25" s="78">
        <f>VLOOKUP(GroupVertices[[#This Row],[Vertex]],Vertices[],MATCH("ID",Vertices[[#Headers],[Vertex]:[Vertex Content Word Count]],0),FALSE)</f>
        <v>101</v>
      </c>
    </row>
    <row r="26" spans="1:3" ht="15">
      <c r="A26" s="78" t="s">
        <v>1892</v>
      </c>
      <c r="B26" s="86" t="s">
        <v>319</v>
      </c>
      <c r="C26" s="78">
        <f>VLOOKUP(GroupVertices[[#This Row],[Vertex]],Vertices[],MATCH("ID",Vertices[[#Headers],[Vertex]:[Vertex Content Word Count]],0),FALSE)</f>
        <v>100</v>
      </c>
    </row>
    <row r="27" spans="1:3" ht="15">
      <c r="A27" s="78" t="s">
        <v>1892</v>
      </c>
      <c r="B27" s="86" t="s">
        <v>318</v>
      </c>
      <c r="C27" s="78">
        <f>VLOOKUP(GroupVertices[[#This Row],[Vertex]],Vertices[],MATCH("ID",Vertices[[#Headers],[Vertex]:[Vertex Content Word Count]],0),FALSE)</f>
        <v>99</v>
      </c>
    </row>
    <row r="28" spans="1:3" ht="15">
      <c r="A28" s="78" t="s">
        <v>1892</v>
      </c>
      <c r="B28" s="86" t="s">
        <v>317</v>
      </c>
      <c r="C28" s="78">
        <f>VLOOKUP(GroupVertices[[#This Row],[Vertex]],Vertices[],MATCH("ID",Vertices[[#Headers],[Vertex]:[Vertex Content Word Count]],0),FALSE)</f>
        <v>98</v>
      </c>
    </row>
    <row r="29" spans="1:3" ht="15">
      <c r="A29" s="78" t="s">
        <v>1892</v>
      </c>
      <c r="B29" s="86" t="s">
        <v>316</v>
      </c>
      <c r="C29" s="78">
        <f>VLOOKUP(GroupVertices[[#This Row],[Vertex]],Vertices[],MATCH("ID",Vertices[[#Headers],[Vertex]:[Vertex Content Word Count]],0),FALSE)</f>
        <v>97</v>
      </c>
    </row>
    <row r="30" spans="1:3" ht="15">
      <c r="A30" s="78" t="s">
        <v>1892</v>
      </c>
      <c r="B30" s="86" t="s">
        <v>315</v>
      </c>
      <c r="C30" s="78">
        <f>VLOOKUP(GroupVertices[[#This Row],[Vertex]],Vertices[],MATCH("ID",Vertices[[#Headers],[Vertex]:[Vertex Content Word Count]],0),FALSE)</f>
        <v>96</v>
      </c>
    </row>
    <row r="31" spans="1:3" ht="15">
      <c r="A31" s="78" t="s">
        <v>1892</v>
      </c>
      <c r="B31" s="86" t="s">
        <v>314</v>
      </c>
      <c r="C31" s="78">
        <f>VLOOKUP(GroupVertices[[#This Row],[Vertex]],Vertices[],MATCH("ID",Vertices[[#Headers],[Vertex]:[Vertex Content Word Count]],0),FALSE)</f>
        <v>95</v>
      </c>
    </row>
    <row r="32" spans="1:3" ht="15">
      <c r="A32" s="78" t="s">
        <v>1892</v>
      </c>
      <c r="B32" s="86" t="s">
        <v>313</v>
      </c>
      <c r="C32" s="78">
        <f>VLOOKUP(GroupVertices[[#This Row],[Vertex]],Vertices[],MATCH("ID",Vertices[[#Headers],[Vertex]:[Vertex Content Word Count]],0),FALSE)</f>
        <v>94</v>
      </c>
    </row>
    <row r="33" spans="1:3" ht="15">
      <c r="A33" s="78" t="s">
        <v>1892</v>
      </c>
      <c r="B33" s="86" t="s">
        <v>312</v>
      </c>
      <c r="C33" s="78">
        <f>VLOOKUP(GroupVertices[[#This Row],[Vertex]],Vertices[],MATCH("ID",Vertices[[#Headers],[Vertex]:[Vertex Content Word Count]],0),FALSE)</f>
        <v>93</v>
      </c>
    </row>
    <row r="34" spans="1:3" ht="15">
      <c r="A34" s="78" t="s">
        <v>1892</v>
      </c>
      <c r="B34" s="86" t="s">
        <v>311</v>
      </c>
      <c r="C34" s="78">
        <f>VLOOKUP(GroupVertices[[#This Row],[Vertex]],Vertices[],MATCH("ID",Vertices[[#Headers],[Vertex]:[Vertex Content Word Count]],0),FALSE)</f>
        <v>92</v>
      </c>
    </row>
    <row r="35" spans="1:3" ht="15">
      <c r="A35" s="78" t="s">
        <v>1892</v>
      </c>
      <c r="B35" s="86" t="s">
        <v>310</v>
      </c>
      <c r="C35" s="78">
        <f>VLOOKUP(GroupVertices[[#This Row],[Vertex]],Vertices[],MATCH("ID",Vertices[[#Headers],[Vertex]:[Vertex Content Word Count]],0),FALSE)</f>
        <v>91</v>
      </c>
    </row>
    <row r="36" spans="1:3" ht="15">
      <c r="A36" s="78" t="s">
        <v>1892</v>
      </c>
      <c r="B36" s="86" t="s">
        <v>309</v>
      </c>
      <c r="C36" s="78">
        <f>VLOOKUP(GroupVertices[[#This Row],[Vertex]],Vertices[],MATCH("ID",Vertices[[#Headers],[Vertex]:[Vertex Content Word Count]],0),FALSE)</f>
        <v>90</v>
      </c>
    </row>
    <row r="37" spans="1:3" ht="15">
      <c r="A37" s="78" t="s">
        <v>1892</v>
      </c>
      <c r="B37" s="86" t="s">
        <v>308</v>
      </c>
      <c r="C37" s="78">
        <f>VLOOKUP(GroupVertices[[#This Row],[Vertex]],Vertices[],MATCH("ID",Vertices[[#Headers],[Vertex]:[Vertex Content Word Count]],0),FALSE)</f>
        <v>89</v>
      </c>
    </row>
    <row r="38" spans="1:3" ht="15">
      <c r="A38" s="78" t="s">
        <v>1892</v>
      </c>
      <c r="B38" s="86" t="s">
        <v>307</v>
      </c>
      <c r="C38" s="78">
        <f>VLOOKUP(GroupVertices[[#This Row],[Vertex]],Vertices[],MATCH("ID",Vertices[[#Headers],[Vertex]:[Vertex Content Word Count]],0),FALSE)</f>
        <v>88</v>
      </c>
    </row>
    <row r="39" spans="1:3" ht="15">
      <c r="A39" s="78" t="s">
        <v>1892</v>
      </c>
      <c r="B39" s="86" t="s">
        <v>306</v>
      </c>
      <c r="C39" s="78">
        <f>VLOOKUP(GroupVertices[[#This Row],[Vertex]],Vertices[],MATCH("ID",Vertices[[#Headers],[Vertex]:[Vertex Content Word Count]],0),FALSE)</f>
        <v>87</v>
      </c>
    </row>
    <row r="40" spans="1:3" ht="15">
      <c r="A40" s="78" t="s">
        <v>1892</v>
      </c>
      <c r="B40" s="86" t="s">
        <v>305</v>
      </c>
      <c r="C40" s="78">
        <f>VLOOKUP(GroupVertices[[#This Row],[Vertex]],Vertices[],MATCH("ID",Vertices[[#Headers],[Vertex]:[Vertex Content Word Count]],0),FALSE)</f>
        <v>86</v>
      </c>
    </row>
    <row r="41" spans="1:3" ht="15">
      <c r="A41" s="78" t="s">
        <v>1892</v>
      </c>
      <c r="B41" s="86" t="s">
        <v>304</v>
      </c>
      <c r="C41" s="78">
        <f>VLOOKUP(GroupVertices[[#This Row],[Vertex]],Vertices[],MATCH("ID",Vertices[[#Headers],[Vertex]:[Vertex Content Word Count]],0),FALSE)</f>
        <v>85</v>
      </c>
    </row>
    <row r="42" spans="1:3" ht="15">
      <c r="A42" s="78" t="s">
        <v>1892</v>
      </c>
      <c r="B42" s="86" t="s">
        <v>303</v>
      </c>
      <c r="C42" s="78">
        <f>VLOOKUP(GroupVertices[[#This Row],[Vertex]],Vertices[],MATCH("ID",Vertices[[#Headers],[Vertex]:[Vertex Content Word Count]],0),FALSE)</f>
        <v>84</v>
      </c>
    </row>
    <row r="43" spans="1:3" ht="15">
      <c r="A43" s="78" t="s">
        <v>1892</v>
      </c>
      <c r="B43" s="86" t="s">
        <v>302</v>
      </c>
      <c r="C43" s="78">
        <f>VLOOKUP(GroupVertices[[#This Row],[Vertex]],Vertices[],MATCH("ID",Vertices[[#Headers],[Vertex]:[Vertex Content Word Count]],0),FALSE)</f>
        <v>83</v>
      </c>
    </row>
    <row r="44" spans="1:3" ht="15">
      <c r="A44" s="78" t="s">
        <v>1892</v>
      </c>
      <c r="B44" s="86" t="s">
        <v>290</v>
      </c>
      <c r="C44" s="78">
        <f>VLOOKUP(GroupVertices[[#This Row],[Vertex]],Vertices[],MATCH("ID",Vertices[[#Headers],[Vertex]:[Vertex Content Word Count]],0),FALSE)</f>
        <v>69</v>
      </c>
    </row>
    <row r="45" spans="1:3" ht="15">
      <c r="A45" s="78" t="s">
        <v>1892</v>
      </c>
      <c r="B45" s="86" t="s">
        <v>289</v>
      </c>
      <c r="C45" s="78">
        <f>VLOOKUP(GroupVertices[[#This Row],[Vertex]],Vertices[],MATCH("ID",Vertices[[#Headers],[Vertex]:[Vertex Content Word Count]],0),FALSE)</f>
        <v>68</v>
      </c>
    </row>
    <row r="46" spans="1:3" ht="15">
      <c r="A46" s="78" t="s">
        <v>1892</v>
      </c>
      <c r="B46" s="86" t="s">
        <v>288</v>
      </c>
      <c r="C46" s="78">
        <f>VLOOKUP(GroupVertices[[#This Row],[Vertex]],Vertices[],MATCH("ID",Vertices[[#Headers],[Vertex]:[Vertex Content Word Count]],0),FALSE)</f>
        <v>67</v>
      </c>
    </row>
    <row r="47" spans="1:3" ht="15">
      <c r="A47" s="78" t="s">
        <v>1892</v>
      </c>
      <c r="B47" s="86" t="s">
        <v>287</v>
      </c>
      <c r="C47" s="78">
        <f>VLOOKUP(GroupVertices[[#This Row],[Vertex]],Vertices[],MATCH("ID",Vertices[[#Headers],[Vertex]:[Vertex Content Word Count]],0),FALSE)</f>
        <v>66</v>
      </c>
    </row>
    <row r="48" spans="1:3" ht="15">
      <c r="A48" s="78" t="s">
        <v>1892</v>
      </c>
      <c r="B48" s="86" t="s">
        <v>286</v>
      </c>
      <c r="C48" s="78">
        <f>VLOOKUP(GroupVertices[[#This Row],[Vertex]],Vertices[],MATCH("ID",Vertices[[#Headers],[Vertex]:[Vertex Content Word Count]],0),FALSE)</f>
        <v>65</v>
      </c>
    </row>
    <row r="49" spans="1:3" ht="15">
      <c r="A49" s="78" t="s">
        <v>1892</v>
      </c>
      <c r="B49" s="86" t="s">
        <v>283</v>
      </c>
      <c r="C49" s="78">
        <f>VLOOKUP(GroupVertices[[#This Row],[Vertex]],Vertices[],MATCH("ID",Vertices[[#Headers],[Vertex]:[Vertex Content Word Count]],0),FALSE)</f>
        <v>63</v>
      </c>
    </row>
    <row r="50" spans="1:3" ht="15">
      <c r="A50" s="78" t="s">
        <v>1892</v>
      </c>
      <c r="B50" s="86" t="s">
        <v>281</v>
      </c>
      <c r="C50" s="78">
        <f>VLOOKUP(GroupVertices[[#This Row],[Vertex]],Vertices[],MATCH("ID",Vertices[[#Headers],[Vertex]:[Vertex Content Word Count]],0),FALSE)</f>
        <v>61</v>
      </c>
    </row>
    <row r="51" spans="1:3" ht="15">
      <c r="A51" s="78" t="s">
        <v>1892</v>
      </c>
      <c r="B51" s="86" t="s">
        <v>280</v>
      </c>
      <c r="C51" s="78">
        <f>VLOOKUP(GroupVertices[[#This Row],[Vertex]],Vertices[],MATCH("ID",Vertices[[#Headers],[Vertex]:[Vertex Content Word Count]],0),FALSE)</f>
        <v>60</v>
      </c>
    </row>
    <row r="52" spans="1:3" ht="15">
      <c r="A52" s="78" t="s">
        <v>1892</v>
      </c>
      <c r="B52" s="86" t="s">
        <v>279</v>
      </c>
      <c r="C52" s="78">
        <f>VLOOKUP(GroupVertices[[#This Row],[Vertex]],Vertices[],MATCH("ID",Vertices[[#Headers],[Vertex]:[Vertex Content Word Count]],0),FALSE)</f>
        <v>59</v>
      </c>
    </row>
    <row r="53" spans="1:3" ht="15">
      <c r="A53" s="78" t="s">
        <v>1892</v>
      </c>
      <c r="B53" s="86" t="s">
        <v>278</v>
      </c>
      <c r="C53" s="78">
        <f>VLOOKUP(GroupVertices[[#This Row],[Vertex]],Vertices[],MATCH("ID",Vertices[[#Headers],[Vertex]:[Vertex Content Word Count]],0),FALSE)</f>
        <v>58</v>
      </c>
    </row>
    <row r="54" spans="1:3" ht="15">
      <c r="A54" s="78" t="s">
        <v>1892</v>
      </c>
      <c r="B54" s="86" t="s">
        <v>277</v>
      </c>
      <c r="C54" s="78">
        <f>VLOOKUP(GroupVertices[[#This Row],[Vertex]],Vertices[],MATCH("ID",Vertices[[#Headers],[Vertex]:[Vertex Content Word Count]],0),FALSE)</f>
        <v>57</v>
      </c>
    </row>
    <row r="55" spans="1:3" ht="15">
      <c r="A55" s="78" t="s">
        <v>1892</v>
      </c>
      <c r="B55" s="86" t="s">
        <v>276</v>
      </c>
      <c r="C55" s="78">
        <f>VLOOKUP(GroupVertices[[#This Row],[Vertex]],Vertices[],MATCH("ID",Vertices[[#Headers],[Vertex]:[Vertex Content Word Count]],0),FALSE)</f>
        <v>56</v>
      </c>
    </row>
    <row r="56" spans="1:3" ht="15">
      <c r="A56" s="78" t="s">
        <v>1892</v>
      </c>
      <c r="B56" s="86" t="s">
        <v>275</v>
      </c>
      <c r="C56" s="78">
        <f>VLOOKUP(GroupVertices[[#This Row],[Vertex]],Vertices[],MATCH("ID",Vertices[[#Headers],[Vertex]:[Vertex Content Word Count]],0),FALSE)</f>
        <v>55</v>
      </c>
    </row>
    <row r="57" spans="1:3" ht="15">
      <c r="A57" s="78" t="s">
        <v>1892</v>
      </c>
      <c r="B57" s="86" t="s">
        <v>272</v>
      </c>
      <c r="C57" s="78">
        <f>VLOOKUP(GroupVertices[[#This Row],[Vertex]],Vertices[],MATCH("ID",Vertices[[#Headers],[Vertex]:[Vertex Content Word Count]],0),FALSE)</f>
        <v>53</v>
      </c>
    </row>
    <row r="58" spans="1:3" ht="15">
      <c r="A58" s="78" t="s">
        <v>1892</v>
      </c>
      <c r="B58" s="86" t="s">
        <v>271</v>
      </c>
      <c r="C58" s="78">
        <f>VLOOKUP(GroupVertices[[#This Row],[Vertex]],Vertices[],MATCH("ID",Vertices[[#Headers],[Vertex]:[Vertex Content Word Count]],0),FALSE)</f>
        <v>52</v>
      </c>
    </row>
    <row r="59" spans="1:3" ht="15">
      <c r="A59" s="78" t="s">
        <v>1892</v>
      </c>
      <c r="B59" s="86" t="s">
        <v>270</v>
      </c>
      <c r="C59" s="78">
        <f>VLOOKUP(GroupVertices[[#This Row],[Vertex]],Vertices[],MATCH("ID",Vertices[[#Headers],[Vertex]:[Vertex Content Word Count]],0),FALSE)</f>
        <v>51</v>
      </c>
    </row>
    <row r="60" spans="1:3" ht="15">
      <c r="A60" s="78" t="s">
        <v>1892</v>
      </c>
      <c r="B60" s="86" t="s">
        <v>269</v>
      </c>
      <c r="C60" s="78">
        <f>VLOOKUP(GroupVertices[[#This Row],[Vertex]],Vertices[],MATCH("ID",Vertices[[#Headers],[Vertex]:[Vertex Content Word Count]],0),FALSE)</f>
        <v>50</v>
      </c>
    </row>
    <row r="61" spans="1:3" ht="15">
      <c r="A61" s="78" t="s">
        <v>1892</v>
      </c>
      <c r="B61" s="86" t="s">
        <v>268</v>
      </c>
      <c r="C61" s="78">
        <f>VLOOKUP(GroupVertices[[#This Row],[Vertex]],Vertices[],MATCH("ID",Vertices[[#Headers],[Vertex]:[Vertex Content Word Count]],0),FALSE)</f>
        <v>49</v>
      </c>
    </row>
    <row r="62" spans="1:3" ht="15">
      <c r="A62" s="78" t="s">
        <v>1892</v>
      </c>
      <c r="B62" s="86" t="s">
        <v>267</v>
      </c>
      <c r="C62" s="78">
        <f>VLOOKUP(GroupVertices[[#This Row],[Vertex]],Vertices[],MATCH("ID",Vertices[[#Headers],[Vertex]:[Vertex Content Word Count]],0),FALSE)</f>
        <v>48</v>
      </c>
    </row>
    <row r="63" spans="1:3" ht="15">
      <c r="A63" s="78" t="s">
        <v>1892</v>
      </c>
      <c r="B63" s="86" t="s">
        <v>266</v>
      </c>
      <c r="C63" s="78">
        <f>VLOOKUP(GroupVertices[[#This Row],[Vertex]],Vertices[],MATCH("ID",Vertices[[#Headers],[Vertex]:[Vertex Content Word Count]],0),FALSE)</f>
        <v>47</v>
      </c>
    </row>
    <row r="64" spans="1:3" ht="15">
      <c r="A64" s="78" t="s">
        <v>1892</v>
      </c>
      <c r="B64" s="86" t="s">
        <v>265</v>
      </c>
      <c r="C64" s="78">
        <f>VLOOKUP(GroupVertices[[#This Row],[Vertex]],Vertices[],MATCH("ID",Vertices[[#Headers],[Vertex]:[Vertex Content Word Count]],0),FALSE)</f>
        <v>46</v>
      </c>
    </row>
    <row r="65" spans="1:3" ht="15">
      <c r="A65" s="78" t="s">
        <v>1892</v>
      </c>
      <c r="B65" s="86" t="s">
        <v>264</v>
      </c>
      <c r="C65" s="78">
        <f>VLOOKUP(GroupVertices[[#This Row],[Vertex]],Vertices[],MATCH("ID",Vertices[[#Headers],[Vertex]:[Vertex Content Word Count]],0),FALSE)</f>
        <v>45</v>
      </c>
    </row>
    <row r="66" spans="1:3" ht="15">
      <c r="A66" s="78" t="s">
        <v>1892</v>
      </c>
      <c r="B66" s="86" t="s">
        <v>263</v>
      </c>
      <c r="C66" s="78">
        <f>VLOOKUP(GroupVertices[[#This Row],[Vertex]],Vertices[],MATCH("ID",Vertices[[#Headers],[Vertex]:[Vertex Content Word Count]],0),FALSE)</f>
        <v>44</v>
      </c>
    </row>
    <row r="67" spans="1:3" ht="15">
      <c r="A67" s="78" t="s">
        <v>1892</v>
      </c>
      <c r="B67" s="86" t="s">
        <v>262</v>
      </c>
      <c r="C67" s="78">
        <f>VLOOKUP(GroupVertices[[#This Row],[Vertex]],Vertices[],MATCH("ID",Vertices[[#Headers],[Vertex]:[Vertex Content Word Count]],0),FALSE)</f>
        <v>43</v>
      </c>
    </row>
    <row r="68" spans="1:3" ht="15">
      <c r="A68" s="78" t="s">
        <v>1892</v>
      </c>
      <c r="B68" s="86" t="s">
        <v>261</v>
      </c>
      <c r="C68" s="78">
        <f>VLOOKUP(GroupVertices[[#This Row],[Vertex]],Vertices[],MATCH("ID",Vertices[[#Headers],[Vertex]:[Vertex Content Word Count]],0),FALSE)</f>
        <v>42</v>
      </c>
    </row>
    <row r="69" spans="1:3" ht="15">
      <c r="A69" s="78" t="s">
        <v>1892</v>
      </c>
      <c r="B69" s="86" t="s">
        <v>260</v>
      </c>
      <c r="C69" s="78">
        <f>VLOOKUP(GroupVertices[[#This Row],[Vertex]],Vertices[],MATCH("ID",Vertices[[#Headers],[Vertex]:[Vertex Content Word Count]],0),FALSE)</f>
        <v>37</v>
      </c>
    </row>
    <row r="70" spans="1:3" ht="15">
      <c r="A70" s="78" t="s">
        <v>1893</v>
      </c>
      <c r="B70" s="86" t="s">
        <v>246</v>
      </c>
      <c r="C70" s="78">
        <f>VLOOKUP(GroupVertices[[#This Row],[Vertex]],Vertices[],MATCH("ID",Vertices[[#Headers],[Vertex]:[Vertex Content Word Count]],0),FALSE)</f>
        <v>22</v>
      </c>
    </row>
    <row r="71" spans="1:3" ht="15">
      <c r="A71" s="78" t="s">
        <v>1893</v>
      </c>
      <c r="B71" s="86" t="s">
        <v>352</v>
      </c>
      <c r="C71" s="78">
        <f>VLOOKUP(GroupVertices[[#This Row],[Vertex]],Vertices[],MATCH("ID",Vertices[[#Headers],[Vertex]:[Vertex Content Word Count]],0),FALSE)</f>
        <v>6</v>
      </c>
    </row>
    <row r="72" spans="1:3" ht="15">
      <c r="A72" s="78" t="s">
        <v>1893</v>
      </c>
      <c r="B72" s="86" t="s">
        <v>351</v>
      </c>
      <c r="C72" s="78">
        <f>VLOOKUP(GroupVertices[[#This Row],[Vertex]],Vertices[],MATCH("ID",Vertices[[#Headers],[Vertex]:[Vertex Content Word Count]],0),FALSE)</f>
        <v>5</v>
      </c>
    </row>
    <row r="73" spans="1:3" ht="15">
      <c r="A73" s="78" t="s">
        <v>1893</v>
      </c>
      <c r="B73" s="86" t="s">
        <v>245</v>
      </c>
      <c r="C73" s="78">
        <f>VLOOKUP(GroupVertices[[#This Row],[Vertex]],Vertices[],MATCH("ID",Vertices[[#Headers],[Vertex]:[Vertex Content Word Count]],0),FALSE)</f>
        <v>4</v>
      </c>
    </row>
    <row r="74" spans="1:3" ht="15">
      <c r="A74" s="78" t="s">
        <v>1893</v>
      </c>
      <c r="B74" s="86" t="s">
        <v>236</v>
      </c>
      <c r="C74" s="78">
        <f>VLOOKUP(GroupVertices[[#This Row],[Vertex]],Vertices[],MATCH("ID",Vertices[[#Headers],[Vertex]:[Vertex Content Word Count]],0),FALSE)</f>
        <v>8</v>
      </c>
    </row>
    <row r="75" spans="1:3" ht="15">
      <c r="A75" s="78" t="s">
        <v>1893</v>
      </c>
      <c r="B75" s="86" t="s">
        <v>235</v>
      </c>
      <c r="C75" s="78">
        <f>VLOOKUP(GroupVertices[[#This Row],[Vertex]],Vertices[],MATCH("ID",Vertices[[#Headers],[Vertex]:[Vertex Content Word Count]],0),FALSE)</f>
        <v>7</v>
      </c>
    </row>
    <row r="76" spans="1:3" ht="15">
      <c r="A76" s="78" t="s">
        <v>1893</v>
      </c>
      <c r="B76" s="86" t="s">
        <v>234</v>
      </c>
      <c r="C76" s="78">
        <f>VLOOKUP(GroupVertices[[#This Row],[Vertex]],Vertices[],MATCH("ID",Vertices[[#Headers],[Vertex]:[Vertex Content Word Count]],0),FALSE)</f>
        <v>3</v>
      </c>
    </row>
    <row r="77" spans="1:3" ht="15">
      <c r="A77" s="78" t="s">
        <v>1894</v>
      </c>
      <c r="B77" s="86" t="s">
        <v>250</v>
      </c>
      <c r="C77" s="78">
        <f>VLOOKUP(GroupVertices[[#This Row],[Vertex]],Vertices[],MATCH("ID",Vertices[[#Headers],[Vertex]:[Vertex Content Word Count]],0),FALSE)</f>
        <v>28</v>
      </c>
    </row>
    <row r="78" spans="1:3" ht="15">
      <c r="A78" s="78" t="s">
        <v>1894</v>
      </c>
      <c r="B78" s="86" t="s">
        <v>249</v>
      </c>
      <c r="C78" s="78">
        <f>VLOOKUP(GroupVertices[[#This Row],[Vertex]],Vertices[],MATCH("ID",Vertices[[#Headers],[Vertex]:[Vertex Content Word Count]],0),FALSE)</f>
        <v>14</v>
      </c>
    </row>
    <row r="79" spans="1:3" ht="15">
      <c r="A79" s="78" t="s">
        <v>1894</v>
      </c>
      <c r="B79" s="86" t="s">
        <v>243</v>
      </c>
      <c r="C79" s="78">
        <f>VLOOKUP(GroupVertices[[#This Row],[Vertex]],Vertices[],MATCH("ID",Vertices[[#Headers],[Vertex]:[Vertex Content Word Count]],0),FALSE)</f>
        <v>18</v>
      </c>
    </row>
    <row r="80" spans="1:3" ht="15">
      <c r="A80" s="78" t="s">
        <v>1894</v>
      </c>
      <c r="B80" s="86" t="s">
        <v>241</v>
      </c>
      <c r="C80" s="78">
        <f>VLOOKUP(GroupVertices[[#This Row],[Vertex]],Vertices[],MATCH("ID",Vertices[[#Headers],[Vertex]:[Vertex Content Word Count]],0),FALSE)</f>
        <v>16</v>
      </c>
    </row>
    <row r="81" spans="1:3" ht="15">
      <c r="A81" s="78" t="s">
        <v>1894</v>
      </c>
      <c r="B81" s="86" t="s">
        <v>240</v>
      </c>
      <c r="C81" s="78">
        <f>VLOOKUP(GroupVertices[[#This Row],[Vertex]],Vertices[],MATCH("ID",Vertices[[#Headers],[Vertex]:[Vertex Content Word Count]],0),FALSE)</f>
        <v>15</v>
      </c>
    </row>
    <row r="82" spans="1:3" ht="15">
      <c r="A82" s="78" t="s">
        <v>1894</v>
      </c>
      <c r="B82" s="86" t="s">
        <v>239</v>
      </c>
      <c r="C82" s="78">
        <f>VLOOKUP(GroupVertices[[#This Row],[Vertex]],Vertices[],MATCH("ID",Vertices[[#Headers],[Vertex]:[Vertex Content Word Count]],0),FALSE)</f>
        <v>13</v>
      </c>
    </row>
    <row r="83" spans="1:3" ht="15">
      <c r="A83" s="78" t="s">
        <v>1895</v>
      </c>
      <c r="B83" s="86" t="s">
        <v>242</v>
      </c>
      <c r="C83" s="78">
        <f>VLOOKUP(GroupVertices[[#This Row],[Vertex]],Vertices[],MATCH("ID",Vertices[[#Headers],[Vertex]:[Vertex Content Word Count]],0),FALSE)</f>
        <v>17</v>
      </c>
    </row>
    <row r="84" spans="1:3" ht="15">
      <c r="A84" s="78" t="s">
        <v>1895</v>
      </c>
      <c r="B84" s="86" t="s">
        <v>254</v>
      </c>
      <c r="C84" s="78">
        <f>VLOOKUP(GroupVertices[[#This Row],[Vertex]],Vertices[],MATCH("ID",Vertices[[#Headers],[Vertex]:[Vertex Content Word Count]],0),FALSE)</f>
        <v>31</v>
      </c>
    </row>
    <row r="85" spans="1:3" ht="15">
      <c r="A85" s="78" t="s">
        <v>1895</v>
      </c>
      <c r="B85" s="86" t="s">
        <v>292</v>
      </c>
      <c r="C85" s="78">
        <f>VLOOKUP(GroupVertices[[#This Row],[Vertex]],Vertices[],MATCH("ID",Vertices[[#Headers],[Vertex]:[Vertex Content Word Count]],0),FALSE)</f>
        <v>72</v>
      </c>
    </row>
    <row r="86" spans="1:3" ht="15">
      <c r="A86" s="78" t="s">
        <v>1895</v>
      </c>
      <c r="B86" s="86" t="s">
        <v>296</v>
      </c>
      <c r="C86" s="78">
        <f>VLOOKUP(GroupVertices[[#This Row],[Vertex]],Vertices[],MATCH("ID",Vertices[[#Headers],[Vertex]:[Vertex Content Word Count]],0),FALSE)</f>
        <v>77</v>
      </c>
    </row>
    <row r="87" spans="1:3" ht="15">
      <c r="A87" s="78" t="s">
        <v>1895</v>
      </c>
      <c r="B87" s="86" t="s">
        <v>301</v>
      </c>
      <c r="C87" s="78">
        <f>VLOOKUP(GroupVertices[[#This Row],[Vertex]],Vertices[],MATCH("ID",Vertices[[#Headers],[Vertex]:[Vertex Content Word Count]],0),FALSE)</f>
        <v>82</v>
      </c>
    </row>
    <row r="88" spans="1:3" ht="15">
      <c r="A88" s="78" t="s">
        <v>1895</v>
      </c>
      <c r="B88" s="86" t="s">
        <v>344</v>
      </c>
      <c r="C88" s="78">
        <f>VLOOKUP(GroupVertices[[#This Row],[Vertex]],Vertices[],MATCH("ID",Vertices[[#Headers],[Vertex]:[Vertex Content Word Count]],0),FALSE)</f>
        <v>128</v>
      </c>
    </row>
    <row r="89" spans="1:3" ht="15">
      <c r="A89" s="78" t="s">
        <v>1896</v>
      </c>
      <c r="B89" s="86" t="s">
        <v>285</v>
      </c>
      <c r="C89" s="78">
        <f>VLOOKUP(GroupVertices[[#This Row],[Vertex]],Vertices[],MATCH("ID",Vertices[[#Headers],[Vertex]:[Vertex Content Word Count]],0),FALSE)</f>
        <v>64</v>
      </c>
    </row>
    <row r="90" spans="1:3" ht="15">
      <c r="A90" s="78" t="s">
        <v>1896</v>
      </c>
      <c r="B90" s="86" t="s">
        <v>284</v>
      </c>
      <c r="C90" s="78">
        <f>VLOOKUP(GroupVertices[[#This Row],[Vertex]],Vertices[],MATCH("ID",Vertices[[#Headers],[Vertex]:[Vertex Content Word Count]],0),FALSE)</f>
        <v>35</v>
      </c>
    </row>
    <row r="91" spans="1:3" ht="15">
      <c r="A91" s="78" t="s">
        <v>1896</v>
      </c>
      <c r="B91" s="86" t="s">
        <v>282</v>
      </c>
      <c r="C91" s="78">
        <f>VLOOKUP(GroupVertices[[#This Row],[Vertex]],Vertices[],MATCH("ID",Vertices[[#Headers],[Vertex]:[Vertex Content Word Count]],0),FALSE)</f>
        <v>62</v>
      </c>
    </row>
    <row r="92" spans="1:3" ht="15">
      <c r="A92" s="78" t="s">
        <v>1896</v>
      </c>
      <c r="B92" s="86" t="s">
        <v>257</v>
      </c>
      <c r="C92" s="78">
        <f>VLOOKUP(GroupVertices[[#This Row],[Vertex]],Vertices[],MATCH("ID",Vertices[[#Headers],[Vertex]:[Vertex Content Word Count]],0),FALSE)</f>
        <v>36</v>
      </c>
    </row>
    <row r="93" spans="1:3" ht="15">
      <c r="A93" s="78" t="s">
        <v>1896</v>
      </c>
      <c r="B93" s="86" t="s">
        <v>256</v>
      </c>
      <c r="C93" s="78">
        <f>VLOOKUP(GroupVertices[[#This Row],[Vertex]],Vertices[],MATCH("ID",Vertices[[#Headers],[Vertex]:[Vertex Content Word Count]],0),FALSE)</f>
        <v>34</v>
      </c>
    </row>
    <row r="94" spans="1:3" ht="15">
      <c r="A94" s="78" t="s">
        <v>1897</v>
      </c>
      <c r="B94" s="86" t="s">
        <v>253</v>
      </c>
      <c r="C94" s="78">
        <f>VLOOKUP(GroupVertices[[#This Row],[Vertex]],Vertices[],MATCH("ID",Vertices[[#Headers],[Vertex]:[Vertex Content Word Count]],0),FALSE)</f>
        <v>30</v>
      </c>
    </row>
    <row r="95" spans="1:3" ht="15">
      <c r="A95" s="78" t="s">
        <v>1897</v>
      </c>
      <c r="B95" s="86" t="s">
        <v>356</v>
      </c>
      <c r="C95" s="78">
        <f>VLOOKUP(GroupVertices[[#This Row],[Vertex]],Vertices[],MATCH("ID",Vertices[[#Headers],[Vertex]:[Vertex Content Word Count]],0),FALSE)</f>
        <v>27</v>
      </c>
    </row>
    <row r="96" spans="1:3" ht="15">
      <c r="A96" s="78" t="s">
        <v>1897</v>
      </c>
      <c r="B96" s="86" t="s">
        <v>252</v>
      </c>
      <c r="C96" s="78">
        <f>VLOOKUP(GroupVertices[[#This Row],[Vertex]],Vertices[],MATCH("ID",Vertices[[#Headers],[Vertex]:[Vertex Content Word Count]],0),FALSE)</f>
        <v>26</v>
      </c>
    </row>
    <row r="97" spans="1:3" ht="15">
      <c r="A97" s="78" t="s">
        <v>1897</v>
      </c>
      <c r="B97" s="86" t="s">
        <v>251</v>
      </c>
      <c r="C97" s="78">
        <f>VLOOKUP(GroupVertices[[#This Row],[Vertex]],Vertices[],MATCH("ID",Vertices[[#Headers],[Vertex]:[Vertex Content Word Count]],0),FALSE)</f>
        <v>29</v>
      </c>
    </row>
    <row r="98" spans="1:3" ht="15">
      <c r="A98" s="78" t="s">
        <v>1897</v>
      </c>
      <c r="B98" s="86" t="s">
        <v>248</v>
      </c>
      <c r="C98" s="78">
        <f>VLOOKUP(GroupVertices[[#This Row],[Vertex]],Vertices[],MATCH("ID",Vertices[[#Headers],[Vertex]:[Vertex Content Word Count]],0),FALSE)</f>
        <v>25</v>
      </c>
    </row>
    <row r="99" spans="1:3" ht="15">
      <c r="A99" s="78" t="s">
        <v>1898</v>
      </c>
      <c r="B99" s="86" t="s">
        <v>332</v>
      </c>
      <c r="C99" s="78">
        <f>VLOOKUP(GroupVertices[[#This Row],[Vertex]],Vertices[],MATCH("ID",Vertices[[#Headers],[Vertex]:[Vertex Content Word Count]],0),FALSE)</f>
        <v>114</v>
      </c>
    </row>
    <row r="100" spans="1:3" ht="15">
      <c r="A100" s="78" t="s">
        <v>1898</v>
      </c>
      <c r="B100" s="86" t="s">
        <v>361</v>
      </c>
      <c r="C100" s="78">
        <f>VLOOKUP(GroupVertices[[#This Row],[Vertex]],Vertices[],MATCH("ID",Vertices[[#Headers],[Vertex]:[Vertex Content Word Count]],0),FALSE)</f>
        <v>113</v>
      </c>
    </row>
    <row r="101" spans="1:3" ht="15">
      <c r="A101" s="78" t="s">
        <v>1898</v>
      </c>
      <c r="B101" s="86" t="s">
        <v>331</v>
      </c>
      <c r="C101" s="78">
        <f>VLOOKUP(GroupVertices[[#This Row],[Vertex]],Vertices[],MATCH("ID",Vertices[[#Headers],[Vertex]:[Vertex Content Word Count]],0),FALSE)</f>
        <v>112</v>
      </c>
    </row>
    <row r="102" spans="1:3" ht="15">
      <c r="A102" s="78" t="s">
        <v>1898</v>
      </c>
      <c r="B102" s="86" t="s">
        <v>330</v>
      </c>
      <c r="C102" s="78">
        <f>VLOOKUP(GroupVertices[[#This Row],[Vertex]],Vertices[],MATCH("ID",Vertices[[#Headers],[Vertex]:[Vertex Content Word Count]],0),FALSE)</f>
        <v>111</v>
      </c>
    </row>
    <row r="103" spans="1:3" ht="15">
      <c r="A103" s="78" t="s">
        <v>1899</v>
      </c>
      <c r="B103" s="86" t="s">
        <v>326</v>
      </c>
      <c r="C103" s="78">
        <f>VLOOKUP(GroupVertices[[#This Row],[Vertex]],Vertices[],MATCH("ID",Vertices[[#Headers],[Vertex]:[Vertex Content Word Count]],0),FALSE)</f>
        <v>74</v>
      </c>
    </row>
    <row r="104" spans="1:3" ht="15">
      <c r="A104" s="78" t="s">
        <v>1899</v>
      </c>
      <c r="B104" s="86" t="s">
        <v>295</v>
      </c>
      <c r="C104" s="78">
        <f>VLOOKUP(GroupVertices[[#This Row],[Vertex]],Vertices[],MATCH("ID",Vertices[[#Headers],[Vertex]:[Vertex Content Word Count]],0),FALSE)</f>
        <v>76</v>
      </c>
    </row>
    <row r="105" spans="1:3" ht="15">
      <c r="A105" s="78" t="s">
        <v>1899</v>
      </c>
      <c r="B105" s="86" t="s">
        <v>294</v>
      </c>
      <c r="C105" s="78">
        <f>VLOOKUP(GroupVertices[[#This Row],[Vertex]],Vertices[],MATCH("ID",Vertices[[#Headers],[Vertex]:[Vertex Content Word Count]],0),FALSE)</f>
        <v>75</v>
      </c>
    </row>
    <row r="106" spans="1:3" ht="15">
      <c r="A106" s="78" t="s">
        <v>1899</v>
      </c>
      <c r="B106" s="86" t="s">
        <v>293</v>
      </c>
      <c r="C106" s="78">
        <f>VLOOKUP(GroupVertices[[#This Row],[Vertex]],Vertices[],MATCH("ID",Vertices[[#Headers],[Vertex]:[Vertex Content Word Count]],0),FALSE)</f>
        <v>73</v>
      </c>
    </row>
    <row r="107" spans="1:3" ht="15">
      <c r="A107" s="78" t="s">
        <v>1900</v>
      </c>
      <c r="B107" s="86" t="s">
        <v>274</v>
      </c>
      <c r="C107" s="78">
        <f>VLOOKUP(GroupVertices[[#This Row],[Vertex]],Vertices[],MATCH("ID",Vertices[[#Headers],[Vertex]:[Vertex Content Word Count]],0),FALSE)</f>
        <v>54</v>
      </c>
    </row>
    <row r="108" spans="1:3" ht="15">
      <c r="A108" s="78" t="s">
        <v>1900</v>
      </c>
      <c r="B108" s="86" t="s">
        <v>355</v>
      </c>
      <c r="C108" s="78">
        <f>VLOOKUP(GroupVertices[[#This Row],[Vertex]],Vertices[],MATCH("ID",Vertices[[#Headers],[Vertex]:[Vertex Content Word Count]],0),FALSE)</f>
        <v>21</v>
      </c>
    </row>
    <row r="109" spans="1:3" ht="15">
      <c r="A109" s="78" t="s">
        <v>1900</v>
      </c>
      <c r="B109" s="86" t="s">
        <v>273</v>
      </c>
      <c r="C109" s="78">
        <f>VLOOKUP(GroupVertices[[#This Row],[Vertex]],Vertices[],MATCH("ID",Vertices[[#Headers],[Vertex]:[Vertex Content Word Count]],0),FALSE)</f>
        <v>20</v>
      </c>
    </row>
    <row r="110" spans="1:3" ht="15">
      <c r="A110" s="78" t="s">
        <v>1900</v>
      </c>
      <c r="B110" s="86" t="s">
        <v>244</v>
      </c>
      <c r="C110" s="78">
        <f>VLOOKUP(GroupVertices[[#This Row],[Vertex]],Vertices[],MATCH("ID",Vertices[[#Headers],[Vertex]:[Vertex Content Word Count]],0),FALSE)</f>
        <v>19</v>
      </c>
    </row>
    <row r="111" spans="1:3" ht="15">
      <c r="A111" s="78" t="s">
        <v>1901</v>
      </c>
      <c r="B111" s="86" t="s">
        <v>259</v>
      </c>
      <c r="C111" s="78">
        <f>VLOOKUP(GroupVertices[[#This Row],[Vertex]],Vertices[],MATCH("ID",Vertices[[#Headers],[Vertex]:[Vertex Content Word Count]],0),FALSE)</f>
        <v>33</v>
      </c>
    </row>
    <row r="112" spans="1:3" ht="15">
      <c r="A112" s="78" t="s">
        <v>1901</v>
      </c>
      <c r="B112" s="86" t="s">
        <v>258</v>
      </c>
      <c r="C112" s="78">
        <f>VLOOKUP(GroupVertices[[#This Row],[Vertex]],Vertices[],MATCH("ID",Vertices[[#Headers],[Vertex]:[Vertex Content Word Count]],0),FALSE)</f>
        <v>24</v>
      </c>
    </row>
    <row r="113" spans="1:3" ht="15">
      <c r="A113" s="78" t="s">
        <v>1901</v>
      </c>
      <c r="B113" s="86" t="s">
        <v>255</v>
      </c>
      <c r="C113" s="78">
        <f>VLOOKUP(GroupVertices[[#This Row],[Vertex]],Vertices[],MATCH("ID",Vertices[[#Headers],[Vertex]:[Vertex Content Word Count]],0),FALSE)</f>
        <v>32</v>
      </c>
    </row>
    <row r="114" spans="1:3" ht="15">
      <c r="A114" s="78" t="s">
        <v>1901</v>
      </c>
      <c r="B114" s="86" t="s">
        <v>247</v>
      </c>
      <c r="C114" s="78">
        <f>VLOOKUP(GroupVertices[[#This Row],[Vertex]],Vertices[],MATCH("ID",Vertices[[#Headers],[Vertex]:[Vertex Content Word Count]],0),FALSE)</f>
        <v>23</v>
      </c>
    </row>
    <row r="115" spans="1:3" ht="15">
      <c r="A115" s="78" t="s">
        <v>1902</v>
      </c>
      <c r="B115" s="86" t="s">
        <v>238</v>
      </c>
      <c r="C115" s="78">
        <f>VLOOKUP(GroupVertices[[#This Row],[Vertex]],Vertices[],MATCH("ID",Vertices[[#Headers],[Vertex]:[Vertex Content Word Count]],0),FALSE)</f>
        <v>12</v>
      </c>
    </row>
    <row r="116" spans="1:3" ht="15">
      <c r="A116" s="78" t="s">
        <v>1902</v>
      </c>
      <c r="B116" s="86" t="s">
        <v>354</v>
      </c>
      <c r="C116" s="78">
        <f>VLOOKUP(GroupVertices[[#This Row],[Vertex]],Vertices[],MATCH("ID",Vertices[[#Headers],[Vertex]:[Vertex Content Word Count]],0),FALSE)</f>
        <v>11</v>
      </c>
    </row>
    <row r="117" spans="1:3" ht="15">
      <c r="A117" s="78" t="s">
        <v>1902</v>
      </c>
      <c r="B117" s="86" t="s">
        <v>353</v>
      </c>
      <c r="C117" s="78">
        <f>VLOOKUP(GroupVertices[[#This Row],[Vertex]],Vertices[],MATCH("ID",Vertices[[#Headers],[Vertex]:[Vertex Content Word Count]],0),FALSE)</f>
        <v>10</v>
      </c>
    </row>
    <row r="118" spans="1:3" ht="15">
      <c r="A118" s="78" t="s">
        <v>1902</v>
      </c>
      <c r="B118" s="86" t="s">
        <v>237</v>
      </c>
      <c r="C118" s="78">
        <f>VLOOKUP(GroupVertices[[#This Row],[Vertex]],Vertices[],MATCH("ID",Vertices[[#Headers],[Vertex]:[Vertex Content Word Count]],0),FALSE)</f>
        <v>9</v>
      </c>
    </row>
    <row r="119" spans="1:3" ht="15">
      <c r="A119" s="78" t="s">
        <v>1903</v>
      </c>
      <c r="B119" s="86" t="s">
        <v>350</v>
      </c>
      <c r="C119" s="78">
        <f>VLOOKUP(GroupVertices[[#This Row],[Vertex]],Vertices[],MATCH("ID",Vertices[[#Headers],[Vertex]:[Vertex Content Word Count]],0),FALSE)</f>
        <v>133</v>
      </c>
    </row>
    <row r="120" spans="1:3" ht="15">
      <c r="A120" s="78" t="s">
        <v>1903</v>
      </c>
      <c r="B120" s="86" t="s">
        <v>366</v>
      </c>
      <c r="C120" s="78">
        <f>VLOOKUP(GroupVertices[[#This Row],[Vertex]],Vertices[],MATCH("ID",Vertices[[#Headers],[Vertex]:[Vertex Content Word Count]],0),FALSE)</f>
        <v>135</v>
      </c>
    </row>
    <row r="121" spans="1:3" ht="15">
      <c r="A121" s="78" t="s">
        <v>1903</v>
      </c>
      <c r="B121" s="86" t="s">
        <v>365</v>
      </c>
      <c r="C121" s="78">
        <f>VLOOKUP(GroupVertices[[#This Row],[Vertex]],Vertices[],MATCH("ID",Vertices[[#Headers],[Vertex]:[Vertex Content Word Count]],0),FALSE)</f>
        <v>134</v>
      </c>
    </row>
    <row r="122" spans="1:3" ht="15">
      <c r="A122" s="78" t="s">
        <v>1904</v>
      </c>
      <c r="B122" s="86" t="s">
        <v>342</v>
      </c>
      <c r="C122" s="78">
        <f>VLOOKUP(GroupVertices[[#This Row],[Vertex]],Vertices[],MATCH("ID",Vertices[[#Headers],[Vertex]:[Vertex Content Word Count]],0),FALSE)</f>
        <v>124</v>
      </c>
    </row>
    <row r="123" spans="1:3" ht="15">
      <c r="A123" s="78" t="s">
        <v>1904</v>
      </c>
      <c r="B123" s="86" t="s">
        <v>363</v>
      </c>
      <c r="C123" s="78">
        <f>VLOOKUP(GroupVertices[[#This Row],[Vertex]],Vertices[],MATCH("ID",Vertices[[#Headers],[Vertex]:[Vertex Content Word Count]],0),FALSE)</f>
        <v>126</v>
      </c>
    </row>
    <row r="124" spans="1:3" ht="15">
      <c r="A124" s="78" t="s">
        <v>1904</v>
      </c>
      <c r="B124" s="86" t="s">
        <v>362</v>
      </c>
      <c r="C124" s="78">
        <f>VLOOKUP(GroupVertices[[#This Row],[Vertex]],Vertices[],MATCH("ID",Vertices[[#Headers],[Vertex]:[Vertex Content Word Count]],0),FALSE)</f>
        <v>125</v>
      </c>
    </row>
    <row r="125" spans="1:3" ht="15">
      <c r="A125" s="78" t="s">
        <v>1905</v>
      </c>
      <c r="B125" s="86" t="s">
        <v>300</v>
      </c>
      <c r="C125" s="78">
        <f>VLOOKUP(GroupVertices[[#This Row],[Vertex]],Vertices[],MATCH("ID",Vertices[[#Headers],[Vertex]:[Vertex Content Word Count]],0),FALSE)</f>
        <v>81</v>
      </c>
    </row>
    <row r="126" spans="1:3" ht="15">
      <c r="A126" s="78" t="s">
        <v>1905</v>
      </c>
      <c r="B126" s="86" t="s">
        <v>299</v>
      </c>
      <c r="C126" s="78">
        <f>VLOOKUP(GroupVertices[[#This Row],[Vertex]],Vertices[],MATCH("ID",Vertices[[#Headers],[Vertex]:[Vertex Content Word Count]],0),FALSE)</f>
        <v>71</v>
      </c>
    </row>
    <row r="127" spans="1:3" ht="15">
      <c r="A127" s="78" t="s">
        <v>1905</v>
      </c>
      <c r="B127" s="86" t="s">
        <v>291</v>
      </c>
      <c r="C127" s="78">
        <f>VLOOKUP(GroupVertices[[#This Row],[Vertex]],Vertices[],MATCH("ID",Vertices[[#Headers],[Vertex]:[Vertex Content Word Count]],0),FALSE)</f>
        <v>70</v>
      </c>
    </row>
    <row r="128" spans="1:3" ht="15">
      <c r="A128" s="78" t="s">
        <v>1906</v>
      </c>
      <c r="B128" s="86" t="s">
        <v>298</v>
      </c>
      <c r="C128" s="78">
        <f>VLOOKUP(GroupVertices[[#This Row],[Vertex]],Vertices[],MATCH("ID",Vertices[[#Headers],[Vertex]:[Vertex Content Word Count]],0),FALSE)</f>
        <v>80</v>
      </c>
    </row>
    <row r="129" spans="1:3" ht="15">
      <c r="A129" s="78" t="s">
        <v>1906</v>
      </c>
      <c r="B129" s="86" t="s">
        <v>359</v>
      </c>
      <c r="C129" s="78">
        <f>VLOOKUP(GroupVertices[[#This Row],[Vertex]],Vertices[],MATCH("ID",Vertices[[#Headers],[Vertex]:[Vertex Content Word Count]],0),FALSE)</f>
        <v>79</v>
      </c>
    </row>
    <row r="130" spans="1:3" ht="15">
      <c r="A130" s="78" t="s">
        <v>1906</v>
      </c>
      <c r="B130" s="86" t="s">
        <v>297</v>
      </c>
      <c r="C130" s="78">
        <f>VLOOKUP(GroupVertices[[#This Row],[Vertex]],Vertices[],MATCH("ID",Vertices[[#Headers],[Vertex]:[Vertex Content Word Count]],0),FALSE)</f>
        <v>78</v>
      </c>
    </row>
    <row r="131" spans="1:3" ht="15">
      <c r="A131" s="78" t="s">
        <v>1907</v>
      </c>
      <c r="B131" s="86" t="s">
        <v>349</v>
      </c>
      <c r="C131" s="78">
        <f>VLOOKUP(GroupVertices[[#This Row],[Vertex]],Vertices[],MATCH("ID",Vertices[[#Headers],[Vertex]:[Vertex Content Word Count]],0),FALSE)</f>
        <v>131</v>
      </c>
    </row>
    <row r="132" spans="1:3" ht="15">
      <c r="A132" s="78" t="s">
        <v>1907</v>
      </c>
      <c r="B132" s="86" t="s">
        <v>364</v>
      </c>
      <c r="C132" s="78">
        <f>VLOOKUP(GroupVertices[[#This Row],[Vertex]],Vertices[],MATCH("ID",Vertices[[#Headers],[Vertex]:[Vertex Content Word Count]],0),FALSE)</f>
        <v>132</v>
      </c>
    </row>
    <row r="133" spans="1:3" ht="15">
      <c r="A133" s="78" t="s">
        <v>1908</v>
      </c>
      <c r="B133" s="86" t="s">
        <v>340</v>
      </c>
      <c r="C133" s="78">
        <f>VLOOKUP(GroupVertices[[#This Row],[Vertex]],Vertices[],MATCH("ID",Vertices[[#Headers],[Vertex]:[Vertex Content Word Count]],0),FALSE)</f>
        <v>122</v>
      </c>
    </row>
    <row r="134" spans="1:3" ht="15">
      <c r="A134" s="78" t="s">
        <v>1908</v>
      </c>
      <c r="B134" s="86" t="s">
        <v>339</v>
      </c>
      <c r="C134" s="78">
        <f>VLOOKUP(GroupVertices[[#This Row],[Vertex]],Vertices[],MATCH("ID",Vertices[[#Headers],[Vertex]:[Vertex Content Word Count]],0),FALSE)</f>
        <v>121</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1927</v>
      </c>
      <c r="B2" s="34" t="s">
        <v>191</v>
      </c>
      <c r="D2" s="31">
        <f>MIN(Vertices[Degree])</f>
        <v>0</v>
      </c>
      <c r="E2" s="3">
        <f>COUNTIF(Vertices[Degree],"&gt;= "&amp;D2)-COUNTIF(Vertices[Degree],"&gt;="&amp;D3)</f>
        <v>0</v>
      </c>
      <c r="F2" s="37">
        <f>MIN(Vertices[In-Degree])</f>
        <v>0</v>
      </c>
      <c r="G2" s="38">
        <f>COUNTIF(Vertices[In-Degree],"&gt;= "&amp;F2)-COUNTIF(Vertices[In-Degree],"&gt;="&amp;F3)</f>
        <v>108</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121</v>
      </c>
      <c r="L2" s="37">
        <f>MIN(Vertices[Closeness Centrality])</f>
        <v>0</v>
      </c>
      <c r="M2" s="38">
        <f>COUNTIF(Vertices[Closeness Centrality],"&gt;= "&amp;L2)-COUNTIF(Vertices[Closeness Centrality],"&gt;="&amp;L3)</f>
        <v>85</v>
      </c>
      <c r="N2" s="37">
        <f>MIN(Vertices[Eigenvector Centrality])</f>
        <v>0</v>
      </c>
      <c r="O2" s="38">
        <f>COUNTIF(Vertices[Eigenvector Centrality],"&gt;= "&amp;N2)-COUNTIF(Vertices[Eigenvector Centrality],"&gt;="&amp;N3)</f>
        <v>63</v>
      </c>
      <c r="P2" s="37">
        <f>MIN(Vertices[PageRank])</f>
        <v>0.364766</v>
      </c>
      <c r="Q2" s="38">
        <f>COUNTIF(Vertices[PageRank],"&gt;= "&amp;P2)-COUNTIF(Vertices[PageRank],"&gt;="&amp;P3)</f>
        <v>8</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6"/>
      <c r="B3" s="116"/>
      <c r="D3" s="32">
        <f aca="true" t="shared" si="1" ref="D3:D26">D2+($D$57-$D$2)/BinDivisor</f>
        <v>0</v>
      </c>
      <c r="E3" s="3">
        <f>COUNTIF(Vertices[Degree],"&gt;= "&amp;D3)-COUNTIF(Vertices[Degree],"&gt;="&amp;D4)</f>
        <v>0</v>
      </c>
      <c r="F3" s="39">
        <f aca="true" t="shared" si="2" ref="F3:F26">F2+($F$57-$F$2)/BinDivisor</f>
        <v>1.2181818181818183</v>
      </c>
      <c r="G3" s="40">
        <f>COUNTIF(Vertices[In-Degree],"&gt;= "&amp;F3)-COUNTIF(Vertices[In-Degree],"&gt;="&amp;F4)</f>
        <v>9</v>
      </c>
      <c r="H3" s="39">
        <f aca="true" t="shared" si="3" ref="H3:H26">H2+($H$57-$H$2)/BinDivisor</f>
        <v>0.12727272727272726</v>
      </c>
      <c r="I3" s="40">
        <f>COUNTIF(Vertices[Out-Degree],"&gt;= "&amp;H3)-COUNTIF(Vertices[Out-Degree],"&gt;="&amp;H4)</f>
        <v>0</v>
      </c>
      <c r="J3" s="39">
        <f aca="true" t="shared" si="4" ref="J3:J26">J2+($J$57-$J$2)/BinDivisor</f>
        <v>28.47028347272727</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0.001049890909090909</v>
      </c>
      <c r="O3" s="40">
        <f>COUNTIF(Vertices[Eigenvector Centrality],"&gt;= "&amp;N3)-COUNTIF(Vertices[Eigenvector Centrality],"&gt;="&amp;N4)</f>
        <v>1</v>
      </c>
      <c r="P3" s="39">
        <f aca="true" t="shared" si="7" ref="P3:P26">P2+($P$57-$P$2)/BinDivisor</f>
        <v>0.5162686181818181</v>
      </c>
      <c r="Q3" s="40">
        <f>COUNTIF(Vertices[PageRank],"&gt;= "&amp;P3)-COUNTIF(Vertices[PageRank],"&gt;="&amp;P4)</f>
        <v>69</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2.4363636363636365</v>
      </c>
      <c r="G4" s="38">
        <f>COUNTIF(Vertices[In-Degree],"&gt;= "&amp;F4)-COUNTIF(Vertices[In-Degree],"&gt;="&amp;F5)</f>
        <v>5</v>
      </c>
      <c r="H4" s="37">
        <f t="shared" si="3"/>
        <v>0.2545454545454545</v>
      </c>
      <c r="I4" s="38">
        <f>COUNTIF(Vertices[Out-Degree],"&gt;= "&amp;H4)-COUNTIF(Vertices[Out-Degree],"&gt;="&amp;H5)</f>
        <v>0</v>
      </c>
      <c r="J4" s="37">
        <f t="shared" si="4"/>
        <v>56.94056694545454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0.002099781818181818</v>
      </c>
      <c r="O4" s="38">
        <f>COUNTIF(Vertices[Eigenvector Centrality],"&gt;= "&amp;N4)-COUNTIF(Vertices[Eigenvector Centrality],"&gt;="&amp;N5)</f>
        <v>0</v>
      </c>
      <c r="P4" s="37">
        <f t="shared" si="7"/>
        <v>0.6677712363636363</v>
      </c>
      <c r="Q4" s="38">
        <f>COUNTIF(Vertices[PageRank],"&gt;= "&amp;P4)-COUNTIF(Vertices[PageRank],"&gt;="&amp;P5)</f>
        <v>18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6"/>
      <c r="B5" s="116"/>
      <c r="D5" s="32">
        <f t="shared" si="1"/>
        <v>0</v>
      </c>
      <c r="E5" s="3">
        <f>COUNTIF(Vertices[Degree],"&gt;= "&amp;D5)-COUNTIF(Vertices[Degree],"&gt;="&amp;D6)</f>
        <v>0</v>
      </c>
      <c r="F5" s="39">
        <f t="shared" si="2"/>
        <v>3.6545454545454548</v>
      </c>
      <c r="G5" s="40">
        <f>COUNTIF(Vertices[In-Degree],"&gt;= "&amp;F5)-COUNTIF(Vertices[In-Degree],"&gt;="&amp;F6)</f>
        <v>2</v>
      </c>
      <c r="H5" s="39">
        <f t="shared" si="3"/>
        <v>0.3818181818181818</v>
      </c>
      <c r="I5" s="40">
        <f>COUNTIF(Vertices[Out-Degree],"&gt;= "&amp;H5)-COUNTIF(Vertices[Out-Degree],"&gt;="&amp;H6)</f>
        <v>0</v>
      </c>
      <c r="J5" s="39">
        <f t="shared" si="4"/>
        <v>85.41085041818181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0.0031496727272727273</v>
      </c>
      <c r="O5" s="40">
        <f>COUNTIF(Vertices[Eigenvector Centrality],"&gt;= "&amp;N5)-COUNTIF(Vertices[Eigenvector Centrality],"&gt;="&amp;N6)</f>
        <v>0</v>
      </c>
      <c r="P5" s="39">
        <f t="shared" si="7"/>
        <v>0.8192738545454545</v>
      </c>
      <c r="Q5" s="40">
        <f>COUNTIF(Vertices[PageRank],"&gt;= "&amp;P5)-COUNTIF(Vertices[PageRank],"&gt;="&amp;P6)</f>
        <v>4</v>
      </c>
      <c r="R5" s="39">
        <f t="shared" si="8"/>
        <v>0.02727272727272727</v>
      </c>
      <c r="S5" s="44">
        <f>COUNTIF(Vertices[Clustering Coefficient],"&gt;= "&amp;R5)-COUNTIF(Vertices[Clustering Coefficient],"&gt;="&amp;R6)</f>
        <v>2</v>
      </c>
      <c r="T5" s="39" t="e">
        <f ca="1" t="shared" si="9"/>
        <v>#REF!</v>
      </c>
      <c r="U5" s="40" t="e">
        <f ca="1" t="shared" si="0"/>
        <v>#REF!</v>
      </c>
    </row>
    <row r="6" spans="1:21" ht="15">
      <c r="A6" s="34" t="s">
        <v>148</v>
      </c>
      <c r="B6" s="34">
        <v>318</v>
      </c>
      <c r="D6" s="32">
        <f t="shared" si="1"/>
        <v>0</v>
      </c>
      <c r="E6" s="3">
        <f>COUNTIF(Vertices[Degree],"&gt;= "&amp;D6)-COUNTIF(Vertices[Degree],"&gt;="&amp;D7)</f>
        <v>0</v>
      </c>
      <c r="F6" s="37">
        <f t="shared" si="2"/>
        <v>4.872727272727273</v>
      </c>
      <c r="G6" s="38">
        <f>COUNTIF(Vertices[In-Degree],"&gt;= "&amp;F6)-COUNTIF(Vertices[In-Degree],"&gt;="&amp;F7)</f>
        <v>5</v>
      </c>
      <c r="H6" s="37">
        <f t="shared" si="3"/>
        <v>0.509090909090909</v>
      </c>
      <c r="I6" s="38">
        <f>COUNTIF(Vertices[Out-Degree],"&gt;= "&amp;H6)-COUNTIF(Vertices[Out-Degree],"&gt;="&amp;H7)</f>
        <v>0</v>
      </c>
      <c r="J6" s="37">
        <f t="shared" si="4"/>
        <v>113.88113389090908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0.004199563636363636</v>
      </c>
      <c r="O6" s="38">
        <f>COUNTIF(Vertices[Eigenvector Centrality],"&gt;= "&amp;N6)-COUNTIF(Vertices[Eigenvector Centrality],"&gt;="&amp;N7)</f>
        <v>0</v>
      </c>
      <c r="P6" s="37">
        <f t="shared" si="7"/>
        <v>0.9707764727272727</v>
      </c>
      <c r="Q6" s="38">
        <f>COUNTIF(Vertices[PageRank],"&gt;= "&amp;P6)-COUNTIF(Vertices[PageRank],"&gt;="&amp;P7)</f>
        <v>12</v>
      </c>
      <c r="R6" s="37">
        <f t="shared" si="8"/>
        <v>0.03636363636363636</v>
      </c>
      <c r="S6" s="43">
        <f>COUNTIF(Vertices[Clustering Coefficient],"&gt;= "&amp;R6)-COUNTIF(Vertices[Clustering Coefficient],"&gt;="&amp;R7)</f>
        <v>2</v>
      </c>
      <c r="T6" s="37" t="e">
        <f ca="1" t="shared" si="9"/>
        <v>#REF!</v>
      </c>
      <c r="U6" s="38" t="e">
        <f ca="1" t="shared" si="0"/>
        <v>#REF!</v>
      </c>
    </row>
    <row r="7" spans="1:21" ht="15">
      <c r="A7" s="34" t="s">
        <v>149</v>
      </c>
      <c r="B7" s="34">
        <v>52</v>
      </c>
      <c r="D7" s="32">
        <f t="shared" si="1"/>
        <v>0</v>
      </c>
      <c r="E7" s="3">
        <f>COUNTIF(Vertices[Degree],"&gt;= "&amp;D7)-COUNTIF(Vertices[Degree],"&gt;="&amp;D8)</f>
        <v>0</v>
      </c>
      <c r="F7" s="39">
        <f t="shared" si="2"/>
        <v>6.090909090909092</v>
      </c>
      <c r="G7" s="40">
        <f>COUNTIF(Vertices[In-Degree],"&gt;= "&amp;F7)-COUNTIF(Vertices[In-Degree],"&gt;="&amp;F8)</f>
        <v>0</v>
      </c>
      <c r="H7" s="39">
        <f t="shared" si="3"/>
        <v>0.6363636363636362</v>
      </c>
      <c r="I7" s="40">
        <f>COUNTIF(Vertices[Out-Degree],"&gt;= "&amp;H7)-COUNTIF(Vertices[Out-Degree],"&gt;="&amp;H8)</f>
        <v>0</v>
      </c>
      <c r="J7" s="39">
        <f t="shared" si="4"/>
        <v>142.35141736363636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0.005249454545454545</v>
      </c>
      <c r="O7" s="40">
        <f>COUNTIF(Vertices[Eigenvector Centrality],"&gt;= "&amp;N7)-COUNTIF(Vertices[Eigenvector Centrality],"&gt;="&amp;N8)</f>
        <v>0</v>
      </c>
      <c r="P7" s="39">
        <f t="shared" si="7"/>
        <v>1.122279090909091</v>
      </c>
      <c r="Q7" s="40">
        <f>COUNTIF(Vertices[PageRank],"&gt;= "&amp;P7)-COUNTIF(Vertices[PageRank],"&gt;="&amp;P8)</f>
        <v>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370</v>
      </c>
      <c r="D8" s="32">
        <f t="shared" si="1"/>
        <v>0</v>
      </c>
      <c r="E8" s="3">
        <f>COUNTIF(Vertices[Degree],"&gt;= "&amp;D8)-COUNTIF(Vertices[Degree],"&gt;="&amp;D9)</f>
        <v>0</v>
      </c>
      <c r="F8" s="37">
        <f t="shared" si="2"/>
        <v>7.30909090909091</v>
      </c>
      <c r="G8" s="38">
        <f>COUNTIF(Vertices[In-Degree],"&gt;= "&amp;F8)-COUNTIF(Vertices[In-Degree],"&gt;="&amp;F9)</f>
        <v>0</v>
      </c>
      <c r="H8" s="37">
        <f t="shared" si="3"/>
        <v>0.7636363636363634</v>
      </c>
      <c r="I8" s="38">
        <f>COUNTIF(Vertices[Out-Degree],"&gt;= "&amp;H8)-COUNTIF(Vertices[Out-Degree],"&gt;="&amp;H9)</f>
        <v>0</v>
      </c>
      <c r="J8" s="37">
        <f t="shared" si="4"/>
        <v>170.82170083636362</v>
      </c>
      <c r="K8" s="38">
        <f>COUNTIF(Vertices[Betweenness Centrality],"&gt;= "&amp;J8)-COUNTIF(Vertices[Betweenness Centrality],"&gt;="&amp;J9)</f>
        <v>0</v>
      </c>
      <c r="L8" s="37">
        <f t="shared" si="5"/>
        <v>0.1090909090909091</v>
      </c>
      <c r="M8" s="38">
        <f>COUNTIF(Vertices[Closeness Centrality],"&gt;= "&amp;L8)-COUNTIF(Vertices[Closeness Centrality],"&gt;="&amp;L9)</f>
        <v>9</v>
      </c>
      <c r="N8" s="37">
        <f t="shared" si="6"/>
        <v>0.006299345454545454</v>
      </c>
      <c r="O8" s="38">
        <f>COUNTIF(Vertices[Eigenvector Centrality],"&gt;= "&amp;N8)-COUNTIF(Vertices[Eigenvector Centrality],"&gt;="&amp;N9)</f>
        <v>3</v>
      </c>
      <c r="P8" s="37">
        <f t="shared" si="7"/>
        <v>1.2737817090909092</v>
      </c>
      <c r="Q8" s="38">
        <f>COUNTIF(Vertices[PageRank],"&gt;= "&amp;P8)-COUNTIF(Vertices[PageRank],"&gt;="&amp;P9)</f>
        <v>3</v>
      </c>
      <c r="R8" s="37">
        <f t="shared" si="8"/>
        <v>0.05454545454545455</v>
      </c>
      <c r="S8" s="43">
        <f>COUNTIF(Vertices[Clustering Coefficient],"&gt;= "&amp;R8)-COUNTIF(Vertices[Clustering Coefficient],"&gt;="&amp;R9)</f>
        <v>0</v>
      </c>
      <c r="T8" s="37" t="e">
        <f ca="1" t="shared" si="9"/>
        <v>#REF!</v>
      </c>
      <c r="U8" s="38" t="e">
        <f ca="1" t="shared" si="0"/>
        <v>#REF!</v>
      </c>
    </row>
    <row r="9" spans="1:21" ht="15">
      <c r="A9" s="116"/>
      <c r="B9" s="116"/>
      <c r="D9" s="32">
        <f t="shared" si="1"/>
        <v>0</v>
      </c>
      <c r="E9" s="3">
        <f>COUNTIF(Vertices[Degree],"&gt;= "&amp;D9)-COUNTIF(Vertices[Degree],"&gt;="&amp;D10)</f>
        <v>0</v>
      </c>
      <c r="F9" s="39">
        <f t="shared" si="2"/>
        <v>8.52727272727273</v>
      </c>
      <c r="G9" s="40">
        <f>COUNTIF(Vertices[In-Degree],"&gt;= "&amp;F9)-COUNTIF(Vertices[In-Degree],"&gt;="&amp;F10)</f>
        <v>0</v>
      </c>
      <c r="H9" s="39">
        <f t="shared" si="3"/>
        <v>0.8909090909090907</v>
      </c>
      <c r="I9" s="40">
        <f>COUNTIF(Vertices[Out-Degree],"&gt;= "&amp;H9)-COUNTIF(Vertices[Out-Degree],"&gt;="&amp;H10)</f>
        <v>33</v>
      </c>
      <c r="J9" s="39">
        <f t="shared" si="4"/>
        <v>199.29198430909088</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0.007349236363636363</v>
      </c>
      <c r="O9" s="40">
        <f>COUNTIF(Vertices[Eigenvector Centrality],"&gt;= "&amp;N9)-COUNTIF(Vertices[Eigenvector Centrality],"&gt;="&amp;N10)</f>
        <v>0</v>
      </c>
      <c r="P9" s="39">
        <f t="shared" si="7"/>
        <v>1.4252843272727274</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1928</v>
      </c>
      <c r="B10" s="34">
        <v>3</v>
      </c>
      <c r="D10" s="32">
        <f t="shared" si="1"/>
        <v>0</v>
      </c>
      <c r="E10" s="3">
        <f>COUNTIF(Vertices[Degree],"&gt;= "&amp;D10)-COUNTIF(Vertices[Degree],"&gt;="&amp;D11)</f>
        <v>0</v>
      </c>
      <c r="F10" s="37">
        <f t="shared" si="2"/>
        <v>9.745454545454548</v>
      </c>
      <c r="G10" s="38">
        <f>COUNTIF(Vertices[In-Degree],"&gt;= "&amp;F10)-COUNTIF(Vertices[In-Degree],"&gt;="&amp;F11)</f>
        <v>0</v>
      </c>
      <c r="H10" s="37">
        <f t="shared" si="3"/>
        <v>1.0181818181818179</v>
      </c>
      <c r="I10" s="38">
        <f>COUNTIF(Vertices[Out-Degree],"&gt;= "&amp;H10)-COUNTIF(Vertices[Out-Degree],"&gt;="&amp;H11)</f>
        <v>0</v>
      </c>
      <c r="J10" s="37">
        <f t="shared" si="4"/>
        <v>227.76226778181814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0.008399127272727272</v>
      </c>
      <c r="O10" s="38">
        <f>COUNTIF(Vertices[Eigenvector Centrality],"&gt;= "&amp;N10)-COUNTIF(Vertices[Eigenvector Centrality],"&gt;="&amp;N11)</f>
        <v>0</v>
      </c>
      <c r="P10" s="37">
        <f t="shared" si="7"/>
        <v>1.5767869454545456</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6"/>
      <c r="B11" s="116"/>
      <c r="D11" s="32">
        <f t="shared" si="1"/>
        <v>0</v>
      </c>
      <c r="E11" s="3">
        <f>COUNTIF(Vertices[Degree],"&gt;= "&amp;D11)-COUNTIF(Vertices[Degree],"&gt;="&amp;D12)</f>
        <v>0</v>
      </c>
      <c r="F11" s="39">
        <f t="shared" si="2"/>
        <v>10.963636363636367</v>
      </c>
      <c r="G11" s="40">
        <f>COUNTIF(Vertices[In-Degree],"&gt;= "&amp;F11)-COUNTIF(Vertices[In-Degree],"&gt;="&amp;F12)</f>
        <v>0</v>
      </c>
      <c r="H11" s="39">
        <f t="shared" si="3"/>
        <v>1.145454545454545</v>
      </c>
      <c r="I11" s="40">
        <f>COUNTIF(Vertices[Out-Degree],"&gt;= "&amp;H11)-COUNTIF(Vertices[Out-Degree],"&gt;="&amp;H12)</f>
        <v>0</v>
      </c>
      <c r="J11" s="39">
        <f t="shared" si="4"/>
        <v>256.2325512545454</v>
      </c>
      <c r="K11" s="40">
        <f>COUNTIF(Vertices[Betweenness Centrality],"&gt;= "&amp;J11)-COUNTIF(Vertices[Betweenness Centrality],"&gt;="&amp;J12)</f>
        <v>0</v>
      </c>
      <c r="L11" s="39">
        <f t="shared" si="5"/>
        <v>0.16363636363636366</v>
      </c>
      <c r="M11" s="40">
        <f>COUNTIF(Vertices[Closeness Centrality],"&gt;= "&amp;L11)-COUNTIF(Vertices[Closeness Centrality],"&gt;="&amp;L12)</f>
        <v>6</v>
      </c>
      <c r="N11" s="39">
        <f t="shared" si="6"/>
        <v>0.009449018181818182</v>
      </c>
      <c r="O11" s="40">
        <f>COUNTIF(Vertices[Eigenvector Centrality],"&gt;= "&amp;N11)-COUNTIF(Vertices[Eigenvector Centrality],"&gt;="&amp;N12)</f>
        <v>0</v>
      </c>
      <c r="P11" s="39">
        <f t="shared" si="7"/>
        <v>1.7282895636363638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368</v>
      </c>
      <c r="B12" s="34">
        <v>255</v>
      </c>
      <c r="D12" s="32">
        <f t="shared" si="1"/>
        <v>0</v>
      </c>
      <c r="E12" s="3">
        <f>COUNTIF(Vertices[Degree],"&gt;= "&amp;D12)-COUNTIF(Vertices[Degree],"&gt;="&amp;D13)</f>
        <v>0</v>
      </c>
      <c r="F12" s="37">
        <f t="shared" si="2"/>
        <v>12.181818181818185</v>
      </c>
      <c r="G12" s="38">
        <f>COUNTIF(Vertices[In-Degree],"&gt;= "&amp;F12)-COUNTIF(Vertices[In-Degree],"&gt;="&amp;F13)</f>
        <v>0</v>
      </c>
      <c r="H12" s="37">
        <f t="shared" si="3"/>
        <v>1.2727272727272723</v>
      </c>
      <c r="I12" s="38">
        <f>COUNTIF(Vertices[Out-Degree],"&gt;= "&amp;H12)-COUNTIF(Vertices[Out-Degree],"&gt;="&amp;H13)</f>
        <v>0</v>
      </c>
      <c r="J12" s="37">
        <f t="shared" si="4"/>
        <v>284.70283472727266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0.010498909090909092</v>
      </c>
      <c r="O12" s="38">
        <f>COUNTIF(Vertices[Eigenvector Centrality],"&gt;= "&amp;N12)-COUNTIF(Vertices[Eigenvector Centrality],"&gt;="&amp;N13)</f>
        <v>2</v>
      </c>
      <c r="P12" s="37">
        <f t="shared" si="7"/>
        <v>1.879792181818182</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367</v>
      </c>
      <c r="B13" s="34">
        <v>102</v>
      </c>
      <c r="D13" s="32">
        <f t="shared" si="1"/>
        <v>0</v>
      </c>
      <c r="E13" s="3">
        <f>COUNTIF(Vertices[Degree],"&gt;= "&amp;D13)-COUNTIF(Vertices[Degree],"&gt;="&amp;D14)</f>
        <v>0</v>
      </c>
      <c r="F13" s="39">
        <f t="shared" si="2"/>
        <v>13.400000000000004</v>
      </c>
      <c r="G13" s="40">
        <f>COUNTIF(Vertices[In-Degree],"&gt;= "&amp;F13)-COUNTIF(Vertices[In-Degree],"&gt;="&amp;F14)</f>
        <v>0</v>
      </c>
      <c r="H13" s="39">
        <f t="shared" si="3"/>
        <v>1.3999999999999995</v>
      </c>
      <c r="I13" s="40">
        <f>COUNTIF(Vertices[Out-Degree],"&gt;= "&amp;H13)-COUNTIF(Vertices[Out-Degree],"&gt;="&amp;H14)</f>
        <v>0</v>
      </c>
      <c r="J13" s="39">
        <f t="shared" si="4"/>
        <v>313.1731181999999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0.011548800000000001</v>
      </c>
      <c r="O13" s="40">
        <f>COUNTIF(Vertices[Eigenvector Centrality],"&gt;= "&amp;N13)-COUNTIF(Vertices[Eigenvector Centrality],"&gt;="&amp;N14)</f>
        <v>59</v>
      </c>
      <c r="P13" s="39">
        <f t="shared" si="7"/>
        <v>2.0312948</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196</v>
      </c>
      <c r="B14" s="34">
        <v>13</v>
      </c>
      <c r="D14" s="32">
        <f t="shared" si="1"/>
        <v>0</v>
      </c>
      <c r="E14" s="3">
        <f>COUNTIF(Vertices[Degree],"&gt;= "&amp;D14)-COUNTIF(Vertices[Degree],"&gt;="&amp;D15)</f>
        <v>0</v>
      </c>
      <c r="F14" s="37">
        <f t="shared" si="2"/>
        <v>14.618181818181823</v>
      </c>
      <c r="G14" s="38">
        <f>COUNTIF(Vertices[In-Degree],"&gt;= "&amp;F14)-COUNTIF(Vertices[In-Degree],"&gt;="&amp;F15)</f>
        <v>0</v>
      </c>
      <c r="H14" s="37">
        <f t="shared" si="3"/>
        <v>1.5272727272727267</v>
      </c>
      <c r="I14" s="38">
        <f>COUNTIF(Vertices[Out-Degree],"&gt;= "&amp;H14)-COUNTIF(Vertices[Out-Degree],"&gt;="&amp;H15)</f>
        <v>0</v>
      </c>
      <c r="J14" s="37">
        <f t="shared" si="4"/>
        <v>341.6434016727272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0.012598690909090911</v>
      </c>
      <c r="O14" s="38">
        <f>COUNTIF(Vertices[Eigenvector Centrality],"&gt;= "&amp;N14)-COUNTIF(Vertices[Eigenvector Centrality],"&gt;="&amp;N15)</f>
        <v>1</v>
      </c>
      <c r="P14" s="37">
        <f t="shared" si="7"/>
        <v>2.182797418181818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6"/>
      <c r="B15" s="116"/>
      <c r="D15" s="32">
        <f t="shared" si="1"/>
        <v>0</v>
      </c>
      <c r="E15" s="3">
        <f>COUNTIF(Vertices[Degree],"&gt;= "&amp;D15)-COUNTIF(Vertices[Degree],"&gt;="&amp;D16)</f>
        <v>0</v>
      </c>
      <c r="F15" s="39">
        <f t="shared" si="2"/>
        <v>15.836363636363641</v>
      </c>
      <c r="G15" s="40">
        <f>COUNTIF(Vertices[In-Degree],"&gt;= "&amp;F15)-COUNTIF(Vertices[In-Degree],"&gt;="&amp;F16)</f>
        <v>0</v>
      </c>
      <c r="H15" s="39">
        <f t="shared" si="3"/>
        <v>1.6545454545454539</v>
      </c>
      <c r="I15" s="40">
        <f>COUNTIF(Vertices[Out-Degree],"&gt;= "&amp;H15)-COUNTIF(Vertices[Out-Degree],"&gt;="&amp;H16)</f>
        <v>0</v>
      </c>
      <c r="J15" s="39">
        <f t="shared" si="4"/>
        <v>370.11368514545444</v>
      </c>
      <c r="K15" s="40">
        <f>COUNTIF(Vertices[Betweenness Centrality],"&gt;= "&amp;J15)-COUNTIF(Vertices[Betweenness Centrality],"&gt;="&amp;J16)</f>
        <v>0</v>
      </c>
      <c r="L15" s="39">
        <f t="shared" si="5"/>
        <v>0.23636363636363641</v>
      </c>
      <c r="M15" s="40">
        <f>COUNTIF(Vertices[Closeness Centrality],"&gt;= "&amp;L15)-COUNTIF(Vertices[Closeness Centrality],"&gt;="&amp;L16)</f>
        <v>9</v>
      </c>
      <c r="N15" s="39">
        <f t="shared" si="6"/>
        <v>0.01364858181818182</v>
      </c>
      <c r="O15" s="40">
        <f>COUNTIF(Vertices[Eigenvector Centrality],"&gt;= "&amp;N15)-COUNTIF(Vertices[Eigenvector Centrality],"&gt;="&amp;N16)</f>
        <v>0</v>
      </c>
      <c r="P15" s="39">
        <f t="shared" si="7"/>
        <v>2.334300036363636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16</v>
      </c>
      <c r="D16" s="32">
        <f t="shared" si="1"/>
        <v>0</v>
      </c>
      <c r="E16" s="3">
        <f>COUNTIF(Vertices[Degree],"&gt;= "&amp;D16)-COUNTIF(Vertices[Degree],"&gt;="&amp;D17)</f>
        <v>0</v>
      </c>
      <c r="F16" s="37">
        <f t="shared" si="2"/>
        <v>17.05454545454546</v>
      </c>
      <c r="G16" s="38">
        <f>COUNTIF(Vertices[In-Degree],"&gt;= "&amp;F16)-COUNTIF(Vertices[In-Degree],"&gt;="&amp;F17)</f>
        <v>0</v>
      </c>
      <c r="H16" s="37">
        <f t="shared" si="3"/>
        <v>1.781818181818181</v>
      </c>
      <c r="I16" s="38">
        <f>COUNTIF(Vertices[Out-Degree],"&gt;= "&amp;H16)-COUNTIF(Vertices[Out-Degree],"&gt;="&amp;H17)</f>
        <v>0</v>
      </c>
      <c r="J16" s="37">
        <f t="shared" si="4"/>
        <v>398.5839686181817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0.01469847272727273</v>
      </c>
      <c r="O16" s="38">
        <f>COUNTIF(Vertices[Eigenvector Centrality],"&gt;= "&amp;N16)-COUNTIF(Vertices[Eigenvector Centrality],"&gt;="&amp;N17)</f>
        <v>0</v>
      </c>
      <c r="P16" s="37">
        <f t="shared" si="7"/>
        <v>2.485802654545454</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116"/>
      <c r="B17" s="116"/>
      <c r="D17" s="32">
        <f t="shared" si="1"/>
        <v>0</v>
      </c>
      <c r="E17" s="3">
        <f>COUNTIF(Vertices[Degree],"&gt;= "&amp;D17)-COUNTIF(Vertices[Degree],"&gt;="&amp;D18)</f>
        <v>0</v>
      </c>
      <c r="F17" s="39">
        <f t="shared" si="2"/>
        <v>18.272727272727277</v>
      </c>
      <c r="G17" s="40">
        <f>COUNTIF(Vertices[In-Degree],"&gt;= "&amp;F17)-COUNTIF(Vertices[In-Degree],"&gt;="&amp;F18)</f>
        <v>0</v>
      </c>
      <c r="H17" s="39">
        <f t="shared" si="3"/>
        <v>1.9090909090909083</v>
      </c>
      <c r="I17" s="40">
        <f>COUNTIF(Vertices[Out-Degree],"&gt;= "&amp;H17)-COUNTIF(Vertices[Out-Degree],"&gt;="&amp;H18)</f>
        <v>14</v>
      </c>
      <c r="J17" s="39">
        <f t="shared" si="4"/>
        <v>427.05425209090896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0.01574836363636364</v>
      </c>
      <c r="O17" s="40">
        <f>COUNTIF(Vertices[Eigenvector Centrality],"&gt;= "&amp;N17)-COUNTIF(Vertices[Eigenvector Centrality],"&gt;="&amp;N18)</f>
        <v>0</v>
      </c>
      <c r="P17" s="39">
        <f t="shared" si="7"/>
        <v>2.637305272727272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0.003067484662576687</v>
      </c>
      <c r="D18" s="32">
        <f t="shared" si="1"/>
        <v>0</v>
      </c>
      <c r="E18" s="3">
        <f>COUNTIF(Vertices[Degree],"&gt;= "&amp;D18)-COUNTIF(Vertices[Degree],"&gt;="&amp;D19)</f>
        <v>0</v>
      </c>
      <c r="F18" s="37">
        <f t="shared" si="2"/>
        <v>19.490909090909096</v>
      </c>
      <c r="G18" s="38">
        <f>COUNTIF(Vertices[In-Degree],"&gt;= "&amp;F18)-COUNTIF(Vertices[In-Degree],"&gt;="&amp;F19)</f>
        <v>0</v>
      </c>
      <c r="H18" s="37">
        <f t="shared" si="3"/>
        <v>2.0363636363636357</v>
      </c>
      <c r="I18" s="38">
        <f>COUNTIF(Vertices[Out-Degree],"&gt;= "&amp;H18)-COUNTIF(Vertices[Out-Degree],"&gt;="&amp;H19)</f>
        <v>0</v>
      </c>
      <c r="J18" s="37">
        <f t="shared" si="4"/>
        <v>455.5245355636362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0.016798254545454548</v>
      </c>
      <c r="O18" s="38">
        <f>COUNTIF(Vertices[Eigenvector Centrality],"&gt;= "&amp;N18)-COUNTIF(Vertices[Eigenvector Centrality],"&gt;="&amp;N19)</f>
        <v>0</v>
      </c>
      <c r="P18" s="37">
        <f t="shared" si="7"/>
        <v>2.78880789090909</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0.0061162079510703364</v>
      </c>
      <c r="D19" s="32">
        <f t="shared" si="1"/>
        <v>0</v>
      </c>
      <c r="E19" s="3">
        <f>COUNTIF(Vertices[Degree],"&gt;= "&amp;D19)-COUNTIF(Vertices[Degree],"&gt;="&amp;D20)</f>
        <v>0</v>
      </c>
      <c r="F19" s="39">
        <f t="shared" si="2"/>
        <v>20.709090909090914</v>
      </c>
      <c r="G19" s="40">
        <f>COUNTIF(Vertices[In-Degree],"&gt;= "&amp;F19)-COUNTIF(Vertices[In-Degree],"&gt;="&amp;F20)</f>
        <v>0</v>
      </c>
      <c r="H19" s="39">
        <f t="shared" si="3"/>
        <v>2.163636363636363</v>
      </c>
      <c r="I19" s="40">
        <f>COUNTIF(Vertices[Out-Degree],"&gt;= "&amp;H19)-COUNTIF(Vertices[Out-Degree],"&gt;="&amp;H20)</f>
        <v>0</v>
      </c>
      <c r="J19" s="39">
        <f t="shared" si="4"/>
        <v>483.9948190363635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0.017848145454545456</v>
      </c>
      <c r="O19" s="40">
        <f>COUNTIF(Vertices[Eigenvector Centrality],"&gt;= "&amp;N19)-COUNTIF(Vertices[Eigenvector Centrality],"&gt;="&amp;N20)</f>
        <v>0</v>
      </c>
      <c r="P19" s="39">
        <f t="shared" si="7"/>
        <v>2.940310509090908</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16"/>
      <c r="B20" s="116"/>
      <c r="D20" s="32">
        <f t="shared" si="1"/>
        <v>0</v>
      </c>
      <c r="E20" s="3">
        <f>COUNTIF(Vertices[Degree],"&gt;= "&amp;D20)-COUNTIF(Vertices[Degree],"&gt;="&amp;D21)</f>
        <v>0</v>
      </c>
      <c r="F20" s="37">
        <f t="shared" si="2"/>
        <v>21.927272727272733</v>
      </c>
      <c r="G20" s="38">
        <f>COUNTIF(Vertices[In-Degree],"&gt;= "&amp;F20)-COUNTIF(Vertices[In-Degree],"&gt;="&amp;F21)</f>
        <v>0</v>
      </c>
      <c r="H20" s="37">
        <f t="shared" si="3"/>
        <v>2.2909090909090906</v>
      </c>
      <c r="I20" s="38">
        <f>COUNTIF(Vertices[Out-Degree],"&gt;= "&amp;H20)-COUNTIF(Vertices[Out-Degree],"&gt;="&amp;H21)</f>
        <v>0</v>
      </c>
      <c r="J20" s="37">
        <f t="shared" si="4"/>
        <v>512.4651025090908</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0.018898036363636364</v>
      </c>
      <c r="O20" s="38">
        <f>COUNTIF(Vertices[Eigenvector Centrality],"&gt;= "&amp;N20)-COUNTIF(Vertices[Eigenvector Centrality],"&gt;="&amp;N21)</f>
        <v>0</v>
      </c>
      <c r="P20" s="37">
        <f t="shared" si="7"/>
        <v>3.091813127272726</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23.14545454545455</v>
      </c>
      <c r="G21" s="40">
        <f>COUNTIF(Vertices[In-Degree],"&gt;= "&amp;F21)-COUNTIF(Vertices[In-Degree],"&gt;="&amp;F22)</f>
        <v>0</v>
      </c>
      <c r="H21" s="39">
        <f t="shared" si="3"/>
        <v>2.418181818181818</v>
      </c>
      <c r="I21" s="40">
        <f>COUNTIF(Vertices[Out-Degree],"&gt;= "&amp;H21)-COUNTIF(Vertices[Out-Degree],"&gt;="&amp;H22)</f>
        <v>0</v>
      </c>
      <c r="J21" s="39">
        <f t="shared" si="4"/>
        <v>540.9353859818181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0.019947927272727272</v>
      </c>
      <c r="O21" s="40">
        <f>COUNTIF(Vertices[Eigenvector Centrality],"&gt;= "&amp;N21)-COUNTIF(Vertices[Eigenvector Centrality],"&gt;="&amp;N22)</f>
        <v>0</v>
      </c>
      <c r="P21" s="39">
        <f t="shared" si="7"/>
        <v>3.243315745454544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24.36363636363637</v>
      </c>
      <c r="G22" s="38">
        <f>COUNTIF(Vertices[In-Degree],"&gt;= "&amp;F22)-COUNTIF(Vertices[In-Degree],"&gt;="&amp;F23)</f>
        <v>0</v>
      </c>
      <c r="H22" s="37">
        <f t="shared" si="3"/>
        <v>2.5454545454545454</v>
      </c>
      <c r="I22" s="38">
        <f>COUNTIF(Vertices[Out-Degree],"&gt;= "&amp;H22)-COUNTIF(Vertices[Out-Degree],"&gt;="&amp;H23)</f>
        <v>0</v>
      </c>
      <c r="J22" s="37">
        <f t="shared" si="4"/>
        <v>569.4056694545453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0.02099781818181818</v>
      </c>
      <c r="O22" s="38">
        <f>COUNTIF(Vertices[Eigenvector Centrality],"&gt;= "&amp;N22)-COUNTIF(Vertices[Eigenvector Centrality],"&gt;="&amp;N23)</f>
        <v>0</v>
      </c>
      <c r="P22" s="37">
        <f t="shared" si="7"/>
        <v>3.394818363636362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79</v>
      </c>
      <c r="D23" s="32">
        <f t="shared" si="1"/>
        <v>0</v>
      </c>
      <c r="E23" s="3">
        <f>COUNTIF(Vertices[Degree],"&gt;= "&amp;D23)-COUNTIF(Vertices[Degree],"&gt;="&amp;D24)</f>
        <v>0</v>
      </c>
      <c r="F23" s="39">
        <f t="shared" si="2"/>
        <v>25.58181818181819</v>
      </c>
      <c r="G23" s="40">
        <f>COUNTIF(Vertices[In-Degree],"&gt;= "&amp;F23)-COUNTIF(Vertices[In-Degree],"&gt;="&amp;F24)</f>
        <v>0</v>
      </c>
      <c r="H23" s="39">
        <f t="shared" si="3"/>
        <v>2.672727272727273</v>
      </c>
      <c r="I23" s="40">
        <f>COUNTIF(Vertices[Out-Degree],"&gt;= "&amp;H23)-COUNTIF(Vertices[Out-Degree],"&gt;="&amp;H24)</f>
        <v>0</v>
      </c>
      <c r="J23" s="39">
        <f t="shared" si="4"/>
        <v>597.8759529272726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0.022047709090909088</v>
      </c>
      <c r="O23" s="40">
        <f>COUNTIF(Vertices[Eigenvector Centrality],"&gt;= "&amp;N23)-COUNTIF(Vertices[Eigenvector Centrality],"&gt;="&amp;N24)</f>
        <v>0</v>
      </c>
      <c r="P23" s="39">
        <f t="shared" si="7"/>
        <v>3.54632098181818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304</v>
      </c>
      <c r="D24" s="32">
        <f t="shared" si="1"/>
        <v>0</v>
      </c>
      <c r="E24" s="3">
        <f>COUNTIF(Vertices[Degree],"&gt;= "&amp;D24)-COUNTIF(Vertices[Degree],"&gt;="&amp;D25)</f>
        <v>0</v>
      </c>
      <c r="F24" s="37">
        <f t="shared" si="2"/>
        <v>26.800000000000008</v>
      </c>
      <c r="G24" s="38">
        <f>COUNTIF(Vertices[In-Degree],"&gt;= "&amp;F24)-COUNTIF(Vertices[In-Degree],"&gt;="&amp;F25)</f>
        <v>0</v>
      </c>
      <c r="H24" s="37">
        <f t="shared" si="3"/>
        <v>2.8000000000000003</v>
      </c>
      <c r="I24" s="38">
        <f>COUNTIF(Vertices[Out-Degree],"&gt;= "&amp;H24)-COUNTIF(Vertices[Out-Degree],"&gt;="&amp;H25)</f>
        <v>0</v>
      </c>
      <c r="J24" s="37">
        <f t="shared" si="4"/>
        <v>626.3462363999998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0.023097599999999996</v>
      </c>
      <c r="O24" s="38">
        <f>COUNTIF(Vertices[Eigenvector Centrality],"&gt;= "&amp;N24)-COUNTIF(Vertices[Eigenvector Centrality],"&gt;="&amp;N25)</f>
        <v>0</v>
      </c>
      <c r="P24" s="37">
        <f t="shared" si="7"/>
        <v>3.6978235999999978</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16"/>
      <c r="B25" s="116"/>
      <c r="D25" s="32">
        <f t="shared" si="1"/>
        <v>0</v>
      </c>
      <c r="E25" s="3">
        <f>COUNTIF(Vertices[Degree],"&gt;= "&amp;D25)-COUNTIF(Vertices[Degree],"&gt;="&amp;D26)</f>
        <v>0</v>
      </c>
      <c r="F25" s="39">
        <f t="shared" si="2"/>
        <v>28.018181818181827</v>
      </c>
      <c r="G25" s="40">
        <f>COUNTIF(Vertices[In-Degree],"&gt;= "&amp;F25)-COUNTIF(Vertices[In-Degree],"&gt;="&amp;F26)</f>
        <v>0</v>
      </c>
      <c r="H25" s="39">
        <f t="shared" si="3"/>
        <v>2.9272727272727277</v>
      </c>
      <c r="I25" s="40">
        <f>COUNTIF(Vertices[Out-Degree],"&gt;= "&amp;H25)-COUNTIF(Vertices[Out-Degree],"&gt;="&amp;H26)</f>
        <v>7</v>
      </c>
      <c r="J25" s="39">
        <f t="shared" si="4"/>
        <v>654.8165198727271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0.024147490909090904</v>
      </c>
      <c r="O25" s="40">
        <f>COUNTIF(Vertices[Eigenvector Centrality],"&gt;= "&amp;N25)-COUNTIF(Vertices[Eigenvector Centrality],"&gt;="&amp;N26)</f>
        <v>0</v>
      </c>
      <c r="P25" s="39">
        <f t="shared" si="7"/>
        <v>3.8493262181818158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29.236363636363645</v>
      </c>
      <c r="G26" s="38">
        <f>COUNTIF(Vertices[In-Degree],"&gt;= "&amp;F26)-COUNTIF(Vertices[In-Degree],"&gt;="&amp;F28)</f>
        <v>0</v>
      </c>
      <c r="H26" s="37">
        <f t="shared" si="3"/>
        <v>3.054545454545455</v>
      </c>
      <c r="I26" s="38">
        <f>COUNTIF(Vertices[Out-Degree],"&gt;= "&amp;H26)-COUNTIF(Vertices[Out-Degree],"&gt;="&amp;H28)</f>
        <v>0</v>
      </c>
      <c r="J26" s="37">
        <f t="shared" si="4"/>
        <v>683.2868033454544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0.025197381818181812</v>
      </c>
      <c r="O26" s="38">
        <f>COUNTIF(Vertices[Eigenvector Centrality],"&gt;= "&amp;N26)-COUNTIF(Vertices[Eigenvector Centrality],"&gt;="&amp;N28)</f>
        <v>0</v>
      </c>
      <c r="P26" s="37">
        <f t="shared" si="7"/>
        <v>4.000828836363634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2.189327</v>
      </c>
      <c r="D27" s="32"/>
      <c r="E27" s="3">
        <f>COUNTIF(Vertices[Degree],"&gt;= "&amp;D27)-COUNTIF(Vertices[Degree],"&gt;="&amp;D28)</f>
        <v>0</v>
      </c>
      <c r="F27" s="62"/>
      <c r="G27" s="63">
        <f>COUNTIF(Vertices[In-Degree],"&gt;= "&amp;F27)-COUNTIF(Vertices[In-Degree],"&gt;="&amp;F28)</f>
        <v>-4</v>
      </c>
      <c r="H27" s="62"/>
      <c r="I27" s="63">
        <f>COUNTIF(Vertices[Out-Degree],"&gt;= "&amp;H27)-COUNTIF(Vertices[Out-Degree],"&gt;="&amp;H28)</f>
        <v>-63</v>
      </c>
      <c r="J27" s="62"/>
      <c r="K27" s="63">
        <f>COUNTIF(Vertices[Betweenness Centrality],"&gt;= "&amp;J27)-COUNTIF(Vertices[Betweenness Centrality],"&gt;="&amp;J28)</f>
        <v>-4</v>
      </c>
      <c r="L27" s="62"/>
      <c r="M27" s="63">
        <f>COUNTIF(Vertices[Closeness Centrality],"&gt;= "&amp;L27)-COUNTIF(Vertices[Closeness Centrality],"&gt;="&amp;L28)</f>
        <v>-9</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-90</v>
      </c>
      <c r="T27" s="62"/>
      <c r="U27" s="63">
        <f ca="1">COUNTIF(Vertices[Clustering Coefficient],"&gt;= "&amp;T27)-COUNTIF(Vertices[Clustering Coefficient],"&gt;="&amp;T28)</f>
        <v>0</v>
      </c>
    </row>
    <row r="28" spans="1:21" ht="15">
      <c r="A28" s="116"/>
      <c r="B28" s="116"/>
      <c r="D28" s="32">
        <f>D26+($D$57-$D$2)/BinDivisor</f>
        <v>0</v>
      </c>
      <c r="E28" s="3">
        <f>COUNTIF(Vertices[Degree],"&gt;= "&amp;D28)-COUNTIF(Vertices[Degree],"&gt;="&amp;D40)</f>
        <v>0</v>
      </c>
      <c r="F28" s="39">
        <f>F26+($F$57-$F$2)/BinDivisor</f>
        <v>30.454545454545464</v>
      </c>
      <c r="G28" s="40">
        <f>COUNTIF(Vertices[In-Degree],"&gt;= "&amp;F28)-COUNTIF(Vertices[In-Degree],"&gt;="&amp;F40)</f>
        <v>0</v>
      </c>
      <c r="H28" s="39">
        <f>H26+($H$57-$H$2)/BinDivisor</f>
        <v>3.1818181818181825</v>
      </c>
      <c r="I28" s="40">
        <f>COUNTIF(Vertices[Out-Degree],"&gt;= "&amp;H28)-COUNTIF(Vertices[Out-Degree],"&gt;="&amp;H40)</f>
        <v>0</v>
      </c>
      <c r="J28" s="39">
        <f>J26+($J$57-$J$2)/BinDivisor</f>
        <v>711.7570868181816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0.02624727272727272</v>
      </c>
      <c r="O28" s="40">
        <f>COUNTIF(Vertices[Eigenvector Centrality],"&gt;= "&amp;N28)-COUNTIF(Vertices[Eigenvector Centrality],"&gt;="&amp;N40)</f>
        <v>0</v>
      </c>
      <c r="P28" s="39">
        <f>P26+($P$57-$P$2)/BinDivisor</f>
        <v>4.152331454545452</v>
      </c>
      <c r="Q28" s="40">
        <f>COUNTIF(Vertices[PageRank],"&gt;= "&amp;P28)-COUNTIF(Vertices[PageRank],"&gt;="&amp;P40)</f>
        <v>0</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0.01862611073137389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1929</v>
      </c>
      <c r="B30" s="34">
        <v>0.378408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16"/>
      <c r="B31" s="116"/>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1930</v>
      </c>
      <c r="B32" s="34" t="s">
        <v>1931</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-4</v>
      </c>
      <c r="H38" s="62"/>
      <c r="I38" s="63">
        <f>COUNTIF(Vertices[Out-Degree],"&gt;= "&amp;H38)-COUNTIF(Vertices[Out-Degree],"&gt;="&amp;H40)</f>
        <v>-63</v>
      </c>
      <c r="J38" s="62"/>
      <c r="K38" s="63">
        <f>COUNTIF(Vertices[Betweenness Centrality],"&gt;= "&amp;J38)-COUNTIF(Vertices[Betweenness Centrality],"&gt;="&amp;J40)</f>
        <v>-4</v>
      </c>
      <c r="L38" s="62"/>
      <c r="M38" s="63">
        <f>COUNTIF(Vertices[Closeness Centrality],"&gt;= "&amp;L38)-COUNTIF(Vertices[Closeness Centrality],"&gt;="&amp;L40)</f>
        <v>-9</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-89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-4</v>
      </c>
      <c r="H39" s="62"/>
      <c r="I39" s="63">
        <f>COUNTIF(Vertices[Out-Degree],"&gt;= "&amp;H39)-COUNTIF(Vertices[Out-Degree],"&gt;="&amp;H40)</f>
        <v>-63</v>
      </c>
      <c r="J39" s="62"/>
      <c r="K39" s="63">
        <f>COUNTIF(Vertices[Betweenness Centrality],"&gt;= "&amp;J39)-COUNTIF(Vertices[Betweenness Centrality],"&gt;="&amp;J40)</f>
        <v>-4</v>
      </c>
      <c r="L39" s="62"/>
      <c r="M39" s="63">
        <f>COUNTIF(Vertices[Closeness Centrality],"&gt;= "&amp;L39)-COUNTIF(Vertices[Closeness Centrality],"&gt;="&amp;L40)</f>
        <v>-9</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-89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31.672727272727283</v>
      </c>
      <c r="G40" s="38">
        <f>COUNTIF(Vertices[In-Degree],"&gt;= "&amp;F40)-COUNTIF(Vertices[In-Degree],"&gt;="&amp;F41)</f>
        <v>0</v>
      </c>
      <c r="H40" s="37">
        <f>H28+($H$57-$H$2)/BinDivisor</f>
        <v>3.30909090909091</v>
      </c>
      <c r="I40" s="38">
        <f>COUNTIF(Vertices[Out-Degree],"&gt;= "&amp;H40)-COUNTIF(Vertices[Out-Degree],"&gt;="&amp;H41)</f>
        <v>0</v>
      </c>
      <c r="J40" s="37">
        <f>J28+($J$57-$J$2)/BinDivisor</f>
        <v>740.2273702909089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0.027297163636363628</v>
      </c>
      <c r="O40" s="38">
        <f>COUNTIF(Vertices[Eigenvector Centrality],"&gt;= "&amp;N40)-COUNTIF(Vertices[Eigenvector Centrality],"&gt;="&amp;N41)</f>
        <v>0</v>
      </c>
      <c r="P40" s="37">
        <f>P28+($P$57-$P$2)/BinDivisor</f>
        <v>4.303834072727271</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32.8909090909091</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768.6976537636361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0.028347054545454536</v>
      </c>
      <c r="O41" s="40">
        <f>COUNTIF(Vertices[Eigenvector Centrality],"&gt;= "&amp;N41)-COUNTIF(Vertices[Eigenvector Centrality],"&gt;="&amp;N42)</f>
        <v>0</v>
      </c>
      <c r="P41" s="39">
        <f aca="true" t="shared" si="16" ref="P41:P56">P40+($P$57-$P$2)/BinDivisor</f>
        <v>4.455336690909089</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34.10909090909092</v>
      </c>
      <c r="G42" s="38">
        <f>COUNTIF(Vertices[In-Degree],"&gt;= "&amp;F42)-COUNTIF(Vertices[In-Degree],"&gt;="&amp;F43)</f>
        <v>0</v>
      </c>
      <c r="H42" s="37">
        <f t="shared" si="12"/>
        <v>3.563636363636365</v>
      </c>
      <c r="I42" s="38">
        <f>COUNTIF(Vertices[Out-Degree],"&gt;= "&amp;H42)-COUNTIF(Vertices[Out-Degree],"&gt;="&amp;H43)</f>
        <v>0</v>
      </c>
      <c r="J42" s="37">
        <f t="shared" si="13"/>
        <v>797.1679372363634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0.029396945454545444</v>
      </c>
      <c r="O42" s="38">
        <f>COUNTIF(Vertices[Eigenvector Centrality],"&gt;= "&amp;N42)-COUNTIF(Vertices[Eigenvector Centrality],"&gt;="&amp;N43)</f>
        <v>0</v>
      </c>
      <c r="P42" s="37">
        <f t="shared" si="16"/>
        <v>4.606839309090907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35.327272727272735</v>
      </c>
      <c r="G43" s="40">
        <f>COUNTIF(Vertices[In-Degree],"&gt;= "&amp;F43)-COUNTIF(Vertices[In-Degree],"&gt;="&amp;F44)</f>
        <v>0</v>
      </c>
      <c r="H43" s="39">
        <f t="shared" si="12"/>
        <v>3.6909090909090922</v>
      </c>
      <c r="I43" s="40">
        <f>COUNTIF(Vertices[Out-Degree],"&gt;= "&amp;H43)-COUNTIF(Vertices[Out-Degree],"&gt;="&amp;H44)</f>
        <v>0</v>
      </c>
      <c r="J43" s="39">
        <f t="shared" si="13"/>
        <v>825.6382207090907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0.03044683636363635</v>
      </c>
      <c r="O43" s="40">
        <f>COUNTIF(Vertices[Eigenvector Centrality],"&gt;= "&amp;N43)-COUNTIF(Vertices[Eigenvector Centrality],"&gt;="&amp;N44)</f>
        <v>0</v>
      </c>
      <c r="P43" s="39">
        <f t="shared" si="16"/>
        <v>4.758341927272726</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36.545454545454554</v>
      </c>
      <c r="G44" s="38">
        <f>COUNTIF(Vertices[In-Degree],"&gt;= "&amp;F44)-COUNTIF(Vertices[In-Degree],"&gt;="&amp;F45)</f>
        <v>0</v>
      </c>
      <c r="H44" s="37">
        <f t="shared" si="12"/>
        <v>3.8181818181818197</v>
      </c>
      <c r="I44" s="38">
        <f>COUNTIF(Vertices[Out-Degree],"&gt;= "&amp;H44)-COUNTIF(Vertices[Out-Degree],"&gt;="&amp;H45)</f>
        <v>0</v>
      </c>
      <c r="J44" s="37">
        <f t="shared" si="13"/>
        <v>854.1085041818179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0.03149672727272726</v>
      </c>
      <c r="O44" s="38">
        <f>COUNTIF(Vertices[Eigenvector Centrality],"&gt;= "&amp;N44)-COUNTIF(Vertices[Eigenvector Centrality],"&gt;="&amp;N45)</f>
        <v>0</v>
      </c>
      <c r="P44" s="37">
        <f t="shared" si="16"/>
        <v>4.909844545454544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37.76363636363637</v>
      </c>
      <c r="G45" s="40">
        <f>COUNTIF(Vertices[In-Degree],"&gt;= "&amp;F45)-COUNTIF(Vertices[In-Degree],"&gt;="&amp;F46)</f>
        <v>0</v>
      </c>
      <c r="H45" s="39">
        <f t="shared" si="12"/>
        <v>3.945454545454547</v>
      </c>
      <c r="I45" s="40">
        <f>COUNTIF(Vertices[Out-Degree],"&gt;= "&amp;H45)-COUNTIF(Vertices[Out-Degree],"&gt;="&amp;H46)</f>
        <v>59</v>
      </c>
      <c r="J45" s="39">
        <f t="shared" si="13"/>
        <v>882.5787876545452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0.03254661818181817</v>
      </c>
      <c r="O45" s="40">
        <f>COUNTIF(Vertices[Eigenvector Centrality],"&gt;= "&amp;N45)-COUNTIF(Vertices[Eigenvector Centrality],"&gt;="&amp;N46)</f>
        <v>0</v>
      </c>
      <c r="P45" s="39">
        <f t="shared" si="16"/>
        <v>5.061347163636363</v>
      </c>
      <c r="Q45" s="40">
        <f>COUNTIF(Vertices[PageRank],"&gt;= "&amp;P45)-COUNTIF(Vertices[PageRank],"&gt;="&amp;P46)</f>
        <v>0</v>
      </c>
      <c r="R45" s="39">
        <f t="shared" si="17"/>
        <v>0.28181818181818186</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38.98181818181819</v>
      </c>
      <c r="G46" s="38">
        <f>COUNTIF(Vertices[In-Degree],"&gt;= "&amp;F46)-COUNTIF(Vertices[In-Degree],"&gt;="&amp;F47)</f>
        <v>0</v>
      </c>
      <c r="H46" s="37">
        <f t="shared" si="12"/>
        <v>4.072727272727274</v>
      </c>
      <c r="I46" s="38">
        <f>COUNTIF(Vertices[Out-Degree],"&gt;= "&amp;H46)-COUNTIF(Vertices[Out-Degree],"&gt;="&amp;H47)</f>
        <v>0</v>
      </c>
      <c r="J46" s="37">
        <f t="shared" si="13"/>
        <v>911.0490711272724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0.03359650909090908</v>
      </c>
      <c r="O46" s="38">
        <f>COUNTIF(Vertices[Eigenvector Centrality],"&gt;= "&amp;N46)-COUNTIF(Vertices[Eigenvector Centrality],"&gt;="&amp;N47)</f>
        <v>0</v>
      </c>
      <c r="P46" s="37">
        <f t="shared" si="16"/>
        <v>5.212849781818181</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40.20000000000001</v>
      </c>
      <c r="G47" s="40">
        <f>COUNTIF(Vertices[In-Degree],"&gt;= "&amp;F47)-COUNTIF(Vertices[In-Degree],"&gt;="&amp;F48)</f>
        <v>0</v>
      </c>
      <c r="H47" s="39">
        <f t="shared" si="12"/>
        <v>4.200000000000001</v>
      </c>
      <c r="I47" s="40">
        <f>COUNTIF(Vertices[Out-Degree],"&gt;= "&amp;H47)-COUNTIF(Vertices[Out-Degree],"&gt;="&amp;H48)</f>
        <v>0</v>
      </c>
      <c r="J47" s="39">
        <f t="shared" si="13"/>
        <v>939.5193545999997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0.034646399999999994</v>
      </c>
      <c r="O47" s="40">
        <f>COUNTIF(Vertices[Eigenvector Centrality],"&gt;= "&amp;N47)-COUNTIF(Vertices[Eigenvector Centrality],"&gt;="&amp;N48)</f>
        <v>0</v>
      </c>
      <c r="P47" s="39">
        <f t="shared" si="16"/>
        <v>5.3643524</v>
      </c>
      <c r="Q47" s="40">
        <f>COUNTIF(Vertices[PageRank],"&gt;= "&amp;P47)-COUNTIF(Vertices[PageRank],"&gt;="&amp;P48)</f>
        <v>0</v>
      </c>
      <c r="R47" s="39">
        <f t="shared" si="17"/>
        <v>0.30000000000000004</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41.41818181818183</v>
      </c>
      <c r="G48" s="38">
        <f>COUNTIF(Vertices[In-Degree],"&gt;= "&amp;F48)-COUNTIF(Vertices[In-Degree],"&gt;="&amp;F49)</f>
        <v>0</v>
      </c>
      <c r="H48" s="37">
        <f t="shared" si="12"/>
        <v>4.327272727272728</v>
      </c>
      <c r="I48" s="38">
        <f>COUNTIF(Vertices[Out-Degree],"&gt;= "&amp;H48)-COUNTIF(Vertices[Out-Degree],"&gt;="&amp;H49)</f>
        <v>0</v>
      </c>
      <c r="J48" s="37">
        <f t="shared" si="13"/>
        <v>967.989638072727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0.035696290909090905</v>
      </c>
      <c r="O48" s="38">
        <f>COUNTIF(Vertices[Eigenvector Centrality],"&gt;= "&amp;N48)-COUNTIF(Vertices[Eigenvector Centrality],"&gt;="&amp;N49)</f>
        <v>0</v>
      </c>
      <c r="P48" s="37">
        <f t="shared" si="16"/>
        <v>5.515855018181818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42.63636363636365</v>
      </c>
      <c r="G49" s="40">
        <f>COUNTIF(Vertices[In-Degree],"&gt;= "&amp;F49)-COUNTIF(Vertices[In-Degree],"&gt;="&amp;F50)</f>
        <v>0</v>
      </c>
      <c r="H49" s="39">
        <f t="shared" si="12"/>
        <v>4.454545454545455</v>
      </c>
      <c r="I49" s="40">
        <f>COUNTIF(Vertices[Out-Degree],"&gt;= "&amp;H49)-COUNTIF(Vertices[Out-Degree],"&gt;="&amp;H50)</f>
        <v>0</v>
      </c>
      <c r="J49" s="39">
        <f t="shared" si="13"/>
        <v>996.4599215454542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0.03674618181818182</v>
      </c>
      <c r="O49" s="40">
        <f>COUNTIF(Vertices[Eigenvector Centrality],"&gt;= "&amp;N49)-COUNTIF(Vertices[Eigenvector Centrality],"&gt;="&amp;N50)</f>
        <v>0</v>
      </c>
      <c r="P49" s="39">
        <f t="shared" si="16"/>
        <v>5.667357636363636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43.854545454545466</v>
      </c>
      <c r="G50" s="38">
        <f>COUNTIF(Vertices[In-Degree],"&gt;= "&amp;F50)-COUNTIF(Vertices[In-Degree],"&gt;="&amp;F51)</f>
        <v>0</v>
      </c>
      <c r="H50" s="37">
        <f t="shared" si="12"/>
        <v>4.581818181818182</v>
      </c>
      <c r="I50" s="38">
        <f>COUNTIF(Vertices[Out-Degree],"&gt;= "&amp;H50)-COUNTIF(Vertices[Out-Degree],"&gt;="&amp;H51)</f>
        <v>0</v>
      </c>
      <c r="J50" s="37">
        <f t="shared" si="13"/>
        <v>1024.9302050181816</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0.03779607272727273</v>
      </c>
      <c r="O50" s="38">
        <f>COUNTIF(Vertices[Eigenvector Centrality],"&gt;= "&amp;N50)-COUNTIF(Vertices[Eigenvector Centrality],"&gt;="&amp;N51)</f>
        <v>0</v>
      </c>
      <c r="P50" s="37">
        <f t="shared" si="16"/>
        <v>5.818860254545455</v>
      </c>
      <c r="Q50" s="38">
        <f>COUNTIF(Vertices[PageRank],"&gt;= "&amp;P50)-COUNTIF(Vertices[PageRank],"&gt;="&amp;P51)</f>
        <v>0</v>
      </c>
      <c r="R50" s="37">
        <f t="shared" si="17"/>
        <v>0.3272727272727273</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45.072727272727285</v>
      </c>
      <c r="G51" s="40">
        <f>COUNTIF(Vertices[In-Degree],"&gt;= "&amp;F51)-COUNTIF(Vertices[In-Degree],"&gt;="&amp;F52)</f>
        <v>0</v>
      </c>
      <c r="H51" s="39">
        <f t="shared" si="12"/>
        <v>4.709090909090909</v>
      </c>
      <c r="I51" s="40">
        <f>COUNTIF(Vertices[Out-Degree],"&gt;= "&amp;H51)-COUNTIF(Vertices[Out-Degree],"&gt;="&amp;H52)</f>
        <v>0</v>
      </c>
      <c r="J51" s="39">
        <f t="shared" si="13"/>
        <v>1053.4004884909089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0.03884596363636364</v>
      </c>
      <c r="O51" s="40">
        <f>COUNTIF(Vertices[Eigenvector Centrality],"&gt;= "&amp;N51)-COUNTIF(Vertices[Eigenvector Centrality],"&gt;="&amp;N52)</f>
        <v>0</v>
      </c>
      <c r="P51" s="39">
        <f t="shared" si="16"/>
        <v>5.970362872727273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46.2909090909091</v>
      </c>
      <c r="G52" s="38">
        <f>COUNTIF(Vertices[In-Degree],"&gt;= "&amp;F52)-COUNTIF(Vertices[In-Degree],"&gt;="&amp;F53)</f>
        <v>0</v>
      </c>
      <c r="H52" s="37">
        <f t="shared" si="12"/>
        <v>4.836363636363636</v>
      </c>
      <c r="I52" s="38">
        <f>COUNTIF(Vertices[Out-Degree],"&gt;= "&amp;H52)-COUNTIF(Vertices[Out-Degree],"&gt;="&amp;H53)</f>
        <v>0</v>
      </c>
      <c r="J52" s="37">
        <f t="shared" si="13"/>
        <v>1081.8707719636361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0.03989585454545455</v>
      </c>
      <c r="O52" s="38">
        <f>COUNTIF(Vertices[Eigenvector Centrality],"&gt;= "&amp;N52)-COUNTIF(Vertices[Eigenvector Centrality],"&gt;="&amp;N53)</f>
        <v>0</v>
      </c>
      <c r="P52" s="37">
        <f t="shared" si="16"/>
        <v>6.121865490909092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47.50909090909092</v>
      </c>
      <c r="G53" s="40">
        <f>COUNTIF(Vertices[In-Degree],"&gt;= "&amp;F53)-COUNTIF(Vertices[In-Degree],"&gt;="&amp;F54)</f>
        <v>0</v>
      </c>
      <c r="H53" s="39">
        <f t="shared" si="12"/>
        <v>4.963636363636363</v>
      </c>
      <c r="I53" s="40">
        <f>COUNTIF(Vertices[Out-Degree],"&gt;= "&amp;H53)-COUNTIF(Vertices[Out-Degree],"&gt;="&amp;H54)</f>
        <v>2</v>
      </c>
      <c r="J53" s="39">
        <f t="shared" si="13"/>
        <v>1110.3410554363634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0.04094574545454546</v>
      </c>
      <c r="O53" s="40">
        <f>COUNTIF(Vertices[Eigenvector Centrality],"&gt;= "&amp;N53)-COUNTIF(Vertices[Eigenvector Centrality],"&gt;="&amp;N54)</f>
        <v>0</v>
      </c>
      <c r="P53" s="39">
        <f t="shared" si="16"/>
        <v>6.27336810909091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48.72727272727274</v>
      </c>
      <c r="G54" s="38">
        <f>COUNTIF(Vertices[In-Degree],"&gt;= "&amp;F54)-COUNTIF(Vertices[In-Degree],"&gt;="&amp;F55)</f>
        <v>0</v>
      </c>
      <c r="H54" s="37">
        <f t="shared" si="12"/>
        <v>5.09090909090909</v>
      </c>
      <c r="I54" s="38">
        <f>COUNTIF(Vertices[Out-Degree],"&gt;= "&amp;H54)-COUNTIF(Vertices[Out-Degree],"&gt;="&amp;H55)</f>
        <v>0</v>
      </c>
      <c r="J54" s="37">
        <f t="shared" si="13"/>
        <v>1138.8113389090906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0.041995636363636374</v>
      </c>
      <c r="O54" s="38">
        <f>COUNTIF(Vertices[Eigenvector Centrality],"&gt;= "&amp;N54)-COUNTIF(Vertices[Eigenvector Centrality],"&gt;="&amp;N55)</f>
        <v>0</v>
      </c>
      <c r="P54" s="37">
        <f t="shared" si="16"/>
        <v>6.424870727272729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49.94545454545456</v>
      </c>
      <c r="G55" s="40">
        <f>COUNTIF(Vertices[In-Degree],"&gt;= "&amp;F55)-COUNTIF(Vertices[In-Degree],"&gt;="&amp;F56)</f>
        <v>0</v>
      </c>
      <c r="H55" s="39">
        <f t="shared" si="12"/>
        <v>5.218181818181817</v>
      </c>
      <c r="I55" s="40">
        <f>COUNTIF(Vertices[Out-Degree],"&gt;= "&amp;H55)-COUNTIF(Vertices[Out-Degree],"&gt;="&amp;H56)</f>
        <v>0</v>
      </c>
      <c r="J55" s="39">
        <f t="shared" si="13"/>
        <v>1167.281622381818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0.043045527272727285</v>
      </c>
      <c r="O55" s="40">
        <f>COUNTIF(Vertices[Eigenvector Centrality],"&gt;= "&amp;N55)-COUNTIF(Vertices[Eigenvector Centrality],"&gt;="&amp;N56)</f>
        <v>0</v>
      </c>
      <c r="P55" s="39">
        <f t="shared" si="16"/>
        <v>6.576373345454547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51.16363636363638</v>
      </c>
      <c r="G56" s="38">
        <f>COUNTIF(Vertices[In-Degree],"&gt;= "&amp;F56)-COUNTIF(Vertices[In-Degree],"&gt;="&amp;F57)</f>
        <v>2</v>
      </c>
      <c r="H56" s="37">
        <f t="shared" si="12"/>
        <v>5.345454545454544</v>
      </c>
      <c r="I56" s="38">
        <f>COUNTIF(Vertices[Out-Degree],"&gt;= "&amp;H56)-COUNTIF(Vertices[Out-Degree],"&gt;="&amp;H57)</f>
        <v>1</v>
      </c>
      <c r="J56" s="37">
        <f t="shared" si="13"/>
        <v>1195.7519058545452</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0.0440954181818182</v>
      </c>
      <c r="O56" s="38">
        <f>COUNTIF(Vertices[Eigenvector Centrality],"&gt;= "&amp;N56)-COUNTIF(Vertices[Eigenvector Centrality],"&gt;="&amp;N57)</f>
        <v>3</v>
      </c>
      <c r="P56" s="37">
        <f t="shared" si="16"/>
        <v>6.727875963636365</v>
      </c>
      <c r="Q56" s="38">
        <f>COUNTIF(Vertices[PageRank],"&gt;= "&amp;P56)-COUNTIF(Vertices[PageRank],"&gt;="&amp;P57)</f>
        <v>3</v>
      </c>
      <c r="R56" s="37">
        <f t="shared" si="17"/>
        <v>0.3818181818181819</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67</v>
      </c>
      <c r="G57" s="42">
        <f>COUNTIF(Vertices[In-Degree],"&gt;= "&amp;F57)-COUNTIF(Vertices[In-Degree],"&gt;="&amp;F58)</f>
        <v>2</v>
      </c>
      <c r="H57" s="41">
        <f>MAX(Vertices[Out-Degree])</f>
        <v>7</v>
      </c>
      <c r="I57" s="42">
        <f>COUNTIF(Vertices[Out-Degree],"&gt;= "&amp;H57)-COUNTIF(Vertices[Out-Degree],"&gt;="&amp;H58)</f>
        <v>1</v>
      </c>
      <c r="J57" s="41">
        <f>MAX(Vertices[Betweenness Centrality])</f>
        <v>1565.865591</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0.057744</v>
      </c>
      <c r="O57" s="42">
        <f>COUNTIF(Vertices[Eigenvector Centrality],"&gt;= "&amp;N57)-COUNTIF(Vertices[Eigenvector Centrality],"&gt;="&amp;N58)</f>
        <v>1</v>
      </c>
      <c r="P57" s="41">
        <f>MAX(Vertices[PageRank])</f>
        <v>8.69741</v>
      </c>
      <c r="Q57" s="42">
        <f>COUNTIF(Vertices[PageRank],"&gt;= "&amp;P57)-COUNTIF(Vertices[PageRank],"&gt;="&amp;P58)</f>
        <v>1</v>
      </c>
      <c r="R57" s="41">
        <f>MAX(Vertices[Clustering Coefficient])</f>
        <v>0.5</v>
      </c>
      <c r="S57" s="45">
        <f>COUNTIF(Vertices[Clustering Coefficient],"&gt;= "&amp;R57)-COUNTIF(Vertices[Clustering Coefficient],"&gt;="&amp;R58)</f>
        <v>72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67</v>
      </c>
    </row>
    <row r="71" spans="1:2" ht="15">
      <c r="A71" s="33" t="s">
        <v>90</v>
      </c>
      <c r="B71" s="47">
        <f>_xlfn.IFERROR(AVERAGE(Vertices[In-Degree]),NoMetricMessage)</f>
        <v>2.56390977443609</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2.56390977443609</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1565.865591</v>
      </c>
    </row>
    <row r="99" spans="1:2" ht="15">
      <c r="A99" s="33" t="s">
        <v>102</v>
      </c>
      <c r="B99" s="47">
        <f>_xlfn.IFERROR(AVERAGE(Vertices[Betweenness Centrality]),NoMetricMessage)</f>
        <v>58.81203004511286</v>
      </c>
    </row>
    <row r="100" spans="1:2" ht="15">
      <c r="A100" s="33" t="s">
        <v>103</v>
      </c>
      <c r="B100" s="47">
        <f>_xlfn.IFERROR(MEDIAN(Vertices[Betweenness Centrality]),NoMetricMessage)</f>
        <v>0.032258</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0.11235569172932344</v>
      </c>
    </row>
    <row r="114" spans="1:2" ht="15">
      <c r="A114" s="33" t="s">
        <v>109</v>
      </c>
      <c r="B114" s="47">
        <f>_xlfn.IFERROR(MEDIAN(Vertices[Closeness Centrality]),NoMetricMessage)</f>
        <v>0.005988</v>
      </c>
    </row>
    <row r="125" spans="1:2" ht="15">
      <c r="A125" s="33" t="s">
        <v>112</v>
      </c>
      <c r="B125" s="47">
        <f>IF(COUNT(Vertices[Eigenvector Centrality])&gt;0,N2,NoMetricMessage)</f>
        <v>0</v>
      </c>
    </row>
    <row r="126" spans="1:2" ht="15">
      <c r="A126" s="33" t="s">
        <v>113</v>
      </c>
      <c r="B126" s="47">
        <f>IF(COUNT(Vertices[Eigenvector Centrality])&gt;0,N57,NoMetricMessage)</f>
        <v>0.057744</v>
      </c>
    </row>
    <row r="127" spans="1:2" ht="15">
      <c r="A127" s="33" t="s">
        <v>114</v>
      </c>
      <c r="B127" s="47">
        <f>_xlfn.IFERROR(AVERAGE(Vertices[Eigenvector Centrality]),NoMetricMessage)</f>
        <v>0.007518977443609029</v>
      </c>
    </row>
    <row r="128" spans="1:2" ht="15">
      <c r="A128" s="33" t="s">
        <v>115</v>
      </c>
      <c r="B128" s="47">
        <f>_xlfn.IFERROR(MEDIAN(Vertices[Eigenvector Centrality]),NoMetricMessage)</f>
        <v>0.00675</v>
      </c>
    </row>
    <row r="139" spans="1:2" ht="15">
      <c r="A139" s="33" t="s">
        <v>140</v>
      </c>
      <c r="B139" s="47">
        <f>IF(COUNT(Vertices[PageRank])&gt;0,P2,NoMetricMessage)</f>
        <v>0.364766</v>
      </c>
    </row>
    <row r="140" spans="1:2" ht="15">
      <c r="A140" s="33" t="s">
        <v>141</v>
      </c>
      <c r="B140" s="47">
        <f>IF(COUNT(Vertices[PageRank])&gt;0,P57,NoMetricMessage)</f>
        <v>8.69741</v>
      </c>
    </row>
    <row r="141" spans="1:2" ht="15">
      <c r="A141" s="33" t="s">
        <v>142</v>
      </c>
      <c r="B141" s="47">
        <f>_xlfn.IFERROR(AVERAGE(Vertices[PageRank]),NoMetricMessage)</f>
        <v>0.999996225563909</v>
      </c>
    </row>
    <row r="142" spans="1:2" ht="15">
      <c r="A142" s="33" t="s">
        <v>143</v>
      </c>
      <c r="B142" s="47">
        <f>_xlfn.IFERROR(MEDIAN(Vertices[PageRank]),NoMetricMessage)</f>
        <v>0.577765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0.31806398735562663</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1889</v>
      </c>
    </row>
    <row r="6" spans="1:18" ht="409.6">
      <c r="A6">
        <v>0</v>
      </c>
      <c r="B6" s="1" t="s">
        <v>136</v>
      </c>
      <c r="C6">
        <v>1</v>
      </c>
      <c r="D6" t="s">
        <v>59</v>
      </c>
      <c r="E6" t="s">
        <v>59</v>
      </c>
      <c r="F6">
        <v>0</v>
      </c>
      <c r="H6" t="s">
        <v>71</v>
      </c>
      <c r="J6" t="s">
        <v>173</v>
      </c>
      <c r="K6" s="13" t="s">
        <v>1890</v>
      </c>
      <c r="R6" t="s">
        <v>129</v>
      </c>
    </row>
    <row r="7" spans="1:11" ht="409.6">
      <c r="A7">
        <v>2</v>
      </c>
      <c r="B7">
        <v>1</v>
      </c>
      <c r="C7">
        <v>0</v>
      </c>
      <c r="D7" t="s">
        <v>60</v>
      </c>
      <c r="E7" t="s">
        <v>60</v>
      </c>
      <c r="F7">
        <v>2</v>
      </c>
      <c r="H7" t="s">
        <v>72</v>
      </c>
      <c r="J7" t="s">
        <v>174</v>
      </c>
      <c r="K7" s="13" t="s">
        <v>2637</v>
      </c>
    </row>
    <row r="8" spans="1:11" ht="409.6">
      <c r="A8"/>
      <c r="B8">
        <v>2</v>
      </c>
      <c r="C8">
        <v>2</v>
      </c>
      <c r="D8" t="s">
        <v>61</v>
      </c>
      <c r="E8" t="s">
        <v>61</v>
      </c>
      <c r="H8" t="s">
        <v>73</v>
      </c>
      <c r="J8" t="s">
        <v>175</v>
      </c>
      <c r="K8" s="13" t="s">
        <v>2638</v>
      </c>
    </row>
    <row r="9" spans="1:11" ht="409.6">
      <c r="A9"/>
      <c r="B9">
        <v>3</v>
      </c>
      <c r="C9">
        <v>4</v>
      </c>
      <c r="D9" t="s">
        <v>62</v>
      </c>
      <c r="E9" t="s">
        <v>62</v>
      </c>
      <c r="H9" t="s">
        <v>74</v>
      </c>
      <c r="J9" t="s">
        <v>176</v>
      </c>
      <c r="K9" s="13" t="s">
        <v>2639</v>
      </c>
    </row>
    <row r="10" spans="1:11" ht="15">
      <c r="A10"/>
      <c r="B10">
        <v>4</v>
      </c>
      <c r="D10" t="s">
        <v>63</v>
      </c>
      <c r="E10" t="s">
        <v>63</v>
      </c>
      <c r="H10" t="s">
        <v>75</v>
      </c>
      <c r="J10" t="s">
        <v>177</v>
      </c>
      <c r="K10" t="s">
        <v>2640</v>
      </c>
    </row>
    <row r="11" spans="1:11" ht="15">
      <c r="A11"/>
      <c r="B11">
        <v>5</v>
      </c>
      <c r="D11" t="s">
        <v>46</v>
      </c>
      <c r="E11">
        <v>1</v>
      </c>
      <c r="H11" t="s">
        <v>76</v>
      </c>
      <c r="J11" t="s">
        <v>178</v>
      </c>
      <c r="K11" t="s">
        <v>2641</v>
      </c>
    </row>
    <row r="12" spans="1:11" ht="15">
      <c r="A12"/>
      <c r="B12"/>
      <c r="D12" t="s">
        <v>64</v>
      </c>
      <c r="E12">
        <v>2</v>
      </c>
      <c r="H12">
        <v>0</v>
      </c>
      <c r="J12" t="s">
        <v>179</v>
      </c>
      <c r="K12" t="s">
        <v>2642</v>
      </c>
    </row>
    <row r="13" spans="1:11" ht="15">
      <c r="A13"/>
      <c r="B13"/>
      <c r="D13">
        <v>1</v>
      </c>
      <c r="E13">
        <v>3</v>
      </c>
      <c r="H13">
        <v>1</v>
      </c>
      <c r="J13" t="s">
        <v>180</v>
      </c>
      <c r="K13" t="s">
        <v>2643</v>
      </c>
    </row>
    <row r="14" spans="4:11" ht="15">
      <c r="D14">
        <v>2</v>
      </c>
      <c r="E14">
        <v>4</v>
      </c>
      <c r="H14">
        <v>2</v>
      </c>
      <c r="J14" t="s">
        <v>181</v>
      </c>
      <c r="K14" t="s">
        <v>2644</v>
      </c>
    </row>
    <row r="15" spans="4:11" ht="15">
      <c r="D15">
        <v>3</v>
      </c>
      <c r="E15">
        <v>5</v>
      </c>
      <c r="H15">
        <v>3</v>
      </c>
      <c r="J15" t="s">
        <v>182</v>
      </c>
      <c r="K15" t="s">
        <v>2645</v>
      </c>
    </row>
    <row r="16" spans="4:11" ht="15">
      <c r="D16">
        <v>4</v>
      </c>
      <c r="E16">
        <v>6</v>
      </c>
      <c r="H16">
        <v>4</v>
      </c>
      <c r="J16" t="s">
        <v>183</v>
      </c>
      <c r="K16" t="s">
        <v>2646</v>
      </c>
    </row>
    <row r="17" spans="4:11" ht="15">
      <c r="D17">
        <v>5</v>
      </c>
      <c r="E17">
        <v>7</v>
      </c>
      <c r="H17">
        <v>5</v>
      </c>
      <c r="J17" t="s">
        <v>184</v>
      </c>
      <c r="K17" t="s">
        <v>2647</v>
      </c>
    </row>
    <row r="18" spans="4:11" ht="15">
      <c r="D18">
        <v>6</v>
      </c>
      <c r="E18">
        <v>8</v>
      </c>
      <c r="H18">
        <v>6</v>
      </c>
      <c r="J18" t="s">
        <v>185</v>
      </c>
      <c r="K18" t="s">
        <v>2648</v>
      </c>
    </row>
    <row r="19" spans="4:11" ht="15">
      <c r="D19">
        <v>7</v>
      </c>
      <c r="E19">
        <v>9</v>
      </c>
      <c r="H19">
        <v>7</v>
      </c>
      <c r="J19" t="s">
        <v>186</v>
      </c>
      <c r="K19" t="s">
        <v>2649</v>
      </c>
    </row>
    <row r="20" spans="4:11" ht="409.6">
      <c r="D20">
        <v>8</v>
      </c>
      <c r="H20">
        <v>8</v>
      </c>
      <c r="J20" t="s">
        <v>187</v>
      </c>
      <c r="K20" s="13" t="s">
        <v>2650</v>
      </c>
    </row>
    <row r="21" spans="4:11" ht="409.6">
      <c r="D21">
        <v>9</v>
      </c>
      <c r="H21">
        <v>9</v>
      </c>
      <c r="J21" t="s">
        <v>188</v>
      </c>
      <c r="K21" s="13" t="s">
        <v>2651</v>
      </c>
    </row>
    <row r="22" spans="4:11" ht="409.6">
      <c r="D22">
        <v>10</v>
      </c>
      <c r="J22" t="s">
        <v>189</v>
      </c>
      <c r="K22" s="13" t="s">
        <v>2652</v>
      </c>
    </row>
    <row r="23" spans="4:11" ht="15">
      <c r="D23">
        <v>11</v>
      </c>
      <c r="J23" t="s">
        <v>190</v>
      </c>
      <c r="K23">
        <v>18</v>
      </c>
    </row>
    <row r="24" spans="10:11" ht="15">
      <c r="J24" t="s">
        <v>192</v>
      </c>
      <c r="K24" t="s">
        <v>2634</v>
      </c>
    </row>
    <row r="25" spans="10:11" ht="409.6">
      <c r="J25" t="s">
        <v>193</v>
      </c>
      <c r="K25" s="13" t="s">
        <v>2636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01D5-225B-45AE-B3C8-F33392D57CDC}">
  <dimension ref="A1:C22"/>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3" t="s">
        <v>42</v>
      </c>
    </row>
    <row r="2" spans="1:3" ht="14.3" customHeight="1">
      <c r="A2" s="13" t="s">
        <v>1924</v>
      </c>
      <c r="B2" s="115" t="s">
        <v>1925</v>
      </c>
      <c r="C2" s="52" t="s">
        <v>1926</v>
      </c>
    </row>
    <row r="3" spans="1:3" ht="15">
      <c r="A3" s="114" t="s">
        <v>1892</v>
      </c>
      <c r="B3" s="114" t="s">
        <v>1892</v>
      </c>
      <c r="C3" s="34">
        <v>283</v>
      </c>
    </row>
    <row r="4" spans="1:3" ht="15">
      <c r="A4" s="114" t="s">
        <v>1892</v>
      </c>
      <c r="B4" s="114" t="s">
        <v>1899</v>
      </c>
      <c r="C4" s="34">
        <v>1</v>
      </c>
    </row>
    <row r="5" spans="1:3" ht="15">
      <c r="A5" s="114" t="s">
        <v>1893</v>
      </c>
      <c r="B5" s="114" t="s">
        <v>1893</v>
      </c>
      <c r="C5" s="34">
        <v>14</v>
      </c>
    </row>
    <row r="6" spans="1:3" ht="15">
      <c r="A6" s="114" t="s">
        <v>1894</v>
      </c>
      <c r="B6" s="114" t="s">
        <v>1894</v>
      </c>
      <c r="C6" s="34">
        <v>7</v>
      </c>
    </row>
    <row r="7" spans="1:3" ht="15">
      <c r="A7" s="114" t="s">
        <v>1895</v>
      </c>
      <c r="B7" s="114" t="s">
        <v>1895</v>
      </c>
      <c r="C7" s="34">
        <v>6</v>
      </c>
    </row>
    <row r="8" spans="1:3" ht="15">
      <c r="A8" s="114" t="s">
        <v>1896</v>
      </c>
      <c r="B8" s="114" t="s">
        <v>1896</v>
      </c>
      <c r="C8" s="34">
        <v>5</v>
      </c>
    </row>
    <row r="9" spans="1:3" ht="15">
      <c r="A9" s="114" t="s">
        <v>1897</v>
      </c>
      <c r="B9" s="114" t="s">
        <v>1897</v>
      </c>
      <c r="C9" s="34">
        <v>7</v>
      </c>
    </row>
    <row r="10" spans="1:3" ht="15">
      <c r="A10" s="114" t="s">
        <v>1898</v>
      </c>
      <c r="B10" s="114" t="s">
        <v>1898</v>
      </c>
      <c r="C10" s="34">
        <v>5</v>
      </c>
    </row>
    <row r="11" spans="1:3" ht="15">
      <c r="A11" s="114" t="s">
        <v>1899</v>
      </c>
      <c r="B11" s="114" t="s">
        <v>1899</v>
      </c>
      <c r="C11" s="34">
        <v>4</v>
      </c>
    </row>
    <row r="12" spans="1:3" ht="15">
      <c r="A12" s="114" t="s">
        <v>1900</v>
      </c>
      <c r="B12" s="114" t="s">
        <v>1892</v>
      </c>
      <c r="C12" s="34">
        <v>4</v>
      </c>
    </row>
    <row r="13" spans="1:3" ht="15">
      <c r="A13" s="114" t="s">
        <v>1900</v>
      </c>
      <c r="B13" s="114" t="s">
        <v>1900</v>
      </c>
      <c r="C13" s="34">
        <v>5</v>
      </c>
    </row>
    <row r="14" spans="1:3" ht="15">
      <c r="A14" s="114" t="s">
        <v>1901</v>
      </c>
      <c r="B14" s="114" t="s">
        <v>1901</v>
      </c>
      <c r="C14" s="34">
        <v>5</v>
      </c>
    </row>
    <row r="15" spans="1:3" ht="15">
      <c r="A15" s="114" t="s">
        <v>1902</v>
      </c>
      <c r="B15" s="114" t="s">
        <v>1902</v>
      </c>
      <c r="C15" s="34">
        <v>5</v>
      </c>
    </row>
    <row r="16" spans="1:3" ht="15">
      <c r="A16" s="114" t="s">
        <v>1903</v>
      </c>
      <c r="B16" s="114" t="s">
        <v>1903</v>
      </c>
      <c r="C16" s="34">
        <v>4</v>
      </c>
    </row>
    <row r="17" spans="1:3" ht="15">
      <c r="A17" s="114" t="s">
        <v>1904</v>
      </c>
      <c r="B17" s="114" t="s">
        <v>1904</v>
      </c>
      <c r="C17" s="34">
        <v>2</v>
      </c>
    </row>
    <row r="18" spans="1:3" ht="15">
      <c r="A18" s="114" t="s">
        <v>1905</v>
      </c>
      <c r="B18" s="114" t="s">
        <v>1892</v>
      </c>
      <c r="C18" s="34">
        <v>4</v>
      </c>
    </row>
    <row r="19" spans="1:3" ht="15">
      <c r="A19" s="114" t="s">
        <v>1905</v>
      </c>
      <c r="B19" s="114" t="s">
        <v>1905</v>
      </c>
      <c r="C19" s="34">
        <v>3</v>
      </c>
    </row>
    <row r="20" spans="1:3" ht="15">
      <c r="A20" s="114" t="s">
        <v>1906</v>
      </c>
      <c r="B20" s="114" t="s">
        <v>1906</v>
      </c>
      <c r="C20" s="34">
        <v>3</v>
      </c>
    </row>
    <row r="21" spans="1:3" ht="15">
      <c r="A21" s="114" t="s">
        <v>1907</v>
      </c>
      <c r="B21" s="114" t="s">
        <v>1907</v>
      </c>
      <c r="C21" s="34">
        <v>1</v>
      </c>
    </row>
    <row r="22" spans="1:3" ht="15">
      <c r="A22" s="114" t="s">
        <v>1908</v>
      </c>
      <c r="B22" s="114" t="s">
        <v>1908</v>
      </c>
      <c r="C2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E9E60-70A1-4EB9-AE75-3DAFC50981B7}">
  <dimension ref="A1:V92"/>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 min="9" max="9" width="29.57421875" style="0" customWidth="1"/>
    <col min="10" max="10" width="10.57421875" style="0" bestFit="1" customWidth="1"/>
    <col min="11" max="11" width="29.57421875" style="0" customWidth="1"/>
    <col min="12" max="12" width="10.57421875" style="0" bestFit="1" customWidth="1"/>
    <col min="13" max="13" width="29.57421875" style="0" customWidth="1"/>
    <col min="14" max="14" width="10.57421875" style="0" bestFit="1" customWidth="1"/>
    <col min="15" max="15" width="29.57421875" style="0" customWidth="1"/>
    <col min="16" max="16" width="10.57421875" style="0" bestFit="1" customWidth="1"/>
    <col min="17" max="17" width="29.57421875" style="0" customWidth="1"/>
    <col min="18" max="18" width="10.57421875" style="0" bestFit="1" customWidth="1"/>
    <col min="19" max="19" width="29.57421875" style="0" customWidth="1"/>
    <col min="20" max="20" width="10.57421875" style="0" bestFit="1" customWidth="1"/>
    <col min="21" max="21" width="30.57421875" style="0" customWidth="1"/>
    <col min="22" max="22" width="11.57421875" style="0" bestFit="1" customWidth="1"/>
  </cols>
  <sheetData>
    <row r="1" spans="1:22" ht="14.3" customHeight="1">
      <c r="A1" s="13" t="s">
        <v>1932</v>
      </c>
      <c r="B1" s="13" t="s">
        <v>1935</v>
      </c>
      <c r="C1" s="13" t="s">
        <v>1936</v>
      </c>
      <c r="D1" s="13" t="s">
        <v>1938</v>
      </c>
      <c r="E1" s="13" t="s">
        <v>1937</v>
      </c>
      <c r="F1" s="13" t="s">
        <v>1940</v>
      </c>
      <c r="G1" s="13" t="s">
        <v>1939</v>
      </c>
      <c r="H1" s="13" t="s">
        <v>1942</v>
      </c>
      <c r="I1" s="13" t="s">
        <v>1941</v>
      </c>
      <c r="J1" s="13" t="s">
        <v>1944</v>
      </c>
      <c r="K1" s="13" t="s">
        <v>1943</v>
      </c>
      <c r="L1" s="13" t="s">
        <v>1946</v>
      </c>
      <c r="M1" s="13" t="s">
        <v>1945</v>
      </c>
      <c r="N1" s="13" t="s">
        <v>1948</v>
      </c>
      <c r="O1" s="13" t="s">
        <v>1947</v>
      </c>
      <c r="P1" s="13" t="s">
        <v>1950</v>
      </c>
      <c r="Q1" s="13" t="s">
        <v>1949</v>
      </c>
      <c r="R1" s="13" t="s">
        <v>1952</v>
      </c>
      <c r="S1" s="13" t="s">
        <v>1951</v>
      </c>
      <c r="T1" s="13" t="s">
        <v>1954</v>
      </c>
      <c r="U1" s="13" t="s">
        <v>1953</v>
      </c>
      <c r="V1" s="13" t="s">
        <v>1955</v>
      </c>
    </row>
    <row r="2" spans="1:22" ht="15">
      <c r="A2" s="83" t="s">
        <v>408</v>
      </c>
      <c r="B2" s="78">
        <v>5</v>
      </c>
      <c r="C2" s="83" t="s">
        <v>408</v>
      </c>
      <c r="D2" s="78">
        <v>1</v>
      </c>
      <c r="E2" s="83" t="s">
        <v>399</v>
      </c>
      <c r="F2" s="78">
        <v>1</v>
      </c>
      <c r="G2" s="83" t="s">
        <v>400</v>
      </c>
      <c r="H2" s="78">
        <v>1</v>
      </c>
      <c r="I2" s="83" t="s">
        <v>398</v>
      </c>
      <c r="J2" s="78">
        <v>1</v>
      </c>
      <c r="K2" s="83" t="s">
        <v>406</v>
      </c>
      <c r="L2" s="78">
        <v>1</v>
      </c>
      <c r="M2" s="83" t="s">
        <v>401</v>
      </c>
      <c r="N2" s="78">
        <v>1</v>
      </c>
      <c r="O2" s="83" t="s">
        <v>412</v>
      </c>
      <c r="P2" s="78">
        <v>1</v>
      </c>
      <c r="Q2" s="83" t="s">
        <v>408</v>
      </c>
      <c r="R2" s="78">
        <v>4</v>
      </c>
      <c r="S2" s="83" t="s">
        <v>405</v>
      </c>
      <c r="T2" s="78">
        <v>1</v>
      </c>
      <c r="U2" s="83" t="s">
        <v>404</v>
      </c>
      <c r="V2" s="78">
        <v>2</v>
      </c>
    </row>
    <row r="3" spans="1:22" ht="15">
      <c r="A3" s="83" t="s">
        <v>416</v>
      </c>
      <c r="B3" s="78">
        <v>2</v>
      </c>
      <c r="C3" s="83" t="s">
        <v>411</v>
      </c>
      <c r="D3" s="78">
        <v>1</v>
      </c>
      <c r="E3" s="78"/>
      <c r="F3" s="78"/>
      <c r="G3" s="78"/>
      <c r="H3" s="78"/>
      <c r="I3" s="83" t="s">
        <v>402</v>
      </c>
      <c r="J3" s="78">
        <v>1</v>
      </c>
      <c r="K3" s="78"/>
      <c r="L3" s="78"/>
      <c r="M3" s="78"/>
      <c r="N3" s="78"/>
      <c r="O3" s="78"/>
      <c r="P3" s="78"/>
      <c r="Q3" s="78"/>
      <c r="R3" s="78"/>
      <c r="S3" s="78"/>
      <c r="T3" s="78"/>
      <c r="U3" s="83" t="s">
        <v>748</v>
      </c>
      <c r="V3" s="78">
        <v>1</v>
      </c>
    </row>
    <row r="4" spans="1:22" ht="15">
      <c r="A4" s="83" t="s">
        <v>404</v>
      </c>
      <c r="B4" s="78">
        <v>2</v>
      </c>
      <c r="C4" s="83" t="s">
        <v>410</v>
      </c>
      <c r="D4" s="78">
        <v>1</v>
      </c>
      <c r="E4" s="78"/>
      <c r="F4" s="78"/>
      <c r="G4" s="78"/>
      <c r="H4" s="78"/>
      <c r="I4" s="83" t="s">
        <v>407</v>
      </c>
      <c r="J4" s="78">
        <v>1</v>
      </c>
      <c r="K4" s="78"/>
      <c r="L4" s="78"/>
      <c r="M4" s="78"/>
      <c r="N4" s="78"/>
      <c r="O4" s="78"/>
      <c r="P4" s="78"/>
      <c r="Q4" s="78"/>
      <c r="R4" s="78"/>
      <c r="S4" s="78"/>
      <c r="T4" s="78"/>
      <c r="U4" s="78"/>
      <c r="V4" s="78"/>
    </row>
    <row r="5" spans="1:22" ht="15">
      <c r="A5" s="83" t="s">
        <v>397</v>
      </c>
      <c r="B5" s="78">
        <v>2</v>
      </c>
      <c r="C5" s="78"/>
      <c r="D5" s="78"/>
      <c r="E5" s="78"/>
      <c r="F5" s="78"/>
      <c r="G5" s="78"/>
      <c r="H5" s="78"/>
      <c r="I5" s="83" t="s">
        <v>409</v>
      </c>
      <c r="J5" s="78">
        <v>1</v>
      </c>
      <c r="K5" s="78"/>
      <c r="L5" s="78"/>
      <c r="M5" s="78"/>
      <c r="N5" s="78"/>
      <c r="O5" s="78"/>
      <c r="P5" s="78"/>
      <c r="Q5" s="78"/>
      <c r="R5" s="78"/>
      <c r="S5" s="78"/>
      <c r="T5" s="78"/>
      <c r="U5" s="78"/>
      <c r="V5" s="78"/>
    </row>
    <row r="6" spans="1:22" ht="15">
      <c r="A6" s="83" t="s">
        <v>1933</v>
      </c>
      <c r="B6" s="78">
        <v>1</v>
      </c>
      <c r="C6" s="78"/>
      <c r="D6" s="78"/>
      <c r="E6" s="78"/>
      <c r="F6" s="78"/>
      <c r="G6" s="78"/>
      <c r="H6" s="78"/>
      <c r="I6" s="78"/>
      <c r="J6" s="78"/>
      <c r="K6" s="78"/>
      <c r="L6" s="78"/>
      <c r="M6" s="78"/>
      <c r="N6" s="78"/>
      <c r="O6" s="78"/>
      <c r="P6" s="78"/>
      <c r="Q6" s="78"/>
      <c r="R6" s="78"/>
      <c r="S6" s="78"/>
      <c r="T6" s="78"/>
      <c r="U6" s="78"/>
      <c r="V6" s="78"/>
    </row>
    <row r="7" spans="1:22" ht="15">
      <c r="A7" s="83" t="s">
        <v>1934</v>
      </c>
      <c r="B7" s="78">
        <v>1</v>
      </c>
      <c r="C7" s="78"/>
      <c r="D7" s="78"/>
      <c r="E7" s="78"/>
      <c r="F7" s="78"/>
      <c r="G7" s="78"/>
      <c r="H7" s="78"/>
      <c r="I7" s="78"/>
      <c r="J7" s="78"/>
      <c r="K7" s="78"/>
      <c r="L7" s="78"/>
      <c r="M7" s="78"/>
      <c r="N7" s="78"/>
      <c r="O7" s="78"/>
      <c r="P7" s="78"/>
      <c r="Q7" s="78"/>
      <c r="R7" s="78"/>
      <c r="S7" s="78"/>
      <c r="T7" s="78"/>
      <c r="U7" s="78"/>
      <c r="V7" s="78"/>
    </row>
    <row r="8" spans="1:22" ht="15">
      <c r="A8" s="83" t="s">
        <v>414</v>
      </c>
      <c r="B8" s="78">
        <v>1</v>
      </c>
      <c r="C8" s="78"/>
      <c r="D8" s="78"/>
      <c r="E8" s="78"/>
      <c r="F8" s="78"/>
      <c r="G8" s="78"/>
      <c r="H8" s="78"/>
      <c r="I8" s="78"/>
      <c r="J8" s="78"/>
      <c r="K8" s="78"/>
      <c r="L8" s="78"/>
      <c r="M8" s="78"/>
      <c r="N8" s="78"/>
      <c r="O8" s="78"/>
      <c r="P8" s="78"/>
      <c r="Q8" s="78"/>
      <c r="R8" s="78"/>
      <c r="S8" s="78"/>
      <c r="T8" s="78"/>
      <c r="U8" s="78"/>
      <c r="V8" s="78"/>
    </row>
    <row r="9" spans="1:22" ht="15">
      <c r="A9" s="83" t="s">
        <v>413</v>
      </c>
      <c r="B9" s="78">
        <v>1</v>
      </c>
      <c r="C9" s="78"/>
      <c r="D9" s="78"/>
      <c r="E9" s="78"/>
      <c r="F9" s="78"/>
      <c r="G9" s="78"/>
      <c r="H9" s="78"/>
      <c r="I9" s="78"/>
      <c r="J9" s="78"/>
      <c r="K9" s="78"/>
      <c r="L9" s="78"/>
      <c r="M9" s="78"/>
      <c r="N9" s="78"/>
      <c r="O9" s="78"/>
      <c r="P9" s="78"/>
      <c r="Q9" s="78"/>
      <c r="R9" s="78"/>
      <c r="S9" s="78"/>
      <c r="T9" s="78"/>
      <c r="U9" s="78"/>
      <c r="V9" s="78"/>
    </row>
    <row r="10" spans="1:22" ht="15">
      <c r="A10" s="83" t="s">
        <v>412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411</v>
      </c>
      <c r="B11" s="78">
        <v>1</v>
      </c>
      <c r="C11" s="78"/>
      <c r="D11" s="78"/>
      <c r="E11" s="78"/>
      <c r="F11" s="78"/>
      <c r="G11" s="78"/>
      <c r="H11" s="78"/>
      <c r="I11" s="78"/>
      <c r="J11" s="78"/>
      <c r="K11" s="78"/>
      <c r="L11" s="78"/>
      <c r="M11" s="78"/>
      <c r="N11" s="78"/>
      <c r="O11" s="78"/>
      <c r="P11" s="78"/>
      <c r="Q11" s="78"/>
      <c r="R11" s="78"/>
      <c r="S11" s="78"/>
      <c r="T11" s="78"/>
      <c r="U11" s="78"/>
      <c r="V11" s="78"/>
    </row>
    <row r="14" spans="1:22" ht="14.3" customHeight="1">
      <c r="A14" s="13" t="s">
        <v>1959</v>
      </c>
      <c r="B14" s="13" t="s">
        <v>1935</v>
      </c>
      <c r="C14" s="13" t="s">
        <v>1962</v>
      </c>
      <c r="D14" s="13" t="s">
        <v>1938</v>
      </c>
      <c r="E14" s="13" t="s">
        <v>1963</v>
      </c>
      <c r="F14" s="13" t="s">
        <v>1940</v>
      </c>
      <c r="G14" s="13" t="s">
        <v>1964</v>
      </c>
      <c r="H14" s="13" t="s">
        <v>1942</v>
      </c>
      <c r="I14" s="13" t="s">
        <v>1965</v>
      </c>
      <c r="J14" s="13" t="s">
        <v>1944</v>
      </c>
      <c r="K14" s="13" t="s">
        <v>1966</v>
      </c>
      <c r="L14" s="13" t="s">
        <v>1946</v>
      </c>
      <c r="M14" s="13" t="s">
        <v>1967</v>
      </c>
      <c r="N14" s="13" t="s">
        <v>1948</v>
      </c>
      <c r="O14" s="13" t="s">
        <v>1968</v>
      </c>
      <c r="P14" s="13" t="s">
        <v>1950</v>
      </c>
      <c r="Q14" s="13" t="s">
        <v>1969</v>
      </c>
      <c r="R14" s="13" t="s">
        <v>1952</v>
      </c>
      <c r="S14" s="13" t="s">
        <v>1970</v>
      </c>
      <c r="T14" s="13" t="s">
        <v>1954</v>
      </c>
      <c r="U14" s="13" t="s">
        <v>1971</v>
      </c>
      <c r="V14" s="13" t="s">
        <v>1955</v>
      </c>
    </row>
    <row r="15" spans="1:22" ht="15">
      <c r="A15" s="78" t="s">
        <v>426</v>
      </c>
      <c r="B15" s="78">
        <v>5</v>
      </c>
      <c r="C15" s="78" t="s">
        <v>426</v>
      </c>
      <c r="D15" s="78">
        <v>1</v>
      </c>
      <c r="E15" s="78" t="s">
        <v>419</v>
      </c>
      <c r="F15" s="78">
        <v>1</v>
      </c>
      <c r="G15" s="78" t="s">
        <v>420</v>
      </c>
      <c r="H15" s="78">
        <v>1</v>
      </c>
      <c r="I15" s="78" t="s">
        <v>418</v>
      </c>
      <c r="J15" s="78">
        <v>1</v>
      </c>
      <c r="K15" s="78" t="s">
        <v>424</v>
      </c>
      <c r="L15" s="78">
        <v>1</v>
      </c>
      <c r="M15" s="78" t="s">
        <v>421</v>
      </c>
      <c r="N15" s="78">
        <v>1</v>
      </c>
      <c r="O15" s="78" t="s">
        <v>429</v>
      </c>
      <c r="P15" s="78">
        <v>1</v>
      </c>
      <c r="Q15" s="78" t="s">
        <v>426</v>
      </c>
      <c r="R15" s="78">
        <v>4</v>
      </c>
      <c r="S15" s="78" t="s">
        <v>421</v>
      </c>
      <c r="T15" s="78">
        <v>1</v>
      </c>
      <c r="U15" s="78" t="s">
        <v>418</v>
      </c>
      <c r="V15" s="78">
        <v>2</v>
      </c>
    </row>
    <row r="16" spans="1:22" ht="15">
      <c r="A16" s="78" t="s">
        <v>421</v>
      </c>
      <c r="B16" s="78">
        <v>4</v>
      </c>
      <c r="C16" s="78" t="s">
        <v>428</v>
      </c>
      <c r="D16" s="78">
        <v>1</v>
      </c>
      <c r="E16" s="78"/>
      <c r="F16" s="78"/>
      <c r="G16" s="78"/>
      <c r="H16" s="78"/>
      <c r="I16" s="78" t="s">
        <v>422</v>
      </c>
      <c r="J16" s="78">
        <v>1</v>
      </c>
      <c r="K16" s="78"/>
      <c r="L16" s="78"/>
      <c r="M16" s="78"/>
      <c r="N16" s="78"/>
      <c r="O16" s="78"/>
      <c r="P16" s="78"/>
      <c r="Q16" s="78"/>
      <c r="R16" s="78"/>
      <c r="S16" s="78"/>
      <c r="T16" s="78"/>
      <c r="U16" s="78" t="s">
        <v>421</v>
      </c>
      <c r="V16" s="78">
        <v>1</v>
      </c>
    </row>
    <row r="17" spans="1:22" ht="15">
      <c r="A17" s="78" t="s">
        <v>418</v>
      </c>
      <c r="B17" s="78">
        <v>3</v>
      </c>
      <c r="C17" s="78" t="s">
        <v>421</v>
      </c>
      <c r="D17" s="78">
        <v>1</v>
      </c>
      <c r="E17" s="78"/>
      <c r="F17" s="78"/>
      <c r="G17" s="78"/>
      <c r="H17" s="78"/>
      <c r="I17" s="78" t="s">
        <v>425</v>
      </c>
      <c r="J17" s="78">
        <v>1</v>
      </c>
      <c r="K17" s="78"/>
      <c r="L17" s="78"/>
      <c r="M17" s="78"/>
      <c r="N17" s="78"/>
      <c r="O17" s="78"/>
      <c r="P17" s="78"/>
      <c r="Q17" s="78"/>
      <c r="R17" s="78"/>
      <c r="S17" s="78"/>
      <c r="T17" s="78"/>
      <c r="U17" s="78"/>
      <c r="V17" s="78"/>
    </row>
    <row r="18" spans="1:22" ht="15">
      <c r="A18" s="78" t="s">
        <v>433</v>
      </c>
      <c r="B18" s="78">
        <v>2</v>
      </c>
      <c r="C18" s="78"/>
      <c r="D18" s="78"/>
      <c r="E18" s="78"/>
      <c r="F18" s="78"/>
      <c r="G18" s="78"/>
      <c r="H18" s="78"/>
      <c r="I18" s="78" t="s">
        <v>427</v>
      </c>
      <c r="J18" s="78">
        <v>1</v>
      </c>
      <c r="K18" s="78"/>
      <c r="L18" s="78"/>
      <c r="M18" s="78"/>
      <c r="N18" s="78"/>
      <c r="O18" s="78"/>
      <c r="P18" s="78"/>
      <c r="Q18" s="78"/>
      <c r="R18" s="78"/>
      <c r="S18" s="78"/>
      <c r="T18" s="78"/>
      <c r="U18" s="78"/>
      <c r="V18" s="78"/>
    </row>
    <row r="19" spans="1:22" ht="15">
      <c r="A19" s="78" t="s">
        <v>417</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1960</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1961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431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430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429</v>
      </c>
      <c r="B24" s="78">
        <v>1</v>
      </c>
      <c r="C24" s="78"/>
      <c r="D24" s="78"/>
      <c r="E24" s="78"/>
      <c r="F24" s="78"/>
      <c r="G24" s="78"/>
      <c r="H24" s="78"/>
      <c r="I24" s="78"/>
      <c r="J24" s="78"/>
      <c r="K24" s="78"/>
      <c r="L24" s="78"/>
      <c r="M24" s="78"/>
      <c r="N24" s="78"/>
      <c r="O24" s="78"/>
      <c r="P24" s="78"/>
      <c r="Q24" s="78"/>
      <c r="R24" s="78"/>
      <c r="S24" s="78"/>
      <c r="T24" s="78"/>
      <c r="U24" s="78"/>
      <c r="V24" s="78"/>
    </row>
    <row r="27" spans="1:22" ht="14.3" customHeight="1">
      <c r="A27" s="13" t="s">
        <v>1975</v>
      </c>
      <c r="B27" s="13" t="s">
        <v>1935</v>
      </c>
      <c r="C27" s="13" t="s">
        <v>1984</v>
      </c>
      <c r="D27" s="13" t="s">
        <v>1938</v>
      </c>
      <c r="E27" s="13" t="s">
        <v>1986</v>
      </c>
      <c r="F27" s="13" t="s">
        <v>1940</v>
      </c>
      <c r="G27" s="13" t="s">
        <v>1988</v>
      </c>
      <c r="H27" s="13" t="s">
        <v>1942</v>
      </c>
      <c r="I27" s="13" t="s">
        <v>1989</v>
      </c>
      <c r="J27" s="13" t="s">
        <v>1944</v>
      </c>
      <c r="K27" s="13" t="s">
        <v>1996</v>
      </c>
      <c r="L27" s="13" t="s">
        <v>1946</v>
      </c>
      <c r="M27" s="13" t="s">
        <v>2000</v>
      </c>
      <c r="N27" s="13" t="s">
        <v>1948</v>
      </c>
      <c r="O27" s="13" t="s">
        <v>2007</v>
      </c>
      <c r="P27" s="13" t="s">
        <v>1950</v>
      </c>
      <c r="Q27" s="13" t="s">
        <v>2010</v>
      </c>
      <c r="R27" s="13" t="s">
        <v>1952</v>
      </c>
      <c r="S27" s="13" t="s">
        <v>2017</v>
      </c>
      <c r="T27" s="13" t="s">
        <v>1954</v>
      </c>
      <c r="U27" s="13" t="s">
        <v>2020</v>
      </c>
      <c r="V27" s="13" t="s">
        <v>1955</v>
      </c>
    </row>
    <row r="28" spans="1:22" ht="15">
      <c r="A28" s="78" t="s">
        <v>434</v>
      </c>
      <c r="B28" s="78">
        <v>109</v>
      </c>
      <c r="C28" s="78" t="s">
        <v>434</v>
      </c>
      <c r="D28" s="78">
        <v>72</v>
      </c>
      <c r="E28" s="78" t="s">
        <v>434</v>
      </c>
      <c r="F28" s="78">
        <v>5</v>
      </c>
      <c r="G28" s="78" t="s">
        <v>436</v>
      </c>
      <c r="H28" s="78">
        <v>7</v>
      </c>
      <c r="I28" s="78" t="s">
        <v>434</v>
      </c>
      <c r="J28" s="78">
        <v>6</v>
      </c>
      <c r="K28" s="78" t="s">
        <v>446</v>
      </c>
      <c r="L28" s="78">
        <v>5</v>
      </c>
      <c r="M28" s="78" t="s">
        <v>436</v>
      </c>
      <c r="N28" s="78">
        <v>4</v>
      </c>
      <c r="O28" s="78" t="s">
        <v>2008</v>
      </c>
      <c r="P28" s="78">
        <v>1</v>
      </c>
      <c r="Q28" s="78" t="s">
        <v>454</v>
      </c>
      <c r="R28" s="78">
        <v>4</v>
      </c>
      <c r="S28" s="78" t="s">
        <v>438</v>
      </c>
      <c r="T28" s="78">
        <v>3</v>
      </c>
      <c r="U28" s="78" t="s">
        <v>434</v>
      </c>
      <c r="V28" s="78">
        <v>5</v>
      </c>
    </row>
    <row r="29" spans="1:22" ht="15">
      <c r="A29" s="78" t="s">
        <v>436</v>
      </c>
      <c r="B29" s="78">
        <v>107</v>
      </c>
      <c r="C29" s="78" t="s">
        <v>1976</v>
      </c>
      <c r="D29" s="78">
        <v>72</v>
      </c>
      <c r="E29" s="78" t="s">
        <v>1987</v>
      </c>
      <c r="F29" s="78">
        <v>1</v>
      </c>
      <c r="G29" s="78" t="s">
        <v>434</v>
      </c>
      <c r="H29" s="78">
        <v>1</v>
      </c>
      <c r="I29" s="78" t="s">
        <v>436</v>
      </c>
      <c r="J29" s="78">
        <v>6</v>
      </c>
      <c r="K29" s="78" t="s">
        <v>436</v>
      </c>
      <c r="L29" s="78">
        <v>1</v>
      </c>
      <c r="M29" s="78" t="s">
        <v>2001</v>
      </c>
      <c r="N29" s="78">
        <v>4</v>
      </c>
      <c r="O29" s="78" t="s">
        <v>1980</v>
      </c>
      <c r="P29" s="78">
        <v>1</v>
      </c>
      <c r="Q29" s="78" t="s">
        <v>2011</v>
      </c>
      <c r="R29" s="78">
        <v>1</v>
      </c>
      <c r="S29" s="78" t="s">
        <v>434</v>
      </c>
      <c r="T29" s="78">
        <v>2</v>
      </c>
      <c r="U29" s="78" t="s">
        <v>259</v>
      </c>
      <c r="V29" s="78">
        <v>5</v>
      </c>
    </row>
    <row r="30" spans="1:22" ht="15">
      <c r="A30" s="78" t="s">
        <v>1976</v>
      </c>
      <c r="B30" s="78">
        <v>78</v>
      </c>
      <c r="C30" s="78" t="s">
        <v>1977</v>
      </c>
      <c r="D30" s="78">
        <v>71</v>
      </c>
      <c r="E30" s="78" t="s">
        <v>436</v>
      </c>
      <c r="F30" s="78">
        <v>1</v>
      </c>
      <c r="G30" s="78" t="s">
        <v>1980</v>
      </c>
      <c r="H30" s="78">
        <v>1</v>
      </c>
      <c r="I30" s="78" t="s">
        <v>1980</v>
      </c>
      <c r="J30" s="78">
        <v>2</v>
      </c>
      <c r="K30" s="78" t="s">
        <v>434</v>
      </c>
      <c r="L30" s="78">
        <v>1</v>
      </c>
      <c r="M30" s="78" t="s">
        <v>2002</v>
      </c>
      <c r="N30" s="78">
        <v>1</v>
      </c>
      <c r="O30" s="78" t="s">
        <v>434</v>
      </c>
      <c r="P30" s="78">
        <v>1</v>
      </c>
      <c r="Q30" s="78" t="s">
        <v>2012</v>
      </c>
      <c r="R30" s="78">
        <v>1</v>
      </c>
      <c r="S30" s="78" t="s">
        <v>1976</v>
      </c>
      <c r="T30" s="78">
        <v>2</v>
      </c>
      <c r="U30" s="78" t="s">
        <v>2021</v>
      </c>
      <c r="V30" s="78">
        <v>4</v>
      </c>
    </row>
    <row r="31" spans="1:22" ht="15">
      <c r="A31" s="78" t="s">
        <v>1977</v>
      </c>
      <c r="B31" s="78">
        <v>75</v>
      </c>
      <c r="C31" s="78" t="s">
        <v>1979</v>
      </c>
      <c r="D31" s="78">
        <v>71</v>
      </c>
      <c r="E31" s="78"/>
      <c r="F31" s="78"/>
      <c r="G31" s="78"/>
      <c r="H31" s="78"/>
      <c r="I31" s="78" t="s">
        <v>1990</v>
      </c>
      <c r="J31" s="78">
        <v>2</v>
      </c>
      <c r="K31" s="78" t="s">
        <v>1997</v>
      </c>
      <c r="L31" s="78">
        <v>1</v>
      </c>
      <c r="M31" s="78" t="s">
        <v>2003</v>
      </c>
      <c r="N31" s="78">
        <v>1</v>
      </c>
      <c r="O31" s="78" t="s">
        <v>2009</v>
      </c>
      <c r="P31" s="78">
        <v>1</v>
      </c>
      <c r="Q31" s="78" t="s">
        <v>2013</v>
      </c>
      <c r="R31" s="78">
        <v>1</v>
      </c>
      <c r="S31" s="78" t="s">
        <v>1977</v>
      </c>
      <c r="T31" s="78">
        <v>2</v>
      </c>
      <c r="U31" s="78" t="s">
        <v>436</v>
      </c>
      <c r="V31" s="78">
        <v>3</v>
      </c>
    </row>
    <row r="32" spans="1:22" ht="15">
      <c r="A32" s="78" t="s">
        <v>1978</v>
      </c>
      <c r="B32" s="78">
        <v>75</v>
      </c>
      <c r="C32" s="78" t="s">
        <v>1978</v>
      </c>
      <c r="D32" s="78">
        <v>71</v>
      </c>
      <c r="E32" s="78"/>
      <c r="F32" s="78"/>
      <c r="G32" s="78"/>
      <c r="H32" s="78"/>
      <c r="I32" s="78" t="s">
        <v>1991</v>
      </c>
      <c r="J32" s="78">
        <v>2</v>
      </c>
      <c r="K32" s="78" t="s">
        <v>1998</v>
      </c>
      <c r="L32" s="78">
        <v>1</v>
      </c>
      <c r="M32" s="78" t="s">
        <v>2004</v>
      </c>
      <c r="N32" s="78">
        <v>1</v>
      </c>
      <c r="O32" s="78" t="s">
        <v>1976</v>
      </c>
      <c r="P32" s="78">
        <v>1</v>
      </c>
      <c r="Q32" s="78" t="s">
        <v>2014</v>
      </c>
      <c r="R32" s="78">
        <v>1</v>
      </c>
      <c r="S32" s="78" t="s">
        <v>436</v>
      </c>
      <c r="T32" s="78">
        <v>2</v>
      </c>
      <c r="U32" s="78" t="s">
        <v>2022</v>
      </c>
      <c r="V32" s="78">
        <v>2</v>
      </c>
    </row>
    <row r="33" spans="1:22" ht="15">
      <c r="A33" s="78" t="s">
        <v>1979</v>
      </c>
      <c r="B33" s="78">
        <v>73</v>
      </c>
      <c r="C33" s="78" t="s">
        <v>436</v>
      </c>
      <c r="D33" s="78">
        <v>70</v>
      </c>
      <c r="E33" s="78"/>
      <c r="F33" s="78"/>
      <c r="G33" s="78"/>
      <c r="H33" s="78"/>
      <c r="I33" s="78" t="s">
        <v>1992</v>
      </c>
      <c r="J33" s="78">
        <v>2</v>
      </c>
      <c r="K33" s="78" t="s">
        <v>1999</v>
      </c>
      <c r="L33" s="78">
        <v>1</v>
      </c>
      <c r="M33" s="78" t="s">
        <v>1982</v>
      </c>
      <c r="N33" s="78">
        <v>1</v>
      </c>
      <c r="O33" s="78" t="s">
        <v>436</v>
      </c>
      <c r="P33" s="78">
        <v>1</v>
      </c>
      <c r="Q33" s="78" t="s">
        <v>2015</v>
      </c>
      <c r="R33" s="78">
        <v>1</v>
      </c>
      <c r="S33" s="78" t="s">
        <v>1979</v>
      </c>
      <c r="T33" s="78">
        <v>1</v>
      </c>
      <c r="U33" s="78" t="s">
        <v>2006</v>
      </c>
      <c r="V33" s="78">
        <v>1</v>
      </c>
    </row>
    <row r="34" spans="1:22" ht="15">
      <c r="A34" s="78" t="s">
        <v>1980</v>
      </c>
      <c r="B34" s="78">
        <v>13</v>
      </c>
      <c r="C34" s="78" t="s">
        <v>1983</v>
      </c>
      <c r="D34" s="78">
        <v>4</v>
      </c>
      <c r="E34" s="78"/>
      <c r="F34" s="78"/>
      <c r="G34" s="78"/>
      <c r="H34" s="78"/>
      <c r="I34" s="78" t="s">
        <v>1983</v>
      </c>
      <c r="J34" s="78">
        <v>2</v>
      </c>
      <c r="K34" s="78"/>
      <c r="L34" s="78"/>
      <c r="M34" s="78" t="s">
        <v>434</v>
      </c>
      <c r="N34" s="78">
        <v>1</v>
      </c>
      <c r="O34" s="78"/>
      <c r="P34" s="78"/>
      <c r="Q34" s="78" t="s">
        <v>2016</v>
      </c>
      <c r="R34" s="78">
        <v>1</v>
      </c>
      <c r="S34" s="78" t="s">
        <v>1978</v>
      </c>
      <c r="T34" s="78">
        <v>1</v>
      </c>
      <c r="U34" s="78" t="s">
        <v>2023</v>
      </c>
      <c r="V34" s="78">
        <v>1</v>
      </c>
    </row>
    <row r="35" spans="1:22" ht="15">
      <c r="A35" s="78" t="s">
        <v>1981</v>
      </c>
      <c r="B35" s="78">
        <v>8</v>
      </c>
      <c r="C35" s="78" t="s">
        <v>1985</v>
      </c>
      <c r="D35" s="78">
        <v>4</v>
      </c>
      <c r="E35" s="78"/>
      <c r="F35" s="78"/>
      <c r="G35" s="78"/>
      <c r="H35" s="78"/>
      <c r="I35" s="78" t="s">
        <v>1993</v>
      </c>
      <c r="J35" s="78">
        <v>1</v>
      </c>
      <c r="K35" s="78"/>
      <c r="L35" s="78"/>
      <c r="M35" s="78" t="s">
        <v>2005</v>
      </c>
      <c r="N35" s="78">
        <v>1</v>
      </c>
      <c r="O35" s="78"/>
      <c r="P35" s="78"/>
      <c r="Q35" s="78" t="s">
        <v>436</v>
      </c>
      <c r="R35" s="78">
        <v>1</v>
      </c>
      <c r="S35" s="78" t="s">
        <v>2018</v>
      </c>
      <c r="T35" s="78">
        <v>1</v>
      </c>
      <c r="U35" s="78" t="s">
        <v>2024</v>
      </c>
      <c r="V35" s="78">
        <v>1</v>
      </c>
    </row>
    <row r="36" spans="1:22" ht="15">
      <c r="A36" s="78" t="s">
        <v>1982</v>
      </c>
      <c r="B36" s="78">
        <v>8</v>
      </c>
      <c r="C36" s="78" t="s">
        <v>1981</v>
      </c>
      <c r="D36" s="78">
        <v>4</v>
      </c>
      <c r="E36" s="78"/>
      <c r="F36" s="78"/>
      <c r="G36" s="78"/>
      <c r="H36" s="78"/>
      <c r="I36" s="78" t="s">
        <v>1994</v>
      </c>
      <c r="J36" s="78">
        <v>1</v>
      </c>
      <c r="K36" s="78"/>
      <c r="L36" s="78"/>
      <c r="M36" s="78" t="s">
        <v>2006</v>
      </c>
      <c r="N36" s="78">
        <v>1</v>
      </c>
      <c r="O36" s="78"/>
      <c r="P36" s="78"/>
      <c r="Q36" s="78" t="s">
        <v>2006</v>
      </c>
      <c r="R36" s="78">
        <v>1</v>
      </c>
      <c r="S36" s="78" t="s">
        <v>2019</v>
      </c>
      <c r="T36" s="78">
        <v>1</v>
      </c>
      <c r="U36" s="78" t="s">
        <v>1990</v>
      </c>
      <c r="V36" s="78">
        <v>1</v>
      </c>
    </row>
    <row r="37" spans="1:22" ht="15">
      <c r="A37" s="78" t="s">
        <v>1983</v>
      </c>
      <c r="B37" s="78">
        <v>8</v>
      </c>
      <c r="C37" s="78" t="s">
        <v>1980</v>
      </c>
      <c r="D37" s="78">
        <v>4</v>
      </c>
      <c r="E37" s="78"/>
      <c r="F37" s="78"/>
      <c r="G37" s="78"/>
      <c r="H37" s="78"/>
      <c r="I37" s="78" t="s">
        <v>1995</v>
      </c>
      <c r="J37" s="78">
        <v>1</v>
      </c>
      <c r="K37" s="78"/>
      <c r="L37" s="78"/>
      <c r="M37" s="78"/>
      <c r="N37" s="78"/>
      <c r="O37" s="78"/>
      <c r="P37" s="78"/>
      <c r="Q37" s="78" t="s">
        <v>434</v>
      </c>
      <c r="R37" s="78">
        <v>1</v>
      </c>
      <c r="S37" s="78" t="s">
        <v>2006</v>
      </c>
      <c r="T37" s="78">
        <v>1</v>
      </c>
      <c r="U37" s="78"/>
      <c r="V37" s="78"/>
    </row>
    <row r="40" spans="1:22" ht="14.3" customHeight="1">
      <c r="A40" s="13" t="s">
        <v>2032</v>
      </c>
      <c r="B40" s="13" t="s">
        <v>1935</v>
      </c>
      <c r="C40" s="13" t="s">
        <v>2043</v>
      </c>
      <c r="D40" s="13" t="s">
        <v>1938</v>
      </c>
      <c r="E40" s="13" t="s">
        <v>2049</v>
      </c>
      <c r="F40" s="13" t="s">
        <v>1940</v>
      </c>
      <c r="G40" s="13" t="s">
        <v>2059</v>
      </c>
      <c r="H40" s="13" t="s">
        <v>1942</v>
      </c>
      <c r="I40" s="13" t="s">
        <v>2069</v>
      </c>
      <c r="J40" s="13" t="s">
        <v>1944</v>
      </c>
      <c r="K40" s="13" t="s">
        <v>2074</v>
      </c>
      <c r="L40" s="13" t="s">
        <v>1946</v>
      </c>
      <c r="M40" s="13" t="s">
        <v>2085</v>
      </c>
      <c r="N40" s="13" t="s">
        <v>1948</v>
      </c>
      <c r="O40" s="13" t="s">
        <v>2094</v>
      </c>
      <c r="P40" s="13" t="s">
        <v>1950</v>
      </c>
      <c r="Q40" s="13" t="s">
        <v>2103</v>
      </c>
      <c r="R40" s="13" t="s">
        <v>1952</v>
      </c>
      <c r="S40" s="13" t="s">
        <v>2113</v>
      </c>
      <c r="T40" s="13" t="s">
        <v>1954</v>
      </c>
      <c r="U40" s="13" t="s">
        <v>2119</v>
      </c>
      <c r="V40" s="13" t="s">
        <v>1955</v>
      </c>
    </row>
    <row r="41" spans="1:22" ht="15">
      <c r="A41" s="86" t="s">
        <v>2033</v>
      </c>
      <c r="B41" s="86">
        <v>211</v>
      </c>
      <c r="C41" s="86" t="s">
        <v>2039</v>
      </c>
      <c r="D41" s="86">
        <v>73</v>
      </c>
      <c r="E41" s="86" t="s">
        <v>2050</v>
      </c>
      <c r="F41" s="86">
        <v>10</v>
      </c>
      <c r="G41" s="86" t="s">
        <v>2060</v>
      </c>
      <c r="H41" s="86">
        <v>7</v>
      </c>
      <c r="I41" s="86" t="s">
        <v>2039</v>
      </c>
      <c r="J41" s="86">
        <v>6</v>
      </c>
      <c r="K41" s="86" t="s">
        <v>2075</v>
      </c>
      <c r="L41" s="86">
        <v>10</v>
      </c>
      <c r="M41" s="86" t="s">
        <v>2086</v>
      </c>
      <c r="N41" s="86">
        <v>8</v>
      </c>
      <c r="O41" s="86" t="s">
        <v>2095</v>
      </c>
      <c r="P41" s="86">
        <v>3</v>
      </c>
      <c r="Q41" s="86" t="s">
        <v>454</v>
      </c>
      <c r="R41" s="86">
        <v>4</v>
      </c>
      <c r="S41" s="86" t="s">
        <v>2039</v>
      </c>
      <c r="T41" s="86">
        <v>4</v>
      </c>
      <c r="U41" s="86" t="s">
        <v>2120</v>
      </c>
      <c r="V41" s="86">
        <v>10</v>
      </c>
    </row>
    <row r="42" spans="1:22" ht="15">
      <c r="A42" s="86" t="s">
        <v>2034</v>
      </c>
      <c r="B42" s="86">
        <v>44</v>
      </c>
      <c r="C42" s="86" t="s">
        <v>2041</v>
      </c>
      <c r="D42" s="86">
        <v>73</v>
      </c>
      <c r="E42" s="86" t="s">
        <v>2051</v>
      </c>
      <c r="F42" s="86">
        <v>5</v>
      </c>
      <c r="G42" s="86" t="s">
        <v>2061</v>
      </c>
      <c r="H42" s="86">
        <v>7</v>
      </c>
      <c r="I42" s="86" t="s">
        <v>2038</v>
      </c>
      <c r="J42" s="86">
        <v>6</v>
      </c>
      <c r="K42" s="86" t="s">
        <v>2076</v>
      </c>
      <c r="L42" s="86">
        <v>5</v>
      </c>
      <c r="M42" s="86" t="s">
        <v>2087</v>
      </c>
      <c r="N42" s="86">
        <v>4</v>
      </c>
      <c r="O42" s="86" t="s">
        <v>2096</v>
      </c>
      <c r="P42" s="86">
        <v>3</v>
      </c>
      <c r="Q42" s="86" t="s">
        <v>2104</v>
      </c>
      <c r="R42" s="86">
        <v>4</v>
      </c>
      <c r="S42" s="86" t="s">
        <v>2041</v>
      </c>
      <c r="T42" s="86">
        <v>4</v>
      </c>
      <c r="U42" s="86" t="s">
        <v>434</v>
      </c>
      <c r="V42" s="86">
        <v>7</v>
      </c>
    </row>
    <row r="43" spans="1:22" ht="15">
      <c r="A43" s="86" t="s">
        <v>2035</v>
      </c>
      <c r="B43" s="86">
        <v>0</v>
      </c>
      <c r="C43" s="86" t="s">
        <v>2042</v>
      </c>
      <c r="D43" s="86">
        <v>73</v>
      </c>
      <c r="E43" s="86" t="s">
        <v>2052</v>
      </c>
      <c r="F43" s="86">
        <v>5</v>
      </c>
      <c r="G43" s="86" t="s">
        <v>2038</v>
      </c>
      <c r="H43" s="86">
        <v>7</v>
      </c>
      <c r="I43" s="86" t="s">
        <v>2040</v>
      </c>
      <c r="J43" s="86">
        <v>2</v>
      </c>
      <c r="K43" s="86" t="s">
        <v>2077</v>
      </c>
      <c r="L43" s="86">
        <v>5</v>
      </c>
      <c r="M43" s="86" t="s">
        <v>436</v>
      </c>
      <c r="N43" s="86">
        <v>4</v>
      </c>
      <c r="O43" s="86" t="s">
        <v>434</v>
      </c>
      <c r="P43" s="86">
        <v>3</v>
      </c>
      <c r="Q43" s="86" t="s">
        <v>2105</v>
      </c>
      <c r="R43" s="86">
        <v>4</v>
      </c>
      <c r="S43" s="86" t="s">
        <v>2042</v>
      </c>
      <c r="T43" s="86">
        <v>4</v>
      </c>
      <c r="U43" s="86" t="s">
        <v>2121</v>
      </c>
      <c r="V43" s="86">
        <v>5</v>
      </c>
    </row>
    <row r="44" spans="1:22" ht="15">
      <c r="A44" s="86" t="s">
        <v>2036</v>
      </c>
      <c r="B44" s="86">
        <v>3618</v>
      </c>
      <c r="C44" s="86" t="s">
        <v>2044</v>
      </c>
      <c r="D44" s="86">
        <v>73</v>
      </c>
      <c r="E44" s="86" t="s">
        <v>2053</v>
      </c>
      <c r="F44" s="86">
        <v>5</v>
      </c>
      <c r="G44" s="86" t="s">
        <v>2062</v>
      </c>
      <c r="H44" s="86">
        <v>7</v>
      </c>
      <c r="I44" s="86" t="s">
        <v>2070</v>
      </c>
      <c r="J44" s="86">
        <v>2</v>
      </c>
      <c r="K44" s="86" t="s">
        <v>2078</v>
      </c>
      <c r="L44" s="86">
        <v>5</v>
      </c>
      <c r="M44" s="86" t="s">
        <v>2088</v>
      </c>
      <c r="N44" s="86">
        <v>4</v>
      </c>
      <c r="O44" s="86" t="s">
        <v>2097</v>
      </c>
      <c r="P44" s="86">
        <v>3</v>
      </c>
      <c r="Q44" s="86" t="s">
        <v>2106</v>
      </c>
      <c r="R44" s="86">
        <v>4</v>
      </c>
      <c r="S44" s="86" t="s">
        <v>2038</v>
      </c>
      <c r="T44" s="86">
        <v>4</v>
      </c>
      <c r="U44" s="86" t="s">
        <v>2039</v>
      </c>
      <c r="V44" s="86">
        <v>5</v>
      </c>
    </row>
    <row r="45" spans="1:22" ht="15">
      <c r="A45" s="86" t="s">
        <v>2037</v>
      </c>
      <c r="B45" s="86">
        <v>3873</v>
      </c>
      <c r="C45" s="86" t="s">
        <v>2038</v>
      </c>
      <c r="D45" s="86">
        <v>73</v>
      </c>
      <c r="E45" s="86" t="s">
        <v>2054</v>
      </c>
      <c r="F45" s="86">
        <v>5</v>
      </c>
      <c r="G45" s="86" t="s">
        <v>2063</v>
      </c>
      <c r="H45" s="86">
        <v>7</v>
      </c>
      <c r="I45" s="86" t="s">
        <v>2071</v>
      </c>
      <c r="J45" s="86">
        <v>2</v>
      </c>
      <c r="K45" s="86" t="s">
        <v>2079</v>
      </c>
      <c r="L45" s="86">
        <v>5</v>
      </c>
      <c r="M45" s="86" t="s">
        <v>2089</v>
      </c>
      <c r="N45" s="86">
        <v>4</v>
      </c>
      <c r="O45" s="86" t="s">
        <v>2098</v>
      </c>
      <c r="P45" s="86">
        <v>3</v>
      </c>
      <c r="Q45" s="86" t="s">
        <v>2107</v>
      </c>
      <c r="R45" s="86">
        <v>4</v>
      </c>
      <c r="S45" s="86" t="s">
        <v>2073</v>
      </c>
      <c r="T45" s="86">
        <v>4</v>
      </c>
      <c r="U45" s="86" t="s">
        <v>2122</v>
      </c>
      <c r="V45" s="86">
        <v>5</v>
      </c>
    </row>
    <row r="46" spans="1:22" ht="15">
      <c r="A46" s="86" t="s">
        <v>2038</v>
      </c>
      <c r="B46" s="86">
        <v>130</v>
      </c>
      <c r="C46" s="86" t="s">
        <v>2045</v>
      </c>
      <c r="D46" s="86">
        <v>72</v>
      </c>
      <c r="E46" s="86" t="s">
        <v>2055</v>
      </c>
      <c r="F46" s="86">
        <v>5</v>
      </c>
      <c r="G46" s="86" t="s">
        <v>2064</v>
      </c>
      <c r="H46" s="86">
        <v>7</v>
      </c>
      <c r="I46" s="86" t="s">
        <v>2072</v>
      </c>
      <c r="J46" s="86">
        <v>2</v>
      </c>
      <c r="K46" s="86" t="s">
        <v>2080</v>
      </c>
      <c r="L46" s="86">
        <v>5</v>
      </c>
      <c r="M46" s="86" t="s">
        <v>2038</v>
      </c>
      <c r="N46" s="86">
        <v>4</v>
      </c>
      <c r="O46" s="86" t="s">
        <v>2099</v>
      </c>
      <c r="P46" s="86">
        <v>3</v>
      </c>
      <c r="Q46" s="86" t="s">
        <v>2108</v>
      </c>
      <c r="R46" s="86">
        <v>4</v>
      </c>
      <c r="S46" s="86" t="s">
        <v>2114</v>
      </c>
      <c r="T46" s="86">
        <v>3</v>
      </c>
      <c r="U46" s="86" t="s">
        <v>2123</v>
      </c>
      <c r="V46" s="86">
        <v>5</v>
      </c>
    </row>
    <row r="47" spans="1:22" ht="15">
      <c r="A47" s="86" t="s">
        <v>2039</v>
      </c>
      <c r="B47" s="86">
        <v>130</v>
      </c>
      <c r="C47" s="86" t="s">
        <v>2046</v>
      </c>
      <c r="D47" s="86">
        <v>72</v>
      </c>
      <c r="E47" s="86" t="s">
        <v>2039</v>
      </c>
      <c r="F47" s="86">
        <v>5</v>
      </c>
      <c r="G47" s="86" t="s">
        <v>2065</v>
      </c>
      <c r="H47" s="86">
        <v>7</v>
      </c>
      <c r="I47" s="86" t="s">
        <v>2073</v>
      </c>
      <c r="J47" s="86">
        <v>2</v>
      </c>
      <c r="K47" s="86" t="s">
        <v>2081</v>
      </c>
      <c r="L47" s="86">
        <v>5</v>
      </c>
      <c r="M47" s="86" t="s">
        <v>2090</v>
      </c>
      <c r="N47" s="86">
        <v>4</v>
      </c>
      <c r="O47" s="86" t="s">
        <v>2100</v>
      </c>
      <c r="P47" s="86">
        <v>3</v>
      </c>
      <c r="Q47" s="86" t="s">
        <v>2109</v>
      </c>
      <c r="R47" s="86">
        <v>4</v>
      </c>
      <c r="S47" s="86" t="s">
        <v>2115</v>
      </c>
      <c r="T47" s="86">
        <v>3</v>
      </c>
      <c r="U47" s="86" t="s">
        <v>2124</v>
      </c>
      <c r="V47" s="86">
        <v>5</v>
      </c>
    </row>
    <row r="48" spans="1:22" ht="15">
      <c r="A48" s="86" t="s">
        <v>2040</v>
      </c>
      <c r="B48" s="86">
        <v>97</v>
      </c>
      <c r="C48" s="86" t="s">
        <v>2047</v>
      </c>
      <c r="D48" s="86">
        <v>72</v>
      </c>
      <c r="E48" s="86" t="s">
        <v>2056</v>
      </c>
      <c r="F48" s="86">
        <v>5</v>
      </c>
      <c r="G48" s="86" t="s">
        <v>2066</v>
      </c>
      <c r="H48" s="86">
        <v>7</v>
      </c>
      <c r="I48" s="86"/>
      <c r="J48" s="86"/>
      <c r="K48" s="86" t="s">
        <v>2082</v>
      </c>
      <c r="L48" s="86">
        <v>5</v>
      </c>
      <c r="M48" s="86" t="s">
        <v>2091</v>
      </c>
      <c r="N48" s="86">
        <v>4</v>
      </c>
      <c r="O48" s="86" t="s">
        <v>2001</v>
      </c>
      <c r="P48" s="86">
        <v>3</v>
      </c>
      <c r="Q48" s="86" t="s">
        <v>2110</v>
      </c>
      <c r="R48" s="86">
        <v>4</v>
      </c>
      <c r="S48" s="86" t="s">
        <v>2116</v>
      </c>
      <c r="T48" s="86">
        <v>3</v>
      </c>
      <c r="U48" s="86" t="s">
        <v>2038</v>
      </c>
      <c r="V48" s="86">
        <v>5</v>
      </c>
    </row>
    <row r="49" spans="1:22" ht="15">
      <c r="A49" s="86" t="s">
        <v>2041</v>
      </c>
      <c r="B49" s="86">
        <v>88</v>
      </c>
      <c r="C49" s="86" t="s">
        <v>358</v>
      </c>
      <c r="D49" s="86">
        <v>72</v>
      </c>
      <c r="E49" s="86" t="s">
        <v>2057</v>
      </c>
      <c r="F49" s="86">
        <v>5</v>
      </c>
      <c r="G49" s="86" t="s">
        <v>2067</v>
      </c>
      <c r="H49" s="86">
        <v>7</v>
      </c>
      <c r="I49" s="86"/>
      <c r="J49" s="86"/>
      <c r="K49" s="86" t="s">
        <v>2083</v>
      </c>
      <c r="L49" s="86">
        <v>5</v>
      </c>
      <c r="M49" s="86" t="s">
        <v>2092</v>
      </c>
      <c r="N49" s="86">
        <v>4</v>
      </c>
      <c r="O49" s="86" t="s">
        <v>2101</v>
      </c>
      <c r="P49" s="86">
        <v>3</v>
      </c>
      <c r="Q49" s="86" t="s">
        <v>2111</v>
      </c>
      <c r="R49" s="86">
        <v>4</v>
      </c>
      <c r="S49" s="86" t="s">
        <v>2117</v>
      </c>
      <c r="T49" s="86">
        <v>3</v>
      </c>
      <c r="U49" s="86" t="s">
        <v>2125</v>
      </c>
      <c r="V49" s="86">
        <v>5</v>
      </c>
    </row>
    <row r="50" spans="1:22" ht="15">
      <c r="A50" s="86" t="s">
        <v>2042</v>
      </c>
      <c r="B50" s="86">
        <v>82</v>
      </c>
      <c r="C50" s="86" t="s">
        <v>2048</v>
      </c>
      <c r="D50" s="86">
        <v>72</v>
      </c>
      <c r="E50" s="86" t="s">
        <v>2058</v>
      </c>
      <c r="F50" s="86">
        <v>5</v>
      </c>
      <c r="G50" s="86" t="s">
        <v>2068</v>
      </c>
      <c r="H50" s="86">
        <v>7</v>
      </c>
      <c r="I50" s="86"/>
      <c r="J50" s="86"/>
      <c r="K50" s="86" t="s">
        <v>2084</v>
      </c>
      <c r="L50" s="86">
        <v>5</v>
      </c>
      <c r="M50" s="86" t="s">
        <v>2093</v>
      </c>
      <c r="N50" s="86">
        <v>4</v>
      </c>
      <c r="O50" s="86" t="s">
        <v>2102</v>
      </c>
      <c r="P50" s="86">
        <v>3</v>
      </c>
      <c r="Q50" s="86" t="s">
        <v>2112</v>
      </c>
      <c r="R50" s="86">
        <v>4</v>
      </c>
      <c r="S50" s="86" t="s">
        <v>2118</v>
      </c>
      <c r="T50" s="86">
        <v>3</v>
      </c>
      <c r="U50" s="86" t="s">
        <v>2126</v>
      </c>
      <c r="V50" s="86">
        <v>5</v>
      </c>
    </row>
    <row r="53" spans="1:22" ht="14.3" customHeight="1">
      <c r="A53" s="13" t="s">
        <v>2144</v>
      </c>
      <c r="B53" s="13" t="s">
        <v>1935</v>
      </c>
      <c r="C53" s="13" t="s">
        <v>2155</v>
      </c>
      <c r="D53" s="13" t="s">
        <v>1938</v>
      </c>
      <c r="E53" s="13" t="s">
        <v>2156</v>
      </c>
      <c r="F53" s="13" t="s">
        <v>1940</v>
      </c>
      <c r="G53" s="13" t="s">
        <v>2167</v>
      </c>
      <c r="H53" s="13" t="s">
        <v>1942</v>
      </c>
      <c r="I53" s="78" t="s">
        <v>2178</v>
      </c>
      <c r="J53" s="78" t="s">
        <v>1944</v>
      </c>
      <c r="K53" s="13" t="s">
        <v>2179</v>
      </c>
      <c r="L53" s="13" t="s">
        <v>1946</v>
      </c>
      <c r="M53" s="13" t="s">
        <v>2190</v>
      </c>
      <c r="N53" s="13" t="s">
        <v>1948</v>
      </c>
      <c r="O53" s="13" t="s">
        <v>2201</v>
      </c>
      <c r="P53" s="13" t="s">
        <v>1950</v>
      </c>
      <c r="Q53" s="13" t="s">
        <v>2212</v>
      </c>
      <c r="R53" s="13" t="s">
        <v>1952</v>
      </c>
      <c r="S53" s="13" t="s">
        <v>2223</v>
      </c>
      <c r="T53" s="13" t="s">
        <v>1954</v>
      </c>
      <c r="U53" s="13" t="s">
        <v>2234</v>
      </c>
      <c r="V53" s="13" t="s">
        <v>1955</v>
      </c>
    </row>
    <row r="54" spans="1:22" ht="15">
      <c r="A54" s="86" t="s">
        <v>2145</v>
      </c>
      <c r="B54" s="86">
        <v>74</v>
      </c>
      <c r="C54" s="86" t="s">
        <v>2145</v>
      </c>
      <c r="D54" s="86">
        <v>72</v>
      </c>
      <c r="E54" s="86" t="s">
        <v>2157</v>
      </c>
      <c r="F54" s="86">
        <v>5</v>
      </c>
      <c r="G54" s="86" t="s">
        <v>2168</v>
      </c>
      <c r="H54" s="86">
        <v>7</v>
      </c>
      <c r="I54" s="86"/>
      <c r="J54" s="86"/>
      <c r="K54" s="86" t="s">
        <v>2180</v>
      </c>
      <c r="L54" s="86">
        <v>5</v>
      </c>
      <c r="M54" s="86" t="s">
        <v>2191</v>
      </c>
      <c r="N54" s="86">
        <v>4</v>
      </c>
      <c r="O54" s="86" t="s">
        <v>2202</v>
      </c>
      <c r="P54" s="86">
        <v>3</v>
      </c>
      <c r="Q54" s="86" t="s">
        <v>2213</v>
      </c>
      <c r="R54" s="86">
        <v>4</v>
      </c>
      <c r="S54" s="86" t="s">
        <v>2224</v>
      </c>
      <c r="T54" s="86">
        <v>3</v>
      </c>
      <c r="U54" s="86" t="s">
        <v>2235</v>
      </c>
      <c r="V54" s="86">
        <v>5</v>
      </c>
    </row>
    <row r="55" spans="1:22" ht="15">
      <c r="A55" s="86" t="s">
        <v>2146</v>
      </c>
      <c r="B55" s="86">
        <v>74</v>
      </c>
      <c r="C55" s="86" t="s">
        <v>2146</v>
      </c>
      <c r="D55" s="86">
        <v>72</v>
      </c>
      <c r="E55" s="86" t="s">
        <v>2158</v>
      </c>
      <c r="F55" s="86">
        <v>5</v>
      </c>
      <c r="G55" s="86" t="s">
        <v>2169</v>
      </c>
      <c r="H55" s="86">
        <v>7</v>
      </c>
      <c r="I55" s="86"/>
      <c r="J55" s="86"/>
      <c r="K55" s="86" t="s">
        <v>2181</v>
      </c>
      <c r="L55" s="86">
        <v>5</v>
      </c>
      <c r="M55" s="86" t="s">
        <v>2192</v>
      </c>
      <c r="N55" s="86">
        <v>4</v>
      </c>
      <c r="O55" s="86" t="s">
        <v>2203</v>
      </c>
      <c r="P55" s="86">
        <v>3</v>
      </c>
      <c r="Q55" s="86" t="s">
        <v>2214</v>
      </c>
      <c r="R55" s="86">
        <v>4</v>
      </c>
      <c r="S55" s="86" t="s">
        <v>2225</v>
      </c>
      <c r="T55" s="86">
        <v>3</v>
      </c>
      <c r="U55" s="86" t="s">
        <v>2236</v>
      </c>
      <c r="V55" s="86">
        <v>5</v>
      </c>
    </row>
    <row r="56" spans="1:22" ht="15">
      <c r="A56" s="86" t="s">
        <v>2147</v>
      </c>
      <c r="B56" s="86">
        <v>74</v>
      </c>
      <c r="C56" s="86" t="s">
        <v>2147</v>
      </c>
      <c r="D56" s="86">
        <v>72</v>
      </c>
      <c r="E56" s="86" t="s">
        <v>2159</v>
      </c>
      <c r="F56" s="86">
        <v>5</v>
      </c>
      <c r="G56" s="86" t="s">
        <v>2170</v>
      </c>
      <c r="H56" s="86">
        <v>7</v>
      </c>
      <c r="I56" s="86"/>
      <c r="J56" s="86"/>
      <c r="K56" s="86" t="s">
        <v>2182</v>
      </c>
      <c r="L56" s="86">
        <v>5</v>
      </c>
      <c r="M56" s="86" t="s">
        <v>2193</v>
      </c>
      <c r="N56" s="86">
        <v>4</v>
      </c>
      <c r="O56" s="86" t="s">
        <v>2204</v>
      </c>
      <c r="P56" s="86">
        <v>3</v>
      </c>
      <c r="Q56" s="86" t="s">
        <v>2215</v>
      </c>
      <c r="R56" s="86">
        <v>4</v>
      </c>
      <c r="S56" s="86" t="s">
        <v>2226</v>
      </c>
      <c r="T56" s="86">
        <v>3</v>
      </c>
      <c r="U56" s="86" t="s">
        <v>2237</v>
      </c>
      <c r="V56" s="86">
        <v>5</v>
      </c>
    </row>
    <row r="57" spans="1:22" ht="15">
      <c r="A57" s="86" t="s">
        <v>2148</v>
      </c>
      <c r="B57" s="86">
        <v>74</v>
      </c>
      <c r="C57" s="86" t="s">
        <v>2148</v>
      </c>
      <c r="D57" s="86">
        <v>72</v>
      </c>
      <c r="E57" s="86" t="s">
        <v>2160</v>
      </c>
      <c r="F57" s="86">
        <v>5</v>
      </c>
      <c r="G57" s="86" t="s">
        <v>2171</v>
      </c>
      <c r="H57" s="86">
        <v>7</v>
      </c>
      <c r="I57" s="86"/>
      <c r="J57" s="86"/>
      <c r="K57" s="86" t="s">
        <v>2183</v>
      </c>
      <c r="L57" s="86">
        <v>5</v>
      </c>
      <c r="M57" s="86" t="s">
        <v>2194</v>
      </c>
      <c r="N57" s="86">
        <v>4</v>
      </c>
      <c r="O57" s="86" t="s">
        <v>2205</v>
      </c>
      <c r="P57" s="86">
        <v>3</v>
      </c>
      <c r="Q57" s="86" t="s">
        <v>2216</v>
      </c>
      <c r="R57" s="86">
        <v>4</v>
      </c>
      <c r="S57" s="86" t="s">
        <v>2227</v>
      </c>
      <c r="T57" s="86">
        <v>3</v>
      </c>
      <c r="U57" s="86" t="s">
        <v>2238</v>
      </c>
      <c r="V57" s="86">
        <v>5</v>
      </c>
    </row>
    <row r="58" spans="1:22" ht="15">
      <c r="A58" s="86" t="s">
        <v>2149</v>
      </c>
      <c r="B58" s="86">
        <v>74</v>
      </c>
      <c r="C58" s="86" t="s">
        <v>2149</v>
      </c>
      <c r="D58" s="86">
        <v>72</v>
      </c>
      <c r="E58" s="86" t="s">
        <v>2161</v>
      </c>
      <c r="F58" s="86">
        <v>5</v>
      </c>
      <c r="G58" s="86" t="s">
        <v>2172</v>
      </c>
      <c r="H58" s="86">
        <v>7</v>
      </c>
      <c r="I58" s="86"/>
      <c r="J58" s="86"/>
      <c r="K58" s="86" t="s">
        <v>2184</v>
      </c>
      <c r="L58" s="86">
        <v>5</v>
      </c>
      <c r="M58" s="86" t="s">
        <v>2195</v>
      </c>
      <c r="N58" s="86">
        <v>4</v>
      </c>
      <c r="O58" s="86" t="s">
        <v>2206</v>
      </c>
      <c r="P58" s="86">
        <v>3</v>
      </c>
      <c r="Q58" s="86" t="s">
        <v>2217</v>
      </c>
      <c r="R58" s="86">
        <v>4</v>
      </c>
      <c r="S58" s="86" t="s">
        <v>2228</v>
      </c>
      <c r="T58" s="86">
        <v>3</v>
      </c>
      <c r="U58" s="86" t="s">
        <v>2239</v>
      </c>
      <c r="V58" s="86">
        <v>5</v>
      </c>
    </row>
    <row r="59" spans="1:22" ht="15">
      <c r="A59" s="86" t="s">
        <v>2150</v>
      </c>
      <c r="B59" s="86">
        <v>74</v>
      </c>
      <c r="C59" s="86" t="s">
        <v>2150</v>
      </c>
      <c r="D59" s="86">
        <v>72</v>
      </c>
      <c r="E59" s="86" t="s">
        <v>2162</v>
      </c>
      <c r="F59" s="86">
        <v>5</v>
      </c>
      <c r="G59" s="86" t="s">
        <v>2173</v>
      </c>
      <c r="H59" s="86">
        <v>7</v>
      </c>
      <c r="I59" s="86"/>
      <c r="J59" s="86"/>
      <c r="K59" s="86" t="s">
        <v>2185</v>
      </c>
      <c r="L59" s="86">
        <v>5</v>
      </c>
      <c r="M59" s="86" t="s">
        <v>2196</v>
      </c>
      <c r="N59" s="86">
        <v>4</v>
      </c>
      <c r="O59" s="86" t="s">
        <v>2207</v>
      </c>
      <c r="P59" s="86">
        <v>3</v>
      </c>
      <c r="Q59" s="86" t="s">
        <v>2218</v>
      </c>
      <c r="R59" s="86">
        <v>4</v>
      </c>
      <c r="S59" s="86" t="s">
        <v>2229</v>
      </c>
      <c r="T59" s="86">
        <v>3</v>
      </c>
      <c r="U59" s="86" t="s">
        <v>2240</v>
      </c>
      <c r="V59" s="86">
        <v>5</v>
      </c>
    </row>
    <row r="60" spans="1:22" ht="15">
      <c r="A60" s="86" t="s">
        <v>2151</v>
      </c>
      <c r="B60" s="86">
        <v>74</v>
      </c>
      <c r="C60" s="86" t="s">
        <v>2151</v>
      </c>
      <c r="D60" s="86">
        <v>72</v>
      </c>
      <c r="E60" s="86" t="s">
        <v>2163</v>
      </c>
      <c r="F60" s="86">
        <v>5</v>
      </c>
      <c r="G60" s="86" t="s">
        <v>2174</v>
      </c>
      <c r="H60" s="86">
        <v>7</v>
      </c>
      <c r="I60" s="86"/>
      <c r="J60" s="86"/>
      <c r="K60" s="86" t="s">
        <v>2186</v>
      </c>
      <c r="L60" s="86">
        <v>5</v>
      </c>
      <c r="M60" s="86" t="s">
        <v>2197</v>
      </c>
      <c r="N60" s="86">
        <v>4</v>
      </c>
      <c r="O60" s="86" t="s">
        <v>2208</v>
      </c>
      <c r="P60" s="86">
        <v>3</v>
      </c>
      <c r="Q60" s="86" t="s">
        <v>2219</v>
      </c>
      <c r="R60" s="86">
        <v>4</v>
      </c>
      <c r="S60" s="86" t="s">
        <v>2230</v>
      </c>
      <c r="T60" s="86">
        <v>3</v>
      </c>
      <c r="U60" s="86" t="s">
        <v>2241</v>
      </c>
      <c r="V60" s="86">
        <v>5</v>
      </c>
    </row>
    <row r="61" spans="1:22" ht="15">
      <c r="A61" s="86" t="s">
        <v>2152</v>
      </c>
      <c r="B61" s="86">
        <v>74</v>
      </c>
      <c r="C61" s="86" t="s">
        <v>2152</v>
      </c>
      <c r="D61" s="86">
        <v>72</v>
      </c>
      <c r="E61" s="86" t="s">
        <v>2164</v>
      </c>
      <c r="F61" s="86">
        <v>5</v>
      </c>
      <c r="G61" s="86" t="s">
        <v>2175</v>
      </c>
      <c r="H61" s="86">
        <v>7</v>
      </c>
      <c r="I61" s="86"/>
      <c r="J61" s="86"/>
      <c r="K61" s="86" t="s">
        <v>2187</v>
      </c>
      <c r="L61" s="86">
        <v>5</v>
      </c>
      <c r="M61" s="86" t="s">
        <v>2198</v>
      </c>
      <c r="N61" s="86">
        <v>4</v>
      </c>
      <c r="O61" s="86" t="s">
        <v>2209</v>
      </c>
      <c r="P61" s="86">
        <v>3</v>
      </c>
      <c r="Q61" s="86" t="s">
        <v>2220</v>
      </c>
      <c r="R61" s="86">
        <v>4</v>
      </c>
      <c r="S61" s="86" t="s">
        <v>2231</v>
      </c>
      <c r="T61" s="86">
        <v>3</v>
      </c>
      <c r="U61" s="86" t="s">
        <v>2242</v>
      </c>
      <c r="V61" s="86">
        <v>5</v>
      </c>
    </row>
    <row r="62" spans="1:22" ht="15">
      <c r="A62" s="86" t="s">
        <v>2153</v>
      </c>
      <c r="B62" s="86">
        <v>74</v>
      </c>
      <c r="C62" s="86" t="s">
        <v>2153</v>
      </c>
      <c r="D62" s="86">
        <v>72</v>
      </c>
      <c r="E62" s="86" t="s">
        <v>2165</v>
      </c>
      <c r="F62" s="86">
        <v>5</v>
      </c>
      <c r="G62" s="86" t="s">
        <v>2176</v>
      </c>
      <c r="H62" s="86">
        <v>7</v>
      </c>
      <c r="I62" s="86"/>
      <c r="J62" s="86"/>
      <c r="K62" s="86" t="s">
        <v>2188</v>
      </c>
      <c r="L62" s="86">
        <v>5</v>
      </c>
      <c r="M62" s="86" t="s">
        <v>2199</v>
      </c>
      <c r="N62" s="86">
        <v>4</v>
      </c>
      <c r="O62" s="86" t="s">
        <v>2210</v>
      </c>
      <c r="P62" s="86">
        <v>3</v>
      </c>
      <c r="Q62" s="86" t="s">
        <v>2221</v>
      </c>
      <c r="R62" s="86">
        <v>4</v>
      </c>
      <c r="S62" s="86" t="s">
        <v>2232</v>
      </c>
      <c r="T62" s="86">
        <v>3</v>
      </c>
      <c r="U62" s="86" t="s">
        <v>2243</v>
      </c>
      <c r="V62" s="86">
        <v>5</v>
      </c>
    </row>
    <row r="63" spans="1:22" ht="15">
      <c r="A63" s="86" t="s">
        <v>2154</v>
      </c>
      <c r="B63" s="86">
        <v>73</v>
      </c>
      <c r="C63" s="86" t="s">
        <v>2154</v>
      </c>
      <c r="D63" s="86">
        <v>71</v>
      </c>
      <c r="E63" s="86" t="s">
        <v>2166</v>
      </c>
      <c r="F63" s="86">
        <v>5</v>
      </c>
      <c r="G63" s="86" t="s">
        <v>2177</v>
      </c>
      <c r="H63" s="86">
        <v>7</v>
      </c>
      <c r="I63" s="86"/>
      <c r="J63" s="86"/>
      <c r="K63" s="86" t="s">
        <v>2189</v>
      </c>
      <c r="L63" s="86">
        <v>5</v>
      </c>
      <c r="M63" s="86" t="s">
        <v>2200</v>
      </c>
      <c r="N63" s="86">
        <v>4</v>
      </c>
      <c r="O63" s="86" t="s">
        <v>2211</v>
      </c>
      <c r="P63" s="86">
        <v>3</v>
      </c>
      <c r="Q63" s="86" t="s">
        <v>2222</v>
      </c>
      <c r="R63" s="86">
        <v>4</v>
      </c>
      <c r="S63" s="86" t="s">
        <v>2233</v>
      </c>
      <c r="T63" s="86">
        <v>3</v>
      </c>
      <c r="U63" s="86" t="s">
        <v>2244</v>
      </c>
      <c r="V63" s="86">
        <v>5</v>
      </c>
    </row>
    <row r="66" spans="1:22" ht="14.3" customHeight="1">
      <c r="A66" s="78" t="s">
        <v>2260</v>
      </c>
      <c r="B66" s="78" t="s">
        <v>1935</v>
      </c>
      <c r="C66" s="78" t="s">
        <v>2262</v>
      </c>
      <c r="D66" s="78" t="s">
        <v>1938</v>
      </c>
      <c r="E66" s="78" t="s">
        <v>2263</v>
      </c>
      <c r="F66" s="78" t="s">
        <v>1940</v>
      </c>
      <c r="G66" s="78" t="s">
        <v>2266</v>
      </c>
      <c r="H66" s="78" t="s">
        <v>1942</v>
      </c>
      <c r="I66" s="78" t="s">
        <v>2268</v>
      </c>
      <c r="J66" s="78" t="s">
        <v>1944</v>
      </c>
      <c r="K66" s="78" t="s">
        <v>2270</v>
      </c>
      <c r="L66" s="78" t="s">
        <v>1946</v>
      </c>
      <c r="M66" s="78" t="s">
        <v>2272</v>
      </c>
      <c r="N66" s="78" t="s">
        <v>1948</v>
      </c>
      <c r="O66" s="78" t="s">
        <v>2274</v>
      </c>
      <c r="P66" s="78" t="s">
        <v>1950</v>
      </c>
      <c r="Q66" s="78" t="s">
        <v>2276</v>
      </c>
      <c r="R66" s="78" t="s">
        <v>1952</v>
      </c>
      <c r="S66" s="78" t="s">
        <v>2278</v>
      </c>
      <c r="T66" s="78" t="s">
        <v>1954</v>
      </c>
      <c r="U66" s="78" t="s">
        <v>2280</v>
      </c>
      <c r="V66" s="78" t="s">
        <v>1955</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4.3" customHeight="1">
      <c r="A69" s="13" t="s">
        <v>2261</v>
      </c>
      <c r="B69" s="13" t="s">
        <v>1935</v>
      </c>
      <c r="C69" s="13" t="s">
        <v>2264</v>
      </c>
      <c r="D69" s="13" t="s">
        <v>1938</v>
      </c>
      <c r="E69" s="13" t="s">
        <v>2265</v>
      </c>
      <c r="F69" s="13" t="s">
        <v>1940</v>
      </c>
      <c r="G69" s="78" t="s">
        <v>2267</v>
      </c>
      <c r="H69" s="78" t="s">
        <v>1942</v>
      </c>
      <c r="I69" s="78" t="s">
        <v>2269</v>
      </c>
      <c r="J69" s="78" t="s">
        <v>1944</v>
      </c>
      <c r="K69" s="78" t="s">
        <v>2271</v>
      </c>
      <c r="L69" s="78" t="s">
        <v>1946</v>
      </c>
      <c r="M69" s="13" t="s">
        <v>2273</v>
      </c>
      <c r="N69" s="13" t="s">
        <v>1948</v>
      </c>
      <c r="O69" s="13" t="s">
        <v>2275</v>
      </c>
      <c r="P69" s="13" t="s">
        <v>1950</v>
      </c>
      <c r="Q69" s="78" t="s">
        <v>2277</v>
      </c>
      <c r="R69" s="78" t="s">
        <v>1952</v>
      </c>
      <c r="S69" s="13" t="s">
        <v>2279</v>
      </c>
      <c r="T69" s="13" t="s">
        <v>1954</v>
      </c>
      <c r="U69" s="78" t="s">
        <v>2281</v>
      </c>
      <c r="V69" s="78" t="s">
        <v>1955</v>
      </c>
    </row>
    <row r="70" spans="1:22" ht="15">
      <c r="A70" s="78" t="s">
        <v>358</v>
      </c>
      <c r="B70" s="78">
        <v>74</v>
      </c>
      <c r="C70" s="78" t="s">
        <v>358</v>
      </c>
      <c r="D70" s="78">
        <v>72</v>
      </c>
      <c r="E70" s="78" t="s">
        <v>352</v>
      </c>
      <c r="F70" s="78">
        <v>5</v>
      </c>
      <c r="G70" s="78"/>
      <c r="H70" s="78"/>
      <c r="I70" s="78"/>
      <c r="J70" s="78"/>
      <c r="K70" s="78"/>
      <c r="L70" s="78"/>
      <c r="M70" s="78" t="s">
        <v>356</v>
      </c>
      <c r="N70" s="78">
        <v>4</v>
      </c>
      <c r="O70" s="78" t="s">
        <v>361</v>
      </c>
      <c r="P70" s="78">
        <v>3</v>
      </c>
      <c r="Q70" s="78"/>
      <c r="R70" s="78"/>
      <c r="S70" s="78" t="s">
        <v>355</v>
      </c>
      <c r="T70" s="78">
        <v>3</v>
      </c>
      <c r="U70" s="78"/>
      <c r="V70" s="78"/>
    </row>
    <row r="71" spans="1:22" ht="15">
      <c r="A71" s="78" t="s">
        <v>346</v>
      </c>
      <c r="B71" s="78">
        <v>71</v>
      </c>
      <c r="C71" s="78" t="s">
        <v>346</v>
      </c>
      <c r="D71" s="78">
        <v>69</v>
      </c>
      <c r="E71" s="78" t="s">
        <v>351</v>
      </c>
      <c r="F71" s="78">
        <v>5</v>
      </c>
      <c r="G71" s="78"/>
      <c r="H71" s="78"/>
      <c r="I71" s="78"/>
      <c r="J71" s="78"/>
      <c r="K71" s="78"/>
      <c r="L71" s="78"/>
      <c r="M71" s="78"/>
      <c r="N71" s="78"/>
      <c r="O71" s="78"/>
      <c r="P71" s="78"/>
      <c r="Q71" s="78"/>
      <c r="R71" s="78"/>
      <c r="S71" s="78" t="s">
        <v>358</v>
      </c>
      <c r="T71" s="78">
        <v>1</v>
      </c>
      <c r="U71" s="78"/>
      <c r="V71" s="78"/>
    </row>
    <row r="72" spans="1:22" ht="15">
      <c r="A72" s="78" t="s">
        <v>357</v>
      </c>
      <c r="B72" s="78">
        <v>69</v>
      </c>
      <c r="C72" s="78" t="s">
        <v>357</v>
      </c>
      <c r="D72" s="78">
        <v>67</v>
      </c>
      <c r="E72" s="78"/>
      <c r="F72" s="78"/>
      <c r="G72" s="78"/>
      <c r="H72" s="78"/>
      <c r="I72" s="78"/>
      <c r="J72" s="78"/>
      <c r="K72" s="78"/>
      <c r="L72" s="78"/>
      <c r="M72" s="78"/>
      <c r="N72" s="78"/>
      <c r="O72" s="78"/>
      <c r="P72" s="78"/>
      <c r="Q72" s="78"/>
      <c r="R72" s="78"/>
      <c r="S72" s="78" t="s">
        <v>346</v>
      </c>
      <c r="T72" s="78">
        <v>1</v>
      </c>
      <c r="U72" s="78"/>
      <c r="V72" s="78"/>
    </row>
    <row r="73" spans="1:22" ht="15">
      <c r="A73" s="78" t="s">
        <v>347</v>
      </c>
      <c r="B73" s="78">
        <v>5</v>
      </c>
      <c r="C73" s="78" t="s">
        <v>347</v>
      </c>
      <c r="D73" s="78">
        <v>5</v>
      </c>
      <c r="E73" s="78"/>
      <c r="F73" s="78"/>
      <c r="G73" s="78"/>
      <c r="H73" s="78"/>
      <c r="I73" s="78"/>
      <c r="J73" s="78"/>
      <c r="K73" s="78"/>
      <c r="L73" s="78"/>
      <c r="M73" s="78"/>
      <c r="N73" s="78"/>
      <c r="O73" s="78"/>
      <c r="P73" s="78"/>
      <c r="Q73" s="78"/>
      <c r="R73" s="78"/>
      <c r="S73" s="78" t="s">
        <v>357</v>
      </c>
      <c r="T73" s="78">
        <v>1</v>
      </c>
      <c r="U73" s="78"/>
      <c r="V73" s="78"/>
    </row>
    <row r="74" spans="1:22" ht="15">
      <c r="A74" s="78" t="s">
        <v>352</v>
      </c>
      <c r="B74" s="78">
        <v>5</v>
      </c>
      <c r="C74" s="78" t="s">
        <v>329</v>
      </c>
      <c r="D74" s="78">
        <v>2</v>
      </c>
      <c r="E74" s="78"/>
      <c r="F74" s="78"/>
      <c r="G74" s="78"/>
      <c r="H74" s="78"/>
      <c r="I74" s="78"/>
      <c r="J74" s="78"/>
      <c r="K74" s="78"/>
      <c r="L74" s="78"/>
      <c r="M74" s="78"/>
      <c r="N74" s="78"/>
      <c r="O74" s="78"/>
      <c r="P74" s="78"/>
      <c r="Q74" s="78"/>
      <c r="R74" s="78"/>
      <c r="S74" s="78"/>
      <c r="T74" s="78"/>
      <c r="U74" s="78"/>
      <c r="V74" s="78"/>
    </row>
    <row r="75" spans="1:22" ht="15">
      <c r="A75" s="78" t="s">
        <v>351</v>
      </c>
      <c r="B75" s="78">
        <v>5</v>
      </c>
      <c r="C75" s="78" t="s">
        <v>360</v>
      </c>
      <c r="D75" s="78">
        <v>2</v>
      </c>
      <c r="E75" s="78"/>
      <c r="F75" s="78"/>
      <c r="G75" s="78"/>
      <c r="H75" s="78"/>
      <c r="I75" s="78"/>
      <c r="J75" s="78"/>
      <c r="K75" s="78"/>
      <c r="L75" s="78"/>
      <c r="M75" s="78"/>
      <c r="N75" s="78"/>
      <c r="O75" s="78"/>
      <c r="P75" s="78"/>
      <c r="Q75" s="78"/>
      <c r="R75" s="78"/>
      <c r="S75" s="78"/>
      <c r="T75" s="78"/>
      <c r="U75" s="78"/>
      <c r="V75" s="78"/>
    </row>
    <row r="76" spans="1:22" ht="15">
      <c r="A76" s="78" t="s">
        <v>356</v>
      </c>
      <c r="B76" s="78">
        <v>4</v>
      </c>
      <c r="C76" s="78"/>
      <c r="D76" s="78"/>
      <c r="E76" s="78"/>
      <c r="F76" s="78"/>
      <c r="G76" s="78"/>
      <c r="H76" s="78"/>
      <c r="I76" s="78"/>
      <c r="J76" s="78"/>
      <c r="K76" s="78"/>
      <c r="L76" s="78"/>
      <c r="M76" s="78"/>
      <c r="N76" s="78"/>
      <c r="O76" s="78"/>
      <c r="P76" s="78"/>
      <c r="Q76" s="78"/>
      <c r="R76" s="78"/>
      <c r="S76" s="78"/>
      <c r="T76" s="78"/>
      <c r="U76" s="78"/>
      <c r="V76" s="78"/>
    </row>
    <row r="77" spans="1:22" ht="15">
      <c r="A77" s="78" t="s">
        <v>361</v>
      </c>
      <c r="B77" s="78">
        <v>3</v>
      </c>
      <c r="C77" s="78"/>
      <c r="D77" s="78"/>
      <c r="E77" s="78"/>
      <c r="F77" s="78"/>
      <c r="G77" s="78"/>
      <c r="H77" s="78"/>
      <c r="I77" s="78"/>
      <c r="J77" s="78"/>
      <c r="K77" s="78"/>
      <c r="L77" s="78"/>
      <c r="M77" s="78"/>
      <c r="N77" s="78"/>
      <c r="O77" s="78"/>
      <c r="P77" s="78"/>
      <c r="Q77" s="78"/>
      <c r="R77" s="78"/>
      <c r="S77" s="78"/>
      <c r="T77" s="78"/>
      <c r="U77" s="78"/>
      <c r="V77" s="78"/>
    </row>
    <row r="78" spans="1:22" ht="15">
      <c r="A78" s="78" t="s">
        <v>355</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366</v>
      </c>
      <c r="B79" s="78">
        <v>2</v>
      </c>
      <c r="C79" s="78"/>
      <c r="D79" s="78"/>
      <c r="E79" s="78"/>
      <c r="F79" s="78"/>
      <c r="G79" s="78"/>
      <c r="H79" s="78"/>
      <c r="I79" s="78"/>
      <c r="J79" s="78"/>
      <c r="K79" s="78"/>
      <c r="L79" s="78"/>
      <c r="M79" s="78"/>
      <c r="N79" s="78"/>
      <c r="O79" s="78"/>
      <c r="P79" s="78"/>
      <c r="Q79" s="78"/>
      <c r="R79" s="78"/>
      <c r="S79" s="78"/>
      <c r="T79" s="78"/>
      <c r="U79" s="78"/>
      <c r="V79" s="78"/>
    </row>
    <row r="82" spans="1:22" ht="14.3" customHeight="1">
      <c r="A82" s="13" t="s">
        <v>2291</v>
      </c>
      <c r="B82" s="13" t="s">
        <v>1935</v>
      </c>
      <c r="C82" s="13" t="s">
        <v>2292</v>
      </c>
      <c r="D82" s="13" t="s">
        <v>1938</v>
      </c>
      <c r="E82" s="13" t="s">
        <v>2293</v>
      </c>
      <c r="F82" s="13" t="s">
        <v>1940</v>
      </c>
      <c r="G82" s="13" t="s">
        <v>2294</v>
      </c>
      <c r="H82" s="13" t="s">
        <v>1942</v>
      </c>
      <c r="I82" s="13" t="s">
        <v>2295</v>
      </c>
      <c r="J82" s="13" t="s">
        <v>1944</v>
      </c>
      <c r="K82" s="13" t="s">
        <v>2296</v>
      </c>
      <c r="L82" s="13" t="s">
        <v>1946</v>
      </c>
      <c r="M82" s="13" t="s">
        <v>2297</v>
      </c>
      <c r="N82" s="13" t="s">
        <v>1948</v>
      </c>
      <c r="O82" s="13" t="s">
        <v>2298</v>
      </c>
      <c r="P82" s="13" t="s">
        <v>1950</v>
      </c>
      <c r="Q82" s="13" t="s">
        <v>2299</v>
      </c>
      <c r="R82" s="13" t="s">
        <v>1952</v>
      </c>
      <c r="S82" s="13" t="s">
        <v>2300</v>
      </c>
      <c r="T82" s="13" t="s">
        <v>1954</v>
      </c>
      <c r="U82" s="13" t="s">
        <v>2301</v>
      </c>
      <c r="V82" s="13" t="s">
        <v>1955</v>
      </c>
    </row>
    <row r="83" spans="1:22" ht="15">
      <c r="A83" s="113" t="s">
        <v>307</v>
      </c>
      <c r="B83" s="78">
        <v>1438566</v>
      </c>
      <c r="C83" s="113" t="s">
        <v>307</v>
      </c>
      <c r="D83" s="78">
        <v>1438566</v>
      </c>
      <c r="E83" s="113" t="s">
        <v>351</v>
      </c>
      <c r="F83" s="78">
        <v>532839</v>
      </c>
      <c r="G83" s="113" t="s">
        <v>240</v>
      </c>
      <c r="H83" s="78">
        <v>64211</v>
      </c>
      <c r="I83" s="113" t="s">
        <v>292</v>
      </c>
      <c r="J83" s="78">
        <v>29593</v>
      </c>
      <c r="K83" s="113" t="s">
        <v>285</v>
      </c>
      <c r="L83" s="78">
        <v>58714</v>
      </c>
      <c r="M83" s="113" t="s">
        <v>356</v>
      </c>
      <c r="N83" s="78">
        <v>2921</v>
      </c>
      <c r="O83" s="113" t="s">
        <v>330</v>
      </c>
      <c r="P83" s="78">
        <v>771976</v>
      </c>
      <c r="Q83" s="113" t="s">
        <v>326</v>
      </c>
      <c r="R83" s="78">
        <v>91602</v>
      </c>
      <c r="S83" s="113" t="s">
        <v>274</v>
      </c>
      <c r="T83" s="78">
        <v>65601</v>
      </c>
      <c r="U83" s="113" t="s">
        <v>255</v>
      </c>
      <c r="V83" s="78">
        <v>53656</v>
      </c>
    </row>
    <row r="84" spans="1:22" ht="15">
      <c r="A84" s="113" t="s">
        <v>359</v>
      </c>
      <c r="B84" s="78">
        <v>816603</v>
      </c>
      <c r="C84" s="113" t="s">
        <v>322</v>
      </c>
      <c r="D84" s="78">
        <v>318069</v>
      </c>
      <c r="E84" s="113" t="s">
        <v>246</v>
      </c>
      <c r="F84" s="78">
        <v>82090</v>
      </c>
      <c r="G84" s="113" t="s">
        <v>241</v>
      </c>
      <c r="H84" s="78">
        <v>23382</v>
      </c>
      <c r="I84" s="113" t="s">
        <v>296</v>
      </c>
      <c r="J84" s="78">
        <v>3248</v>
      </c>
      <c r="K84" s="113" t="s">
        <v>282</v>
      </c>
      <c r="L84" s="78">
        <v>36198</v>
      </c>
      <c r="M84" s="113" t="s">
        <v>253</v>
      </c>
      <c r="N84" s="78">
        <v>2299</v>
      </c>
      <c r="O84" s="113" t="s">
        <v>332</v>
      </c>
      <c r="P84" s="78">
        <v>2999</v>
      </c>
      <c r="Q84" s="113" t="s">
        <v>294</v>
      </c>
      <c r="R84" s="78">
        <v>79147</v>
      </c>
      <c r="S84" s="113" t="s">
        <v>273</v>
      </c>
      <c r="T84" s="78">
        <v>11119</v>
      </c>
      <c r="U84" s="113" t="s">
        <v>258</v>
      </c>
      <c r="V84" s="78">
        <v>1485</v>
      </c>
    </row>
    <row r="85" spans="1:22" ht="15">
      <c r="A85" s="113" t="s">
        <v>330</v>
      </c>
      <c r="B85" s="78">
        <v>771976</v>
      </c>
      <c r="C85" s="113" t="s">
        <v>327</v>
      </c>
      <c r="D85" s="78">
        <v>251555</v>
      </c>
      <c r="E85" s="113" t="s">
        <v>352</v>
      </c>
      <c r="F85" s="78">
        <v>42272</v>
      </c>
      <c r="G85" s="113" t="s">
        <v>249</v>
      </c>
      <c r="H85" s="78">
        <v>18720</v>
      </c>
      <c r="I85" s="113" t="s">
        <v>254</v>
      </c>
      <c r="J85" s="78">
        <v>2052</v>
      </c>
      <c r="K85" s="113" t="s">
        <v>257</v>
      </c>
      <c r="L85" s="78">
        <v>15078</v>
      </c>
      <c r="M85" s="113" t="s">
        <v>251</v>
      </c>
      <c r="N85" s="78">
        <v>1584</v>
      </c>
      <c r="O85" s="113" t="s">
        <v>361</v>
      </c>
      <c r="P85" s="78">
        <v>1386</v>
      </c>
      <c r="Q85" s="113" t="s">
        <v>295</v>
      </c>
      <c r="R85" s="78">
        <v>69918</v>
      </c>
      <c r="S85" s="113" t="s">
        <v>244</v>
      </c>
      <c r="T85" s="78">
        <v>6446</v>
      </c>
      <c r="U85" s="113" t="s">
        <v>247</v>
      </c>
      <c r="V85" s="78">
        <v>402</v>
      </c>
    </row>
    <row r="86" spans="1:22" ht="15">
      <c r="A86" s="113" t="s">
        <v>351</v>
      </c>
      <c r="B86" s="78">
        <v>532839</v>
      </c>
      <c r="C86" s="113" t="s">
        <v>341</v>
      </c>
      <c r="D86" s="78">
        <v>121316</v>
      </c>
      <c r="E86" s="113" t="s">
        <v>234</v>
      </c>
      <c r="F86" s="78">
        <v>23599</v>
      </c>
      <c r="G86" s="113" t="s">
        <v>250</v>
      </c>
      <c r="H86" s="78">
        <v>5566</v>
      </c>
      <c r="I86" s="113" t="s">
        <v>242</v>
      </c>
      <c r="J86" s="78">
        <v>561</v>
      </c>
      <c r="K86" s="113" t="s">
        <v>256</v>
      </c>
      <c r="L86" s="78">
        <v>14198</v>
      </c>
      <c r="M86" s="113" t="s">
        <v>248</v>
      </c>
      <c r="N86" s="78">
        <v>155</v>
      </c>
      <c r="O86" s="113" t="s">
        <v>331</v>
      </c>
      <c r="P86" s="78">
        <v>330</v>
      </c>
      <c r="Q86" s="113" t="s">
        <v>293</v>
      </c>
      <c r="R86" s="78">
        <v>40664</v>
      </c>
      <c r="S86" s="113" t="s">
        <v>355</v>
      </c>
      <c r="T86" s="78">
        <v>2851</v>
      </c>
      <c r="U86" s="113" t="s">
        <v>259</v>
      </c>
      <c r="V86" s="78">
        <v>139</v>
      </c>
    </row>
    <row r="87" spans="1:22" ht="15">
      <c r="A87" s="113" t="s">
        <v>322</v>
      </c>
      <c r="B87" s="78">
        <v>318069</v>
      </c>
      <c r="C87" s="113" t="s">
        <v>346</v>
      </c>
      <c r="D87" s="78">
        <v>110539</v>
      </c>
      <c r="E87" s="113" t="s">
        <v>236</v>
      </c>
      <c r="F87" s="78">
        <v>15680</v>
      </c>
      <c r="G87" s="113" t="s">
        <v>239</v>
      </c>
      <c r="H87" s="78">
        <v>3329</v>
      </c>
      <c r="I87" s="113" t="s">
        <v>301</v>
      </c>
      <c r="J87" s="78">
        <v>4</v>
      </c>
      <c r="K87" s="113" t="s">
        <v>284</v>
      </c>
      <c r="L87" s="78">
        <v>5045</v>
      </c>
      <c r="M87" s="113" t="s">
        <v>252</v>
      </c>
      <c r="N87" s="78">
        <v>140</v>
      </c>
      <c r="O87" s="113"/>
      <c r="P87" s="78"/>
      <c r="Q87" s="113"/>
      <c r="R87" s="78"/>
      <c r="S87" s="113"/>
      <c r="T87" s="78"/>
      <c r="U87" s="113"/>
      <c r="V87" s="78"/>
    </row>
    <row r="88" spans="1:22" ht="15">
      <c r="A88" s="113" t="s">
        <v>327</v>
      </c>
      <c r="B88" s="78">
        <v>251555</v>
      </c>
      <c r="C88" s="113" t="s">
        <v>325</v>
      </c>
      <c r="D88" s="78">
        <v>77926</v>
      </c>
      <c r="E88" s="113" t="s">
        <v>235</v>
      </c>
      <c r="F88" s="78">
        <v>7871</v>
      </c>
      <c r="G88" s="113" t="s">
        <v>243</v>
      </c>
      <c r="H88" s="78">
        <v>404</v>
      </c>
      <c r="I88" s="113" t="s">
        <v>344</v>
      </c>
      <c r="J88" s="78">
        <v>1</v>
      </c>
      <c r="K88" s="113"/>
      <c r="L88" s="78"/>
      <c r="M88" s="113"/>
      <c r="N88" s="78"/>
      <c r="O88" s="113"/>
      <c r="P88" s="78"/>
      <c r="Q88" s="113"/>
      <c r="R88" s="78"/>
      <c r="S88" s="113"/>
      <c r="T88" s="78"/>
      <c r="U88" s="113"/>
      <c r="V88" s="78"/>
    </row>
    <row r="89" spans="1:22" ht="15">
      <c r="A89" s="113" t="s">
        <v>341</v>
      </c>
      <c r="B89" s="78">
        <v>121316</v>
      </c>
      <c r="C89" s="113" t="s">
        <v>345</v>
      </c>
      <c r="D89" s="78">
        <v>73631</v>
      </c>
      <c r="E89" s="113" t="s">
        <v>245</v>
      </c>
      <c r="F89" s="78">
        <v>2991</v>
      </c>
      <c r="G89" s="113"/>
      <c r="H89" s="78"/>
      <c r="I89" s="113"/>
      <c r="J89" s="78"/>
      <c r="K89" s="113"/>
      <c r="L89" s="78"/>
      <c r="M89" s="113"/>
      <c r="N89" s="78"/>
      <c r="O89" s="113"/>
      <c r="P89" s="78"/>
      <c r="Q89" s="113"/>
      <c r="R89" s="78"/>
      <c r="S89" s="113"/>
      <c r="T89" s="78"/>
      <c r="U89" s="113"/>
      <c r="V89" s="78"/>
    </row>
    <row r="90" spans="1:22" ht="15">
      <c r="A90" s="113" t="s">
        <v>346</v>
      </c>
      <c r="B90" s="78">
        <v>110539</v>
      </c>
      <c r="C90" s="113" t="s">
        <v>289</v>
      </c>
      <c r="D90" s="78">
        <v>70669</v>
      </c>
      <c r="E90" s="113"/>
      <c r="F90" s="78"/>
      <c r="G90" s="113"/>
      <c r="H90" s="78"/>
      <c r="I90" s="113"/>
      <c r="J90" s="78"/>
      <c r="K90" s="113"/>
      <c r="L90" s="78"/>
      <c r="M90" s="113"/>
      <c r="N90" s="78"/>
      <c r="O90" s="113"/>
      <c r="P90" s="78"/>
      <c r="Q90" s="113"/>
      <c r="R90" s="78"/>
      <c r="S90" s="113"/>
      <c r="T90" s="78"/>
      <c r="U90" s="113"/>
      <c r="V90" s="78"/>
    </row>
    <row r="91" spans="1:22" ht="15">
      <c r="A91" s="113" t="s">
        <v>326</v>
      </c>
      <c r="B91" s="78">
        <v>91602</v>
      </c>
      <c r="C91" s="113" t="s">
        <v>347</v>
      </c>
      <c r="D91" s="78">
        <v>68328</v>
      </c>
      <c r="E91" s="113"/>
      <c r="F91" s="78"/>
      <c r="G91" s="113"/>
      <c r="H91" s="78"/>
      <c r="I91" s="113"/>
      <c r="J91" s="78"/>
      <c r="K91" s="113"/>
      <c r="L91" s="78"/>
      <c r="M91" s="113"/>
      <c r="N91" s="78"/>
      <c r="O91" s="113"/>
      <c r="P91" s="78"/>
      <c r="Q91" s="113"/>
      <c r="R91" s="78"/>
      <c r="S91" s="113"/>
      <c r="T91" s="78"/>
      <c r="U91" s="113"/>
      <c r="V91" s="78"/>
    </row>
    <row r="92" spans="1:22" ht="15">
      <c r="A92" s="113" t="s">
        <v>246</v>
      </c>
      <c r="B92" s="78">
        <v>82090</v>
      </c>
      <c r="C92" s="113" t="s">
        <v>320</v>
      </c>
      <c r="D92" s="78">
        <v>62073</v>
      </c>
      <c r="E92" s="113"/>
      <c r="F92" s="78"/>
      <c r="G92" s="113"/>
      <c r="H92" s="78"/>
      <c r="I92" s="113"/>
      <c r="J92" s="78"/>
      <c r="K92" s="113"/>
      <c r="L92" s="78"/>
      <c r="M92" s="113"/>
      <c r="N92" s="78"/>
      <c r="O92" s="113"/>
      <c r="P92" s="78"/>
      <c r="Q92" s="113"/>
      <c r="R92" s="78"/>
      <c r="S92" s="113"/>
      <c r="T92" s="78"/>
      <c r="U92" s="113"/>
      <c r="V92" s="78"/>
    </row>
  </sheetData>
  <hyperlinks>
    <hyperlink ref="A2" r:id="rId1" display="https://www.techvisor.nl/Nieuws.aspx?iid=EF23695AB675DC211CC56723ADC1F9CA8C5497D0&amp;utm_source=twitter"/>
    <hyperlink ref="A3" r:id="rId2" display="https://www.springer.com/snas"/>
    <hyperlink ref="A4" r:id="rId3" display="https://www.youtube.com/watch?v=P3TjkwErrYo"/>
    <hyperlink ref="A5" r:id="rId4" display="https://techcrunch.com/2019/06/05/mits-robot-boats-can-self-assemble-to-build-bridges-stages-or-even-markets/"/>
    <hyperlink ref="A6" r:id="rId5" display="https://computerxplorers.co.uk/some-of-our-programmes/robotics-classes-for-kids-of-all-ages"/>
    <hyperlink ref="A7" r:id="rId6" display="https://phys.org/news/2019-06-robots-relieve-chronic-pain.html"/>
    <hyperlink ref="A8" r:id="rId7" display="https://www.msitec.com/info-center/workshops-seminars/robot-expo/?utm_content=94349155&amp;utm_medium=social&amp;utm_source=twitter&amp;hss_channel=tw-92540492"/>
    <hyperlink ref="A9" r:id="rId8" display="https://advancedmanufacturing.org/robots-ensure-quality/"/>
    <hyperlink ref="A10" r:id="rId9" display="https://medium.com/my-alienart/to-feel-or-not-to-feel-fd6533385b5"/>
    <hyperlink ref="A11" r:id="rId10" display="http://tweetedtimes.com/rubenroa"/>
    <hyperlink ref="C2" r:id="rId11" display="https://www.techvisor.nl/Nieuws.aspx?iid=EF23695AB675DC211CC56723ADC1F9CA8C5497D0&amp;utm_source=twitter"/>
    <hyperlink ref="C3" r:id="rId12" display="http://tweetedtimes.com/rubenroa"/>
    <hyperlink ref="C4" r:id="rId13" display="https://twitter.com/i/web/status/1140378768449556480"/>
    <hyperlink ref="E2" r:id="rId14" display="https://www.theguardian.com/technology/2019/may/26/world-first-fruit-picking-robot-set-to-work-artificial-intelligence-farming?CMP=twt_gu&amp;utm_medium=&amp;utm_source=Twitter#Echobox=1558896756"/>
    <hyperlink ref="G2" r:id="rId15" display="https://www.rs-online.com/designspark/4-robotics-ai-how-do-i-know-youre-not-a-robot"/>
    <hyperlink ref="I2" r:id="rId16" display="https://www.youtube.com/watch?v=u91uyUL37WE"/>
    <hyperlink ref="I3" r:id="rId17" display="https://www.futurity.org/robot-handwriting-drawing-algorithm-2065032/"/>
    <hyperlink ref="I4" r:id="rId18" display="http://feedproxy.google.com/~r/Techcrunch/~3/lNEsxCUJNfg/"/>
    <hyperlink ref="I5" r:id="rId19" display="https://www.vexforum.com/t/what-cad-software-your-team-or-you-uses-on-vex-robotics-projects/62555?u=lucas_lira"/>
    <hyperlink ref="K2" r:id="rId20" display="https://hackaday.io/project/165971-nano-fpv-tank-inspection-bot"/>
    <hyperlink ref="M2" r:id="rId21" display="https://twitter.com/AliasRobotics/status/1138741062875451393"/>
    <hyperlink ref="O2" r:id="rId22" display="https://medium.com/my-alienart/to-feel-or-not-to-feel-fd6533385b5"/>
    <hyperlink ref="Q2" r:id="rId23" display="https://www.techvisor.nl/Nieuws.aspx?iid=EF23695AB675DC211CC56723ADC1F9CA8C5497D0&amp;utm_source=twitter"/>
    <hyperlink ref="S2" r:id="rId24" display="https://twitter.com/radiored777/status/1138064496021426177"/>
    <hyperlink ref="U2" r:id="rId25" display="https://www.youtube.com/watch?v=P3TjkwErrYo"/>
    <hyperlink ref="U3" r:id="rId26" display="https://twitter.com/dragandbot/status/1138540536074256384"/>
  </hyperlinks>
  <printOptions/>
  <pageMargins left="0.7" right="0.7" top="0.75" bottom="0.75" header="0.3" footer="0.3"/>
  <pageSetup orientation="portrait" paperSize="9"/>
  <tableParts>
    <tablePart r:id="rId33"/>
    <tablePart r:id="rId28"/>
    <tablePart r:id="rId34"/>
    <tablePart r:id="rId30"/>
    <tablePart r:id="rId29"/>
    <tablePart r:id="rId27"/>
    <tablePart r:id="rId32"/>
    <tablePart r:id="rId3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926B281-03B7-43DD-AD45-9C6F0D3647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2019-06-18T22:40:10Z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