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<sst xmlns="http://schemas.openxmlformats.org/spreadsheetml/2006/main" count="9827" uniqueCount="2334">
  <si>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</si>
  <si>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</si>
  <si>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</si>
  <si>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</si>
  <si>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</si>
  <si>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</si>
  <si>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</si>
  <si>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</si>
  <si>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</si>
  <si>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</si>
  <si>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</si>
  <si>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</si>
  <si>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</si>
  <si>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</si>
  <si>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</si>
  <si>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</si>
  <si>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</si>
  <si>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</si>
  <si>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</si>
  <si>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</si>
  <si>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</si>
  <si>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</si>
  <si>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</si>
  <si>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</si>
  <si>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</si>
  <si>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</si>
  <si>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</si>
  <si>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</si>
  <si>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</si>
  <si>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</si>
  <si>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</si>
  <si>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</si>
  <si>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</si>
  <si>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</si>
  <si>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</si>
  <si>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</si>
  <si>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</si>
  <si>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</si>
  <si>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</si>
  <si>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</si>
  <si>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</si>
  <si>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</si>
  <si>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</si>
  <si>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</si>
  <si>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</si>
  <si>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</si>
  <si>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</si>
  <si>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</si>
  <si>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</si>
  <si>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</si>
  <si>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</si>
  <si>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</si>
  <si>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</si>
  <si>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</si>
  <si>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</si>
  <si>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</si>
  <si>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</si>
  <si>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</si>
  <si>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</si>
  <si>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</si>
  <si>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</si>
  <si>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</si>
  <si>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</si>
  <si>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</si>
  <si>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</si>
  <si>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</si>
  <si>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</si>
  <si>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</si>
  <si>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</si>
  <si>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</si>
  <si>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</si>
  <si>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</si>
  <si>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</si>
  <si>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</si>
  <si>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</si>
  <si>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</si>
  <si>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</si>
  <si>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</si>
  <si>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</si>
  <si>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</si>
  <si>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</si>
  <si>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</si>
  <si>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</si>
  <si>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</si>
  <si>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</si>
  <si>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</si>
  <si>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</si>
  <si>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</si>
  <si>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</si>
  <si>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</si>
  <si>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</si>
  <si>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</si>
  <si>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</si>
  <si>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</si>
  <si>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</si>
  <si>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</si>
  <si>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</si>
  <si>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</si>
  <si>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</si>
  <si>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</si>
  <si>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</si>
  <si>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</si>
  <si>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</si>
  <si>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</si>
  <si>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</si>
  <si>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</si>
  <si>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</si>
  <si>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</si>
  <si>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</si>
  <si>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</si>
  <si>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</si>
  <si>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</si>
  <si>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</si>
  <si>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</si>
  <si>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</si>
  <si>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</si>
  <si>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</si>
  <si>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</si>
  <si>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</si>
  <si>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</si>
  <si>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</si>
  <si>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</si>
  <si>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</si>
  <si>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</si>
  <si>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</si>
  <si>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</si>
  <si>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</si>
  <si>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</si>
  <si>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</si>
  <si>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</si>
  <si>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</si>
  <si>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</si>
  <si>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</si>
  <si>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</si>
  <si>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</si>
  <si>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</si>
  <si>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</si>
  <si>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</si>
  <si>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</si>
  <si>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</si>
  <si>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</si>
  <si>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</si>
  <si>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</si>
  <si>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</si>
  <si>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</si>
  <si>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</si>
  <si>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</si>
  <si>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</si>
  <si>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</si>
  <si>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</si>
  <si>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</si>
  <si>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</si>
  <si>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</si>
  <si>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</si>
  <si>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</si>
  <si>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</si>
  <si>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</si>
  <si>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</si>
  <si>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</si>
  <si>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</si>
  <si>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</si>
  <si>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</si>
  <si>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</si>
  <si>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</si>
  <si>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</si>
  <si>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</si>
  <si>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</si>
  <si>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</si>
  <si>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</si>
  <si>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</si>
  <si>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</si>
  <si>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</si>
  <si>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</si>
  <si>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</si>
  <si>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</si>
  <si>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</si>
  <si>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</si>
  <si>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</si>
  <si>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</si>
  <si>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</si>
  <si>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</si>
  <si>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</si>
  <si>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</si>
  <si>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</si>
  <si>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</si>
  <si>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</si>
  <si>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</si>
  <si>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</si>
  <si>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</si>
  <si>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</si>
  <si>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</si>
  <si>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</si>
  <si>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</si>
  <si>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</si>
  <si>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</si>
  <si>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</si>
  <si>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</si>
  <si>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</si>
  <si>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</si>
  <si>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</si>
  <si>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</si>
  <si>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</si>
  <si>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</si>
  <si>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</si>
  <si>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</si>
  <si>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</si>
  <si>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</si>
  <si>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</si>
  <si>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</si>
  <si>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</si>
  <si>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</si>
  <si>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</si>
  <si>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realityinaction</t>
  </si>
  <si>
    <t>ribolivier</t>
  </si>
  <si>
    <t>astrofiqhclub</t>
  </si>
  <si>
    <t>haydenarenasto1</t>
  </si>
  <si>
    <t>moncongordc</t>
  </si>
  <si>
    <t>shaynestatic</t>
  </si>
  <si>
    <t>stickemup_uk</t>
  </si>
  <si>
    <t>gamingcomhelper</t>
  </si>
  <si>
    <t>renerobichaud</t>
  </si>
  <si>
    <t>ceptbiro</t>
  </si>
  <si>
    <t>danandtami</t>
  </si>
  <si>
    <t>codigo_tlaxcala</t>
  </si>
  <si>
    <t>coloncjc</t>
  </si>
  <si>
    <t>mmarketingit</t>
  </si>
  <si>
    <t>peggyanne</t>
  </si>
  <si>
    <t>stefanbielau</t>
  </si>
  <si>
    <t>rl_bln</t>
  </si>
  <si>
    <t>thomasbcn</t>
  </si>
  <si>
    <t>tenablesecurity</t>
  </si>
  <si>
    <t>anopke254</t>
  </si>
  <si>
    <t>lorydoc87</t>
  </si>
  <si>
    <t>alinereiniche</t>
  </si>
  <si>
    <t>afoutoug</t>
  </si>
  <si>
    <t>fabiodoun</t>
  </si>
  <si>
    <t>banoutobenin</t>
  </si>
  <si>
    <t>kingyherve</t>
  </si>
  <si>
    <t>bachllenas</t>
  </si>
  <si>
    <t>capsbesq</t>
  </si>
  <si>
    <t>lbalcell19741</t>
  </si>
  <si>
    <t>thjodbjorn</t>
  </si>
  <si>
    <t>criscolungo</t>
  </si>
  <si>
    <t>mireiasansc</t>
  </si>
  <si>
    <t>wljones99</t>
  </si>
  <si>
    <t>carlosramosmeza</t>
  </si>
  <si>
    <t>doom_collector</t>
  </si>
  <si>
    <t>doublement</t>
  </si>
  <si>
    <t>hufmc</t>
  </si>
  <si>
    <t>finestresmarisa</t>
  </si>
  <si>
    <t>patriciamov</t>
  </si>
  <si>
    <t>sahori_anaheli</t>
  </si>
  <si>
    <t>jeremymoskowitz</t>
  </si>
  <si>
    <t>policypak</t>
  </si>
  <si>
    <t>_j_g</t>
  </si>
  <si>
    <t>pbpcoahuila1</t>
  </si>
  <si>
    <t>genote6</t>
  </si>
  <si>
    <t>cosplayfame</t>
  </si>
  <si>
    <t>e44e_en</t>
  </si>
  <si>
    <t>webpalsgroup</t>
  </si>
  <si>
    <t>brwneyedamzn</t>
  </si>
  <si>
    <t>theasoproject</t>
  </si>
  <si>
    <t>indiedevdog</t>
  </si>
  <si>
    <t>your_sharona</t>
  </si>
  <si>
    <t>wfhgamejobs</t>
  </si>
  <si>
    <t>uandina_cusco</t>
  </si>
  <si>
    <t>gliderplocan</t>
  </si>
  <si>
    <t>shiramstein</t>
  </si>
  <si>
    <t>michaelarossa</t>
  </si>
  <si>
    <t>alexruoff</t>
  </si>
  <si>
    <t>ongsanus</t>
  </si>
  <si>
    <t>emawoho</t>
  </si>
  <si>
    <t>kafelagc</t>
  </si>
  <si>
    <t>llawgoch</t>
  </si>
  <si>
    <t>annibynwyrcymru</t>
  </si>
  <si>
    <t>seaus1</t>
  </si>
  <si>
    <t>csterrassa</t>
  </si>
  <si>
    <t>nupages</t>
  </si>
  <si>
    <t>montse78912840</t>
  </si>
  <si>
    <t>gerardorico_com</t>
  </si>
  <si>
    <t>davucci</t>
  </si>
  <si>
    <t>wonderfulweaboo</t>
  </si>
  <si>
    <t>uac_russia_eng</t>
  </si>
  <si>
    <t>douglaschongys</t>
  </si>
  <si>
    <t>hhs</t>
  </si>
  <si>
    <t>realdonaldtrump</t>
  </si>
  <si>
    <t>chipotletweets</t>
  </si>
  <si>
    <t>kfox14</t>
  </si>
  <si>
    <t>229</t>
  </si>
  <si>
    <t>ab_benin</t>
  </si>
  <si>
    <t>bbcafrique</t>
  </si>
  <si>
    <t>rfiafrique</t>
  </si>
  <si>
    <t>wasexo</t>
  </si>
  <si>
    <t>gouvbenin</t>
  </si>
  <si>
    <t>angeliquekidjo</t>
  </si>
  <si>
    <t>jannethsantos</t>
  </si>
  <si>
    <t>universal_ac</t>
  </si>
  <si>
    <t>moshiblum</t>
  </si>
  <si>
    <t>ce2wells</t>
  </si>
  <si>
    <t>asoadmisalud</t>
  </si>
  <si>
    <t>dcararach</t>
  </si>
  <si>
    <t>arolassilvia</t>
  </si>
  <si>
    <t>guardian</t>
  </si>
  <si>
    <t>plocan</t>
  </si>
  <si>
    <t>interreg_eu</t>
  </si>
  <si>
    <t>interregmac</t>
  </si>
  <si>
    <t>ulpgc</t>
  </si>
  <si>
    <t>_visitfunchal</t>
  </si>
  <si>
    <t>hhsgov</t>
  </si>
  <si>
    <t>dhsgov</t>
  </si>
  <si>
    <t>memegnon</t>
  </si>
  <si>
    <t>agandannadge</t>
  </si>
  <si>
    <t>hbellvitge</t>
  </si>
  <si>
    <t>gestiosanitaria</t>
  </si>
  <si>
    <t>Mentions</t>
  </si>
  <si>
    <t>Replies to</t>
  </si>
  <si>
    <t>@KFOX14 @ChipotleTweets @realDonaldTrump .... Burrito ? WHATS DOES A #UAC COSTS USA TO 
HOUSE, FEED, CARE FOR A DAY BY @HHS ?
BURRITO ~ WHAT $0.25 more maybe ?
#UAC ~  $ 750.00 per day X 365 a yr =  $ 273,750.00</t>
  </si>
  <si>
    <t>RT @realityinACTION: @KFOX14 @ChipotleTweets @realDonaldTrump .... Burrito ? WHATS DOES A #UAC COSTS USA TO 
HOUSE, FEED, CARE FOR A DAY BYâ€¦</t>
  </si>
  <si>
    <t>Ã§a va danser grave Ã  l'#UAC. Les Ã©tudiants organisent un festival pour les #danses nationales du #BÃ©nin.  #Afrique #Culture, @angeliquekidjo #UNESCO @gouvbenin @wasexo @RFIAfrique @bbcafrique @ab_benin @229
https://t.co/OevxnZKwaY</t>
  </si>
  <si>
    <t>SALAM AIDILFITRI 1440H DARI USIM ASTROFIQH CLUB
 _*ÙƒÙ„ Ø¹Ø§Ù… ÙˆØ§Ù†ØªÙ… Ø¨Ø®ÙŠØ±*_ 
#UAC
#TEROKAIANGKASAAGUNGKANPENCIPTA
#FINALEXAMJANGANLUPA https://t.co/aUBxpthvJH</t>
  </si>
  <si>
    <t>La invitaciÃ³n es para todos 
#Seminariocriticadecine
#cineuniautonoma
#UAC 
@jannethsantos 
#uniautonoma https://t.co/HimarubkLH</t>
  </si>
  <si>
    <t>U.A.C. | MonCongo
Suivez la CAN avec les meilleurs tÃ©lÃ©viseurs
TÃ©l : (+243) 813 141 777
Voir + : https://t.co/N02jDJTwTs
.
.
#MonCongo #rdc #congo #kinshasa #rdcongo #UAC #luminous #eclairage #maison #television #CAN #samsung #sony #xper #skyworth #westpool #football #AfricaCup https://t.co/6f3TF88c9a</t>
  </si>
  <si>
    <t>RT @stickemup_uk: Doom UAC Logo Hoodie in stock in a choice of sizes!
Tote bag also in stock at https://t.co/fjI1nWssEL
#Doom #DoomEternalâ€¦</t>
  </si>
  <si>
    <t>Doom UAC Logo Hoodie in stock in a choice of sizes!
Tote bag also in stock at https://t.co/fjI1nWssEL
#Doom #DoomEternal #UAC #Game #Gamer #GamersUnite #GamingCommunity #Twitch #Streamer #AffiliatesWanted #Hoodies #GamerHoodie #StickEmUp
https://t.co/EwOH6VRltD</t>
  </si>
  <si>
    <t>Bypass #UAC &amp;amp; #EscalatePrivileges on #Windows Using #Metasploit
https://t.co/pfGzxrUyz8</t>
  </si>
  <si>
    <t>Bypass #UAC &amp;amp; #EscalatePrivileges on #Windows Using #Metasploit
https://t.co/qfyF3j9dxM</t>
  </si>
  <si>
    <t>Thanks Coach Kelly for a grueling awesome class today!!! #uac #bodypump @universal_ac</t>
  </si>
  <si>
    <t>#FGR lamenta fallecimiento de sub oficial ejecutada afuera de guarderÃ­a del ISSSTE https://t.co/bUKuEePAvs #DependenciaFederal #LamentaAsesinato #MujerEjecutadaEraSubOficialDeLaFGR #UAC #UnidadDeAnÃ¡lisisCriminal https://t.co/j0eEEqUHRh</t>
  </si>
  <si>
    <t>Officials say â€œwe have a humanitarian crisis at the border brought by a broken immigration systemâ€ #orr #uac #Immigration</t>
  </si>
  <si>
    <t>RT @LoryDoc87: On #YouTube Avoid Bumper Ads (short and unstoppable) and turn off the view-through attribution to be in control of the placeâ€¦</t>
  </si>
  <si>
    <t>Really wish I'd seen @Moshiblum's advanced tips on #UAC. Restricting the abusive post-view window is a must most marketers miss</t>
  </si>
  <si>
    <t>Tenable Researcher @CE2Wells  discusses a new technique for bypassing Microsoft's User Account Control through mocking trusted directories. Read more in the Tenable Tech Blog:  https://t.co/cxu08Q9Xxc #TenableResearch #CyberExposure #UAC #useraccountcontrol</t>
  </si>
  <si>
    <t>RT @TenableSecurity: Tenable Researcher @CE2Wells  discusses a new technique for bypassing Microsoft's User Account Control through mockingâ€¦</t>
  </si>
  <si>
    <t>On #YouTube Avoid Bumper Ads (short and unstoppable) and turn off the view-through attribution to be in control of the placement. #MobileSpree19 #GoogleAds #UAC https://t.co/orIJAIS3yw</t>
  </si>
  <si>
    <t>RT @LoryDoc87: On #YouTube Avoid Bumper Ads (short and unstoppable) and turn off the view-through attribution to be in control of the place…</t>
  </si>
  <si>
    <t>Formation en OSM pour les étudiants de #géomatique à l'#IGATE à l'#UAC
par @AfoutouG; AINAMON Jean et @FAbiodoun
Présentation, création de compte, installation du logiciel et explication de l'environnement https://t.co/8E52hxCw4n</t>
  </si>
  <si>
    <t>RT @AfoutouG: Formation en OSM pour les étudiants de #géomatique à l'#IGATE à l'#UAC
par @AfoutouG; AINAMON Jean et @FAbiodoun
Présentation…</t>
  </si>
  <si>
    <t>#BÃ©nin #Affaire #CAMES : #Topanou, #Salami, #Kokoroko devant le #tribunal https://t.co/rSZoX4CYL2 #Banouto via @BanoutoBenin,#wasexo,#Team229,#UAC</t>
  </si>
  <si>
    <t>#Bénin #Affaire #CAMES : le #procès opposant #Topanou à #Salami, #Kokoroko renvoyé  https://t.co/2pQXdztWA4 #Banouto via @BanoutoBenin,#RFI,#BBC,#France24,#Africa24,#ORTB,#BB24,#wasexo,#Team229,#Zapping229,#UAC,#UniversiteLome,#Togo,#DandiGnamou,#EnseignementSuperieur,#Education</t>
  </si>
  <si>
    <t>RT @CAPSBEsq: Durant aquests dies els professionals administratius del #CAPSBE participen a les #XIIIJornadasAAS de @AsoAdmiSalud que se ce…</t>
  </si>
  <si>
    <t>Avui el Dr. @dcararach ha ofert una sessió de #formació sobre #ecografies als professionals de la Unitat d'Atenció a la Ciutadania del #CAPLesCorts.  #UAC https://t.co/IDGqgGxGls</t>
  </si>
  <si>
    <t>At least I don't have to go to stupid church at work like these dorks. #Doom #UAC #NintendoSwitch https://t.co/qSKSbi5wDK</t>
  </si>
  <si>
    <t>RT @CAPSBEsq: La @ArolasSilvia exposa la participació de la #UAC en el projecte de #digitalització del #CAPComteBorrell i els bons resultat…</t>
  </si>
  <si>
    <t>Volunteer attorneys needed to serve unaccompanied children held in the Rio Grande Valley of South Texas - pro bono opportunities on two upcoming June weekends #uac #ican https://t.co/ZaYWMROamW</t>
  </si>
  <si>
    <t>Si está es una zona segura contra sismos y terremotos, no quiero pensar como serán las áreas no seguras _xD83E__xDD23_.  #UAC #EPG https://t.co/tpT3H46FCM</t>
  </si>
  <si>
    <t>Doom UAC Pack, PS4 and Xbox One...  #Doom #PS4 #Xbox #idSoftware #UAC #Bethesda #DoomCollector #Doom25 https://t.co/RSqdNLEAYj</t>
  </si>
  <si>
    <t>Impacting radio, streaming, playlists, etc. now.  Already on The Wave Cleveland!  #smoothjazz #uac #somuchjoy #ellencooper #thesoundofla #spofify #amazon #cdbaby #doublementertainment  https://t.co/Y5kWmYChJw https://t.co/WrtbAN5MO0</t>
  </si>
  <si>
    <t>La @ArolasSilvia exposa la participació de la #UAC en el projecte de #digitalització del #CAPComteBorrell i els bons resultats d’acceptació per part dels usuaris. https://t.co/KTu1YTKWoJ</t>
  </si>
  <si>
    <t>Durant aquests dies els professionals administratius del #CAPSBE participen a les #XIIIJornadasAAS de @AsoAdmiSalud que se celebren sota el lema "Aportando #talento en Salud". #UAC 
Obrim fil_xD83D__xDC47__xD83C__xDFFC_ https://t.co/smAbaEfnq2</t>
  </si>
  <si>
    <t>Dentro lo que cabe fue un semestre relax ... Ni me imagino el desmán que esta por venir _xD83D__xDE2D__xD83D__xDCDA_♿ |Recuerditos del grupo B|
#6tosemestre #TerapiaykinesiologiaII #groupB #fisioterapia #uac https://t.co/IuW68Ggna2</t>
  </si>
  <si>
    <t>RT @PolicyPak: Users need to install company-sanctioned software but because of compliance, they'll get a #UAC prompt upon installation. Co…</t>
  </si>
  <si>
    <t>Users need to install company-sanctioned software but because of compliance, they'll get a #UAC prompt upon installation. Concept is good, but adds to IT workload. Here's how you can give users what's needed without risking #security https://t.co/Oqm0xVL8eZ
#Windows #GroupPolicy</t>
  </si>
  <si>
    <t>@PBPCoahuila1 participo en la "Feria de las Intituciones" llevada a cabo en la #FacultadDeTrabajoSocial #UAC con la finalidad de establecer la vinculación referente al proceso de practicas profesionales y servicio social de los alumnos
#FuerteCoahuilaEs https://t.co/3yP9Gf1UPL</t>
  </si>
  <si>
    <t>RT @PBPCoahuila1: @PBPCoahuila1 participo en la "Feria de las Intituciones" llevada a cabo en la #FacultadDeTrabajoSocial #UAC con la final…</t>
  </si>
  <si>
    <t>Big F***** Gun...  
#doom #doometernal #e3 #doomslayer #doommarine #doomguy #doom2 #doom64 #uac #bfg9000 #idsoftware #bethesda #bethesdasoftworks #doom3 #videogame #gamercosplay #videogamecosplay #doomcosplay… https://t.co/BG1sR6Qdkr</t>
  </si>
  <si>
    <t>Big F***** Gun... #doom #doometernal #e3 #doomslayer #doommarine #doomguy #doom2 #doom64 #uac #bfg9000 #idsoftware #bethesda #bethesdasoftworks #doom3 #videogame #gamercosplay #videogamecosplay #doomcosplay… https://t.co/JCAQSo9lGU</t>
  </si>
  <si>
    <t>More *shocking* revelations thanks to this top secret @guardian code _xD83D__xDE09_
What? DNA level of course. Sure, test the new stuff. If you run out of shit, visit #UAC.
#Putin #Odin #SSO #WaffenSS #Wehrmacht #Gestapo #FourthReich #WWIII #Kremlin #234links #TuesdayMotivation #Guardian https://t.co/4AamfduJFv</t>
  </si>
  <si>
    <t>Google’s Universal App Campaigns is shaking the mobile marketplace up. Here are a few of Universal App Campaign best practices to think about when promoting your apps w/ Google UAC _xD83E__xDD29_#webpals #google #UAC #marketing #digitalmarketing https://t.co/mXBU3gt1y2</t>
  </si>
  <si>
    <t>Spending the day on the hill w/ this gorgeous crew &amp;amp; the rest of the #UnionofAffirmingChristians.
Our day is filled with meetings with DNC CEO Seema Nandi, DNC Director of Early and Caucus States, &amp;amp; staff at the Dirksen Senate Office.
#EqualityAct #InclusiveAgingAct #LGBTQ #UAC https://t.co/6uq3A055MA</t>
  </si>
  <si>
    <t>Want to run a #UAC for your app? Check out how to choose the right #assets with the most #impact
https://t.co/EIEvcNKxhM
#google #ads #universalappcampaign #aso #appstoreoptimization https://t.co/W4paO21oFw</t>
  </si>
  <si>
    <t>RT @your_sharona: #NewYorkCity Job Opening! Yo, I'm still looking for a #UserAcquisition Manager with #GoogleAds #UAC experience. It's not…</t>
  </si>
  <si>
    <t>#NewYorkCity Job Opening! Yo, I'm still looking for a #UserAcquisition Manager with #GoogleAds #UAC experience. It's not rocket science &amp;amp; I know there's tons of #UA talent in #NYC + will relocate w/in USA #gamedev #gamejobs #mobileapps Contact me soon &amp;amp; let's get you hired!! _xD83D__xDE0E_</t>
  </si>
  <si>
    <t>#psicologia #UAC https://t.co/4aHEXeQjWV</t>
  </si>
  <si>
    <t>#psicologia #UAC https://t.co/jrRFyJzCNW</t>
  </si>
  <si>
    <t>Juventud, arte, coreografía lo nuestro Festidanzas 2019, un homenaje de la Universidad Andina del Cusco en el mes jubilar de festejos del Qosqo milenario. Este lunes 17 de junio en el Coliseo Cerrado "Casa de la Juventud" desde la 1:00 p.m. #Festidanzas2019 #SaludoAlCusco #UAC https://t.co/m5oYhH1v95</t>
  </si>
  <si>
    <t>#Contabilidad #UAC https://t.co/dJ9Cpb0vOF</t>
  </si>
  <si>
    <t>#ECOMARPORT consortium met today for #GeneralAssembly in #Madeira @_visitfunchal #ARDITI #APRAM #UAC #PUERTOSCANARIOS @ULPGC #INDP #APLP #FGF #PdAç @INTERREGMAC @Interreg_eu @plocan https://t.co/wL7pJYmnmQ</t>
  </si>
  <si>
    <t>RT @michaelarossa: Now: @DHSgov and @HHSGov lay out gravity of funding needs for #migrants in surge in letter to Congress #UAC #supplementa…</t>
  </si>
  <si>
    <t>Now: @DHSgov and @HHSGov lay out gravity of funding needs for #migrants in surge in letter to Congress #UAC #supplemental  https://t.co/pXiw86SYAo https://t.co/r62BfBtIWS</t>
  </si>
  <si>
    <t>#SanusOng était aux côté de #CLIVEN #UAC lors de la dernière phase du #CODD (Championnat des #ObjectifsdeDéveloppementDurable #ODD) organisée à Glo le 8 Juin 2019, au C.S. Sainte Marcelline. Félicitations aux Lauréats. 
#OngSanus
#EducEnvir
@AGANDANNadge @emawoho @memegnon https://t.co/YfyNdgdnxi</t>
  </si>
  <si>
    <t>RT @OngSanus: #SanusOng était aux côté de #CLIVEN #UAC lors de la dernière phase du #CODD (Championnat des #ObjectifsdeDéveloppementDurable…</t>
  </si>
  <si>
    <t>Thursdays are for throw backs 
 Our success stories speak for us.
#kafegc #safetycouncil #safetyoccupation #oando #leventis #uac #nnpc #chevron #hse #nebosh #iosh #aoshuk #ifrc #savinglife #workplace #airport #hotels https://t.co/Vzz9BYQprF</t>
  </si>
  <si>
    <t>Myfyrdod Geraint Tudur yn Undeb yr Annibynwyr. Effe 4 #UAC https://t.co/EXnz5QEsfi</t>
  </si>
  <si>
    <t>Dyfrig Rees yn ei Undeb cyntaf fel Ysgrifennydd Cyffredinol yn Rhydymain. Pob bendith iddo #UAC @AnnibynwyrCymru https://t.co/6Z6p98PA6p</t>
  </si>
  <si>
    <t>RT @Llawgoch: Dyfrig Rees yn ei Undeb cyntaf fel Ysgrifennydd Cyffredinol yn Rhydymain. Pob bendith iddo #UAC @AnnibynwyrCymru https://t.co…</t>
  </si>
  <si>
    <t>La 2a intervenció de la darrera taula de la #3jornadaSEAUS_cat, a càrrec de la sra. #Maribel_Diaz, Cap de la #UAC de @CSTerrassa, que ens parla sobre un model de docència per professionals de gestió de
pacients i atenció al ciutadà #SCGA @gestiosanitaria @hbellvitge https://t.co/dnUvwzuVXb</t>
  </si>
  <si>
    <t>RT @SEAUS1: La 2a intervenció de la darrera taula de la #3jornadaSEAUS_cat, a càrrec de la sra. #Maribel_Diaz, Cap de la #UAC de @CSTerrass…</t>
  </si>
  <si>
    <t>#uac #denuncia #rateros #camporredondo #saltillo #coahuila
Estudiante víctima de la delincuencia que en el área de Campo Redondo de la Universidad Autónoma de Coahuila.Cámaras de seguridad de la UA de C; le robaron una motocicleta; único medio de transporte de este alumno. https://t.co/EMFWUGP0d8</t>
  </si>
  <si>
    <t>We ready ! spillfestival _xD83D__xDE80_
#thefestivaloftheyear_xD83C__xDFDD_
15 K ST NE DC
Doors open 2pm -10pm
#Davucci @ Ultimate Afrique + Caribbean Party #UAC https://t.co/AUgNNFJ97l</t>
  </si>
  <si>
    <t>Last year recap ! spillfestival _xD83D__xDE80_
#thefestivaloftheyear_xD83C__xDFDD_
Going on today _xD83D__xDD25_
15 K ST NE DC
Doors open 2pm -10pm
#Davucci @ Ultimate Afrique + Caribbean Party #UAC https://t.co/vTsR9T6wTC</t>
  </si>
  <si>
    <t>Last year recap ! spillfestival _xD83D__xDE80_
#thefestivaloftheyear_xD83C__xDFDD_
Going on today _xD83D__xDD25_
15 K ST NE DC
Doors open 2pm -10pm
#Davucci @ Ultimate Afrique + Caribbean Party #UAC https://t.co/Wb34BCxm61</t>
  </si>
  <si>
    <t>spillfestival _xD83C__xDFDD_ @ Ultimate Afrique + Caribbean Party #UAC https://t.co/8No0BszEyZ</t>
  </si>
  <si>
    <t>just wanted to a sketch #Doomslayer #doom #doom2 #doom2016 #doometernal #idsoftware #videogames #gaming #fun #doomslayer #doommarine #doomguy #ripandtear #uac #hell #argentenergy #bethesda  #meme #demons #rip #and #tear #amazing  #Doom #DoomSlayer #Slayer #xboxone #Game https://t.co/PSqHSC99e5</t>
  </si>
  <si>
    <t>More than 43 thousand new civil aircraft will be sold until 2037. #UAC estimates the total cost of deliveries to surpass US$6 trillion.
UAC presented its annual Market Outlook for the next 20 years &amp;gt;&amp;gt; https://t.co/qr74GMIi91
Read the news &amp;gt;&amp;gt; https://t.co/FVoQlgDQ9g https://t.co/QXsR82WVBk</t>
  </si>
  <si>
    <t>RT @UAC_Russia_eng: More than 43 thousand new civil aircraft will be sold until 2037. #UAC estimates the total cost of deliveries to surpas…</t>
  </si>
  <si>
    <t>https://www.banouto.info/article/culture/20190604-bnin-danses-nationales-tradi-univers-un-festival-des-tudiants-de-l-eace--suivre/</t>
  </si>
  <si>
    <t>https://www.moncongo.com/announcement/uac-3</t>
  </si>
  <si>
    <t>http://www.stickemup.store</t>
  </si>
  <si>
    <t>http://www.stickemup.store https://stickemup.store/doom-uac-hoodie#.XPd9_hh-1EQ.twitter</t>
  </si>
  <si>
    <t>https://null-byte.wonderhowto.com/how-to/bypass-uac-escalate-privileges-windows-using-metasploit-0196076/</t>
  </si>
  <si>
    <t>https://null-byte.wonderhowto.com/how-to/bypass-uac-escalate-privileges-windows-using-metasploit-0196076/?utm_medium=social&amp;utm_source=twitter&amp;utm_campaign=postfity&amp;utm_content=postfityf8968</t>
  </si>
  <si>
    <t>https://www.ahorainformate.com/2019/06/05/fgr-lamenta-fallecimiento-de-sub-oficial-ejecutada-afuera-de-guarderia-del-issste/</t>
  </si>
  <si>
    <t>https://medium.com/tenable-techblog/uac-bypass-by-mocking-trusted-directories-24a96675f6e</t>
  </si>
  <si>
    <t>https://www.banouto.info/article/securite%20humaine/20190605-bnin-affaire-cames-topanou-salami-koroko-devant-les-tribunaux/</t>
  </si>
  <si>
    <t>https://www.banouto.info/article/securite%20humaine/20190607-bnin-affaire-cames-le-procs-opposant-topanou--salami-kokoroko-renvoy/</t>
  </si>
  <si>
    <t>http://www.americanbar.org/content/dam/aba/administrative/probono_public_service/ican/cila-probar-volunteer-flyer-v2.pdf</t>
  </si>
  <si>
    <t>https://www.instagram.com/doom_collector/p/BydorSsgfJc/?igshid=18jpjjha3w424</t>
  </si>
  <si>
    <t>https://www.iamellencooper.com/</t>
  </si>
  <si>
    <t>https://www.instagram.com/p/ByhF5Hvj4uP434H2ZADkiXwP8V2lo5d9o9quwI0/?igshid=1i1hwxbwjkxr8</t>
  </si>
  <si>
    <t>https://kb.policypak.com/kb/article/175-installing-applicationsandpreconfiguredrules</t>
  </si>
  <si>
    <t>https://www.instagram.com/p/Bykn6IznLV0/?igshid=1u5pm502mgvrz</t>
  </si>
  <si>
    <t>https://www.instagram.com/p/Bykn6IznLV0/?igshid=tt0kw6n5j11a</t>
  </si>
  <si>
    <t>https://www.webpals.com/mobile/google-uac-best-practices/</t>
  </si>
  <si>
    <t>https://www.theasoproject.com/blog/choosing-assets-for-your-uac-campaigns/?src=tw</t>
  </si>
  <si>
    <t>http://src.bna.com/I3P</t>
  </si>
  <si>
    <t>https://www.instagram.com/p/ByvJpmPDkI1/?igshid=1gyd57i6c4kb5</t>
  </si>
  <si>
    <t>https://www.instagram.com/p/ByvU-u1D118/?igshid=22qbrv9wptyz</t>
  </si>
  <si>
    <t>https://www.instagram.com/p/Byvb1IxDxjA/?igshid=fdupmlq4g0ph</t>
  </si>
  <si>
    <t>https://www.instagram.com/p/ByvtVM2jzei/?igshid=rgwo8k3p5zzl</t>
  </si>
  <si>
    <t>http://www.uacrussia.ru/upload/market_outlook/Market_Outlook_2018-2037_eng.pdf http://uacrussia.ru/en/press-center/news/do-2037-goda-v-mire-budet-prodano-bolee-43-tysyach-novykh-grazhdanskikh-passazhirskikh-samoletov-oak</t>
  </si>
  <si>
    <t>banouto.info</t>
  </si>
  <si>
    <t>moncongo.com</t>
  </si>
  <si>
    <t>stickemup.store</t>
  </si>
  <si>
    <t>stickemup.store stickemup.store</t>
  </si>
  <si>
    <t>wonderhowto.com</t>
  </si>
  <si>
    <t>ahorainformate.com</t>
  </si>
  <si>
    <t>medium.com</t>
  </si>
  <si>
    <t>americanbar.org</t>
  </si>
  <si>
    <t>instagram.com</t>
  </si>
  <si>
    <t>iamellencooper.com</t>
  </si>
  <si>
    <t>policypak.com</t>
  </si>
  <si>
    <t>webpals.com</t>
  </si>
  <si>
    <t>theasoproject.com</t>
  </si>
  <si>
    <t>bna.com</t>
  </si>
  <si>
    <t>uacrussia.ru uacrussia.ru</t>
  </si>
  <si>
    <t>uac uac</t>
  </si>
  <si>
    <t>uac</t>
  </si>
  <si>
    <t>uac danses bã©nin afrique culture unesco</t>
  </si>
  <si>
    <t>uac terokaiangkasaagungkanpencipta finalexamjanganlupa</t>
  </si>
  <si>
    <t>seminariocriticadecine cineuniautonoma uac uniautonoma</t>
  </si>
  <si>
    <t>moncongo rdc congo kinshasa rdcongo uac luminous eclairage maison television can samsung sony xper skyworth westpool football africacup</t>
  </si>
  <si>
    <t>doom doometernal</t>
  </si>
  <si>
    <t>doom doometernal uac game gamer gamersunite gamingcommunity twitch streamer affiliateswanted hoodies gamerhoodie stickemup</t>
  </si>
  <si>
    <t>uac escalateprivileges windows metasploit</t>
  </si>
  <si>
    <t>uac bodypump</t>
  </si>
  <si>
    <t>fgr dependenciafederal lamentaasesinato mujerejecutadaerasuboficialdelafgr uac unidaddeanã¡lisiscriminal</t>
  </si>
  <si>
    <t>orr uac immigration</t>
  </si>
  <si>
    <t>youtube</t>
  </si>
  <si>
    <t>tenableresearch cyberexposure uac useraccountcontrol</t>
  </si>
  <si>
    <t>youtube mobilespree19 googleads uac</t>
  </si>
  <si>
    <t>géomatique igate uac</t>
  </si>
  <si>
    <t>bã©nin affaire cames topanou salami kokoroko tribunal banouto wasexo team229 uac</t>
  </si>
  <si>
    <t>bénin affaire cames procès topanou salami kokoroko banouto rfi bbc france24 africa24 ortb bb24 wasexo team229 zapping229 uac universitelome togo dandignamou enseignementsuperieur education</t>
  </si>
  <si>
    <t>capsbe xiiijornadasaas</t>
  </si>
  <si>
    <t>formació ecografies caplescorts uac</t>
  </si>
  <si>
    <t>doom uac nintendoswitch</t>
  </si>
  <si>
    <t>uac digitalització capcomteborrell</t>
  </si>
  <si>
    <t>uac ican</t>
  </si>
  <si>
    <t>uac epg</t>
  </si>
  <si>
    <t>doom ps4 xbox idsoftware uac bethesda doomcollector doom25</t>
  </si>
  <si>
    <t>smoothjazz uac somuchjoy ellencooper thesoundofla spofify amazon cdbaby doublementertainment</t>
  </si>
  <si>
    <t>capsbe xiiijornadasaas talento uac</t>
  </si>
  <si>
    <t>6tosemestre terapiaykinesiologiaii groupb fisioterapia uac</t>
  </si>
  <si>
    <t>uac security windows grouppolicy</t>
  </si>
  <si>
    <t>facultaddetrabajosocial uac fuertecoahuilaes</t>
  </si>
  <si>
    <t>facultaddetrabajosocial uac</t>
  </si>
  <si>
    <t>doom doometernal e3 doomslayer doommarine doomguy doom2 doom64 uac bfg9000 idsoftware bethesda bethesdasoftworks doom3 videogame gamercosplay videogamecosplay doomcosplay</t>
  </si>
  <si>
    <t>uac putin odin sso waffenss wehrmacht gestapo fourthreich wwiii kremlin 234links tuesdaymotivation guardian</t>
  </si>
  <si>
    <t>webpals google uac marketing digitalmarketing</t>
  </si>
  <si>
    <t>unionofaffirmingchristians equalityact inclusiveagingact lgbtq uac</t>
  </si>
  <si>
    <t>uac assets impact google ads universalappcampaign aso appstoreoptimization</t>
  </si>
  <si>
    <t>newyorkcity useracquisition googleads uac</t>
  </si>
  <si>
    <t>newyorkcity useracquisition googleads uac ua nyc gamedev gamejobs mobileapps</t>
  </si>
  <si>
    <t>psicologia uac</t>
  </si>
  <si>
    <t>festidanzas2019 saludoalcusco uac</t>
  </si>
  <si>
    <t>contabilidad uac</t>
  </si>
  <si>
    <t>ecomarport generalassembly madeira arditi apram uac puertoscanarios indp aplp fgf pdaç</t>
  </si>
  <si>
    <t>migrants uac</t>
  </si>
  <si>
    <t>migrants uac supplemental</t>
  </si>
  <si>
    <t>sanusong cliven uac codd objectifsdedéveloppementdurable odd ongsanus educenvir</t>
  </si>
  <si>
    <t>sanusong cliven uac codd objectifsdedéveloppementdurable</t>
  </si>
  <si>
    <t>kafegc safetycouncil safetyoccupation oando leventis uac nnpc chevron hse nebosh iosh aoshuk ifrc savinglife workplace airport hotels</t>
  </si>
  <si>
    <t>3jornadaseaus_cat maribel_diaz uac scga</t>
  </si>
  <si>
    <t>3jornadaseaus_cat maribel_diaz uac</t>
  </si>
  <si>
    <t>uac denuncia rateros camporredondo saltillo coahuila</t>
  </si>
  <si>
    <t>thefestivaloftheyear davucci uac</t>
  </si>
  <si>
    <t>doomslayer doom doom2 doom2016 doometernal idsoftware videogames gaming fun doomslayer doommarine doomguy ripandtear uac hell argentenergy bethesda meme demons rip and tear amazing doom doomslayer slayer xboxone game</t>
  </si>
  <si>
    <t>https://pbs.twimg.com/media/D8Oyb07V4AIVYCR.jpg</t>
  </si>
  <si>
    <t>https://pbs.twimg.com/ext_tw_video_thumb/1135982981279961088/pu/img/_KbTZZPkz7JTBZ7s.jpg</t>
  </si>
  <si>
    <t>https://pbs.twimg.com/media/D8Sv5rtXUAAa1cl.jpg</t>
  </si>
  <si>
    <t>https://pbs.twimg.com/media/D8U73B7VUAAdsnz.png</t>
  </si>
  <si>
    <t>https://pbs.twimg.com/media/D8XUlROXYAUiJ7A.jpg</t>
  </si>
  <si>
    <t>https://pbs.twimg.com/media/D8aGf67XkAAM7zv.jpg</t>
  </si>
  <si>
    <t>https://pbs.twimg.com/media/D8Y-GgcWsAEuiiA.jpg</t>
  </si>
  <si>
    <t>https://pbs.twimg.com/media/D8d1vcDXoAEUctv.jpg</t>
  </si>
  <si>
    <t>https://pbs.twimg.com/media/D8ga1J2XYAAnSzY.jpg</t>
  </si>
  <si>
    <t>https://pbs.twimg.com/ext_tw_video_thumb/1137494571376660488/pu/img/wnxJ3GEa7sWlQ15u.jpg</t>
  </si>
  <si>
    <t>https://pbs.twimg.com/media/D8dbLcrX4AEHCbC.jpg</t>
  </si>
  <si>
    <t>https://pbs.twimg.com/media/D8dUtyKXUAEOZMS.jpg</t>
  </si>
  <si>
    <t>https://pbs.twimg.com/media/D7vqtCfUYAEINei.jpg</t>
  </si>
  <si>
    <t>https://pbs.twimg.com/media/D8yXqEtWkAEiNF0.jpg</t>
  </si>
  <si>
    <t>https://pbs.twimg.com/media/D8zUAOaXoAACgnb.jpg</t>
  </si>
  <si>
    <t>https://pbs.twimg.com/media/D8z0Wz8W4AIqg2p.jpg</t>
  </si>
  <si>
    <t>https://pbs.twimg.com/media/D8OaVjcUIAMm0rp.jpg</t>
  </si>
  <si>
    <t>https://pbs.twimg.com/media/D8OaZLPXkAAO0IS.jpg</t>
  </si>
  <si>
    <t>https://pbs.twimg.com/media/D83thIfX4AUmvdD.jpg</t>
  </si>
  <si>
    <t>https://pbs.twimg.com/media/D84jdsUXoAISnwq.jpg</t>
  </si>
  <si>
    <t>https://pbs.twimg.com/media/D85Ey1yWwAEIlQx.jpg</t>
  </si>
  <si>
    <t>https://pbs.twimg.com/media/D85tPTmWwAAvYJE.png</t>
  </si>
  <si>
    <t>https://pbs.twimg.com/media/D88BZUPW4AUf4Df.jpg</t>
  </si>
  <si>
    <t>https://pbs.twimg.com/media/D88HeLtWwAANdHE.jpg</t>
  </si>
  <si>
    <t>https://pbs.twimg.com/media/D88MvvfXsAAZe3u.jpg</t>
  </si>
  <si>
    <t>https://pbs.twimg.com/media/D88VEyVXUAEHjPk.jpg</t>
  </si>
  <si>
    <t>https://pbs.twimg.com/media/D9BL55fWkAMgrAZ.jpg</t>
  </si>
  <si>
    <t>https://pbs.twimg.com/media/D9EChotVUAANsAn.jpg</t>
  </si>
  <si>
    <t>https://pbs.twimg.com/media/D9MU6i9XYAM2ef9.jpg</t>
  </si>
  <si>
    <t>https://pbs.twimg.com/media/DrTpK2UWwAA3ly8.jpg</t>
  </si>
  <si>
    <t>http://pbs.twimg.com/profile_images/682457949202198528/jeebXkSM_normal.png</t>
  </si>
  <si>
    <t>http://pbs.twimg.com/profile_images/662400467276812288/JJkBT_8s_normal.jpg</t>
  </si>
  <si>
    <t>http://pbs.twimg.com/profile_images/1054759639026491392/Dij4Ldgz_normal.jpg</t>
  </si>
  <si>
    <t>http://pbs.twimg.com/profile_images/1084899694877253633/t5ndh0Ga_normal.jpg</t>
  </si>
  <si>
    <t>http://pbs.twimg.com/profile_images/1133089178198138880/tek_Z7MZ_normal.png</t>
  </si>
  <si>
    <t>http://pbs.twimg.com/profile_images/858762561004634112/QKrnif1X_normal.jpg</t>
  </si>
  <si>
    <t>http://pbs.twimg.com/profile_images/378800000480784583/735927632e46db966519d6342e6d0f04_normal.png</t>
  </si>
  <si>
    <t>http://abs.twimg.com/sticky/default_profile_images/default_profile_normal.png</t>
  </si>
  <si>
    <t>http://pbs.twimg.com/profile_images/1103160170069327873/b0TmHGMZ_normal.jpg</t>
  </si>
  <si>
    <t>http://pbs.twimg.com/profile_images/1111002360829145090/Z1fPXhB7_normal.png</t>
  </si>
  <si>
    <t>http://pbs.twimg.com/profile_images/1078312590936363008/qobdJTw2_normal.jpg</t>
  </si>
  <si>
    <t>http://pbs.twimg.com/profile_images/659458928791556097/9dBpOa28_normal.jpg</t>
  </si>
  <si>
    <t>http://pbs.twimg.com/profile_images/810932589238358018/l1nnm2En_normal.jpg</t>
  </si>
  <si>
    <t>http://pbs.twimg.com/profile_images/737734626576207873/vwa-r8gW_normal.jpg</t>
  </si>
  <si>
    <t>http://pbs.twimg.com/profile_images/1134568477140893696/_ENisHzy_normal.jpg</t>
  </si>
  <si>
    <t>http://pbs.twimg.com/profile_images/521951002455330817/KniHcFjt_normal.jpeg</t>
  </si>
  <si>
    <t>http://pbs.twimg.com/profile_images/2201817545/Aline_Reiniche_photo_normal.JPG</t>
  </si>
  <si>
    <t>http://pbs.twimg.com/profile_images/1000871166213545984/giI92XpU_normal.jpg</t>
  </si>
  <si>
    <t>http://pbs.twimg.com/profile_images/883787806727782400/cmjxSR9T_normal.jpg</t>
  </si>
  <si>
    <t>http://pbs.twimg.com/profile_images/1115549118238216192/W7Jg0WP__normal.png</t>
  </si>
  <si>
    <t>http://pbs.twimg.com/profile_images/1003227889763004416/ya_cjzAV_normal.jpg</t>
  </si>
  <si>
    <t>http://pbs.twimg.com/profile_images/990925995703185408/mBQ9-_np_normal.jpg</t>
  </si>
  <si>
    <t>http://pbs.twimg.com/profile_images/994990855982329856/7gMOomil_normal.jpg</t>
  </si>
  <si>
    <t>http://pbs.twimg.com/profile_images/987187056714698752/TZfstHFo_normal.jpg</t>
  </si>
  <si>
    <t>http://pbs.twimg.com/profile_images/2670557334/68dc0cafa15441eaa151f531216af36e_normal.jpeg</t>
  </si>
  <si>
    <t>http://pbs.twimg.com/profile_images/3640096338/0b2ddc617722ef569a12e03300f3cf86_normal.png</t>
  </si>
  <si>
    <t>http://pbs.twimg.com/profile_images/886283178071207936/yXGShtXO_normal.jpg</t>
  </si>
  <si>
    <t>http://pbs.twimg.com/profile_images/866021782737780736/bMdZWls3_normal.jpg</t>
  </si>
  <si>
    <t>http://pbs.twimg.com/profile_images/1125474102683348992/Y0ydyHCv_normal.jpg</t>
  </si>
  <si>
    <t>http://pbs.twimg.com/profile_images/1068999840917540869/6KSF_-f6_normal.jpg</t>
  </si>
  <si>
    <t>http://pbs.twimg.com/profile_images/359415803/youtube-moskowitz_normal.gif</t>
  </si>
  <si>
    <t>http://pbs.twimg.com/profile_images/900568192640323584/98C5pgAe_normal.jpg</t>
  </si>
  <si>
    <t>http://pbs.twimg.com/profile_images/666302256854269952/D8yfNrEN_normal.png</t>
  </si>
  <si>
    <t>http://pbs.twimg.com/profile_images/1078718319459532801/V0FvvqRx_normal.jpg</t>
  </si>
  <si>
    <t>http://pbs.twimg.com/profile_images/1001520799403167749/HMm1ll1B_normal.jpg</t>
  </si>
  <si>
    <t>http://pbs.twimg.com/profile_images/992019361316720641/3-FsbwNY_normal.jpg</t>
  </si>
  <si>
    <t>http://pbs.twimg.com/profile_images/720526895285145601/QnCGsRbz_normal.jpg</t>
  </si>
  <si>
    <t>http://pbs.twimg.com/profile_images/950970880/pink_flowers_-_pionies_normal.jpg</t>
  </si>
  <si>
    <t>http://pbs.twimg.com/profile_images/795655463647920128/82hQv4Bk_normal.jpg</t>
  </si>
  <si>
    <t>http://pbs.twimg.com/profile_images/1106604735082254337/8KA-mbkP_normal.png</t>
  </si>
  <si>
    <t>http://pbs.twimg.com/profile_images/378800000660333340/947d1e7d8749f240207f6e07b8e70295_normal.jpeg</t>
  </si>
  <si>
    <t>http://pbs.twimg.com/profile_images/838189113664679936/gAG-k6ds_normal.jpg</t>
  </si>
  <si>
    <t>http://pbs.twimg.com/profile_images/509985124591468544/V95Td3ZK_normal.jpeg</t>
  </si>
  <si>
    <t>http://pbs.twimg.com/profile_images/1477223829/logo_rod__CST_normal.jpg</t>
  </si>
  <si>
    <t>http://pbs.twimg.com/profile_images/919228101325938689/ms3JOnnw_normal.jpg</t>
  </si>
  <si>
    <t>http://pbs.twimg.com/profile_images/706194752283275264/ONxgrTjs_normal.jpg</t>
  </si>
  <si>
    <t>http://pbs.twimg.com/profile_images/840245904607129600/ufWh30pd_normal.jpg</t>
  </si>
  <si>
    <t>https://twitter.com/#!/realityinaction/status/1135821041396326400</t>
  </si>
  <si>
    <t>https://twitter.com/#!/realityinaction/status/1135894866423103493</t>
  </si>
  <si>
    <t>https://twitter.com/#!/ribolivier/status/1135913001008021505</t>
  </si>
  <si>
    <t>https://twitter.com/#!/astrofiqhclub/status/1135947749487067136</t>
  </si>
  <si>
    <t>https://twitter.com/#!/haydenarenasto1/status/1135984051972661248</t>
  </si>
  <si>
    <t>https://twitter.com/#!/moncongordc/status/1136226413357522946</t>
  </si>
  <si>
    <t>https://twitter.com/#!/shaynestatic/status/1136247329470787585</t>
  </si>
  <si>
    <t>https://twitter.com/#!/stickemup_uk/status/1136189301023268864</t>
  </si>
  <si>
    <t>https://twitter.com/#!/gamingcomhelper/status/1136249030873403392</t>
  </si>
  <si>
    <t>https://twitter.com/#!/renerobichaud/status/1136256592234635269</t>
  </si>
  <si>
    <t>https://twitter.com/#!/ceptbiro/status/1136256607292219397</t>
  </si>
  <si>
    <t>https://twitter.com/#!/danandtami/status/1136283513395777537</t>
  </si>
  <si>
    <t>https://twitter.com/#!/codigo_tlaxcala/status/1136380299254722560</t>
  </si>
  <si>
    <t>https://twitter.com/#!/coloncjc/status/1136433433029332993</t>
  </si>
  <si>
    <t>https://twitter.com/#!/mmarketingit/status/1136550837155782657</t>
  </si>
  <si>
    <t>https://twitter.com/#!/peggyanne/status/1136552016392654849</t>
  </si>
  <si>
    <t>https://twitter.com/#!/stefanbielau/status/1136556131785105408</t>
  </si>
  <si>
    <t>https://twitter.com/#!/rl_bln/status/1136603555488587776</t>
  </si>
  <si>
    <t>https://twitter.com/#!/thomasbcn/status/1136604012327972864</t>
  </si>
  <si>
    <t>https://twitter.com/#!/tenablesecurity/status/1060890223838683136</t>
  </si>
  <si>
    <t>https://twitter.com/#!/anopke254/status/1136629014012092416</t>
  </si>
  <si>
    <t>https://twitter.com/#!/lorydoc87/status/1136548224523755520</t>
  </si>
  <si>
    <t>https://twitter.com/#!/alinereiniche/status/1136734426292002816</t>
  </si>
  <si>
    <t>https://twitter.com/#!/afoutoug/status/1136744704836608013</t>
  </si>
  <si>
    <t>https://twitter.com/#!/fabiodoun/status/1136748038138077194</t>
  </si>
  <si>
    <t>https://twitter.com/#!/banoutobenin/status/1136364205152657409</t>
  </si>
  <si>
    <t>https://twitter.com/#!/kingyherve/status/1136954809460973574</t>
  </si>
  <si>
    <t>https://twitter.com/#!/bachllenas/status/1136975595567550465</t>
  </si>
  <si>
    <t>https://twitter.com/#!/capsbesq/status/1136664245670690820</t>
  </si>
  <si>
    <t>https://twitter.com/#!/lbalcell19741/status/1136993605917335552</t>
  </si>
  <si>
    <t>https://twitter.com/#!/thjodbjorn/status/1137006955212484608</t>
  </si>
  <si>
    <t>https://twitter.com/#!/criscolungo/status/1137050076403118086</t>
  </si>
  <si>
    <t>https://twitter.com/#!/mireiasansc/status/1137054247764332545</t>
  </si>
  <si>
    <t>https://twitter.com/#!/wljones99/status/1137103004073713664</t>
  </si>
  <si>
    <t>https://twitter.com/#!/carlosramosmeza/status/1137188426183315458</t>
  </si>
  <si>
    <t>https://twitter.com/#!/doom_collector/status/1137464171136716801</t>
  </si>
  <si>
    <t>https://twitter.com/#!/doublement/status/1137494623482458112</t>
  </si>
  <si>
    <t>https://twitter.com/#!/hufmc/status/1137658705154138114</t>
  </si>
  <si>
    <t>https://twitter.com/#!/capsbesq/status/1136977696561516545</t>
  </si>
  <si>
    <t>https://twitter.com/#!/finestresmarisa/status/1137726871850934273</t>
  </si>
  <si>
    <t>https://twitter.com/#!/finestresmarisa/status/1137726825512218624</t>
  </si>
  <si>
    <t>https://twitter.com/#!/capsbesq/status/1136970583365902338</t>
  </si>
  <si>
    <t>https://twitter.com/#!/patriciamov/status/1137769905770700801</t>
  </si>
  <si>
    <t>https://twitter.com/#!/sahori_anaheli/status/1137950629169651712</t>
  </si>
  <si>
    <t>https://twitter.com/#!/jeremymoskowitz/status/1138107017523007489</t>
  </si>
  <si>
    <t>https://twitter.com/#!/policypak/status/1138106925252599809</t>
  </si>
  <si>
    <t>https://twitter.com/#!/_j_g/status/1138141601014747136</t>
  </si>
  <si>
    <t>https://twitter.com/#!/pbpcoahuila1/status/1133757797508608000</t>
  </si>
  <si>
    <t>https://twitter.com/#!/genote6/status/1138202675756113920</t>
  </si>
  <si>
    <t>https://twitter.com/#!/cosplayfame/status/1138447663320510464</t>
  </si>
  <si>
    <t>https://twitter.com/#!/cosplayfame/status/1138448343003086848</t>
  </si>
  <si>
    <t>https://twitter.com/#!/e44e_en/status/1138451569274437632</t>
  </si>
  <si>
    <t>https://twitter.com/#!/webpalsgroup/status/1138465699591049218</t>
  </si>
  <si>
    <t>https://twitter.com/#!/brwneyedamzn/status/1138517949655015426</t>
  </si>
  <si>
    <t>https://twitter.com/#!/theasoproject/status/1138553496943431681</t>
  </si>
  <si>
    <t>https://twitter.com/#!/indiedevdog/status/1138601845151141889</t>
  </si>
  <si>
    <t>https://twitter.com/#!/your_sharona/status/1138591848782618624</t>
  </si>
  <si>
    <t>https://twitter.com/#!/wfhgamejobs/status/1138606429152120834</t>
  </si>
  <si>
    <t>https://twitter.com/#!/uandina_cusco/status/1135921263581380608</t>
  </si>
  <si>
    <t>https://twitter.com/#!/uandina_cusco/status/1135921333806612482</t>
  </si>
  <si>
    <t>https://twitter.com/#!/uandina_cusco/status/1138827466909331459</t>
  </si>
  <si>
    <t>https://twitter.com/#!/uandina_cusco/status/1138886786023866368</t>
  </si>
  <si>
    <t>https://twitter.com/#!/gliderplocan/status/1138923448602959873</t>
  </si>
  <si>
    <t>https://twitter.com/#!/shiramstein/status/1138981224486199296</t>
  </si>
  <si>
    <t>https://twitter.com/#!/michaelarossa/status/1138967980472184832</t>
  </si>
  <si>
    <t>https://twitter.com/#!/alexruoff/status/1138981391763496961</t>
  </si>
  <si>
    <t>https://twitter.com/#!/ongsanus/status/1139130809313628162</t>
  </si>
  <si>
    <t>https://twitter.com/#!/emawoho/status/1139131393366220802</t>
  </si>
  <si>
    <t>https://twitter.com/#!/kafelagc/status/1139137520984363008</t>
  </si>
  <si>
    <t>https://twitter.com/#!/llawgoch/status/1139143252391669760</t>
  </si>
  <si>
    <t>https://twitter.com/#!/llawgoch/status/1139152411921125376</t>
  </si>
  <si>
    <t>https://twitter.com/#!/annibynwyrcymru/status/1139454980660838401</t>
  </si>
  <si>
    <t>https://twitter.com/#!/seaus1/status/1139494175450251264</t>
  </si>
  <si>
    <t>https://twitter.com/#!/csterrassa/status/1139540354150162434</t>
  </si>
  <si>
    <t>https://twitter.com/#!/nupages/status/1139548084487237633</t>
  </si>
  <si>
    <t>https://twitter.com/#!/montse78912840/status/1139567199222403072</t>
  </si>
  <si>
    <t>https://twitter.com/#!/gerardorico_com/status/1139694969239642112</t>
  </si>
  <si>
    <t>https://twitter.com/#!/davucci/status/1139929216709881856</t>
  </si>
  <si>
    <t>https://twitter.com/#!/davucci/status/1139954301474955264</t>
  </si>
  <si>
    <t>https://twitter.com/#!/davucci/status/1139969279225487360</t>
  </si>
  <si>
    <t>https://twitter.com/#!/davucci/status/1140007693555552256</t>
  </si>
  <si>
    <t>https://twitter.com/#!/wonderfulweaboo/status/1140278132588601344</t>
  </si>
  <si>
    <t>https://twitter.com/#!/uac_russia_eng/status/1059728587320909825</t>
  </si>
  <si>
    <t>https://twitter.com/#!/douglaschongys/status/1140592918106820614</t>
  </si>
  <si>
    <t>1135821041396326400</t>
  </si>
  <si>
    <t>1135894866423103493</t>
  </si>
  <si>
    <t>1135913001008021505</t>
  </si>
  <si>
    <t>1135947749487067136</t>
  </si>
  <si>
    <t>1135984051972661248</t>
  </si>
  <si>
    <t>1136226413357522946</t>
  </si>
  <si>
    <t>1136247329470787585</t>
  </si>
  <si>
    <t>1136189301023268864</t>
  </si>
  <si>
    <t>1136249030873403392</t>
  </si>
  <si>
    <t>1136256592234635269</t>
  </si>
  <si>
    <t>1136256607292219397</t>
  </si>
  <si>
    <t>1136283513395777537</t>
  </si>
  <si>
    <t>1136380299254722560</t>
  </si>
  <si>
    <t>1136433433029332993</t>
  </si>
  <si>
    <t>1136550837155782657</t>
  </si>
  <si>
    <t>1136552016392654849</t>
  </si>
  <si>
    <t>1136556131785105408</t>
  </si>
  <si>
    <t>1136603555488587776</t>
  </si>
  <si>
    <t>1136604012327972864</t>
  </si>
  <si>
    <t>1060890223838683136</t>
  </si>
  <si>
    <t>1136629014012092416</t>
  </si>
  <si>
    <t>1136548224523755520</t>
  </si>
  <si>
    <t>1136734426292002816</t>
  </si>
  <si>
    <t>1136744704836608013</t>
  </si>
  <si>
    <t>1136748038138077194</t>
  </si>
  <si>
    <t>1136364205152657409</t>
  </si>
  <si>
    <t>1136954809460973574</t>
  </si>
  <si>
    <t>1136975595567550465</t>
  </si>
  <si>
    <t>1136664245670690820</t>
  </si>
  <si>
    <t>1136993605917335552</t>
  </si>
  <si>
    <t>1137006955212484608</t>
  </si>
  <si>
    <t>1137050076403118086</t>
  </si>
  <si>
    <t>1137054247764332545</t>
  </si>
  <si>
    <t>1137103004073713664</t>
  </si>
  <si>
    <t>1137188426183315458</t>
  </si>
  <si>
    <t>1137464171136716801</t>
  </si>
  <si>
    <t>1137494623482458112</t>
  </si>
  <si>
    <t>1137658705154138114</t>
  </si>
  <si>
    <t>1136977696561516545</t>
  </si>
  <si>
    <t>1137726871850934273</t>
  </si>
  <si>
    <t>1137726825512218624</t>
  </si>
  <si>
    <t>1136970583365902338</t>
  </si>
  <si>
    <t>1137769905770700801</t>
  </si>
  <si>
    <t>1137950629169651712</t>
  </si>
  <si>
    <t>1138107017523007489</t>
  </si>
  <si>
    <t>1138106925252599809</t>
  </si>
  <si>
    <t>1138141601014747136</t>
  </si>
  <si>
    <t>1133757797508608000</t>
  </si>
  <si>
    <t>1138202675756113920</t>
  </si>
  <si>
    <t>1138447663320510464</t>
  </si>
  <si>
    <t>1138448343003086848</t>
  </si>
  <si>
    <t>1138451569274437632</t>
  </si>
  <si>
    <t>1138465699591049218</t>
  </si>
  <si>
    <t>1138517949655015426</t>
  </si>
  <si>
    <t>1138553496943431681</t>
  </si>
  <si>
    <t>1138601845151141889</t>
  </si>
  <si>
    <t>1138591848782618624</t>
  </si>
  <si>
    <t>1138606429152120834</t>
  </si>
  <si>
    <t>1135921263581380608</t>
  </si>
  <si>
    <t>1135921333806612482</t>
  </si>
  <si>
    <t>1138827466909331459</t>
  </si>
  <si>
    <t>1138886786023866368</t>
  </si>
  <si>
    <t>1138923448602959873</t>
  </si>
  <si>
    <t>1138981224486199296</t>
  </si>
  <si>
    <t>1138967980472184832</t>
  </si>
  <si>
    <t>1138981391763496961</t>
  </si>
  <si>
    <t>1139130809313628162</t>
  </si>
  <si>
    <t>1139131393366220802</t>
  </si>
  <si>
    <t>1139137520984363008</t>
  </si>
  <si>
    <t>1139143252391669760</t>
  </si>
  <si>
    <t>1139152411921125376</t>
  </si>
  <si>
    <t>1139454980660838401</t>
  </si>
  <si>
    <t>1139494175450251264</t>
  </si>
  <si>
    <t>1139540354150162434</t>
  </si>
  <si>
    <t>1139548084487237633</t>
  </si>
  <si>
    <t>1139567199222403072</t>
  </si>
  <si>
    <t>1139694969239642112</t>
  </si>
  <si>
    <t>1139929216709881856</t>
  </si>
  <si>
    <t>1139954301474955264</t>
  </si>
  <si>
    <t>1139969279225487360</t>
  </si>
  <si>
    <t>1140007693555552256</t>
  </si>
  <si>
    <t>1140278132588601344</t>
  </si>
  <si>
    <t>1059728587320909825</t>
  </si>
  <si>
    <t>1140592918106820614</t>
  </si>
  <si>
    <t>1135748005208895489</t>
  </si>
  <si>
    <t>1136433179605295104</t>
  </si>
  <si>
    <t>1136974459947163648</t>
  </si>
  <si>
    <t>1138449406854860801</t>
  </si>
  <si>
    <t>20079730</t>
  </si>
  <si>
    <t/>
  </si>
  <si>
    <t>194292301</t>
  </si>
  <si>
    <t>281988463</t>
  </si>
  <si>
    <t>2248234718</t>
  </si>
  <si>
    <t>1101645969966465025</t>
  </si>
  <si>
    <t>en</t>
  </si>
  <si>
    <t>fr</t>
  </si>
  <si>
    <t>ca</t>
  </si>
  <si>
    <t>es</t>
  </si>
  <si>
    <t>tl</t>
  </si>
  <si>
    <t>und</t>
  </si>
  <si>
    <t>cy</t>
  </si>
  <si>
    <t>Twitter for iPad</t>
  </si>
  <si>
    <t>Twitter Web Client</t>
  </si>
  <si>
    <t>Twitter for Android</t>
  </si>
  <si>
    <t>Hootsuite Inc.</t>
  </si>
  <si>
    <t>Twitter for iPhone</t>
  </si>
  <si>
    <t>Postfity.com</t>
  </si>
  <si>
    <t>Perkville</t>
  </si>
  <si>
    <t>ahorainformate</t>
  </si>
  <si>
    <t>Twitter Web App</t>
  </si>
  <si>
    <t>Instagram</t>
  </si>
  <si>
    <t>IndieDevDog</t>
  </si>
  <si>
    <t>gamedev wfh</t>
  </si>
  <si>
    <t>Retweet</t>
  </si>
  <si>
    <t>-98.057773,26.111766 
-97.942697,26.111766 
-97.942697,26.242157 
-98.057773,26.242157</t>
  </si>
  <si>
    <t>-87.634643,24.396308 
-79.974307,24.396308 
-79.974307,31.001056 
-87.634643,31.001056</t>
  </si>
  <si>
    <t>3.8660729,7.7560505 
3.978994,7.7560505 
3.978994,7.893422 
3.8660729,7.893422</t>
  </si>
  <si>
    <t>-77.119401,38.801826 
-76.909396,38.801826 
-76.909396,38.9953797 
-77.119401,38.9953797</t>
  </si>
  <si>
    <t>United States</t>
  </si>
  <si>
    <t>Nigeria</t>
  </si>
  <si>
    <t>US</t>
  </si>
  <si>
    <t>NG</t>
  </si>
  <si>
    <t>Weslaco, TX</t>
  </si>
  <si>
    <t>Florida, USA</t>
  </si>
  <si>
    <t>Oyo, Nigeria</t>
  </si>
  <si>
    <t>Washington, DC</t>
  </si>
  <si>
    <t>f664c6f63c0bef35</t>
  </si>
  <si>
    <t>4ec01c9dbc693497</t>
  </si>
  <si>
    <t>007bb902321562a5</t>
  </si>
  <si>
    <t>01fbe706f872cb32</t>
  </si>
  <si>
    <t>Weslaco</t>
  </si>
  <si>
    <t>Florida</t>
  </si>
  <si>
    <t>Oyo</t>
  </si>
  <si>
    <t>Washington</t>
  </si>
  <si>
    <t>city</t>
  </si>
  <si>
    <t>admin</t>
  </si>
  <si>
    <t>https://api.twitter.com/1.1/geo/id/f664c6f63c0bef35.json</t>
  </si>
  <si>
    <t>https://api.twitter.com/1.1/geo/id/4ec01c9dbc693497.json</t>
  </si>
  <si>
    <t>https://api.twitter.com/1.1/geo/id/007bb902321562a5.json</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</si>
  <si>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</si>
  <si>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</si>
  <si>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</si>
  <si>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</si>
  <si>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</si>
  <si>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</si>
  <si>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</si>
  <si>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</si>
  <si>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</si>
  <si>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</si>
  <si>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</si>
  <si>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</si>
  <si>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</si>
  <si>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</si>
  <si>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</si>
  <si>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</si>
  <si>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</si>
  <si>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</si>
  <si>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</si>
  <si>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</si>
  <si>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</si>
  <si>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</si>
  <si>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Wail from the Desert ❌</t>
  </si>
  <si>
    <t>HansHeinrich Schuler</t>
  </si>
  <si>
    <t>Donald J. Trump</t>
  </si>
  <si>
    <t>Chipotle</t>
  </si>
  <si>
    <t>KFOX14 News</t>
  </si>
  <si>
    <t>Olivier Ribouis</t>
  </si>
  <si>
    <t>None</t>
  </si>
  <si>
    <t>Blogueurs du Bénin</t>
  </si>
  <si>
    <t>BBC News Afrique</t>
  </si>
  <si>
    <t>RFI Afrique</t>
  </si>
  <si>
    <t>Wa sé xo</t>
  </si>
  <si>
    <t>Gouvernement du Bénin _xD83C__xDDE7__xD83C__xDDEF_</t>
  </si>
  <si>
    <t>Angelique Kidjo</t>
  </si>
  <si>
    <t>USIM Astrofiqh Club</t>
  </si>
  <si>
    <t>Hayden Arenas Torres</t>
  </si>
  <si>
    <t>Clara Janneth Santos</t>
  </si>
  <si>
    <t>MonCongo</t>
  </si>
  <si>
    <t>Shayne Static</t>
  </si>
  <si>
    <t>Stick 'em Up!</t>
  </si>
  <si>
    <t>Gaming Community Helper</t>
  </si>
  <si>
    <t>Rene Robichaud</t>
  </si>
  <si>
    <t>CeptBiro</t>
  </si>
  <si>
    <t>Universal</t>
  </si>
  <si>
    <t>Código Tlaxcala</t>
  </si>
  <si>
    <t>Christian Colón</t>
  </si>
  <si>
    <t>Mobile Marketing Italia</t>
  </si>
  <si>
    <t>Lorenzo Rossi</t>
  </si>
  <si>
    <t>peggy anne salz</t>
  </si>
  <si>
    <t>Stefan Bielau</t>
  </si>
  <si>
    <t>Regina Leuwer</t>
  </si>
  <si>
    <t>Thomasbcn</t>
  </si>
  <si>
    <t>Moshi Blum</t>
  </si>
  <si>
    <t>Tenable</t>
  </si>
  <si>
    <t>David Wells</t>
  </si>
  <si>
    <t>AnonopsKenyaOps</t>
  </si>
  <si>
    <t>Aline Reiniche</t>
  </si>
  <si>
    <t>AFOUTOU Lakognon Guillaume</t>
  </si>
  <si>
    <t>ABIODOUN Adémola Frédéric</t>
  </si>
  <si>
    <t>Banouto</t>
  </si>
  <si>
    <t>Hervé KINGBEWE</t>
  </si>
  <si>
    <t>Juan Bach Llenas</t>
  </si>
  <si>
    <t>AAS</t>
  </si>
  <si>
    <t>CAPSBE</t>
  </si>
  <si>
    <t>Daniel Cararach</t>
  </si>
  <si>
    <t>@lbalcell1974</t>
  </si>
  <si>
    <t>(((ᚦᛇᛞᛒᛇᚱᚾ)))</t>
  </si>
  <si>
    <t>Cristina Colungo</t>
  </si>
  <si>
    <t>Mireia Sans</t>
  </si>
  <si>
    <t>Silvia Arolas</t>
  </si>
  <si>
    <t>William Jones</t>
  </si>
  <si>
    <t>carlos ramos</t>
  </si>
  <si>
    <t>Mahmut DOOM Saral</t>
  </si>
  <si>
    <t>Marlo Martin-Jackson</t>
  </si>
  <si>
    <t>M. Carmen Sobrado</t>
  </si>
  <si>
    <t>Marisa Finestres</t>
  </si>
  <si>
    <t>Patry</t>
  </si>
  <si>
    <t>Sahori Sánchez</t>
  </si>
  <si>
    <t>Jeremy Moskowitz</t>
  </si>
  <si>
    <t>PolicyPak</t>
  </si>
  <si>
    <t>_J_G</t>
  </si>
  <si>
    <t>Beneficencia Pública</t>
  </si>
  <si>
    <t>Eugenio Galan P</t>
  </si>
  <si>
    <t>CosplayFame</t>
  </si>
  <si>
    <t>Alma Ekaterina Putina</t>
  </si>
  <si>
    <t>The Guardian</t>
  </si>
  <si>
    <t>Webpals Group</t>
  </si>
  <si>
    <t>Brown Eyed Amazon</t>
  </si>
  <si>
    <t>The ASO Project</t>
  </si>
  <si>
    <t>_xD83D__xDC15_ IndieDevDog _xD83D__xDC15_</t>
  </si>
  <si>
    <t>Sharon Allen</t>
  </si>
  <si>
    <t>WFH gigs &amp; gamejobs</t>
  </si>
  <si>
    <t>uandinacusco</t>
  </si>
  <si>
    <t>Carlos Barrera</t>
  </si>
  <si>
    <t>PLOCAN</t>
  </si>
  <si>
    <t>Interreg</t>
  </si>
  <si>
    <t>INTERREG MAC</t>
  </si>
  <si>
    <t>Universidad ULPGC</t>
  </si>
  <si>
    <t>VisitFunchalOfficial</t>
  </si>
  <si>
    <t>Shira Stein</t>
  </si>
  <si>
    <t>HHS.gov</t>
  </si>
  <si>
    <t>Homeland Security</t>
  </si>
  <si>
    <t>Michaela Ross</t>
  </si>
  <si>
    <t>Alex Ruoff</t>
  </si>
  <si>
    <t>Sanus Ong</t>
  </si>
  <si>
    <t>Mêmêgnon AWOHOUEDJI</t>
  </si>
  <si>
    <t>AGANDAN Nadège</t>
  </si>
  <si>
    <t>Emawoho</t>
  </si>
  <si>
    <t>Kafela Global Concept</t>
  </si>
  <si>
    <t>Alun Tudur</t>
  </si>
  <si>
    <t>Undeb yr Annibynwyr</t>
  </si>
  <si>
    <t>SEAUS</t>
  </si>
  <si>
    <t>Hospital Bellvitge</t>
  </si>
  <si>
    <t>Societat de Gestió Sanitària</t>
  </si>
  <si>
    <t>Consorci Sanitari de Terrassa</t>
  </si>
  <si>
    <t>Núria Pagès Casas</t>
  </si>
  <si>
    <t>montse</t>
  </si>
  <si>
    <t>GerardoRico.com</t>
  </si>
  <si>
    <t>Davucci Peckhams</t>
  </si>
  <si>
    <t>William Gordon</t>
  </si>
  <si>
    <t>UAC Russia</t>
  </si>
  <si>
    <t>Douglas Chong</t>
  </si>
  <si>
    <t>€ America, people DIE TO GET HERE! NO PRINCIPLE S from DNA ~ GENITILIA VICTIMOCRACY of #democraticsocialist .. SO LET IT BE WRITTEN... so let it be DONE ! 1</t>
  </si>
  <si>
    <t>Dipl.-Math.</t>
  </si>
  <si>
    <t>45th President of the United States of America_xD83C__xDDFA__xD83C__xDDF8_</t>
  </si>
  <si>
    <t>Eating. Tweeting. Repeating.</t>
  </si>
  <si>
    <t>El Paso and Las Cruces News, Weather and Traffic, Coverage You Can Count On!</t>
  </si>
  <si>
    <t>Compte officiel de l'Association des blogueurs du Bénin (AB-Bénin). Mail : contact@blogueursdubenin.org</t>
  </si>
  <si>
    <t>BBC Afrique est la section en langue française du Service Mondial de la BBC.</t>
  </si>
  <si>
    <t>Compte dédié à l'information africaine publiée par @RFI La radio internationale française. L'actualité de l'Afrique en direct 24/24h !</t>
  </si>
  <si>
    <t>L’actualité béninoise via les médias sociaux #wasexo #benin #team229</t>
  </si>
  <si>
    <t>Compte officiel Twitter du Gouvernement du Bénin | @presidencebenin | @revealingbenin | #BéninRévélé #wasexo #gouvbenin</t>
  </si>
  <si>
    <t>Celia is out now! https://t.co/w7gakqVqNv</t>
  </si>
  <si>
    <t>Fakulti Syariah dan Undang-undang _xD83D__xDCCC_
Falak Syarie _xD83D__xDD2D_</t>
  </si>
  <si>
    <t>Doctora en Ciencias de la Información, UCM. Líneas de investigación: TIC, Educación y Comunicación, Cine Iraní, Narrativas no tradicionales, Educación Mediática</t>
  </si>
  <si>
    <t>MonCongo, a modern platform for a great country</t>
  </si>
  <si>
    <t>Gameplay, Music, and Comedy. https://t.co/VUNpPLER4m</t>
  </si>
  <si>
    <t>Based in the UK, we design &amp; produce high quality vinyl decals.
We also make &amp; sell clothing.
Hit the link &amp; check out our store, we ship worldwide!</t>
  </si>
  <si>
    <t>I will retweet 
#gamingcommunity
 #mobilegames 
and
#SupportSmallStreamers 
stuff.
You should too</t>
  </si>
  <si>
    <t>#CyberSecurity #Security #InfoSec since 1996. Working at @CeptBiro https://t.co/koAbDM42AL https://t.co/LBKOzjWcy4 #CeptBiro Tweets are my own</t>
  </si>
  <si>
    <t>#CeptBiro #Securite #Cybersecurite #Infosec #Security #Cybersecurity #Siem #Architect https://t.co/MnrcP9LSfz</t>
  </si>
  <si>
    <t>Leading You To The ONE Through Praise &amp; Worship</t>
  </si>
  <si>
    <t>At Universal Athletic Club we have everything you need to achieve better health, more energy, greater endurance, and less stress.</t>
  </si>
  <si>
    <t>Tlaxcala en el Mundo &amp; el Mundo desde Tlaxcala</t>
  </si>
  <si>
    <t>_xD83D__xDD7A__xD83C__xDFFB_Latino journalist ABC @krgv @somoskrgv • Past @miamiherald • @ColumbiaJourn and @sacredheartuniv Grad • Boricua _xD83C__xDDF5__xD83C__xDDF7_ Ideas? ccolon@krgv.com</t>
  </si>
  <si>
    <t>Il portale italiano sulle strategie di Mobile Marketing e User Acquisition. Esperti di #useracquisition e #mobileadvertising.
Email: info@mobile-marketing.it</t>
  </si>
  <si>
    <t>My Life is A Campaign</t>
  </si>
  <si>
    <t>Speaker,Author,Researcher.Analyst @Forbes @HarvardBiz @Venturebeat Top 30 Mobile Mktg Influencer. Chief Content  Officer @MMAGermanyorg @mobilegrowthMGS  Berlin</t>
  </si>
  <si>
    <t>Mobile, Apps &amp; Media. Dynamo Partners. Passion: sports &amp; movies. Goodfellas &amp; Heat | ❤️ @Betegy @adsquarecom @dailymetv @codengo_com @fjuulapp @trackticszone</t>
  </si>
  <si>
    <t>Berlin-based digital marketer. I’m my own boss at https://t.co/H5Cng2odih</t>
  </si>
  <si>
    <t>Full Stack Marketing / Mobile Growth</t>
  </si>
  <si>
    <t>Marketing Expert, Mobile User Acquisition and Retention Specialist. 
Working at @Viber</t>
  </si>
  <si>
    <t>This is the official Twitter account of Tenable - The Cyber Exposure Company. We help orgs reduce their cyber risk across the entire modern attack surface.</t>
  </si>
  <si>
    <t>#Mobile addict (apps, marketing &amp; media) @adjustcom, @unbotify, @acquired.io, board member @MMAFrance_Asso, formely head of mobile @SMG_France</t>
  </si>
  <si>
    <t>Technicien en supérieur en géomatique</t>
  </si>
  <si>
    <t>Géomatique|cartographie numérique|Contributeur_OpenStretMap|OpenData|</t>
  </si>
  <si>
    <t>Média d'investigation, de reportage et d'analyse</t>
  </si>
  <si>
    <t>Journaliste d'investigation</t>
  </si>
  <si>
    <t>Médico, actualmente jubilado, pero siempre seré médico. Amo la naturaleza, la música, y compartir el tiempo con las personas escuchando su memoria histórica.</t>
  </si>
  <si>
    <t>Asociación de Administrativos de la Salud</t>
  </si>
  <si>
    <t>Consorci d’Atenció Primària de Salut de Barcelona Esquerra (#CAPSBE):  #CAPCasanova + #CAPComteBorrell + #CAPLesCorts</t>
  </si>
  <si>
    <t>I'm a human from Earth!</t>
  </si>
  <si>
    <t>Infermera Practica Avançada en Diabetis en Atenció Primària @CAPSBEsq RAE END @hospitalclinic.Tutora EIR @UDMAFICclinic.
Cada dia és un nou repte.</t>
  </si>
  <si>
    <t>PhD Metgessa Família. Directora EAP,CAPSBE. Presidenta secció metges eSalut,COMB. Professora UIC. Interessa ehealth,digital health,salut2.0,comunicació,bioètica</t>
  </si>
  <si>
    <t>DBA and PhD in Education in progress... MBA ... Centrum PUCP and UAC...</t>
  </si>
  <si>
    <t>#DoomKitabı ve #DoomHikayeleri yazarı, @DonanimGunlugu yazılı ve videolu içerik editörü, kedi fotoğrafçısı.  
Ex: TV sunucusu, Merlin'in Kazanı, TeknoKulis</t>
  </si>
  <si>
    <t>Music Industry Vet/
Adventures of a New England Gal 
living in Chitown/
Life is what you make it, so keep moving!</t>
  </si>
  <si>
    <t>Administradora agendas del HU Fuenlabrada #hfuenla.Por una Sanidad más humanizada. Filóloga.Adicta al spinning _xD83D__xDEB4_‍. Blog de MyRAS y EnganCHADos @eCHADnosunamano</t>
  </si>
  <si>
    <t>CAP UAC Cap Casanova /
Atenció Primària
CAPSBE</t>
  </si>
  <si>
    <t>❤️_xD83D__xDC66__xD83C__xDFFB__xD83D__xDC71__xD83C__xDFFB__xD83D__xDC66__xD83C__xDFFB__xD83D__xDC66__xD83C__xDFFB__xD83D__xDC67__xD83C__xDFFC__xD83D__xDC76__xD83C__xDFFC_❤️ My life, my love, my World Administrativo Hospital Virgen de la Luz. Cuenca</t>
  </si>
  <si>
    <t>Welcome✨/21 años_xD83D__xDE46_/I love the bunnies_xD83D__xDC30_/BFF:AlexRodriguez_xD83D__xDC9A_/Crasy for Coldplay and Keane_xD83C__xDFB6_/Pasión por el arte y el café☕_xD83C__xDFA8__xD83C__xDF3B_Estudiante de #Fisioterapia_xD83D__xDCDA_</t>
  </si>
  <si>
    <t>15-Time Microsoft MVP awardee for endpoint management and Enterprise Mobility using GPOs and MDM. Founder of @PolicyPak Software and https://t.co/1SRBzVWcBi</t>
  </si>
  <si>
    <t>Follow for Free Group Policy &amp; MDM Tips! PolicyPak is a Windows endpoint management &amp; security solution that provides more control over user &amp; computer settings</t>
  </si>
  <si>
    <t>Husband, 2xDad, SysAdmin, Scouter, Geek</t>
  </si>
  <si>
    <t>Órgano desconcentrado de la Secretaria de Salud que atiende las necesidades urgentes de las clases desprotegidas, a través de apoyos a favor de los Coahuilenses</t>
  </si>
  <si>
    <t>Ciudadano común y corriente!</t>
  </si>
  <si>
    <t>Your source for #Cosplay</t>
  </si>
  <si>
    <t>The need for independent journalism has never been greater. Become a Guardian supporter: https://t.co/gWyuUVlObq</t>
  </si>
  <si>
    <t>We’re a performance marketing leader that drives high-value users to online businesses &amp; mobile apps, operating in verticals like finance, tech, &amp; many more.</t>
  </si>
  <si>
    <t>IndoLatinx mujerista|Consultant|Educator|Writer|Artist|@EnConjuntoOrg Founder - https://t.co/nKeY50iJKa to book for 2019</t>
  </si>
  <si>
    <t>The best full-service #AppStoreOptimization agency offering premium level #ASO services. We provide #ASO solutions for some of the world's leading #apps!</t>
  </si>
  <si>
    <t>I'm a bot I retweet #indiedev #gamedev my owner @TDogVoid. I randomly pick a tweet every 10 mins or so Source Code: https://t.co/8DR7NCWNfD</t>
  </si>
  <si>
    <t>#GamesIndustry Recruiter w/GAME ON! Recruiting. I help "Experienced" #Gamedev #Talent get Dream JOBS in the USA. I believe everything I read on the internet...!</t>
  </si>
  <si>
    <t>RT WFH gigs for #gamedev &amp; #gamedesign</t>
  </si>
  <si>
    <t>Somos una institución educativa de nivel superior dedicada a la formación de profesionales integrales, competitivos y con calidad humana.</t>
  </si>
  <si>
    <t>Head-Ocean vehicles @PLOCAN. Committed with #technology addressed for a more sustainable and valuable #OceanObservation strategy in benefit to global society</t>
  </si>
  <si>
    <t>Entidad para inducir un nuevo tejido productivo en el ámbito marino y marítimo  - Entity to create a new production network in the marine and maritime sector</t>
  </si>
  <si>
    <t>Your gateway to #Interreg; EU-financed cooperation programmes funding joint solutions to territorial challenges across EU. Account managed by @InteractEU staff.</t>
  </si>
  <si>
    <t>La ULPGC es una Universidad surgida de una aspiración popular,comprometida con la mejora continua de la calidad y la eficiencia del servicio público que presta</t>
  </si>
  <si>
    <t>Municipality of Funchal Official Twitter Account</t>
  </si>
  <si>
    <t>Covering health-care oversight and writing unique enterprise stories @BLaw. Formerly @washingtonpost, @durangoherald, @AmericanU. Bay Area native.</t>
  </si>
  <si>
    <t>News and information from the U.S. Department of Health &amp; Human Services (HHS). Privacy policy: https://t.co/0OO6XSlAYX.</t>
  </si>
  <si>
    <t>The DHS Mission: With honor and integrity, we will safeguard the American people, our homeland, and our values.</t>
  </si>
  <si>
    <t>@BGOV Bloomberg Government reporter covering @DHSgov | @BloombergLaw, @MONEY, @PeaceCorps, @newmarkjschool, @carthagecollege Alum | Retweets ≠ Endorsements</t>
  </si>
  <si>
    <t>Health reporter for @BGOV. Maryland native. Tips and feedback are welcome: aruoff@bgov.com</t>
  </si>
  <si>
    <t>Agronomist and Msc in Biostatistic; passionate of data science and programing. Co-organizer @RladiesCtn; WED-Student Ambassador UAC,etc</t>
  </si>
  <si>
    <t>Health, Safety, Quality &amp; Environmental Training and Advisory Consultancy</t>
  </si>
  <si>
    <t>gwasanaethu Iesu Grist/ christian pastor</t>
  </si>
  <si>
    <t>Sociedad Española de Atención al Usuario de la Sanidad, desde 1989 mejorando cada día la Atención al Usuario de la Sanidad.</t>
  </si>
  <si>
    <t>Hospital Universitari de Bellvitge.    Institut Català de la Salut. Departament de Salut. Generalitat de Catalunya</t>
  </si>
  <si>
    <t>Som la Societat Catalana de Gestió Sanitària, amb més de 500 professionals generant coneixement. Perquè #lagestioimporta i incideix en la #salut de la persona.</t>
  </si>
  <si>
    <t>Consorci Sanitari de Terrassa. Organització sanitària integrada que disposa de tots els nivells d'atenció en salut per a proveir més de 200.000 persones.</t>
  </si>
  <si>
    <t>NOTICIAS DE MEXICO</t>
  </si>
  <si>
    <t>Brand | CEO Davucci Productions (Full service entertainment agency. Choose from our wide selection of local ,intl acts, + a variety of special events )</t>
  </si>
  <si>
    <t>Graphic designer / Production designer / Director / Video game let's player on https://t.co/HVU6PuO98e</t>
  </si>
  <si>
    <t>Official source for news, updates and tips from United Aircraft Corporation (UAC_Russia)</t>
  </si>
  <si>
    <t xml:space="preserve">FIJI ON THE RIO </t>
  </si>
  <si>
    <t>Hannover</t>
  </si>
  <si>
    <t>El Paso, Texas</t>
  </si>
  <si>
    <t>Cotonou-Bénin</t>
  </si>
  <si>
    <t>London</t>
  </si>
  <si>
    <t>Afrique</t>
  </si>
  <si>
    <t>Porto-Novo, Bénin</t>
  </si>
  <si>
    <t>République du Bénin</t>
  </si>
  <si>
    <t>USIM Nilai</t>
  </si>
  <si>
    <t>Madrid, España</t>
  </si>
  <si>
    <t>Kinshasa</t>
  </si>
  <si>
    <t>Maine, USA</t>
  </si>
  <si>
    <t>Derby, England</t>
  </si>
  <si>
    <t>Canada, Québec</t>
  </si>
  <si>
    <t>Québec/Canada</t>
  </si>
  <si>
    <t>NY</t>
  </si>
  <si>
    <t>Lancaster, PA, USA</t>
  </si>
  <si>
    <t>Tlaxcala,tlaxcala</t>
  </si>
  <si>
    <t>McAllen, TX</t>
  </si>
  <si>
    <t>Italy</t>
  </si>
  <si>
    <t>Berlin, Germany</t>
  </si>
  <si>
    <t>Europe</t>
  </si>
  <si>
    <t>Warsaw, Berlin, Cologne, World</t>
  </si>
  <si>
    <t>Palma _xD83C__xDF34_</t>
  </si>
  <si>
    <t>Israel</t>
  </si>
  <si>
    <t>Columbia, MD</t>
  </si>
  <si>
    <t>California, USA</t>
  </si>
  <si>
    <t>Catalunya</t>
  </si>
  <si>
    <t>Barcelona Esquerra</t>
  </si>
  <si>
    <t>Minneapolis, Minnesota</t>
  </si>
  <si>
    <t>Barcelona</t>
  </si>
  <si>
    <t>Cusco, Peru</t>
  </si>
  <si>
    <t>İstanbul</t>
  </si>
  <si>
    <t>Chicago</t>
  </si>
  <si>
    <t>Madrid, Comunidad de Madrid</t>
  </si>
  <si>
    <t>Cuenca, Castilla-La Mancha</t>
  </si>
  <si>
    <t>Campeche, México</t>
  </si>
  <si>
    <t>41.773775,-87.742523</t>
  </si>
  <si>
    <t>Around the corner</t>
  </si>
  <si>
    <t>Saltillo, Coahuila de Zaragoza</t>
  </si>
  <si>
    <t>Coahuila de Zaragoza, México</t>
  </si>
  <si>
    <t>Miami, FL</t>
  </si>
  <si>
    <t xml:space="preserve">Sheffield, England </t>
  </si>
  <si>
    <t>Washington, D.C.</t>
  </si>
  <si>
    <t>Los Angeles, CA</t>
  </si>
  <si>
    <t>Sharon@gameonrecruitingdotcom</t>
  </si>
  <si>
    <t>#gamejobs</t>
  </si>
  <si>
    <t>Canary Islands</t>
  </si>
  <si>
    <t>European Union and beyond</t>
  </si>
  <si>
    <t>Las Palmas de Gran Canaria</t>
  </si>
  <si>
    <t>Funchal, Portugal</t>
  </si>
  <si>
    <t>District of Columbia, USA</t>
  </si>
  <si>
    <t>Lagos, Nigeria</t>
  </si>
  <si>
    <t>@ebencaerdydd</t>
  </si>
  <si>
    <t>Abertawe</t>
  </si>
  <si>
    <t>L'Hospitalet de Llobregat</t>
  </si>
  <si>
    <t>Barcelona, Cataluña</t>
  </si>
  <si>
    <t>Terrassa</t>
  </si>
  <si>
    <t>Москва, Россия</t>
  </si>
  <si>
    <t>https://t.co/D1QkgxRaXp</t>
  </si>
  <si>
    <t>https://t.co/OMxB0x7xC5</t>
  </si>
  <si>
    <t>https://t.co/C9YSaqtTS3</t>
  </si>
  <si>
    <t>https://t.co/3KlY92S63F</t>
  </si>
  <si>
    <t>https://t.co/I8XGBHFs63</t>
  </si>
  <si>
    <t>https://t.co/5ryndTdbXe</t>
  </si>
  <si>
    <t>https://t.co/BjY6XCNoE1</t>
  </si>
  <si>
    <t>http://www.wasexo.com</t>
  </si>
  <si>
    <t>https://t.co/fWOx51bbZa</t>
  </si>
  <si>
    <t>https://t.co/XhUF3z4HOr</t>
  </si>
  <si>
    <t>https://t.co/VUNpPLER4m</t>
  </si>
  <si>
    <t>https://t.co/n2g5YoaozS</t>
  </si>
  <si>
    <t>https://t.co/ajI9xlWppS</t>
  </si>
  <si>
    <t>http://t.co/FC1KNgKhbA</t>
  </si>
  <si>
    <t>http://t.co/NhDrOGijD2</t>
  </si>
  <si>
    <t>http://t.co/qB6c6jvZ0N</t>
  </si>
  <si>
    <t>https://t.co/Cn3v28qOtW</t>
  </si>
  <si>
    <t>https://t.co/1xxbkbTFRf</t>
  </si>
  <si>
    <t>https://t.co/BvFgA3EUVW</t>
  </si>
  <si>
    <t>http://t.co/Bx3JAl6amt</t>
  </si>
  <si>
    <t>https://t.co/3ueftYTD3w</t>
  </si>
  <si>
    <t>https://t.co/RskI77zzIT</t>
  </si>
  <si>
    <t>https://t.co/B4acye53nc</t>
  </si>
  <si>
    <t>http://t.co/uKUJx5B5xy</t>
  </si>
  <si>
    <t>https://t.co/LSe1V4C4g9</t>
  </si>
  <si>
    <t>https://t.co/9UhvCBdjw8</t>
  </si>
  <si>
    <t>https://t.co/rEltM9AKXT</t>
  </si>
  <si>
    <t>https://t.co/n6Cvb70Vpj</t>
  </si>
  <si>
    <t>https://t.co/Ii2P37SSGq</t>
  </si>
  <si>
    <t>https://t.co/ouX4p28j1F</t>
  </si>
  <si>
    <t>https://t.co/n3wPuQfRbn</t>
  </si>
  <si>
    <t>https://t.co/9oTsjLZF91</t>
  </si>
  <si>
    <t>https://t.co/4wgvTDp0jy</t>
  </si>
  <si>
    <t>https://t.co/JofvLFiheK</t>
  </si>
  <si>
    <t>https://t.co/1SRBzVWcBi</t>
  </si>
  <si>
    <t>http://t.co/Mk6RkH196Z</t>
  </si>
  <si>
    <t>https://t.co/NnUmmnj3DD</t>
  </si>
  <si>
    <t>https://t.co/c53pnmnuIT</t>
  </si>
  <si>
    <t>https://t.co/Km2aig5gfM</t>
  </si>
  <si>
    <t>https://t.co/TFuXwH0kA0</t>
  </si>
  <si>
    <t>https://t.co/6Q0yzRMUcG</t>
  </si>
  <si>
    <t>https://t.co/pZlSzSMbIx</t>
  </si>
  <si>
    <t>http://t.co/EnGKu74dAf</t>
  </si>
  <si>
    <t>https://t.co/Yp04yoCpDz</t>
  </si>
  <si>
    <t>http://t.co/PsepTCjR82</t>
  </si>
  <si>
    <t>https://t.co/COvQty12zX</t>
  </si>
  <si>
    <t>http://www.interreg.eu</t>
  </si>
  <si>
    <t>https://t.co/v8whzpS0s4</t>
  </si>
  <si>
    <t>https://t.co/wxsF3Elzuu</t>
  </si>
  <si>
    <t>https://t.co/4RQBTw7X5W</t>
  </si>
  <si>
    <t>https://t.co/T4j355Evo7</t>
  </si>
  <si>
    <t>https://t.co/sVSheOcQ7l</t>
  </si>
  <si>
    <t>https://t.co/gA7FUosFVD</t>
  </si>
  <si>
    <t>https://t.co/svURI5LkOl</t>
  </si>
  <si>
    <t>http://t.co/WeMvU9inFM</t>
  </si>
  <si>
    <t>http://t.co/HYHt1jO535</t>
  </si>
  <si>
    <t>http://t.co/PL5qEycHYo</t>
  </si>
  <si>
    <t>http://t.co/OBzeZ0hWgc</t>
  </si>
  <si>
    <t>https://t.co/fpCXDqFvEq</t>
  </si>
  <si>
    <t>https://t.co/NVDDJv0Bsa</t>
  </si>
  <si>
    <t>https://t.co/dZ6GvfpIwg</t>
  </si>
  <si>
    <t>http://www.uacrussia.ru</t>
  </si>
  <si>
    <t>Berlin</t>
  </si>
  <si>
    <t>Tokyo</t>
  </si>
  <si>
    <t>Baghdad</t>
  </si>
  <si>
    <t>Hawaii</t>
  </si>
  <si>
    <t>Pacific Time (US &amp; Canada)</t>
  </si>
  <si>
    <t>https://pbs.twimg.com/profile_banners/1023829232/1549973924</t>
  </si>
  <si>
    <t>https://pbs.twimg.com/profile_banners/25073877/1559860593</t>
  </si>
  <si>
    <t>https://pbs.twimg.com/profile_banners/141341662/1554324692</t>
  </si>
  <si>
    <t>https://pbs.twimg.com/profile_banners/20079730/1455833474</t>
  </si>
  <si>
    <t>https://pbs.twimg.com/profile_banners/3315960749/1555315643</t>
  </si>
  <si>
    <t>https://pbs.twimg.com/profile_banners/18164632/1553181500</t>
  </si>
  <si>
    <t>https://pbs.twimg.com/profile_banners/1070877486/1417511241</t>
  </si>
  <si>
    <t>https://pbs.twimg.com/profile_banners/3081191649/1427894848</t>
  </si>
  <si>
    <t>https://pbs.twimg.com/profile_banners/3437782151/1557743641</t>
  </si>
  <si>
    <t>https://pbs.twimg.com/profile_banners/70703740/1555639725</t>
  </si>
  <si>
    <t>https://pbs.twimg.com/profile_banners/4802098567/1484660165</t>
  </si>
  <si>
    <t>https://pbs.twimg.com/profile_banners/221827618/1559780812</t>
  </si>
  <si>
    <t>https://pbs.twimg.com/profile_banners/3945604403/1445870696</t>
  </si>
  <si>
    <t>https://pbs.twimg.com/profile_banners/1054759535922024449/1540317949</t>
  </si>
  <si>
    <t>https://pbs.twimg.com/profile_banners/890587587597021185/1551923615</t>
  </si>
  <si>
    <t>https://pbs.twimg.com/profile_banners/1133081921733439489/1559245241</t>
  </si>
  <si>
    <t>https://pbs.twimg.com/profile_banners/100560178/1447893788</t>
  </si>
  <si>
    <t>https://pbs.twimg.com/profile_banners/1884513522/1403268947</t>
  </si>
  <si>
    <t>https://pbs.twimg.com/profile_banners/34931611/1398698416</t>
  </si>
  <si>
    <t>https://pbs.twimg.com/profile_banners/310995601/1401224578</t>
  </si>
  <si>
    <t>https://pbs.twimg.com/profile_banners/194292301/1527093527</t>
  </si>
  <si>
    <t>https://pbs.twimg.com/profile_banners/1110164377716641792/1553771092</t>
  </si>
  <si>
    <t>https://pbs.twimg.com/profile_banners/408584727/1402655216</t>
  </si>
  <si>
    <t>https://pbs.twimg.com/profile_banners/14547107/1543306363</t>
  </si>
  <si>
    <t>https://pbs.twimg.com/profile_banners/17945475/1419008187</t>
  </si>
  <si>
    <t>https://pbs.twimg.com/profile_banners/285142622/1430903955</t>
  </si>
  <si>
    <t>https://pbs.twimg.com/profile_banners/91773259/1400625737</t>
  </si>
  <si>
    <t>https://pbs.twimg.com/profile_banners/2448909921/1396361690</t>
  </si>
  <si>
    <t>https://pbs.twimg.com/profile_banners/34732682/1543980880</t>
  </si>
  <si>
    <t>https://pbs.twimg.com/profile_banners/574618926/1457598841</t>
  </si>
  <si>
    <t>https://pbs.twimg.com/profile_banners/873674364495048704/1545214179</t>
  </si>
  <si>
    <t>https://pbs.twimg.com/profile_banners/844618541177425920/1499547351</t>
  </si>
  <si>
    <t>https://pbs.twimg.com/profile_banners/230668615/1528023144</t>
  </si>
  <si>
    <t>https://pbs.twimg.com/profile_banners/1227870055/1362494211</t>
  </si>
  <si>
    <t>https://pbs.twimg.com/profile_banners/281988463/1482388748</t>
  </si>
  <si>
    <t>https://pbs.twimg.com/profile_banners/219612711/1417983103</t>
  </si>
  <si>
    <t>https://pbs.twimg.com/profile_banners/990921945922330624/1525090141</t>
  </si>
  <si>
    <t>https://pbs.twimg.com/profile_banners/16012848/1376659919</t>
  </si>
  <si>
    <t>https://pbs.twimg.com/profile_banners/3379482095/1480698718</t>
  </si>
  <si>
    <t>https://pbs.twimg.com/profile_banners/240400039/1385496834</t>
  </si>
  <si>
    <t>https://pbs.twimg.com/profile_banners/82374223/1383483808</t>
  </si>
  <si>
    <t>https://pbs.twimg.com/profile_banners/52835522/1494709015</t>
  </si>
  <si>
    <t>https://pbs.twimg.com/profile_banners/724627187337433088/1504345793</t>
  </si>
  <si>
    <t>https://pbs.twimg.com/profile_banners/865848990520287232/1558205418</t>
  </si>
  <si>
    <t>https://pbs.twimg.com/profile_banners/591970782/1448404512</t>
  </si>
  <si>
    <t>https://pbs.twimg.com/profile_banners/2291392501/1501695311</t>
  </si>
  <si>
    <t>https://pbs.twimg.com/profile_banners/718002493/1530303046</t>
  </si>
  <si>
    <t>https://pbs.twimg.com/profile_banners/2248234718/1544474106</t>
  </si>
  <si>
    <t>https://pbs.twimg.com/profile_banners/1078716866426822656/1546021606</t>
  </si>
  <si>
    <t>https://pbs.twimg.com/profile_banners/3282019226/1527616142</t>
  </si>
  <si>
    <t>https://pbs.twimg.com/profile_banners/1101645969966465025/1558965631</t>
  </si>
  <si>
    <t>https://pbs.twimg.com/profile_banners/87818409/1542013526</t>
  </si>
  <si>
    <t>https://pbs.twimg.com/profile_banners/1819716762/1556442486</t>
  </si>
  <si>
    <t>https://pbs.twimg.com/profile_banners/167992673/1550024798</t>
  </si>
  <si>
    <t>https://pbs.twimg.com/profile_banners/4048105167/1514418489</t>
  </si>
  <si>
    <t>https://pbs.twimg.com/profile_banners/150795715/1398204799</t>
  </si>
  <si>
    <t>https://pbs.twimg.com/profile_banners/795645050415779842/1478534211</t>
  </si>
  <si>
    <t>https://pbs.twimg.com/profile_banners/1723508485/1380316223</t>
  </si>
  <si>
    <t>https://pbs.twimg.com/profile_banners/709761344057307136/1478377787</t>
  </si>
  <si>
    <t>https://pbs.twimg.com/profile_banners/35423310/1480793595</t>
  </si>
  <si>
    <t>https://pbs.twimg.com/profile_banners/884328319281442817/1514320644</t>
  </si>
  <si>
    <t>https://pbs.twimg.com/profile_banners/4815506038/1453124788</t>
  </si>
  <si>
    <t>https://pbs.twimg.com/profile_banners/34606262/1559546859</t>
  </si>
  <si>
    <t>https://pbs.twimg.com/profile_banners/781787418181656576/1475246640</t>
  </si>
  <si>
    <t>https://pbs.twimg.com/profile_banners/379629857/1555017877</t>
  </si>
  <si>
    <t>https://pbs.twimg.com/profile_banners/44783853/1508432767</t>
  </si>
  <si>
    <t>https://pbs.twimg.com/profile_banners/15647676/1551450208</t>
  </si>
  <si>
    <t>https://pbs.twimg.com/profile_banners/1620720727/1473639117</t>
  </si>
  <si>
    <t>https://pbs.twimg.com/profile_banners/375266713/1505672558</t>
  </si>
  <si>
    <t>https://pbs.twimg.com/profile_banners/2192408017/1488674936</t>
  </si>
  <si>
    <t>https://pbs.twimg.com/profile_banners/602539283/1411673502</t>
  </si>
  <si>
    <t>https://pbs.twimg.com/profile_banners/112730393/1348605648</t>
  </si>
  <si>
    <t>https://pbs.twimg.com/profile_banners/492967142/1395922530</t>
  </si>
  <si>
    <t>https://pbs.twimg.com/profile_banners/2912401403/1556518772</t>
  </si>
  <si>
    <t>https://pbs.twimg.com/profile_banners/4358972427/1516532276</t>
  </si>
  <si>
    <t>https://pbs.twimg.com/profile_banners/348316046/1438766037</t>
  </si>
  <si>
    <t>https://pbs.twimg.com/profile_banners/242937763/1558910705</t>
  </si>
  <si>
    <t>https://pbs.twimg.com/profile_banners/23372709/1457204841</t>
  </si>
  <si>
    <t>https://pbs.twimg.com/profile_banners/989574846148497408/1524768164</t>
  </si>
  <si>
    <t>https://pbs.twimg.com/profile_banners/3326550677/1508493561</t>
  </si>
  <si>
    <t>https://pbs.twimg.com/profile_banners/3660328812/1455127361</t>
  </si>
  <si>
    <t>de</t>
  </si>
  <si>
    <t>ar</t>
  </si>
  <si>
    <t>en-gb</t>
  </si>
  <si>
    <t>tr</t>
  </si>
  <si>
    <t>pt</t>
  </si>
  <si>
    <t>ru</t>
  </si>
  <si>
    <t>http://abs.twimg.com/images/themes/theme1/bg.png</t>
  </si>
  <si>
    <t>http://abs.twimg.com/images/themes/theme2/bg.gif</t>
  </si>
  <si>
    <t>http://abs.twimg.com/images/themes/theme7/bg.gif</t>
  </si>
  <si>
    <t>http://abs.twimg.com/images/themes/theme4/bg.gif</t>
  </si>
  <si>
    <t>http://abs.twimg.com/images/themes/theme14/bg.gif</t>
  </si>
  <si>
    <t>http://abs.twimg.com/images/themes/theme15/bg.png</t>
  </si>
  <si>
    <t>http://abs.twimg.com/images/themes/theme9/bg.gif</t>
  </si>
  <si>
    <t>http://abs.twimg.com/images/themes/theme16/bg.gif</t>
  </si>
  <si>
    <t>http://abs.twimg.com/images/themes/theme8/bg.gif</t>
  </si>
  <si>
    <t>http://abs.twimg.com/images/themes/theme11/bg.gif</t>
  </si>
  <si>
    <t>http://abs.twimg.com/images/themes/theme3/bg.gif</t>
  </si>
  <si>
    <t>http://abs.twimg.com/images/themes/theme18/bg.gif</t>
  </si>
  <si>
    <t>http://abs.twimg.com/images/themes/theme13/bg.gif</t>
  </si>
  <si>
    <t>http://pbs.twimg.com/profile_images/2827390014/7dacbba365c1292f5fd15a8cd78d3a1e_normal.png</t>
  </si>
  <si>
    <t>http://pbs.twimg.com/profile_images/874276197357596672/kUuht00m_normal.jpg</t>
  </si>
  <si>
    <t>http://pbs.twimg.com/profile_images/1107699126714560512/yS9PYkZ9_normal.png</t>
  </si>
  <si>
    <t>http://pbs.twimg.com/profile_images/877945160922955778/SyCtAv8R_normal.jpg</t>
  </si>
  <si>
    <t>http://a0.twimg.com/profile_images/378800000129127674/750290a748ee786c54ad460ead1f1351_normal.jpeg</t>
  </si>
  <si>
    <t>http://pbs.twimg.com/profile_images/981148524871081984/IWcfPkQ5_normal.jpg</t>
  </si>
  <si>
    <t>http://pbs.twimg.com/profile_images/973566406733254657/B_dAPT7w_normal.jpg</t>
  </si>
  <si>
    <t>http://pbs.twimg.com/profile_images/915582967057088519/zQapXaDW_normal.jpg</t>
  </si>
  <si>
    <t>http://pbs.twimg.com/profile_images/574863427211952128/IVrGbA3X_normal.png</t>
  </si>
  <si>
    <t>http://pbs.twimg.com/profile_images/1128232574239768576/jd11YkC9_normal.png</t>
  </si>
  <si>
    <t>http://pbs.twimg.com/profile_images/1104069125377327104/J8SeNIQ2_normal.png</t>
  </si>
  <si>
    <t>http://pbs.twimg.com/profile_images/692611687581495296/Fbcv3g8r_normal.jpg</t>
  </si>
  <si>
    <t>http://pbs.twimg.com/profile_images/1129890155106656259/DKXxB6Sk_normal.png</t>
  </si>
  <si>
    <t>http://pbs.twimg.com/profile_images/658655278284611588/KZloXaXj_normal.jpg</t>
  </si>
  <si>
    <t>http://pbs.twimg.com/profile_images/460802822888378368/k_akkniG_normal.jpeg</t>
  </si>
  <si>
    <t>http://pbs.twimg.com/profile_images/1739944167/logo2png_normal.png</t>
  </si>
  <si>
    <t>http://pbs.twimg.com/profile_images/916300452517548032/-sa6mqtD_normal.jpg</t>
  </si>
  <si>
    <t>http://pbs.twimg.com/profile_images/740127246883655680/-rqMxIoo_normal.jpg</t>
  </si>
  <si>
    <t>http://pbs.twimg.com/profile_images/1061032778706251777/QWfS3_Y6_normal.jpg</t>
  </si>
  <si>
    <t>http://pbs.twimg.com/profile_images/1012633206158516224/KEYNNmK4_normal.jpg</t>
  </si>
  <si>
    <t>http://pbs.twimg.com/profile_images/3342122715/0bf8771230005e9002b05b7647ccab49_normal.jpeg</t>
  </si>
  <si>
    <t>http://pbs.twimg.com/profile_images/969333094464540673/TRuri46p_normal.jpg</t>
  </si>
  <si>
    <t>http://pbs.twimg.com/profile_images/538393597859856385/0qlisk_o_normal.jpeg</t>
  </si>
  <si>
    <t>http://pbs.twimg.com/profile_images/837056734740938753/g1yVdAOj_normal.jpg</t>
  </si>
  <si>
    <t>http://pbs.twimg.com/profile_images/1136975776212049920/ur7oXKM9_normal.jpg</t>
  </si>
  <si>
    <t>http://pbs.twimg.com/profile_images/1114639929777242114/2X4ft-dC_normal.jpg</t>
  </si>
  <si>
    <t>http://pbs.twimg.com/profile_images/863498495604424709/e9yw-msL_normal.jpg</t>
  </si>
  <si>
    <t>http://pbs.twimg.com/profile_images/1072225942955683840/8BsrCMaP_normal.jpg</t>
  </si>
  <si>
    <t>http://pbs.twimg.com/profile_images/1135918709510266880/DPFCs_nj_normal.jpg</t>
  </si>
  <si>
    <t>http://pbs.twimg.com/profile_images/1061907978633297921/aPuDuMXq_normal.jpg</t>
  </si>
  <si>
    <t>http://pbs.twimg.com/profile_images/1073676720002215938/U6jvICj4_normal.jpg</t>
  </si>
  <si>
    <t>http://pbs.twimg.com/profile_images/658721974013829121/v3QWp35O_normal.jpg</t>
  </si>
  <si>
    <t>http://pbs.twimg.com/profile_images/378800000515897638/fcd053d0d3680883707a291232ed1eeb_normal.jpeg</t>
  </si>
  <si>
    <t>http://pbs.twimg.com/profile_images/1116316932377067520/Moa5kAm-_normal.jpg</t>
  </si>
  <si>
    <t>http://pbs.twimg.com/profile_images/805132397880680448/qffcb4F2_normal.jpg</t>
  </si>
  <si>
    <t>http://pbs.twimg.com/profile_images/936252115202211841/w8b6hTCS_normal.jpg</t>
  </si>
  <si>
    <t>http://pbs.twimg.com/profile_images/689082417777405953/BEEX-0Pt_normal.jpg</t>
  </si>
  <si>
    <t>http://pbs.twimg.com/profile_images/1083640358871932928/LtLmHSCT_normal.jpg</t>
  </si>
  <si>
    <t>http://pbs.twimg.com/profile_images/781809642171146240/q5_Ox2nx_normal.jpg</t>
  </si>
  <si>
    <t>http://pbs.twimg.com/profile_images/567350542326718464/FXOsgyA7_normal.jpeg</t>
  </si>
  <si>
    <t>http://pbs.twimg.com/profile_images/888490452076437504/LjyWI52h_normal.jpg</t>
  </si>
  <si>
    <t>http://pbs.twimg.com/profile_images/763890431000088576/Wj5Fyy7x_normal.jpg</t>
  </si>
  <si>
    <t>http://pbs.twimg.com/profile_images/1045776487910166529/wiuesxUd_normal.jpg</t>
  </si>
  <si>
    <t>http://pbs.twimg.com/profile_images/909482173064994822/8tjNG-Ml_normal.jpg</t>
  </si>
  <si>
    <t>http://pbs.twimg.com/profile_images/975847938231623683/RXLakvfM_normal.jpg</t>
  </si>
  <si>
    <t>http://pbs.twimg.com/profile_images/515222247288479745/o7nqMKZX_normal.jpeg</t>
  </si>
  <si>
    <t>http://pbs.twimg.com/profile_images/512854666624118784/E6RUax3z_normal.jpeg</t>
  </si>
  <si>
    <t>http://pbs.twimg.com/profile_images/1828739515/Nueva_imagen_normal.JPG</t>
  </si>
  <si>
    <t>http://pbs.twimg.com/profile_images/899654920298668034/QSm3xX66_normal.jpg</t>
  </si>
  <si>
    <t>http://pbs.twimg.com/profile_images/902935645798232065/Jadm3axW_normal.jpg</t>
  </si>
  <si>
    <t>http://pbs.twimg.com/profile_images/1132779712885846016/ueOv3KGv_normal.jpg</t>
  </si>
  <si>
    <t>http://pbs.twimg.com/profile_images/1070220146524995584/avYbFOdZ_normal.jpg</t>
  </si>
  <si>
    <t>http://pbs.twimg.com/profile_images/912960381689253888/mxUj0Cgf_normal.jpg</t>
  </si>
  <si>
    <t>Open Twitter Page for This Person</t>
  </si>
  <si>
    <t>https://twitter.com/realityinaction</t>
  </si>
  <si>
    <t>https://twitter.com/hhs</t>
  </si>
  <si>
    <t>https://twitter.com/realdonaldtrump</t>
  </si>
  <si>
    <t>https://twitter.com/chipotletweets</t>
  </si>
  <si>
    <t>https://twitter.com/kfox14</t>
  </si>
  <si>
    <t>https://twitter.com/ribolivier</t>
  </si>
  <si>
    <t>https://twitter.com/229</t>
  </si>
  <si>
    <t>https://twitter.com/ab_benin</t>
  </si>
  <si>
    <t>https://twitter.com/bbcafrique</t>
  </si>
  <si>
    <t>https://twitter.com/rfiafrique</t>
  </si>
  <si>
    <t>https://twitter.com/wasexo</t>
  </si>
  <si>
    <t>https://twitter.com/gouvbenin</t>
  </si>
  <si>
    <t>https://twitter.com/angeliquekidjo</t>
  </si>
  <si>
    <t>https://twitter.com/astrofiqhclub</t>
  </si>
  <si>
    <t>https://twitter.com/haydenarenasto1</t>
  </si>
  <si>
    <t>https://twitter.com/jannethsantos</t>
  </si>
  <si>
    <t>https://twitter.com/moncongordc</t>
  </si>
  <si>
    <t>https://twitter.com/shaynestatic</t>
  </si>
  <si>
    <t>https://twitter.com/stickemup_uk</t>
  </si>
  <si>
    <t>https://twitter.com/gamingcomhelper</t>
  </si>
  <si>
    <t>https://twitter.com/renerobichaud</t>
  </si>
  <si>
    <t>https://twitter.com/ceptbiro</t>
  </si>
  <si>
    <t>https://twitter.com/danandtami</t>
  </si>
  <si>
    <t>https://twitter.com/universal_ac</t>
  </si>
  <si>
    <t>https://twitter.com/codigo_tlaxcala</t>
  </si>
  <si>
    <t>https://twitter.com/coloncjc</t>
  </si>
  <si>
    <t>https://twitter.com/mmarketingit</t>
  </si>
  <si>
    <t>https://twitter.com/lorydoc87</t>
  </si>
  <si>
    <t>https://twitter.com/peggyanne</t>
  </si>
  <si>
    <t>https://twitter.com/stefanbielau</t>
  </si>
  <si>
    <t>https://twitter.com/rl_bln</t>
  </si>
  <si>
    <t>https://twitter.com/thomasbcn</t>
  </si>
  <si>
    <t>https://twitter.com/moshiblum</t>
  </si>
  <si>
    <t>https://twitter.com/tenablesecurity</t>
  </si>
  <si>
    <t>https://twitter.com/ce2wells</t>
  </si>
  <si>
    <t>https://twitter.com/anopke254</t>
  </si>
  <si>
    <t>https://twitter.com/alinereiniche</t>
  </si>
  <si>
    <t>https://twitter.com/afoutoug</t>
  </si>
  <si>
    <t>https://twitter.com/fabiodoun</t>
  </si>
  <si>
    <t>https://twitter.com/banoutobenin</t>
  </si>
  <si>
    <t>https://twitter.com/kingyherve</t>
  </si>
  <si>
    <t>https://twitter.com/bachllenas</t>
  </si>
  <si>
    <t>https://twitter.com/asoadmisalud</t>
  </si>
  <si>
    <t>https://twitter.com/capsbesq</t>
  </si>
  <si>
    <t>https://twitter.com/dcararach</t>
  </si>
  <si>
    <t>https://twitter.com/lbalcell19741</t>
  </si>
  <si>
    <t>https://twitter.com/thjodbjorn</t>
  </si>
  <si>
    <t>https://twitter.com/criscolungo</t>
  </si>
  <si>
    <t>https://twitter.com/mireiasansc</t>
  </si>
  <si>
    <t>https://twitter.com/arolassilvia</t>
  </si>
  <si>
    <t>https://twitter.com/wljones99</t>
  </si>
  <si>
    <t>https://twitter.com/carlosramosmeza</t>
  </si>
  <si>
    <t>https://twitter.com/doom_collector</t>
  </si>
  <si>
    <t>https://twitter.com/doublement</t>
  </si>
  <si>
    <t>https://twitter.com/hufmc</t>
  </si>
  <si>
    <t>https://twitter.com/finestresmarisa</t>
  </si>
  <si>
    <t>https://twitter.com/patriciamov</t>
  </si>
  <si>
    <t>https://twitter.com/sahori_anaheli</t>
  </si>
  <si>
    <t>https://twitter.com/jeremymoskowitz</t>
  </si>
  <si>
    <t>https://twitter.com/policypak</t>
  </si>
  <si>
    <t>https://twitter.com/_j_g</t>
  </si>
  <si>
    <t>https://twitter.com/pbpcoahuila1</t>
  </si>
  <si>
    <t>https://twitter.com/genote6</t>
  </si>
  <si>
    <t>https://twitter.com/cosplayfame</t>
  </si>
  <si>
    <t>https://twitter.com/e44e_en</t>
  </si>
  <si>
    <t>https://twitter.com/guardian</t>
  </si>
  <si>
    <t>https://twitter.com/webpalsgroup</t>
  </si>
  <si>
    <t>https://twitter.com/brwneyedamzn</t>
  </si>
  <si>
    <t>https://twitter.com/theasoproject</t>
  </si>
  <si>
    <t>https://twitter.com/indiedevdog</t>
  </si>
  <si>
    <t>https://twitter.com/your_sharona</t>
  </si>
  <si>
    <t>https://twitter.com/wfhgamejobs</t>
  </si>
  <si>
    <t>https://twitter.com/uandina_cusco</t>
  </si>
  <si>
    <t>https://twitter.com/gliderplocan</t>
  </si>
  <si>
    <t>https://twitter.com/plocan</t>
  </si>
  <si>
    <t>https://twitter.com/interreg_eu</t>
  </si>
  <si>
    <t>https://twitter.com/interregmac</t>
  </si>
  <si>
    <t>https://twitter.com/ulpgc</t>
  </si>
  <si>
    <t>https://twitter.com/_visitfunchal</t>
  </si>
  <si>
    <t>https://twitter.com/shiramstein</t>
  </si>
  <si>
    <t>https://twitter.com/hhsgov</t>
  </si>
  <si>
    <t>https://twitter.com/dhsgov</t>
  </si>
  <si>
    <t>https://twitter.com/michaelarossa</t>
  </si>
  <si>
    <t>https://twitter.com/alexruoff</t>
  </si>
  <si>
    <t>https://twitter.com/ongsanus</t>
  </si>
  <si>
    <t>https://twitter.com/memegnon</t>
  </si>
  <si>
    <t>https://twitter.com/agandannadge</t>
  </si>
  <si>
    <t>https://twitter.com/emawoho</t>
  </si>
  <si>
    <t>https://twitter.com/kafelagc</t>
  </si>
  <si>
    <t>https://twitter.com/llawgoch</t>
  </si>
  <si>
    <t>https://twitter.com/annibynwyrcymru</t>
  </si>
  <si>
    <t>https://twitter.com/seaus1</t>
  </si>
  <si>
    <t>https://twitter.com/hbellvitge</t>
  </si>
  <si>
    <t>https://twitter.com/gestiosanitaria</t>
  </si>
  <si>
    <t>https://twitter.com/csterrassa</t>
  </si>
  <si>
    <t>https://twitter.com/nupages</t>
  </si>
  <si>
    <t>https://twitter.com/montse78912840</t>
  </si>
  <si>
    <t>https://twitter.com/gerardorico_com</t>
  </si>
  <si>
    <t>https://twitter.com/davucci</t>
  </si>
  <si>
    <t>https://twitter.com/wonderfulweaboo</t>
  </si>
  <si>
    <t>https://twitter.com/uac_russia_eng</t>
  </si>
  <si>
    <t>https://twitter.com/douglaschongys</t>
  </si>
  <si>
    <t>realityinaction
RT @realityinACTION: @KFOX14 @ChipotleTweets
@realDonaldTrump .... Burrito ?
WHATS DOES A #UAC COSTS USA TO
HOUSE, FEED, CARE FOR A DAY BYâ€¦</t>
  </si>
  <si>
    <t xml:space="preserve">hhs
</t>
  </si>
  <si>
    <t xml:space="preserve">realdonaldtrump
</t>
  </si>
  <si>
    <t xml:space="preserve">chipotletweets
</t>
  </si>
  <si>
    <t xml:space="preserve">kfox14
</t>
  </si>
  <si>
    <t>ribolivier
Ã§a va danser grave Ã  l'#UAC.
Les Ã©tudiants organisent un festival
pour les #danses nationales du
#BÃ©nin. #Afrique #Culture, @angeliquekidjo
#UNESCO @gouvbenin @wasexo @RFIAfrique
@bbcafrique @ab_benin @229 https://t.co/OevxnZKwaY</t>
  </si>
  <si>
    <t xml:space="preserve">229
</t>
  </si>
  <si>
    <t xml:space="preserve">ab_benin
</t>
  </si>
  <si>
    <t xml:space="preserve">bbcafrique
</t>
  </si>
  <si>
    <t xml:space="preserve">rfiafrique
</t>
  </si>
  <si>
    <t xml:space="preserve">wasexo
</t>
  </si>
  <si>
    <t xml:space="preserve">gouvbenin
</t>
  </si>
  <si>
    <t xml:space="preserve">angeliquekidjo
</t>
  </si>
  <si>
    <t>astrofiqhclub
SALAM AIDILFITRI 1440H DARI USIM
ASTROFIQH CLUB _*ÙƒÙ„ Ø¹Ø§Ù… ÙˆØ§Ù†ØªÙ…
Ø¨Ø®ÙŠØ±*_ #UAC #TEROKAIANGKASAAGUNGKANPENCIPTA
#FINALEXAMJANGANLUPA https://t.co/aUBxpthvJH</t>
  </si>
  <si>
    <t>haydenarenasto1
La invitaciÃ³n es para todos #Seminariocriticadecine
#cineuniautonoma #UAC @jannethsantos
#uniautonoma https://t.co/HimarubkLH</t>
  </si>
  <si>
    <t xml:space="preserve">jannethsantos
</t>
  </si>
  <si>
    <t>moncongordc
U.A.C. | MonCongo Suivez la CAN
avec les meilleurs tÃ©lÃ©viseurs
TÃ©l : (+243) 813 141 777 Voir
+ : https://t.co/N02jDJTwTs . .
#MonCongo #rdc #congo #kinshasa
#rdcongo #UAC #luminous #eclairage
#maison #television #CAN #samsung
#sony #xper #skyworth #westpool
#football #AfricaCup https://t.co/6f3TF88c9a</t>
  </si>
  <si>
    <t>shaynestatic
RT @stickemup_uk: Doom UAC Logo
Hoodie in stock in a choice of
sizes! Tote bag also in stock at
https://t.co/fjI1nWssEL #Doom #DoomEternalâ€¦</t>
  </si>
  <si>
    <t>stickemup_uk
Doom UAC Logo Hoodie in stock in
a choice of sizes! Tote bag also
in stock at https://t.co/fjI1nWssEL
#Doom #DoomEternal #UAC #Game #Gamer
#GamersUnite #GamingCommunity #Twitch
#Streamer #AffiliatesWanted #Hoodies
#GamerHoodie #StickEmUp https://t.co/EwOH6VRltD</t>
  </si>
  <si>
    <t>gamingcomhelper
RT @stickemup_uk: Doom UAC Logo
Hoodie in stock in a choice of
sizes! Tote bag also in stock at
https://t.co/fjI1nWssEL #Doom #DoomEternalâ€¦</t>
  </si>
  <si>
    <t>renerobichaud
Bypass #UAC &amp;amp; #EscalatePrivileges
on #Windows Using #Metasploit https://t.co/pfGzxrUyz8</t>
  </si>
  <si>
    <t>ceptbiro
Bypass #UAC &amp;amp; #EscalatePrivileges
on #Windows Using #Metasploit https://t.co/qfyF3j9dxM</t>
  </si>
  <si>
    <t>danandtami
Thanks Coach Kelly for a grueling
awesome class today!!! #uac #bodypump
@universal_ac</t>
  </si>
  <si>
    <t xml:space="preserve">universal_ac
</t>
  </si>
  <si>
    <t>codigo_tlaxcala
#FGR lamenta fallecimiento de sub
oficial ejecutada afuera de guarderÃ­a
del ISSSTE https://t.co/bUKuEePAvs
#DependenciaFederal #LamentaAsesinato
#MujerEjecutadaEraSubOficialDeLaFGR
#UAC #UnidadDeAnÃ¡lisisCriminal
https://t.co/j0eEEqUHRh</t>
  </si>
  <si>
    <t>coloncjc
Officials say â€œwe have a humanitarian
crisis at the border brought by
a broken immigration systemâ€
#orr #uac #Immigration</t>
  </si>
  <si>
    <t>mmarketingit
RT @LoryDoc87: On #YouTube Avoid
Bumper Ads (short and unstoppable)
and turn off the view-through attribution
to be in control of the placeâ€¦</t>
  </si>
  <si>
    <t>lorydoc87
On #YouTube Avoid Bumper Ads (short
and unstoppable) and turn off the
view-through attribution to be
in control of the placement. #MobileSpree19
#GoogleAds #UAC https://t.co/orIJAIS3yw</t>
  </si>
  <si>
    <t>peggyanne
RT @LoryDoc87: On #YouTube Avoid
Bumper Ads (short and unstoppable)
and turn off the view-through attribution
to be in control of the placeâ€¦</t>
  </si>
  <si>
    <t>stefanbielau
RT @LoryDoc87: On #YouTube Avoid
Bumper Ads (short and unstoppable)
and turn off the view-through attribution
to be in control of the placeâ€¦</t>
  </si>
  <si>
    <t>rl_bln
RT @LoryDoc87: On #YouTube Avoid
Bumper Ads (short and unstoppable)
and turn off the view-through attribution
to be in control of the placeâ€¦</t>
  </si>
  <si>
    <t>thomasbcn
Really wish I'd seen @Moshiblum's
advanced tips on #UAC. Restricting
the abusive post-view window is
a must most marketers miss</t>
  </si>
  <si>
    <t xml:space="preserve">moshiblum
</t>
  </si>
  <si>
    <t>tenablesecurity
Tenable Researcher @CE2Wells discusses
a new technique for bypassing Microsoft's
User Account Control through mocking
trusted directories. Read more
in the Tenable Tech Blog: https://t.co/cxu08Q9Xxc
#TenableResearch #CyberExposure
#UAC #useraccountcontrol</t>
  </si>
  <si>
    <t xml:space="preserve">ce2wells
</t>
  </si>
  <si>
    <t>anopke254
RT @TenableSecurity: Tenable Researcher
@CE2Wells discusses a new technique
for bypassing Microsoft's User
Account Control through mockingâ€¦</t>
  </si>
  <si>
    <t>alinereiniche
RT @LoryDoc87: On #YouTube Avoid
Bumper Ads (short and unstoppable)
and turn off the view-through attribution
to be in control of the place…</t>
  </si>
  <si>
    <t>afoutoug
Formation en OSM pour les étudiants
de #géomatique à l'#IGATE à l'#UAC
par @AfoutouG; AINAMON Jean et
@FAbiodoun Présentation, création
de compte, installation du logiciel
et explication de l'environnement
https://t.co/8E52hxCw4n</t>
  </si>
  <si>
    <t>fabiodoun
RT @AfoutouG: Formation en OSM
pour les étudiants de #géomatique
à l'#IGATE à l'#UAC par @AfoutouG;
AINAMON Jean et @FAbiodoun Présentation…</t>
  </si>
  <si>
    <t>banoutobenin
#BÃ©nin #Affaire #CAMES : #Topanou,
#Salami, #Kokoroko devant le #tribunal
https://t.co/rSZoX4CYL2 #Banouto
via @BanoutoBenin,#wasexo,#Team229,#UAC</t>
  </si>
  <si>
    <t>kingyherve
#Bénin #Affaire #CAMES : le #procès
opposant #Topanou à #Salami, #Kokoroko
renvoyé https://t.co/2pQXdztWA4
#Banouto via @BanoutoBenin,#RFI,#BBC,#France24,#Africa24,#ORTB,#BB24,#wasexo,#Team229,#Zapping229,#UAC,#UniversiteLome,#Togo,#DandiGnamou,#EnseignementSuperieur,#Education</t>
  </si>
  <si>
    <t>bachllenas
RT @CAPSBEsq: Durant aquests dies
els professionals administratius
del #CAPSBE participen a les #XIIIJornadasAAS
de @AsoAdmiSalud que se ce…</t>
  </si>
  <si>
    <t xml:space="preserve">asoadmisalud
</t>
  </si>
  <si>
    <t>capsbesq
La @ArolasSilvia exposa la participació
de la #UAC en el projecte de #digitalització
del #CAPComteBorrell i els bons
resultats d’acceptació per part
dels usuaris. https://t.co/KTu1YTKWoJ</t>
  </si>
  <si>
    <t xml:space="preserve">dcararach
</t>
  </si>
  <si>
    <t>lbalcell19741
RT @CAPSBEsq: Durant aquests dies
els professionals administratius
del #CAPSBE participen a les #XIIIJornadasAAS
de @AsoAdmiSalud que se ce…</t>
  </si>
  <si>
    <t>thjodbjorn
At least I don't have to go to
stupid church at work like these
dorks. #Doom #UAC #NintendoSwitch
https://t.co/qSKSbi5wDK</t>
  </si>
  <si>
    <t>criscolungo
RT @CAPSBEsq: Durant aquests dies
els professionals administratius
del #CAPSBE participen a les #XIIIJornadasAAS
de @AsoAdmiSalud que se ce…</t>
  </si>
  <si>
    <t>mireiasansc
RT @CAPSBEsq: La @ArolasSilvia
exposa la participació de la #UAC
en el projecte de #digitalització
del #CAPComteBorrell i els bons
resultat…</t>
  </si>
  <si>
    <t xml:space="preserve">arolassilvia
</t>
  </si>
  <si>
    <t>wljones99
Volunteer attorneys needed to serve
unaccompanied children held in
the Rio Grande Valley of South
Texas - pro bono opportunities
on two upcoming June weekends #uac
#ican https://t.co/ZaYWMROamW</t>
  </si>
  <si>
    <t>carlosramosmeza
Si está es una zona segura contra
sismos y terremotos, no quiero
pensar como serán las áreas no
seguras _xD83E__xDD23_. #UAC #EPG https://t.co/tpT3H46FCM</t>
  </si>
  <si>
    <t>doom_collector
Doom UAC Pack, PS4 and Xbox One...
#Doom #PS4 #Xbox #idSoftware #UAC
#Bethesda #DoomCollector #Doom25
https://t.co/RSqdNLEAYj</t>
  </si>
  <si>
    <t>doublement
Impacting radio, streaming, playlists,
etc. now. Already on The Wave Cleveland!
#smoothjazz #uac #somuchjoy #ellencooper
#thesoundofla #spofify #amazon
#cdbaby #doublementertainment https://t.co/Y5kWmYChJw
https://t.co/WrtbAN5MO0</t>
  </si>
  <si>
    <t>hufmc
RT @CAPSBEsq: Durant aquests dies
els professionals administratius
del #CAPSBE participen a les #XIIIJornadasAAS
de @AsoAdmiSalud que se ce…</t>
  </si>
  <si>
    <t>finestresmarisa
RT @CAPSBEsq: La @ArolasSilvia
exposa la participació de la #UAC
en el projecte de #digitalització
del #CAPComteBorrell i els bons
resultat…</t>
  </si>
  <si>
    <t>patriciamov
RT @CAPSBEsq: Durant aquests dies
els professionals administratius
del #CAPSBE participen a les #XIIIJornadasAAS
de @AsoAdmiSalud que se ce…</t>
  </si>
  <si>
    <t>sahori_anaheli
Dentro lo que cabe fue un semestre
relax ... Ni me imagino el desmán
que esta por venir _xD83D__xDE2D__xD83D__xDCDA_♿ |Recuerditos
del grupo B| #6tosemestre #TerapiaykinesiologiaII
#groupB #fisioterapia #uac https://t.co/IuW68Ggna2</t>
  </si>
  <si>
    <t>jeremymoskowitz
RT @PolicyPak: Users need to install
company-sanctioned software but
because of compliance, they'll
get a #UAC prompt upon installation.
Co…</t>
  </si>
  <si>
    <t>policypak
Users need to install company-sanctioned
software but because of compliance,
they'll get a #UAC prompt upon
installation. Concept is good,
but adds to IT workload. Here's
how you can give users what's needed
without risking #security https://t.co/Oqm0xVL8eZ
#Windows #GroupPolicy</t>
  </si>
  <si>
    <t>_j_g
RT @PolicyPak: Users need to install
company-sanctioned software but
because of compliance, they'll
get a #UAC prompt upon installation.
Co…</t>
  </si>
  <si>
    <t>pbpcoahuila1
@PBPCoahuila1 participo en la "Feria
de las Intituciones" llevada a
cabo en la #FacultadDeTrabajoSocial
#UAC con la finalidad de establecer
la vinculación referente al proceso
de practicas profesionales y servicio
social de los alumnos #FuerteCoahuilaEs
https://t.co/3yP9Gf1UPL</t>
  </si>
  <si>
    <t>genote6
RT @PBPCoahuila1: @PBPCoahuila1
participo en la "Feria de las Intituciones"
llevada a cabo en la #FacultadDeTrabajoSocial
#UAC con la final…</t>
  </si>
  <si>
    <t>cosplayfame
Big F***** Gun... #doom #doometernal
#e3 #doomslayer #doommarine #doomguy
#doom2 #doom64 #uac #bfg9000 #idsoftware
#bethesda #bethesdasoftworks #doom3
#videogame #gamercosplay #videogamecosplay
#doomcosplay… https://t.co/JCAQSo9lGU</t>
  </si>
  <si>
    <t>e44e_en
More *shocking* revelations thanks
to this top secret @guardian code
_xD83D__xDE09_ What? DNA level of course. Sure,
test the new stuff. If you run
out of shit, visit #UAC. #Putin
#Odin #SSO #WaffenSS #Wehrmacht
#Gestapo #FourthReich #WWIII #Kremlin
#234links #TuesdayMotivation #Guardian
https://t.co/4AamfduJFv</t>
  </si>
  <si>
    <t xml:space="preserve">guardian
</t>
  </si>
  <si>
    <t>webpalsgroup
Google’s Universal App Campaigns
is shaking the mobile marketplace
up. Here are a few of Universal
App Campaign best practices to
think about when promoting your
apps w/ Google UAC _xD83E__xDD29_#webpals #google
#UAC #marketing #digitalmarketing
https://t.co/mXBU3gt1y2</t>
  </si>
  <si>
    <t>brwneyedamzn
Spending the day on the hill w/
this gorgeous crew &amp;amp; the rest
of the #UnionofAffirmingChristians.
Our day is filled with meetings
with DNC CEO Seema Nandi, DNC Director
of Early and Caucus States, &amp;amp;
staff at the Dirksen Senate Office.
#EqualityAct #InclusiveAgingAct
#LGBTQ #UAC https://t.co/6uq3A055MA</t>
  </si>
  <si>
    <t>theasoproject
Want to run a #UAC for your app?
Check out how to choose the right
#assets with the most #impact https://t.co/EIEvcNKxhM
#google #ads #universalappcampaign
#aso #appstoreoptimization https://t.co/W4paO21oFw</t>
  </si>
  <si>
    <t>indiedevdog
RT @your_sharona: #NewYorkCity
Job Opening! Yo, I'm still looking
for a #UserAcquisition Manager
with #GoogleAds #UAC experience.
It's not…</t>
  </si>
  <si>
    <t>your_sharona
#NewYorkCity Job Opening! Yo, I'm
still looking for a #UserAcquisition
Manager with #GoogleAds #UAC experience.
It's not rocket science &amp;amp; I
know there's tons of #UA talent
in #NYC + will relocate w/in USA
#gamedev #gamejobs #mobileapps
Contact me soon &amp;amp; let's get
you hired!! _xD83D__xDE0E_</t>
  </si>
  <si>
    <t>wfhgamejobs
RT @your_sharona: #NewYorkCity
Job Opening! Yo, I'm still looking
for a #UserAcquisition Manager
with #GoogleAds #UAC experience.
It's not…</t>
  </si>
  <si>
    <t>uandina_cusco
#Contabilidad #UAC https://t.co/dJ9Cpb0vOF</t>
  </si>
  <si>
    <t>gliderplocan
#ECOMARPORT consortium met today
for #GeneralAssembly in #Madeira
@_visitfunchal #ARDITI #APRAM #UAC
#PUERTOSCANARIOS @ULPGC #INDP #APLP
#FGF #PdAç @INTERREGMAC @Interreg_eu
@plocan https://t.co/wL7pJYmnmQ</t>
  </si>
  <si>
    <t xml:space="preserve">plocan
</t>
  </si>
  <si>
    <t xml:space="preserve">interreg_eu
</t>
  </si>
  <si>
    <t xml:space="preserve">interregmac
</t>
  </si>
  <si>
    <t xml:space="preserve">ulpgc
</t>
  </si>
  <si>
    <t xml:space="preserve">_visitfunchal
</t>
  </si>
  <si>
    <t>shiramstein
RT @michaelarossa: Now: @DHSgov
and @HHSGov lay out gravity of
funding needs for #migrants in
surge in letter to Congress #UAC
#supplementa…</t>
  </si>
  <si>
    <t xml:space="preserve">hhsgov
</t>
  </si>
  <si>
    <t xml:space="preserve">dhsgov
</t>
  </si>
  <si>
    <t>michaelarossa
Now: @DHSgov and @HHSGov lay out
gravity of funding needs for #migrants
in surge in letter to Congress
#UAC #supplemental https://t.co/pXiw86SYAo
https://t.co/r62BfBtIWS</t>
  </si>
  <si>
    <t>alexruoff
RT @michaelarossa: Now: @DHSgov
and @HHSGov lay out gravity of
funding needs for #migrants in
surge in letter to Congress #UAC
#supplementa…</t>
  </si>
  <si>
    <t>ongsanus
#SanusOng était aux côté de #CLIVEN
#UAC lors de la dernière phase
du #CODD (Championnat des #ObjectifsdeDéveloppementDurable
#ODD) organisée à Glo le 8 Juin
2019, au C.S. Sainte Marcelline.
Félicitations aux Lauréats. #OngSanus
#EducEnvir @AGANDANNadge @emawoho
@memegnon https://t.co/YfyNdgdnxi</t>
  </si>
  <si>
    <t xml:space="preserve">memegnon
</t>
  </si>
  <si>
    <t xml:space="preserve">agandannadge
</t>
  </si>
  <si>
    <t>emawoho
RT @OngSanus: #SanusOng était aux
côté de #CLIVEN #UAC lors de la
dernière phase du #CODD (Championnat
des #ObjectifsdeDéveloppementDurable…</t>
  </si>
  <si>
    <t>kafelagc
Thursdays are for throw backs Our
success stories speak for us. #kafegc
#safetycouncil #safetyoccupation
#oando #leventis #uac #nnpc #chevron
#hse #nebosh #iosh #aoshuk #ifrc
#savinglife #workplace #airport
#hotels https://t.co/Vzz9BYQprF</t>
  </si>
  <si>
    <t>llawgoch
Dyfrig Rees yn ei Undeb cyntaf
fel Ysgrifennydd Cyffredinol yn
Rhydymain. Pob bendith iddo #UAC
@AnnibynwyrCymru https://t.co/6Z6p98PA6p</t>
  </si>
  <si>
    <t>annibynwyrcymru
RT @Llawgoch: Dyfrig Rees yn ei
Undeb cyntaf fel Ysgrifennydd Cyffredinol
yn Rhydymain. Pob bendith iddo
#UAC @AnnibynwyrCymru https://t.co…</t>
  </si>
  <si>
    <t>seaus1
La 2a intervenció de la darrera
taula de la #3jornadaSEAUS_cat,
a càrrec de la sra. #Maribel_Diaz,
Cap de la #UAC de @CSTerrassa,
que ens parla sobre un model de
docència per professionals de gestió
de pacients i atenció al ciutadà
#SCGA @gestiosanitaria @hbellvitge
https://t.co/dnUvwzuVXb</t>
  </si>
  <si>
    <t xml:space="preserve">hbellvitge
</t>
  </si>
  <si>
    <t xml:space="preserve">gestiosanitaria
</t>
  </si>
  <si>
    <t>csterrassa
RT @SEAUS1: La 2a intervenció de
la darrera taula de la #3jornadaSEAUS_cat,
a càrrec de la sra. #Maribel_Diaz,
Cap de la #UAC de @CSTerrass…</t>
  </si>
  <si>
    <t>nupages
RT @SEAUS1: La 2a intervenció de
la darrera taula de la #3jornadaSEAUS_cat,
a càrrec de la sra. #Maribel_Diaz,
Cap de la #UAC de @CSTerrass…</t>
  </si>
  <si>
    <t>montse78912840
RT @SEAUS1: La 2a intervenció de
la darrera taula de la #3jornadaSEAUS_cat,
a càrrec de la sra. #Maribel_Diaz,
Cap de la #UAC de @CSTerrass…</t>
  </si>
  <si>
    <t>gerardorico_com
#uac #denuncia #rateros #camporredondo
#saltillo #coahuila Estudiante
víctima de la delincuencia que
en el área de Campo Redondo de
la Universidad Autónoma de Coahuila.Cámaras
de seguridad de la UA de C; le
robaron una motocicleta; único
medio de transporte de este alumno.
https://t.co/EMFWUGP0d8</t>
  </si>
  <si>
    <t>davucci
spillfestival _xD83C__xDFDD_ @ Ultimate Afrique
+ Caribbean Party #UAC https://t.co/8No0BszEyZ</t>
  </si>
  <si>
    <t>wonderfulweaboo
just wanted to a sketch #Doomslayer
#doom #doom2 #doom2016 #doometernal
#idsoftware #videogames #gaming
#fun #doomslayer #doommarine #doomguy
#ripandtear #uac #hell #argentenergy
#bethesda #meme #demons #rip #and
#tear #amazing #Doom #DoomSlayer
#Slayer #xboxone #Game https://t.co/PSqHSC99e5</t>
  </si>
  <si>
    <t>uac_russia_eng
More than 43 thousand new civil
aircraft will be sold until 2037.
#UAC estimates the total cost of
deliveries to surpass US$6 trillion.
UAC presented its annual Market
Outlook for the next 20 years &amp;gt;&amp;gt;
https://t.co/qr74GMIi91 Read the
news &amp;gt;&amp;gt; https://t.co/FVoQlgDQ9g
https://t.co/QXsR82WVBk</t>
  </si>
  <si>
    <t>douglaschongys
RT @UAC_Russia_eng: More than 43
thousand new civil aircraft will
be sold until 2037. #UAC estimates
the total cost of deliveries to
surpas…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</si>
  <si>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</si>
  <si>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</si>
  <si>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</si>
  <si>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</si>
  <si>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</si>
  <si>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</si>
  <si>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</si>
  <si>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</si>
  <si>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</si>
  <si>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</si>
  <si>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</si>
  <si>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</si>
  <si>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</si>
  <si>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</si>
  <si>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</si>
  <si>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</si>
  <si>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</si>
  <si>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</si>
  <si>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</si>
  <si>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</si>
  <si>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</si>
  <si>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</si>
  <si>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</si>
  <si>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</si>
  <si>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</si>
  <si>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</si>
  <si>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</si>
  <si>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</si>
  <si>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</si>
  <si>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</si>
  <si>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</si>
  <si>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</si>
  <si>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</si>
  <si>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</si>
  <si>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</si>
  <si>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</si>
  <si>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</si>
  <si>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</si>
  <si>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</si>
  <si>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</si>
  <si>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</si>
  <si>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</si>
  <si>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</si>
  <si>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</si>
  <si>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</si>
  <si>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</si>
  <si>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</si>
  <si>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</si>
  <si>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</si>
  <si>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</si>
  <si>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</si>
  <si>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</si>
  <si>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</si>
  <si>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</si>
  <si>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</si>
  <si>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</si>
  <si>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</si>
  <si>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</si>
  <si>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</si>
  <si>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</si>
  <si>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</si>
  <si>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</si>
  <si>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</si>
  <si>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</si>
  <si>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</si>
  <si>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</si>
  <si>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</si>
  <si>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</si>
  <si>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</si>
  <si>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</si>
  <si>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</si>
  <si>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</si>
  <si>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</si>
  <si>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</si>
  <si>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</si>
  <si>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</si>
  <si>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</si>
  <si>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</si>
  <si>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</si>
  <si>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</si>
  <si>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</si>
  <si>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</si>
  <si>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</si>
  <si>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</si>
  <si>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</si>
  <si>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http://www.uacrussia.ru/upload/market_outlook/Market_Outlook_2018-2037_eng.pdf</t>
  </si>
  <si>
    <t>http://uacrussia.ru/en/press-center/news/do-2037-goda-v-mire-budet-prodano-bolee-43-tysyach-novykh-grazhdanskikh-passazhirskikh-samoletov-oak</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</si>
  <si>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</si>
  <si>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</si>
  <si>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</si>
  <si>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</si>
  <si>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</si>
  <si>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</si>
  <si>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</si>
  <si>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</si>
  <si>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</si>
  <si>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</si>
  <si>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</si>
  <si>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</si>
  <si>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</si>
  <si>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</si>
  <si>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</si>
  <si>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</si>
  <si>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</si>
  <si>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</si>
  <si>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</si>
  <si>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</si>
  <si>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</si>
  <si>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</si>
  <si>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https://www.moncongo.com/announcement/uac-3 https://null-byte.wonderhowto.com/how-to/bypass-uac-escalate-privileges-windows-using-metasploit-0196076/ https://null-byte.wonderhowto.com/how-to/bypass-uac-escalate-privileges-windows-using-metasploit-0196076/?utm_medium=social&amp;utm_source=twitter&amp;utm_campaign=postfity&amp;utm_content=postfityf8968 https://www.ahorainformate.com/2019/06/05/fgr-lamenta-fallecimiento-de-sub-oficial-ejecutada-afuera-de-guarderia-del-issste/ http://www.americanbar.org/content/dam/aba/administrative/probono_public_service/ican/cila-probar-volunteer-flyer-v2.pdf https://www.instagram.com/doom_collector/p/BydorSsgfJc/?igshid=18jpjjha3w424 https://www.iamellencooper.com/ https://www.instagram.com/p/ByhF5Hvj4uP434H2ZADkiXwP8V2lo5d9o9quwI0/?igshid=1i1hwxbwjkxr8 https://www.instagram.com/p/Bykn6IznLV0/?igshid=tt0kw6n5j11a https://www.instagram.com/p/Bykn6IznLV0/?igshid=1u5pm502mgvrz</t>
  </si>
  <si>
    <t>https://www.banouto.info/article/securite%20humaine/20190607-bnin-affaire-cames-le-procs-opposant-topanou--salami-kokoroko-renvoy/ https://www.banouto.info/article/securite%20humaine/20190605-bnin-affaire-cames-topanou-salami-koroko-devant-les-tribunaux/</t>
  </si>
  <si>
    <t>Top Domains in Tweet in Entire Graph</t>
  </si>
  <si>
    <t>uacrussia.ru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</si>
  <si>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</si>
  <si>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</si>
  <si>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</si>
  <si>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</si>
  <si>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</si>
  <si>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</si>
  <si>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</si>
  <si>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</si>
  <si>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</si>
  <si>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</si>
  <si>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</si>
  <si>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wonderhowto.com moncongo.com ahorainformate.com americanbar.org iamellencooper.com webpals.com theasoproject.com</t>
  </si>
  <si>
    <t>Top Hashtags in Tweet in Entire Graph</t>
  </si>
  <si>
    <t>doom</t>
  </si>
  <si>
    <t>capsbe</t>
  </si>
  <si>
    <t>xiiijornadasaas</t>
  </si>
  <si>
    <t>doometernal</t>
  </si>
  <si>
    <t>doomslayer</t>
  </si>
  <si>
    <t>idsoftware</t>
  </si>
  <si>
    <t>bethesda</t>
  </si>
  <si>
    <t>3jornadaseaus_cat</t>
  </si>
  <si>
    <t>Top Hashtags in Tweet in G1</t>
  </si>
  <si>
    <t>doommarine</t>
  </si>
  <si>
    <t>doomguy</t>
  </si>
  <si>
    <t>doom2</t>
  </si>
  <si>
    <t>thefestivaloftheyear</t>
  </si>
  <si>
    <t>Top Hashtags in Tweet in G2</t>
  </si>
  <si>
    <t>digitalització</t>
  </si>
  <si>
    <t>capcomteborrell</t>
  </si>
  <si>
    <t>talento</t>
  </si>
  <si>
    <t>formació</t>
  </si>
  <si>
    <t>ecografies</t>
  </si>
  <si>
    <t>caplescorts</t>
  </si>
  <si>
    <t>Top Hashtags in Tweet in G3</t>
  </si>
  <si>
    <t>danses</t>
  </si>
  <si>
    <t>bã©nin</t>
  </si>
  <si>
    <t>afrique</t>
  </si>
  <si>
    <t>culture</t>
  </si>
  <si>
    <t>unesco</t>
  </si>
  <si>
    <t>Top Hashtags in Tweet in G4</t>
  </si>
  <si>
    <t>maribel_diaz</t>
  </si>
  <si>
    <t>scga</t>
  </si>
  <si>
    <t>Top Hashtags in Tweet in G5</t>
  </si>
  <si>
    <t>ecomarport</t>
  </si>
  <si>
    <t>generalassembly</t>
  </si>
  <si>
    <t>madeira</t>
  </si>
  <si>
    <t>arditi</t>
  </si>
  <si>
    <t>apram</t>
  </si>
  <si>
    <t>puertoscanarios</t>
  </si>
  <si>
    <t>indp</t>
  </si>
  <si>
    <t>aplp</t>
  </si>
  <si>
    <t>fgf</t>
  </si>
  <si>
    <t>Top Hashtags in Tweet in G6</t>
  </si>
  <si>
    <t>mobilespree19</t>
  </si>
  <si>
    <t>googleads</t>
  </si>
  <si>
    <t>Top Hashtags in Tweet in G7</t>
  </si>
  <si>
    <t>migrants</t>
  </si>
  <si>
    <t>supplemental</t>
  </si>
  <si>
    <t>Top Hashtags in Tweet in G8</t>
  </si>
  <si>
    <t>Top Hashtags in Tweet in G9</t>
  </si>
  <si>
    <t>sanusong</t>
  </si>
  <si>
    <t>cliven</t>
  </si>
  <si>
    <t>codd</t>
  </si>
  <si>
    <t>objectifsdedéveloppementdurable</t>
  </si>
  <si>
    <t>odd</t>
  </si>
  <si>
    <t>educenvir</t>
  </si>
  <si>
    <t>Top Hashtags in Tweet in G10</t>
  </si>
  <si>
    <t>newyorkcity</t>
  </si>
  <si>
    <t>useracquisition</t>
  </si>
  <si>
    <t>ua</t>
  </si>
  <si>
    <t>nyc</t>
  </si>
  <si>
    <t>gamedev</t>
  </si>
  <si>
    <t>gamejobs</t>
  </si>
  <si>
    <t>mobileapps</t>
  </si>
  <si>
    <t>Top Hashtags in Tweet</t>
  </si>
  <si>
    <t>uac doom doomslayer idsoftware bethesda doometernal doommarine doomguy doom2 thefestivaloftheyear</t>
  </si>
  <si>
    <t>capsbe xiiijornadasaas uac digitalització capcomteborrell talento formació ecografies caplescorts</t>
  </si>
  <si>
    <t>ecomarport generalassembly madeira arditi apram uac puertoscanarios indp aplp fgf</t>
  </si>
  <si>
    <t>doom doometernal uac game gamer gamersunite gamingcommunity twitch streamer affiliateswanted</t>
  </si>
  <si>
    <t>uac putin odin sso waffenss wehrmacht gestapo fourthreich wwiii kremlin</t>
  </si>
  <si>
    <t>affaire cames topanou salami kokoroko banouto wasexo team229 uac bénin</t>
  </si>
  <si>
    <t>Top Words in Tweet in Entire Graph</t>
  </si>
  <si>
    <t>Words in Sentiment List#1: Positive</t>
  </si>
  <si>
    <t>Words in Sentiment List#2: Negative</t>
  </si>
  <si>
    <t>Words in Sentiment List#3: Angry/Violent</t>
  </si>
  <si>
    <t>Non-categorized Words</t>
  </si>
  <si>
    <t>Total Words</t>
  </si>
  <si>
    <t>#uac</t>
  </si>
  <si>
    <t>les</t>
  </si>
  <si>
    <t>els</t>
  </si>
  <si>
    <t>#doom</t>
  </si>
  <si>
    <t>professionals</t>
  </si>
  <si>
    <t>Top Words in Tweet in G1</t>
  </si>
  <si>
    <t>#doomslayer</t>
  </si>
  <si>
    <t>ø</t>
  </si>
  <si>
    <t>#idsoftware</t>
  </si>
  <si>
    <t>#bethesda</t>
  </si>
  <si>
    <t>spillfestival</t>
  </si>
  <si>
    <t>ultimate</t>
  </si>
  <si>
    <t>caribbean</t>
  </si>
  <si>
    <t>Top Words in Tweet in G2</t>
  </si>
  <si>
    <t>durant</t>
  </si>
  <si>
    <t>aquests</t>
  </si>
  <si>
    <t>dies</t>
  </si>
  <si>
    <t>administratius</t>
  </si>
  <si>
    <t>#capsbe</t>
  </si>
  <si>
    <t>participen</t>
  </si>
  <si>
    <t>Top Words in Tweet in G3</t>
  </si>
  <si>
    <t>ã</t>
  </si>
  <si>
    <t>Top Words in Tweet in G4</t>
  </si>
  <si>
    <t>2a</t>
  </si>
  <si>
    <t>intervenció</t>
  </si>
  <si>
    <t>darrera</t>
  </si>
  <si>
    <t>taula</t>
  </si>
  <si>
    <t>#3jornadaseaus_cat</t>
  </si>
  <si>
    <t>càrrec</t>
  </si>
  <si>
    <t>sra</t>
  </si>
  <si>
    <t>#maribel_diaz</t>
  </si>
  <si>
    <t>cap</t>
  </si>
  <si>
    <t>Top Words in Tweet in G5</t>
  </si>
  <si>
    <t>Top Words in Tweet in G6</t>
  </si>
  <si>
    <t>#youtube</t>
  </si>
  <si>
    <t>avoid</t>
  </si>
  <si>
    <t>bumper</t>
  </si>
  <si>
    <t>ads</t>
  </si>
  <si>
    <t>short</t>
  </si>
  <si>
    <t>unstoppable</t>
  </si>
  <si>
    <t>turn</t>
  </si>
  <si>
    <t>view</t>
  </si>
  <si>
    <t>through</t>
  </si>
  <si>
    <t>attribution</t>
  </si>
  <si>
    <t>Top Words in Tweet in G7</t>
  </si>
  <si>
    <t>now</t>
  </si>
  <si>
    <t>lay</t>
  </si>
  <si>
    <t>out</t>
  </si>
  <si>
    <t>gravity</t>
  </si>
  <si>
    <t>funding</t>
  </si>
  <si>
    <t>needs</t>
  </si>
  <si>
    <t>#migrants</t>
  </si>
  <si>
    <t>surge</t>
  </si>
  <si>
    <t>Top Words in Tweet in G8</t>
  </si>
  <si>
    <t>burrito</t>
  </si>
  <si>
    <t>day</t>
  </si>
  <si>
    <t>whats</t>
  </si>
  <si>
    <t>costs</t>
  </si>
  <si>
    <t>usa</t>
  </si>
  <si>
    <t>house</t>
  </si>
  <si>
    <t>Top Words in Tweet in G9</t>
  </si>
  <si>
    <t>aux</t>
  </si>
  <si>
    <t>#sanusong</t>
  </si>
  <si>
    <t>était</t>
  </si>
  <si>
    <t>côté</t>
  </si>
  <si>
    <t>#cliven</t>
  </si>
  <si>
    <t>lors</t>
  </si>
  <si>
    <t>dernière</t>
  </si>
  <si>
    <t>phase</t>
  </si>
  <si>
    <t>#codd</t>
  </si>
  <si>
    <t>Top Words in Tweet in G10</t>
  </si>
  <si>
    <t>#newyorkcity</t>
  </si>
  <si>
    <t>job</t>
  </si>
  <si>
    <t>opening</t>
  </si>
  <si>
    <t>still</t>
  </si>
  <si>
    <t>looking</t>
  </si>
  <si>
    <t>#useracquisition</t>
  </si>
  <si>
    <t>manager</t>
  </si>
  <si>
    <t>#googleads</t>
  </si>
  <si>
    <t>experience</t>
  </si>
  <si>
    <t>Top Words in Tweet</t>
  </si>
  <si>
    <t>#uac #doom #doomslayer ø #idsoftware #bethesda spillfestival ultimate afrique caribbean</t>
  </si>
  <si>
    <t>els capsbesq professionals durant aquests dies administratius #capsbe participen les</t>
  </si>
  <si>
    <t>ã les</t>
  </si>
  <si>
    <t>2a intervenció darrera taula #3jornadaseaus_cat càrrec sra #maribel_diaz cap #uac</t>
  </si>
  <si>
    <t>#youtube avoid bumper ads short unstoppable turn view through attribution</t>
  </si>
  <si>
    <t>now dhsgov hhsgov lay out gravity funding needs #migrants surge</t>
  </si>
  <si>
    <t>burrito #uac day kfox14 chipotletweets realdonaldtrump whats costs usa house</t>
  </si>
  <si>
    <t>aux #sanusong était côté #cliven #uac lors dernière phase #codd</t>
  </si>
  <si>
    <t>#newyorkcity job opening still looking #useracquisition manager #googleads #uac experience</t>
  </si>
  <si>
    <t>users need install company sanctioned software compliance #uac prompt upon</t>
  </si>
  <si>
    <t>tenable researcher ce2wells discusses new technique bypassing microsoft's user account</t>
  </si>
  <si>
    <t>stock doom uac logo hoodie choice sizes tote bag #doom</t>
  </si>
  <si>
    <t>gt more 43 thousand new civil aircraft sold until 2037</t>
  </si>
  <si>
    <t>yn undeb #uac dyfrig rees ei cyntaf fel ysgrifennydd cyffredinol</t>
  </si>
  <si>
    <t>pbpcoahuila1 participo feria intituciones llevada cabo #facultaddetrabajosocial #uac</t>
  </si>
  <si>
    <t>#affaire #cames #topanou #salami #kokoroko #banouto banoutobenin #wasexo #team229 #uac</t>
  </si>
  <si>
    <t>à afoutoug et formation osm pour les étudiants #géomatique l'#igate</t>
  </si>
  <si>
    <t>Top Word Pairs in Tweet in Entire Graph</t>
  </si>
  <si>
    <t>durant,aquests</t>
  </si>
  <si>
    <t>aquests,dies</t>
  </si>
  <si>
    <t>dies,els</t>
  </si>
  <si>
    <t>els,professionals</t>
  </si>
  <si>
    <t>professionals,administratius</t>
  </si>
  <si>
    <t>administratius,#capsbe</t>
  </si>
  <si>
    <t>#capsbe,participen</t>
  </si>
  <si>
    <t>participen,les</t>
  </si>
  <si>
    <t>les,#xiiijornadasaas</t>
  </si>
  <si>
    <t>#xiiijornadasaas,asoadmisalud</t>
  </si>
  <si>
    <t>Top Word Pairs in Tweet in G1</t>
  </si>
  <si>
    <t>ultimate,afrique</t>
  </si>
  <si>
    <t>afrique,caribbean</t>
  </si>
  <si>
    <t>caribbean,party</t>
  </si>
  <si>
    <t>party,#uac</t>
  </si>
  <si>
    <t>#doomslayer,#doommarine</t>
  </si>
  <si>
    <t>#doommarine,#doomguy</t>
  </si>
  <si>
    <t>spillfestival,#thefestivaloftheyear</t>
  </si>
  <si>
    <t>15,k</t>
  </si>
  <si>
    <t>k,st</t>
  </si>
  <si>
    <t>st,ne</t>
  </si>
  <si>
    <t>Top Word Pairs in Tweet in G2</t>
  </si>
  <si>
    <t>Top Word Pairs in Tweet in G3</t>
  </si>
  <si>
    <t>Top Word Pairs in Tweet in G4</t>
  </si>
  <si>
    <t>2a,intervenció</t>
  </si>
  <si>
    <t>intervenció,darrera</t>
  </si>
  <si>
    <t>darrera,taula</t>
  </si>
  <si>
    <t>taula,#3jornadaseaus_cat</t>
  </si>
  <si>
    <t>#3jornadaseaus_cat,càrrec</t>
  </si>
  <si>
    <t>càrrec,sra</t>
  </si>
  <si>
    <t>sra,#maribel_diaz</t>
  </si>
  <si>
    <t>#maribel_diaz,cap</t>
  </si>
  <si>
    <t>cap,#uac</t>
  </si>
  <si>
    <t>seaus1,2a</t>
  </si>
  <si>
    <t>Top Word Pairs in Tweet in G5</t>
  </si>
  <si>
    <t>Top Word Pairs in Tweet in G6</t>
  </si>
  <si>
    <t>#youtube,avoid</t>
  </si>
  <si>
    <t>avoid,bumper</t>
  </si>
  <si>
    <t>bumper,ads</t>
  </si>
  <si>
    <t>ads,short</t>
  </si>
  <si>
    <t>short,unstoppable</t>
  </si>
  <si>
    <t>unstoppable,turn</t>
  </si>
  <si>
    <t>turn,view</t>
  </si>
  <si>
    <t>view,through</t>
  </si>
  <si>
    <t>through,attribution</t>
  </si>
  <si>
    <t>attribution,control</t>
  </si>
  <si>
    <t>Top Word Pairs in Tweet in G7</t>
  </si>
  <si>
    <t>now,dhsgov</t>
  </si>
  <si>
    <t>dhsgov,hhsgov</t>
  </si>
  <si>
    <t>hhsgov,lay</t>
  </si>
  <si>
    <t>lay,out</t>
  </si>
  <si>
    <t>out,gravity</t>
  </si>
  <si>
    <t>gravity,funding</t>
  </si>
  <si>
    <t>funding,needs</t>
  </si>
  <si>
    <t>needs,#migrants</t>
  </si>
  <si>
    <t>#migrants,surge</t>
  </si>
  <si>
    <t>surge,letter</t>
  </si>
  <si>
    <t>Top Word Pairs in Tweet in G8</t>
  </si>
  <si>
    <t>kfox14,chipotletweets</t>
  </si>
  <si>
    <t>chipotletweets,realdonaldtrump</t>
  </si>
  <si>
    <t>realdonaldtrump,burrito</t>
  </si>
  <si>
    <t>burrito,whats</t>
  </si>
  <si>
    <t>whats,#uac</t>
  </si>
  <si>
    <t>#uac,costs</t>
  </si>
  <si>
    <t>costs,usa</t>
  </si>
  <si>
    <t>usa,house</t>
  </si>
  <si>
    <t>house,feed</t>
  </si>
  <si>
    <t>feed,care</t>
  </si>
  <si>
    <t>Top Word Pairs in Tweet in G9</t>
  </si>
  <si>
    <t>#sanusong,était</t>
  </si>
  <si>
    <t>était,aux</t>
  </si>
  <si>
    <t>aux,côté</t>
  </si>
  <si>
    <t>côté,#cliven</t>
  </si>
  <si>
    <t>#cliven,#uac</t>
  </si>
  <si>
    <t>#uac,lors</t>
  </si>
  <si>
    <t>lors,dernière</t>
  </si>
  <si>
    <t>dernière,phase</t>
  </si>
  <si>
    <t>phase,#codd</t>
  </si>
  <si>
    <t>#codd,championnat</t>
  </si>
  <si>
    <t>Top Word Pairs in Tweet in G10</t>
  </si>
  <si>
    <t>#newyorkcity,job</t>
  </si>
  <si>
    <t>job,opening</t>
  </si>
  <si>
    <t>opening,still</t>
  </si>
  <si>
    <t>still,looking</t>
  </si>
  <si>
    <t>looking,#useracquisition</t>
  </si>
  <si>
    <t>#useracquisition,manager</t>
  </si>
  <si>
    <t>manager,#googleads</t>
  </si>
  <si>
    <t>#googleads,#uac</t>
  </si>
  <si>
    <t>#uac,experience</t>
  </si>
  <si>
    <t>your_sharona,#newyorkcity</t>
  </si>
  <si>
    <t>Top Word Pairs in Tweet</t>
  </si>
  <si>
    <t>ultimate,afrique  afrique,caribbean  caribbean,party  party,#uac  #doomslayer,#doommarine  #doommarine,#doomguy  spillfestival,#thefestivaloftheyear  15,k  k,st  st,ne</t>
  </si>
  <si>
    <t>durant,aquests  aquests,dies  dies,els  els,professionals  professionals,administratius  administratius,#capsbe  #capsbe,participen  participen,les  les,#xiiijornadasaas  #xiiijornadasaas,asoadmisalud</t>
  </si>
  <si>
    <t>2a,intervenció  intervenció,darrera  darrera,taula  taula,#3jornadaseaus_cat  #3jornadaseaus_cat,càrrec  càrrec,sra  sra,#maribel_diaz  #maribel_diaz,cap  cap,#uac  seaus1,2a</t>
  </si>
  <si>
    <t>#youtube,avoid  avoid,bumper  bumper,ads  ads,short  short,unstoppable  unstoppable,turn  turn,view  view,through  through,attribution  attribution,control</t>
  </si>
  <si>
    <t>now,dhsgov  dhsgov,hhsgov  hhsgov,lay  lay,out  out,gravity  gravity,funding  funding,needs  needs,#migrants  #migrants,surge  surge,letter</t>
  </si>
  <si>
    <t>kfox14,chipotletweets  chipotletweets,realdonaldtrump  realdonaldtrump,burrito  burrito,whats  whats,#uac  #uac,costs  costs,usa  usa,house  house,feed  feed,care</t>
  </si>
  <si>
    <t>#sanusong,était  était,aux  aux,côté  côté,#cliven  #cliven,#uac  #uac,lors  lors,dernière  dernière,phase  phase,#codd  #codd,championnat</t>
  </si>
  <si>
    <t>#newyorkcity,job  job,opening  opening,still  still,looking  looking,#useracquisition  #useracquisition,manager  manager,#googleads  #googleads,#uac  #uac,experience  your_sharona,#newyorkcity</t>
  </si>
  <si>
    <t>users,need  need,install  install,company  company,sanctioned  sanctioned,software  software,compliance  compliance,#uac  #uac,prompt  prompt,upon  upon,installation</t>
  </si>
  <si>
    <t>tenable,researcher  researcher,ce2wells  ce2wells,discusses  discusses,new  new,technique  technique,bypassing  bypassing,microsoft's  microsoft's,user  user,account  account,control</t>
  </si>
  <si>
    <t>doom,uac  uac,logo  logo,hoodie  hoodie,stock  stock,choice  choice,sizes  sizes,tote  tote,bag  bag,stock  stock,#doom</t>
  </si>
  <si>
    <t>more,43  43,thousand  thousand,new  new,civil  civil,aircraft  aircraft,sold  sold,until  until,2037  2037,#uac  #uac,estimates</t>
  </si>
  <si>
    <t>dyfrig,rees  rees,yn  yn,ei  ei,undeb  undeb,cyntaf  cyntaf,fel  fel,ysgrifennydd  ysgrifennydd,cyffredinol  cyffredinol,yn  yn,rhydymain</t>
  </si>
  <si>
    <t>pbpcoahuila1,participo  participo,feria  feria,intituciones  intituciones,llevada  llevada,cabo  cabo,#facultaddetrabajosocial  #facultaddetrabajosocial,#uac</t>
  </si>
  <si>
    <t>#affaire,#cames  #salami,#kokoroko  #banouto,banoutobenin  #wasexo,#team229</t>
  </si>
  <si>
    <t>formation,osm  osm,pour  pour,les  les,étudiants  étudiants,#géomatique  #géomatique,à  à,l'#igate  l'#igate,à  à,l'#uac  l'#uac,par</t>
  </si>
  <si>
    <t>Top Replied-To in Entire Graph</t>
  </si>
  <si>
    <t>Top Mentioned in Entire Graph</t>
  </si>
  <si>
    <t>csterrass</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</si>
  <si>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</si>
  <si>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</si>
  <si>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</si>
  <si>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</si>
  <si>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</si>
  <si>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</si>
  <si>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</si>
  <si>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</si>
  <si>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</si>
  <si>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</si>
  <si>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</si>
  <si>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</si>
  <si>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</si>
  <si>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</si>
  <si>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</si>
  <si>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</si>
  <si>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</si>
  <si>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</si>
  <si>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</si>
  <si>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</si>
  <si>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</si>
  <si>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</si>
  <si>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capsbesq asoadmisalud arolassilvia dcararach</t>
  </si>
  <si>
    <t>angeliquekidjo gouvbenin wasexo rfiafrique bbcafrique ab_benin 229</t>
  </si>
  <si>
    <t>seaus1 csterrass csterrassa gestiosanitaria hbellvitge</t>
  </si>
  <si>
    <t>_visitfunchal ulpgc interregmac interreg_eu plocan</t>
  </si>
  <si>
    <t>dhsgov hhsgov michaelarossa</t>
  </si>
  <si>
    <t>chipotletweets realdonaldtrump realityinaction kfox14 hhs</t>
  </si>
  <si>
    <t>ongsanus agandannadge emawoho memegnon</t>
  </si>
  <si>
    <t>ce2wells tenablesecurity</t>
  </si>
  <si>
    <t>annibynwyrcymru llawgoch</t>
  </si>
  <si>
    <t>afoutoug fabiodoun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</si>
  <si>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</si>
  <si>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</si>
  <si>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</si>
  <si>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</si>
  <si>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</si>
  <si>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</si>
  <si>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</si>
  <si>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</si>
  <si>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</si>
  <si>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</si>
  <si>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</si>
  <si>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</si>
  <si>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renerobichaud ceptbiro codigo_tlaxcala brwneyedamzn doom_collector davucci moncongordc thjodbjorn wljones99 cosplayfame</t>
  </si>
  <si>
    <t>mireiasansc hufmc capsbesq patriciamov asoadmisalud dcararach finestresmarisa criscolungo bachllenas lbalcell19741</t>
  </si>
  <si>
    <t>wasexo rfiafrique bbcafrique ab_benin gouvbenin angeliquekidjo ribolivier 229</t>
  </si>
  <si>
    <t>hbellvitge gestiosanitaria csterrassa nupages seaus1 montse78912840</t>
  </si>
  <si>
    <t>ulpgc gliderplocan plocan interreg_eu interregmac _visitfunchal</t>
  </si>
  <si>
    <t>stefanbielau peggyanne lorydoc87 rl_bln alinereiniche mmarketingit</t>
  </si>
  <si>
    <t>hhsgov dhsgov shiramstein alexruoff michaelarossa</t>
  </si>
  <si>
    <t>chipotletweets realityinaction kfox14 realdonaldtrump hhs</t>
  </si>
  <si>
    <t>emawoho memegnon ongsanus agandannadge</t>
  </si>
  <si>
    <t>indiedevdog wfhgamejobs your_sharona</t>
  </si>
  <si>
    <t>_j_g jeremymoskowitz policypak</t>
  </si>
  <si>
    <t>tenablesecurity anopke254 ce2wells</t>
  </si>
  <si>
    <t>shaynestatic gamingcomhelper stickemup_uk</t>
  </si>
  <si>
    <t>douglaschongys uac_russia_eng</t>
  </si>
  <si>
    <t>llawgoch annibynwyrcymru</t>
  </si>
  <si>
    <t>guardian e44e_en</t>
  </si>
  <si>
    <t>genote6 pbpcoahuila1</t>
  </si>
  <si>
    <t>banoutobenin kingyherve</t>
  </si>
  <si>
    <t>fabiodoun afoutoug</t>
  </si>
  <si>
    <t>thomasbcn moshiblum</t>
  </si>
  <si>
    <t>universal_ac danandtami</t>
  </si>
  <si>
    <t>jannethsantos haydenarenasto1</t>
  </si>
  <si>
    <t>Top URLs in Tweet by Count</t>
  </si>
  <si>
    <t>https://www.instagram.com/p/Bykn6IznLV0/?igshid=tt0kw6n5j11a https://www.instagram.com/p/Bykn6IznLV0/?igshid=1u5pm502mgvrz</t>
  </si>
  <si>
    <t>https://www.instagram.com/p/ByvtVM2jzei/?igshid=rgwo8k3p5zzl https://www.instagram.com/p/Byvb1IxDxjA/?igshid=fdupmlq4g0ph https://www.instagram.com/p/ByvU-u1D118/?igshid=22qbrv9wptyz https://www.instagram.com/p/ByvJpmPDkI1/?igshid=1gyd57i6c4kb5</t>
  </si>
  <si>
    <t>Top URLs in Tweet by Salience</t>
  </si>
  <si>
    <t>Top Domains in Tweet by Count</t>
  </si>
  <si>
    <t>Top Domains in Tweet by Salience</t>
  </si>
  <si>
    <t>Top Hashtags in Tweet by Count</t>
  </si>
  <si>
    <t>moncongo rdc congo kinshasa rdcongo uac luminous eclairage maison television</t>
  </si>
  <si>
    <t>bã©nin affaire cames topanou salami kokoroko tribunal banouto wasexo team229</t>
  </si>
  <si>
    <t>bénin affaire cames procès topanou salami kokoroko banouto rfi bbc</t>
  </si>
  <si>
    <t>uac digitalització capcomteborrell formació ecografies caplescorts capsbe xiiijornadasaas talento</t>
  </si>
  <si>
    <t>uac digitalització capcomteborrell capsbe xiiijornadasaas</t>
  </si>
  <si>
    <t>doom doometernal e3 doomslayer doommarine doomguy doom2 doom64 uac bfg9000</t>
  </si>
  <si>
    <t>uac psicologia contabilidad festidanzas2019 saludoalcusco</t>
  </si>
  <si>
    <t>kafegc safetycouncil safetyoccupation oando leventis uac nnpc chevron hse nebosh</t>
  </si>
  <si>
    <t>uac thefestivaloftheyear davucci</t>
  </si>
  <si>
    <t>doomslayer doom doom2 doom2016 doometernal idsoftware videogames gaming fun doommarine</t>
  </si>
  <si>
    <t>Top Hashtags in Tweet by Salience</t>
  </si>
  <si>
    <t>digitalització capcomteborrell formació ecografies caplescorts capsbe xiiijornadasaas talento uac</t>
  </si>
  <si>
    <t>psicologia contabilidad festidanzas2019 saludoalcusco uac</t>
  </si>
  <si>
    <t>Top Words in Tweet by Count</t>
  </si>
  <si>
    <t>burrito day kfox14 chipotletweets realdonaldtrump whats costs usa house feed</t>
  </si>
  <si>
    <t>ã les va danser grave l'#uac tudiants organisent un festival</t>
  </si>
  <si>
    <t>ø _ ù salam aidilfitri 1440h dari usim astrofiqh club</t>
  </si>
  <si>
    <t>la invitaciã n es para todos #seminariocriticadecine #cineuniautonoma jannethsantos #uniautonoma</t>
  </si>
  <si>
    <t>tã u c moncongo suivez la avec les meilleurs lã</t>
  </si>
  <si>
    <t>stock stickemup_uk doom uac logo hoodie choice sizes tote bag</t>
  </si>
  <si>
    <t>bypass #escalateprivileges #windows using #metasploit</t>
  </si>
  <si>
    <t>thanks coach kelly grueling awesome class today #bodypump universal_ac</t>
  </si>
  <si>
    <t>de #fgr lamenta fallecimiento sub oficial ejecutada afuera guarderã del</t>
  </si>
  <si>
    <t>officials â œwe humanitarian crisis border brought broken immigration systemâ</t>
  </si>
  <si>
    <t>lorydoc87 #youtube avoid bumper ads short unstoppable turn view through</t>
  </si>
  <si>
    <t>really wish seen moshiblum's advanced tips restricting abusive post view</t>
  </si>
  <si>
    <t>tenablesecurity tenable researcher ce2wells discusses new technique bypassing microsoft's user</t>
  </si>
  <si>
    <t>de à et formation en osm pour les étudiants #géomatique</t>
  </si>
  <si>
    <t>afoutoug à formation en osm pour les étudiants de #géomatique</t>
  </si>
  <si>
    <t>#bã nin #affaire #cames #topanou #salami #kokoroko devant le #tribunal</t>
  </si>
  <si>
    <t>#bénin #affaire #cames le #procès opposant #topanou à #salami #kokoroko</t>
  </si>
  <si>
    <t>capsbesq durant aquests dies els professionals administratius del #capsbe participen</t>
  </si>
  <si>
    <t>la de el del en els professionals arolassilvia exposa participació</t>
  </si>
  <si>
    <t>go stupid church work dorks #doom #nintendoswitch</t>
  </si>
  <si>
    <t>la de capsbesq arolassilvia exposa participació en el projecte #digitalització</t>
  </si>
  <si>
    <t>volunteer attorneys needed serve unaccompanied children held rio grande valley</t>
  </si>
  <si>
    <t>si está es una zona segura contra sismos y terremotos</t>
  </si>
  <si>
    <t>doom uac pack ps4 xbox one #doom #ps4 #xbox #idsoftware</t>
  </si>
  <si>
    <t>impacting radio streaming playlists etc now already wave cleveland #smoothjazz</t>
  </si>
  <si>
    <t>la de capsbesq del els arolassilvia exposa participació en el</t>
  </si>
  <si>
    <t>que dentro lo cabe fue un semestre relax ni imagino</t>
  </si>
  <si>
    <t>policypak users need install company sanctioned software compliance prompt upon</t>
  </si>
  <si>
    <t>users need install company sanctioned software compliance prompt upon installation</t>
  </si>
  <si>
    <t>la de en pbpcoahuila1 participo feria las intituciones llevada cabo</t>
  </si>
  <si>
    <t>la pbpcoahuila1 en participo feria de las intituciones llevada cabo</t>
  </si>
  <si>
    <t>big f gun #doom #doometernal #e3 #doomslayer #doommarine #doomguy #doom2</t>
  </si>
  <si>
    <t>more shocking revelations thanks top secret guardian code dna level</t>
  </si>
  <si>
    <t>google universal app s campaigns shaking mobile marketplace up here</t>
  </si>
  <si>
    <t>day dnc spending hill w gorgeous crew rest #unionofaffirmingchristians filled</t>
  </si>
  <si>
    <t>want run app check out choose right #assets #impact #google</t>
  </si>
  <si>
    <t>your_sharona #newyorkcity job opening yo still looking #useracquisition manager #googleads</t>
  </si>
  <si>
    <t>#newyorkcity job opening yo still looking #useracquisition manager #googleads experience</t>
  </si>
  <si>
    <t>de la juventud del en el #psicologia #contabilidad arte coreografía</t>
  </si>
  <si>
    <t>#ecomarport consortium met today #generalassembly #madeira _visitfunchal #arditi #apram #puertoscanarios</t>
  </si>
  <si>
    <t>michaelarossa now dhsgov hhsgov lay out gravity funding needs #migrants</t>
  </si>
  <si>
    <t>aux de #sanusong était côté #cliven lors la dernière phase</t>
  </si>
  <si>
    <t>de ongsanus #sanusong était aux côté #cliven lors la dernière</t>
  </si>
  <si>
    <t>thursdays throw backs success stories speak #kafegc #safetycouncil #safetyoccupation #oando</t>
  </si>
  <si>
    <t>yn undeb dyfrig rees ei cyntaf fel ysgrifennydd cyffredinol rhydymain</t>
  </si>
  <si>
    <t>yn llawgoch dyfrig rees ei undeb cyntaf fel ysgrifennydd cyffredinol</t>
  </si>
  <si>
    <t>de la 2a intervenció darrera taula #3jornadaseaus_cat càrrec sra #maribel_diaz</t>
  </si>
  <si>
    <t>la de seaus1 2a intervenció darrera taula #3jornadaseaus_cat càrrec sra</t>
  </si>
  <si>
    <t>de la #denuncia #rateros #camporredondo #saltillo #coahuila estudiante víctima delincuencia</t>
  </si>
  <si>
    <t>spillfestival ultimate afrique caribbean party #thefestivaloftheyear 15 k st ne</t>
  </si>
  <si>
    <t>#doomslayer #doom wanted sketch #doom2 #doom2016 #doometernal #idsoftware #videogames #gaming</t>
  </si>
  <si>
    <t>uac_russia_eng more 43 thousand new civil aircraft sold until 2037</t>
  </si>
  <si>
    <t>Top Words in Tweet by Salience</t>
  </si>
  <si>
    <t>750 00 realityinaction byâ hhs 0 25 more maybe per</t>
  </si>
  <si>
    <t>la arolassilvia exposa participació projecte #digitalització #capcomteborrell bons resultats d</t>
  </si>
  <si>
    <t>la arolassilvia exposa participació en el projecte #digitalització #capcomteborrell bons</t>
  </si>
  <si>
    <t>dyfrig rees ei cyntaf fel ysgrifennydd cyffredinol rhydymain pob bendith</t>
  </si>
  <si>
    <t>last year recap going today ready #thefestivaloftheyear 15 k st</t>
  </si>
  <si>
    <t>Top Word Pairs in Tweet by Count</t>
  </si>
  <si>
    <t>ã,va  va,danser  danser,grave  grave,ã  ã,l'#uac  l'#uac,les  les,ã  ã,tudiants  tudiants,organisent  organisent,un</t>
  </si>
  <si>
    <t>ø,ø  salam,aidilfitri  aidilfitri,1440h  1440h,dari  dari,usim  usim,astrofiqh  astrofiqh,club  club,_  _,ùƒù  ùƒù,ø</t>
  </si>
  <si>
    <t>la,invitaciã  invitaciã,n  n,es  es,para  para,todos  todos,#seminariocriticadecine  #seminariocriticadecine,#cineuniautonoma  #cineuniautonoma,#uac  #uac,jannethsantos  jannethsantos,#uniautonoma</t>
  </si>
  <si>
    <t>u,c  c,moncongo  moncongo,suivez  suivez,la  la,avec  avec,les  les,meilleurs  meilleurs,tã  tã,lã  lã,viseurs</t>
  </si>
  <si>
    <t>stickemup_uk,doom  doom,uac  uac,logo  logo,hoodie  hoodie,stock  stock,choice  choice,sizes  sizes,tote  tote,bag  bag,stock</t>
  </si>
  <si>
    <t>bypass,#uac  #uac,#escalateprivileges  #escalateprivileges,#windows  #windows,using  using,#metasploit</t>
  </si>
  <si>
    <t>thanks,coach  coach,kelly  kelly,grueling  grueling,awesome  awesome,class  class,today  today,#uac  #uac,#bodypump  #bodypump,universal_ac</t>
  </si>
  <si>
    <t>#fgr,lamenta  lamenta,fallecimiento  fallecimiento,de  de,sub  sub,oficial  oficial,ejecutada  ejecutada,afuera  afuera,de  de,guarderã  guarderã,del</t>
  </si>
  <si>
    <t>officials,â  â,œwe  œwe,humanitarian  humanitarian,crisis  crisis,border  border,brought  brought,broken  broken,immigration  immigration,systemâ  systemâ,#orr</t>
  </si>
  <si>
    <t>lorydoc87,#youtube  #youtube,avoid  avoid,bumper  bumper,ads  ads,short  short,unstoppable  unstoppable,turn  turn,view  view,through  through,attribution</t>
  </si>
  <si>
    <t>really,wish  wish,seen  seen,moshiblum's  moshiblum's,advanced  advanced,tips  tips,#uac  #uac,restricting  restricting,abusive  abusive,post  post,view</t>
  </si>
  <si>
    <t>tenablesecurity,tenable  tenable,researcher  researcher,ce2wells  ce2wells,discusses  discusses,new  new,technique  technique,bypassing  bypassing,microsoft's  microsoft's,user  user,account</t>
  </si>
  <si>
    <t>formation,en  en,osm  osm,pour  pour,les  les,étudiants  étudiants,de  de,#géomatique  #géomatique,à  à,l'#igate  l'#igate,à</t>
  </si>
  <si>
    <t>afoutoug,formation  formation,en  en,osm  osm,pour  pour,les  les,étudiants  étudiants,de  de,#géomatique  #géomatique,à  à,l'#igate</t>
  </si>
  <si>
    <t>#bã,nin  nin,#affaire  #affaire,#cames  #cames,#topanou  #topanou,#salami  #salami,#kokoroko  #kokoroko,devant  devant,le  le,#tribunal  #tribunal,#banouto</t>
  </si>
  <si>
    <t>#bénin,#affaire  #affaire,#cames  #cames,le  le,#procès  #procès,opposant  opposant,#topanou  #topanou,à  à,#salami  #salami,#kokoroko  #kokoroko,renvoyé</t>
  </si>
  <si>
    <t>capsbesq,durant  durant,aquests  aquests,dies  dies,els  els,professionals  professionals,administratius  administratius,del  del,#capsbe  #capsbe,participen  participen,les</t>
  </si>
  <si>
    <t>de,la  la,arolassilvia  arolassilvia,exposa  exposa,la  la,participació  participació,de  la,#uac  #uac,en  en,el  el,projecte</t>
  </si>
  <si>
    <t>go,stupid  stupid,church  church,work  work,dorks  dorks,#doom  #doom,#uac  #uac,#nintendoswitch</t>
  </si>
  <si>
    <t>capsbesq,la  la,arolassilvia  arolassilvia,exposa  exposa,la  la,participació  participació,de  de,la  la,#uac  #uac,en  en,el</t>
  </si>
  <si>
    <t>volunteer,attorneys  attorneys,needed  needed,serve  serve,unaccompanied  unaccompanied,children  children,held  held,rio  rio,grande  grande,valley  valley,south</t>
  </si>
  <si>
    <t>si,está  está,es  es,una  una,zona  zona,segura  segura,contra  contra,sismos  sismos,y  y,terremotos  terremotos,quiero</t>
  </si>
  <si>
    <t>doom,uac  uac,pack  pack,ps4  ps4,xbox  xbox,one  one,#doom  #doom,#ps4  #ps4,#xbox  #xbox,#idsoftware  #idsoftware,#uac</t>
  </si>
  <si>
    <t>impacting,radio  radio,streaming  streaming,playlists  playlists,etc  etc,now  now,already  already,wave  wave,cleveland  cleveland,#smoothjazz  #smoothjazz,#uac</t>
  </si>
  <si>
    <t>dentro,lo  lo,que  que,cabe  cabe,fue  fue,un  un,semestre  semestre,relax  relax,ni  ni,imagino  imagino,el</t>
  </si>
  <si>
    <t>policypak,users  users,need  need,install  install,company  company,sanctioned  sanctioned,software  software,compliance  compliance,#uac  #uac,prompt  prompt,upon</t>
  </si>
  <si>
    <t>en,la  pbpcoahuila1,participo  participo,en  la,feria  feria,de  de,las  las,intituciones  intituciones,llevada  llevada,cabo  cabo,en</t>
  </si>
  <si>
    <t>en,la  pbpcoahuila1,pbpcoahuila1  pbpcoahuila1,participo  participo,en  la,feria  feria,de  de,las  las,intituciones  intituciones,llevada  llevada,cabo</t>
  </si>
  <si>
    <t>big,f  f,gun  gun,#doom  #doom,#doometernal  #doometernal,#e3  #e3,#doomslayer  #doomslayer,#doommarine  #doommarine,#doomguy  #doomguy,#doom2  #doom2,#doom64</t>
  </si>
  <si>
    <t>more,shocking  shocking,revelations  revelations,thanks  thanks,top  top,secret  secret,guardian  guardian,code  code,dna  dna,level  level,course</t>
  </si>
  <si>
    <t>universal,app  google,s  s,universal  app,campaigns  campaigns,shaking  shaking,mobile  mobile,marketplace  marketplace,up  up,here  here,few</t>
  </si>
  <si>
    <t>spending,day  day,hill  hill,w  w,gorgeous  gorgeous,crew  crew,rest  rest,#unionofaffirmingchristians  #unionofaffirmingchristians,day  day,filled  filled,meetings</t>
  </si>
  <si>
    <t>want,run  run,#uac  #uac,app  app,check  check,out  out,choose  choose,right  right,#assets  #assets,#impact  #impact,#google</t>
  </si>
  <si>
    <t>your_sharona,#newyorkcity  #newyorkcity,job  job,opening  opening,yo  yo,still  still,looking  looking,#useracquisition  #useracquisition,manager  manager,#googleads  #googleads,#uac</t>
  </si>
  <si>
    <t>#newyorkcity,job  job,opening  opening,yo  yo,still  still,looking  looking,#useracquisition  #useracquisition,manager  manager,#googleads  #googleads,#uac  #uac,experience</t>
  </si>
  <si>
    <t>de,la  en,el  #psicologia,#uac  #contabilidad,#uac  juventud,arte  arte,coreografía  coreografía,lo  lo,nuestro  nuestro,festidanzas  festidanzas,2019</t>
  </si>
  <si>
    <t>#ecomarport,consortium  consortium,met  met,today  today,#generalassembly  #generalassembly,#madeira  #madeira,_visitfunchal  _visitfunchal,#arditi  #arditi,#apram  #apram,#uac  #uac,#puertoscanarios</t>
  </si>
  <si>
    <t>michaelarossa,now  now,dhsgov  dhsgov,hhsgov  hhsgov,lay  lay,out  out,gravity  gravity,funding  funding,needs  needs,#migrants  #migrants,surge</t>
  </si>
  <si>
    <t>#sanusong,était  était,aux  aux,côté  côté,de  de,#cliven  #cliven,#uac  #uac,lors  lors,de  de,la  la,dernière</t>
  </si>
  <si>
    <t>ongsanus,#sanusong  #sanusong,était  était,aux  aux,côté  côté,de  de,#cliven  #cliven,#uac  #uac,lors  lors,de  de,la</t>
  </si>
  <si>
    <t>thursdays,throw  throw,backs  backs,success  success,stories  stories,speak  speak,#kafegc  #kafegc,#safetycouncil  #safetycouncil,#safetyoccupation  #safetyoccupation,#oando  #oando,#leventis</t>
  </si>
  <si>
    <t>llawgoch,dyfrig  dyfrig,rees  rees,yn  yn,ei  ei,undeb  undeb,cyntaf  cyntaf,fel  fel,ysgrifennydd  ysgrifennydd,cyffredinol  cyffredinol,yn</t>
  </si>
  <si>
    <t>de,la  la,2a  2a,intervenció  intervenció,de  la,darrera  darrera,taula  taula,de  la,#3jornadaseaus_cat  #3jornadaseaus_cat,càrrec  càrrec,de</t>
  </si>
  <si>
    <t>de,la  seaus1,la  la,2a  2a,intervenció  intervenció,de  la,darrera  darrera,taula  taula,de  la,#3jornadaseaus_cat  #3jornadaseaus_cat,càrrec</t>
  </si>
  <si>
    <t>de,la  #uac,#denuncia  #denuncia,#rateros  #rateros,#camporredondo  #camporredondo,#saltillo  #saltillo,#coahuila  #coahuila,estudiante  estudiante,víctima  víctima,de  la,delincuencia</t>
  </si>
  <si>
    <t>ultimate,afrique  afrique,caribbean  caribbean,party  party,#uac  spillfestival,#thefestivaloftheyear  15,k  k,st  st,ne  ne,dc  dc,doors</t>
  </si>
  <si>
    <t>wanted,sketch  sketch,#doomslayer  #doomslayer,#doom  #doom,#doom2  #doom2,#doom2016  #doom2016,#doometernal  #doometernal,#idsoftware  #idsoftware,#videogames  #videogames,#gaming  #gaming,#fun</t>
  </si>
  <si>
    <t>gt,gt  more,43  43,thousand  thousand,new  new,civil  civil,aircraft  aircraft,sold  sold,until  until,2037  2037,#uac</t>
  </si>
  <si>
    <t>uac_russia_eng,more  more,43  43,thousand  thousand,new  new,civil  civil,aircraft  aircraft,sold  sold,until  until,2037  2037,#uac</t>
  </si>
  <si>
    <t>Top Word Pairs in Tweet by Salience</t>
  </si>
  <si>
    <t>750,00  realityinaction,kfox14  day,byâ  day,hhs  hhs,burrito  burrito,0  0,25  25,more  more,maybe  maybe,#uac</t>
  </si>
  <si>
    <t>la,arolassilvia  arolassilvia,exposa  exposa,la  la,participació  participació,de  la,#uac  #uac,en  en,el  el,projecte  projecte,de</t>
  </si>
  <si>
    <t>last,year  year,recap  recap,spillfestival  #thefestivaloftheyear,going  going,today  today,15  spillfestival,ultimate  ready,spillfestival  #thefestivaloftheyear,15  spillfestival,#thefestivaloftheyear</t>
  </si>
  <si>
    <t>Word</t>
  </si>
  <si>
    <t>control</t>
  </si>
  <si>
    <t>#xiiijornadasaas</t>
  </si>
  <si>
    <t>à</t>
  </si>
  <si>
    <t>ce</t>
  </si>
  <si>
    <t>stock</t>
  </si>
  <si>
    <t>more</t>
  </si>
  <si>
    <t>new</t>
  </si>
  <si>
    <t>yn</t>
  </si>
  <si>
    <t>gt</t>
  </si>
  <si>
    <t>#doometernal</t>
  </si>
  <si>
    <t>party</t>
  </si>
  <si>
    <t>today</t>
  </si>
  <si>
    <t>users</t>
  </si>
  <si>
    <t>installation</t>
  </si>
  <si>
    <t>placeâ</t>
  </si>
  <si>
    <t>#doom2</t>
  </si>
  <si>
    <t>#doommarine</t>
  </si>
  <si>
    <t>#doomguy</t>
  </si>
  <si>
    <t>#thefestivaloftheyear</t>
  </si>
  <si>
    <t>15</t>
  </si>
  <si>
    <t>k</t>
  </si>
  <si>
    <t>st</t>
  </si>
  <si>
    <t>ne</t>
  </si>
  <si>
    <t>dc</t>
  </si>
  <si>
    <t>doors</t>
  </si>
  <si>
    <t>open</t>
  </si>
  <si>
    <t>2pm</t>
  </si>
  <si>
    <t>10pm</t>
  </si>
  <si>
    <t>#davucci</t>
  </si>
  <si>
    <t>c</t>
  </si>
  <si>
    <t>per</t>
  </si>
  <si>
    <t>undeb</t>
  </si>
  <si>
    <t>letter</t>
  </si>
  <si>
    <t>congress</t>
  </si>
  <si>
    <t>00</t>
  </si>
  <si>
    <t>w</t>
  </si>
  <si>
    <t>app</t>
  </si>
  <si>
    <t>need</t>
  </si>
  <si>
    <t>install</t>
  </si>
  <si>
    <t>company</t>
  </si>
  <si>
    <t>sanctioned</t>
  </si>
  <si>
    <t>software</t>
  </si>
  <si>
    <t>compliance</t>
  </si>
  <si>
    <t>prompt</t>
  </si>
  <si>
    <t>upon</t>
  </si>
  <si>
    <t>#windows</t>
  </si>
  <si>
    <t>exposa</t>
  </si>
  <si>
    <t>participació</t>
  </si>
  <si>
    <t>projecte</t>
  </si>
  <si>
    <t>#digitalització</t>
  </si>
  <si>
    <t>#capcomteborrell</t>
  </si>
  <si>
    <t>bons</t>
  </si>
  <si>
    <t>pour</t>
  </si>
  <si>
    <t>l'#uac</t>
  </si>
  <si>
    <t>et</t>
  </si>
  <si>
    <t>tenable</t>
  </si>
  <si>
    <t>logo</t>
  </si>
  <si>
    <t>hoodie</t>
  </si>
  <si>
    <t>choice</t>
  </si>
  <si>
    <t>sizes</t>
  </si>
  <si>
    <t>tote</t>
  </si>
  <si>
    <t>bag</t>
  </si>
  <si>
    <t>43</t>
  </si>
  <si>
    <t>thousand</t>
  </si>
  <si>
    <t>civil</t>
  </si>
  <si>
    <t>aircraft</t>
  </si>
  <si>
    <t>sold</t>
  </si>
  <si>
    <t>until</t>
  </si>
  <si>
    <t>2037</t>
  </si>
  <si>
    <t>estimates</t>
  </si>
  <si>
    <t>total</t>
  </si>
  <si>
    <t>cost</t>
  </si>
  <si>
    <t>deliveries</t>
  </si>
  <si>
    <t>read</t>
  </si>
  <si>
    <t>#game</t>
  </si>
  <si>
    <t>last</t>
  </si>
  <si>
    <t>year</t>
  </si>
  <si>
    <t>recap</t>
  </si>
  <si>
    <t>going</t>
  </si>
  <si>
    <t>universidad</t>
  </si>
  <si>
    <t>sobre</t>
  </si>
  <si>
    <t>dyfrig</t>
  </si>
  <si>
    <t>rees</t>
  </si>
  <si>
    <t>ei</t>
  </si>
  <si>
    <t>cyntaf</t>
  </si>
  <si>
    <t>fel</t>
  </si>
  <si>
    <t>ysgrifennydd</t>
  </si>
  <si>
    <t>cyffredinol</t>
  </si>
  <si>
    <t>rhydymain</t>
  </si>
  <si>
    <t>pob</t>
  </si>
  <si>
    <t>bendith</t>
  </si>
  <si>
    <t>iddo</t>
  </si>
  <si>
    <t>yr</t>
  </si>
  <si>
    <t>championnat</t>
  </si>
  <si>
    <t>des</t>
  </si>
  <si>
    <t>#objectifsdedéveloppementdurable</t>
  </si>
  <si>
    <t>2019</t>
  </si>
  <si>
    <t>s</t>
  </si>
  <si>
    <t>#supplementa</t>
  </si>
  <si>
    <t>juventud</t>
  </si>
  <si>
    <t>#psicologia</t>
  </si>
  <si>
    <t>run</t>
  </si>
  <si>
    <t>#google</t>
  </si>
  <si>
    <t>dnc</t>
  </si>
  <si>
    <t>google</t>
  </si>
  <si>
    <t>universal</t>
  </si>
  <si>
    <t>thanks</t>
  </si>
  <si>
    <t>big</t>
  </si>
  <si>
    <t>f</t>
  </si>
  <si>
    <t>gun</t>
  </si>
  <si>
    <t>#e3</t>
  </si>
  <si>
    <t>#doom64</t>
  </si>
  <si>
    <t>#bfg9000</t>
  </si>
  <si>
    <t>#bethesdasoftworks</t>
  </si>
  <si>
    <t>#doom3</t>
  </si>
  <si>
    <t>#videogame</t>
  </si>
  <si>
    <t>#gamercosplay</t>
  </si>
  <si>
    <t>#videogamecosplay</t>
  </si>
  <si>
    <t>#doomcosplay</t>
  </si>
  <si>
    <t>participo</t>
  </si>
  <si>
    <t>feria</t>
  </si>
  <si>
    <t>intituciones</t>
  </si>
  <si>
    <t>llevada</t>
  </si>
  <si>
    <t>cabo</t>
  </si>
  <si>
    <t>#facultaddetrabajosocial</t>
  </si>
  <si>
    <t>co</t>
  </si>
  <si>
    <t>needed</t>
  </si>
  <si>
    <t>resultat</t>
  </si>
  <si>
    <t>#affaire</t>
  </si>
  <si>
    <t>#cames</t>
  </si>
  <si>
    <t>#topanou</t>
  </si>
  <si>
    <t>#salami</t>
  </si>
  <si>
    <t>#kokoroko</t>
  </si>
  <si>
    <t>#banouto</t>
  </si>
  <si>
    <t>#wasexo</t>
  </si>
  <si>
    <t>#team229</t>
  </si>
  <si>
    <t>#bã</t>
  </si>
  <si>
    <t>nin</t>
  </si>
  <si>
    <t>formation</t>
  </si>
  <si>
    <t>osm</t>
  </si>
  <si>
    <t>étudiants</t>
  </si>
  <si>
    <t>#géomatique</t>
  </si>
  <si>
    <t>l'#igate</t>
  </si>
  <si>
    <t>par</t>
  </si>
  <si>
    <t>ainamon</t>
  </si>
  <si>
    <t>jean</t>
  </si>
  <si>
    <t>présentation</t>
  </si>
  <si>
    <t>researcher</t>
  </si>
  <si>
    <t>discusses</t>
  </si>
  <si>
    <t>technique</t>
  </si>
  <si>
    <t>bypassing</t>
  </si>
  <si>
    <t>microsoft's</t>
  </si>
  <si>
    <t>user</t>
  </si>
  <si>
    <t>account</t>
  </si>
  <si>
    <t>bypass</t>
  </si>
  <si>
    <t>#escalateprivileges</t>
  </si>
  <si>
    <t>using</t>
  </si>
  <si>
    <t>#metasploit</t>
  </si>
  <si>
    <t>#doometernalâ</t>
  </si>
  <si>
    <t>tã</t>
  </si>
  <si>
    <t>_</t>
  </si>
  <si>
    <t>ù</t>
  </si>
  <si>
    <t>feed</t>
  </si>
  <si>
    <t>care</t>
  </si>
  <si>
    <t>750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</si>
  <si>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</si>
  <si>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</si>
  <si>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</si>
  <si>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</si>
  <si>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</si>
  <si>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</si>
  <si>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</si>
  <si>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</si>
  <si>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</si>
  <si>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</si>
  <si>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</si>
  <si>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</si>
  <si>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</si>
  <si>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</si>
  <si>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</si>
  <si>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</si>
  <si>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</si>
  <si>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</si>
  <si>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</si>
  <si>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</si>
  <si>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</si>
  <si>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</si>
  <si>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</si>
  <si>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</si>
  <si>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</si>
  <si>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</si>
  <si>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</si>
  <si>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</si>
  <si>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</si>
  <si>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</si>
  <si>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</si>
  <si>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</si>
  <si>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</si>
  <si>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6-Nov</t>
  </si>
  <si>
    <t>8 AM</t>
  </si>
  <si>
    <t>9-Nov</t>
  </si>
  <si>
    <t>1 PM</t>
  </si>
  <si>
    <t>May</t>
  </si>
  <si>
    <t>29-May</t>
  </si>
  <si>
    <t>3 PM</t>
  </si>
  <si>
    <t>Jun</t>
  </si>
  <si>
    <t>4-Jun</t>
  </si>
  <si>
    <t>2 PM</t>
  </si>
  <si>
    <t>4 PM</t>
  </si>
  <si>
    <t>6 PM</t>
  </si>
  <si>
    <t>5-Jun</t>
  </si>
  <si>
    <t>11 AM</t>
  </si>
  <si>
    <t>12 PM</t>
  </si>
  <si>
    <t>8 PM</t>
  </si>
  <si>
    <t>9 PM</t>
  </si>
  <si>
    <t>6-Jun</t>
  </si>
  <si>
    <t>12 AM</t>
  </si>
  <si>
    <t>7-Jun</t>
  </si>
  <si>
    <t>5 PM</t>
  </si>
  <si>
    <t>8-Jun</t>
  </si>
  <si>
    <t>2 AM</t>
  </si>
  <si>
    <t>11 PM</t>
  </si>
  <si>
    <t>9-Jun</t>
  </si>
  <si>
    <t>9 AM</t>
  </si>
  <si>
    <t>10-Jun</t>
  </si>
  <si>
    <t>5 AM</t>
  </si>
  <si>
    <t>11-Jun</t>
  </si>
  <si>
    <t>12-Jun</t>
  </si>
  <si>
    <t>7 PM</t>
  </si>
  <si>
    <t>13-Jun</t>
  </si>
  <si>
    <t>1 AM</t>
  </si>
  <si>
    <t>14-Jun</t>
  </si>
  <si>
    <t>15-Jun</t>
  </si>
  <si>
    <t>16-Jun</t>
  </si>
  <si>
    <t>17-Jun</t>
  </si>
  <si>
    <t>128, 128, 128</t>
  </si>
  <si>
    <t>Red</t>
  </si>
  <si>
    <t>G1: #uac #doom #doomslayer ø #idsoftware #bethesda spillfestival ultimate afrique caribbean</t>
  </si>
  <si>
    <t>G2: els capsbesq professionals durant aquests dies administratius #capsbe participen les</t>
  </si>
  <si>
    <t>G3: ã les</t>
  </si>
  <si>
    <t>G4: 2a intervenció darrera taula #3jornadaseaus_cat càrrec sra #maribel_diaz cap #uac</t>
  </si>
  <si>
    <t>G6: #youtube avoid bumper ads short unstoppable turn view through attribution</t>
  </si>
  <si>
    <t>G7: now dhsgov hhsgov lay out gravity funding needs #migrants surge</t>
  </si>
  <si>
    <t>G8: burrito #uac day kfox14 chipotletweets realdonaldtrump whats costs usa house</t>
  </si>
  <si>
    <t>G9: aux #sanusong était côté #cliven #uac lors dernière phase #codd</t>
  </si>
  <si>
    <t>G10: #newyorkcity job opening still looking #useracquisition manager #googleads #uac experience</t>
  </si>
  <si>
    <t>G11: users need install company sanctioned software compliance #uac prompt upon</t>
  </si>
  <si>
    <t>G12: tenable researcher ce2wells discusses new technique bypassing microsoft's user account</t>
  </si>
  <si>
    <t>G13: stock doom uac logo hoodie choice sizes tote bag #doom</t>
  </si>
  <si>
    <t>G14: gt more 43 thousand new civil aircraft sold until 2037</t>
  </si>
  <si>
    <t>G15: yn undeb #uac dyfrig rees ei cyntaf fel ysgrifennydd cyffredinol</t>
  </si>
  <si>
    <t>G17: pbpcoahuila1 participo feria intituciones llevada cabo #facultaddetrabajosocial #uac</t>
  </si>
  <si>
    <t>G18: #affaire #cames #topanou #salami #kokoroko #banouto banoutobenin #wasexo #team229 #uac</t>
  </si>
  <si>
    <t>G19: à afoutoug et formation osm pour les étudiants #géomatique l'#igate</t>
  </si>
  <si>
    <t>Autofill Workbook Results</t>
  </si>
  <si>
    <t>Edge Weight▓1▓2▓0▓True▓Gray▓Red▓▓Edge Weight▓1▓2▓0▓3▓10▓False▓Edge Weight▓1▓2▓0▓35▓12▓False▓▓0▓0▓0▓True▓Black▓Black▓▓Followers▓1▓1756203▓0▓162▓1000▓False▓▓0▓0▓0▓0▓0▓False▓▓0▓0▓0▓0▓0▓False▓▓0▓0▓0▓0▓0▓False</t>
  </si>
  <si>
    <t>GraphSource░GraphServerTwitterSearch▓GraphTerm░#UAC▓ImportDescription░The graph represents a network of 102 Twitter users whose tweets in the requested range contained "#UAC", or who were replied to or mentioned in those tweets.  The network was obtained from the NodeXL Graph Server on Tuesday, 18 June 2019 at 01:48 UTC.
The requested start date was Tuesday, 18 June 2019 at 00:01 UTC and the maximum number of days (going backward) was 14.
The maximum number of tweets collected was 5,000.
The tweets in the network were tweeted over the 13-day, 4-hour, 1-minute period from Tuesday, 04 June 2019 at 08:10 UTC to Monday, 17 June 2019 at 12:11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</si>
</sst>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934994"/>
        <c:axId val="18979491"/>
      </c:barChart>
      <c:catAx>
        <c:axId val="31934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79491"/>
        <c:crosses val="autoZero"/>
        <c:auto val="1"/>
        <c:lblOffset val="100"/>
        <c:noMultiLvlLbl val="0"/>
      </c:catAx>
      <c:valAx>
        <c:axId val="18979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3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#UAC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4"/>
                <c:pt idx="0">
                  <c:v>8 AM
6-Nov
Nov
2018</c:v>
                </c:pt>
                <c:pt idx="1">
                  <c:v>1 PM
9-Nov</c:v>
                </c:pt>
                <c:pt idx="2">
                  <c:v>3 PM
29-May
May
2019</c:v>
                </c:pt>
                <c:pt idx="3">
                  <c:v>8 AM
4-Jun
Jun</c:v>
                </c:pt>
                <c:pt idx="4">
                  <c:v>1 PM</c:v>
                </c:pt>
                <c:pt idx="5">
                  <c:v>2 PM</c:v>
                </c:pt>
                <c:pt idx="6">
                  <c:v>4 PM</c:v>
                </c:pt>
                <c:pt idx="7">
                  <c:v>6 PM</c:v>
                </c:pt>
                <c:pt idx="8">
                  <c:v>8 AM
5-Jun</c:v>
                </c:pt>
                <c:pt idx="9">
                  <c:v>11 AM</c:v>
                </c:pt>
                <c:pt idx="10">
                  <c:v>12 PM</c:v>
                </c:pt>
                <c:pt idx="11">
                  <c:v>1 PM</c:v>
                </c:pt>
                <c:pt idx="12">
                  <c:v>2 PM</c:v>
                </c:pt>
                <c:pt idx="13">
                  <c:v>8 PM</c:v>
                </c:pt>
                <c:pt idx="14">
                  <c:v>9 PM</c:v>
                </c:pt>
                <c:pt idx="15">
                  <c:v>12 AM
6-Jun</c:v>
                </c:pt>
                <c:pt idx="16">
                  <c:v>8 AM</c:v>
                </c:pt>
                <c:pt idx="17">
                  <c:v>11 AM</c:v>
                </c:pt>
                <c:pt idx="18">
                  <c:v>12 PM</c:v>
                </c:pt>
                <c:pt idx="19">
                  <c:v>1 PM</c:v>
                </c:pt>
                <c:pt idx="20">
                  <c:v>4 PM</c:v>
                </c:pt>
                <c:pt idx="21">
                  <c:v>8 PM</c:v>
                </c:pt>
                <c:pt idx="22">
                  <c:v>9 PM</c:v>
                </c:pt>
                <c:pt idx="23">
                  <c:v>11 AM
7-Jun</c:v>
                </c:pt>
                <c:pt idx="24">
                  <c:v>12 PM</c:v>
                </c:pt>
                <c:pt idx="25">
                  <c:v>1 PM</c:v>
                </c:pt>
                <c:pt idx="26">
                  <c:v>2 PM</c:v>
                </c:pt>
                <c:pt idx="27">
                  <c:v>5 PM</c:v>
                </c:pt>
                <c:pt idx="28">
                  <c:v>9 PM</c:v>
                </c:pt>
                <c:pt idx="29">
                  <c:v>2 AM
8-Jun</c:v>
                </c:pt>
                <c:pt idx="30">
                  <c:v>8 PM</c:v>
                </c:pt>
                <c:pt idx="31">
                  <c:v>11 PM</c:v>
                </c:pt>
                <c:pt idx="32">
                  <c:v>9 AM
9-Jun</c:v>
                </c:pt>
                <c:pt idx="33">
                  <c:v>2 PM</c:v>
                </c:pt>
                <c:pt idx="34">
                  <c:v>5 PM</c:v>
                </c:pt>
                <c:pt idx="35">
                  <c:v>5 AM
10-Jun</c:v>
                </c:pt>
                <c:pt idx="36">
                  <c:v>3 PM</c:v>
                </c:pt>
                <c:pt idx="37">
                  <c:v>5 PM</c:v>
                </c:pt>
                <c:pt idx="38">
                  <c:v>9 PM</c:v>
                </c:pt>
                <c:pt idx="39">
                  <c:v>2 PM
11-Jun</c:v>
                </c:pt>
                <c:pt idx="40">
                  <c:v>3 PM</c:v>
                </c:pt>
                <c:pt idx="41">
                  <c:v>6 PM</c:v>
                </c:pt>
                <c:pt idx="42">
                  <c:v>9 PM</c:v>
                </c:pt>
                <c:pt idx="43">
                  <c:v>11 PM</c:v>
                </c:pt>
                <c:pt idx="44">
                  <c:v>12 AM
12-Jun</c:v>
                </c:pt>
                <c:pt idx="45">
                  <c:v>3 PM</c:v>
                </c:pt>
                <c:pt idx="46">
                  <c:v>7 PM</c:v>
                </c:pt>
                <c:pt idx="47">
                  <c:v>9 PM</c:v>
                </c:pt>
                <c:pt idx="48">
                  <c:v>12 AM
13-Jun</c:v>
                </c:pt>
                <c:pt idx="49">
                  <c:v>1 AM</c:v>
                </c:pt>
                <c:pt idx="50">
                  <c:v>11 AM</c:v>
                </c:pt>
                <c:pt idx="51">
                  <c:v>12 PM</c:v>
                </c:pt>
                <c:pt idx="52">
                  <c:v>8 AM
14-Jun</c:v>
                </c:pt>
                <c:pt idx="53">
                  <c:v>11 AM</c:v>
                </c:pt>
                <c:pt idx="54">
                  <c:v>2 PM</c:v>
                </c:pt>
                <c:pt idx="55">
                  <c:v>3 PM</c:v>
                </c:pt>
                <c:pt idx="56">
                  <c:v>4 PM</c:v>
                </c:pt>
                <c:pt idx="57">
                  <c:v>12 AM
15-Jun</c:v>
                </c:pt>
                <c:pt idx="58">
                  <c:v>4 PM</c:v>
                </c:pt>
                <c:pt idx="59">
                  <c:v>5 PM</c:v>
                </c:pt>
                <c:pt idx="60">
                  <c:v>6 PM</c:v>
                </c:pt>
                <c:pt idx="61">
                  <c:v>9 PM</c:v>
                </c:pt>
                <c:pt idx="62">
                  <c:v>3 PM
16-Jun</c:v>
                </c:pt>
                <c:pt idx="63">
                  <c:v>12 PM
17-Jun</c:v>
                </c:pt>
              </c:strCache>
            </c:strRef>
          </c:cat>
          <c:val>
            <c:numRef>
              <c:f>'Time Series'!$B$26:$B$112</c:f>
              <c:numCache>
                <c:formatCode>General</c:formatCode>
                <c:ptCount val="64"/>
                <c:pt idx="0">
                  <c:v>1</c:v>
                </c:pt>
                <c:pt idx="1">
                  <c:v>1</c:v>
                </c:pt>
                <c:pt idx="2">
                  <c:v>1</c:v>
                </c:pt>
                <c:pt idx="3">
                  <c:v>1</c:v>
                </c:pt>
                <c:pt idx="4">
                  <c:v>1</c:v>
                </c:pt>
                <c:pt idx="5">
                  <c:v>3</c:v>
                </c:pt>
                <c:pt idx="6">
                  <c:v>1</c:v>
                </c:pt>
                <c:pt idx="7">
                  <c:v>1</c:v>
                </c:pt>
                <c:pt idx="8">
                  <c:v>1</c:v>
                </c:pt>
                <c:pt idx="9">
                  <c:v>1</c:v>
                </c:pt>
                <c:pt idx="10">
                  <c:v>2</c:v>
                </c:pt>
                <c:pt idx="11">
                  <c:v>2</c:v>
                </c:pt>
                <c:pt idx="12">
                  <c:v>1</c:v>
                </c:pt>
                <c:pt idx="13">
                  <c:v>1</c:v>
                </c:pt>
                <c:pt idx="14">
                  <c:v>1</c:v>
                </c:pt>
                <c:pt idx="15">
                  <c:v>1</c:v>
                </c:pt>
                <c:pt idx="16">
                  <c:v>4</c:v>
                </c:pt>
                <c:pt idx="17">
                  <c:v>1</c:v>
                </c:pt>
                <c:pt idx="18">
                  <c:v>1</c:v>
                </c:pt>
                <c:pt idx="19">
                  <c:v>1</c:v>
                </c:pt>
                <c:pt idx="20">
                  <c:v>1</c:v>
                </c:pt>
                <c:pt idx="21">
                  <c:v>1</c:v>
                </c:pt>
                <c:pt idx="22">
                  <c:v>2</c:v>
                </c:pt>
                <c:pt idx="23">
                  <c:v>1</c:v>
                </c:pt>
                <c:pt idx="24">
                  <c:v>3</c:v>
                </c:pt>
                <c:pt idx="25">
                  <c:v>1</c:v>
                </c:pt>
                <c:pt idx="26">
                  <c:v>1</c:v>
                </c:pt>
                <c:pt idx="27">
                  <c:v>2</c:v>
                </c:pt>
                <c:pt idx="28">
                  <c:v>1</c:v>
                </c:pt>
                <c:pt idx="29">
                  <c:v>1</c:v>
                </c:pt>
                <c:pt idx="30">
                  <c:v>1</c:v>
                </c:pt>
                <c:pt idx="31">
                  <c:v>1</c:v>
                </c:pt>
                <c:pt idx="32">
                  <c:v>1</c:v>
                </c:pt>
                <c:pt idx="33">
                  <c:v>2</c:v>
                </c:pt>
                <c:pt idx="34">
                  <c:v>1</c:v>
                </c:pt>
                <c:pt idx="35">
                  <c:v>1</c:v>
                </c:pt>
                <c:pt idx="36">
                  <c:v>2</c:v>
                </c:pt>
                <c:pt idx="37">
                  <c:v>1</c:v>
                </c:pt>
                <c:pt idx="38">
                  <c:v>1</c:v>
                </c:pt>
                <c:pt idx="39">
                  <c:v>3</c:v>
                </c:pt>
                <c:pt idx="40">
                  <c:v>1</c:v>
                </c:pt>
                <c:pt idx="41">
                  <c:v>1</c:v>
                </c:pt>
                <c:pt idx="42">
                  <c:v>1</c:v>
                </c:pt>
                <c:pt idx="43">
                  <c:v>1</c:v>
                </c:pt>
                <c:pt idx="44">
                  <c:v>2</c:v>
                </c:pt>
                <c:pt idx="45">
                  <c:v>1</c:v>
                </c:pt>
                <c:pt idx="46">
                  <c:v>1</c:v>
                </c:pt>
                <c:pt idx="47">
                  <c:v>1</c:v>
                </c:pt>
                <c:pt idx="48">
                  <c:v>1</c:v>
                </c:pt>
                <c:pt idx="49">
                  <c:v>2</c:v>
                </c:pt>
                <c:pt idx="50">
                  <c:v>3</c:v>
                </c:pt>
                <c:pt idx="51">
                  <c:v>2</c:v>
                </c:pt>
                <c:pt idx="52">
                  <c:v>1</c:v>
                </c:pt>
                <c:pt idx="53">
                  <c:v>1</c:v>
                </c:pt>
                <c:pt idx="54">
                  <c:v>1</c:v>
                </c:pt>
                <c:pt idx="55">
                  <c:v>1</c:v>
                </c:pt>
                <c:pt idx="56">
                  <c:v>1</c:v>
                </c:pt>
                <c:pt idx="57">
                  <c:v>1</c:v>
                </c:pt>
                <c:pt idx="58">
                  <c:v>1</c:v>
                </c:pt>
                <c:pt idx="59">
                  <c:v>1</c:v>
                </c:pt>
                <c:pt idx="60">
                  <c:v>1</c:v>
                </c:pt>
                <c:pt idx="61">
                  <c:v>1</c:v>
                </c:pt>
                <c:pt idx="62">
                  <c:v>1</c:v>
                </c:pt>
                <c:pt idx="63">
                  <c:v>1</c:v>
                </c:pt>
              </c:numCache>
            </c:numRef>
          </c:val>
        </c:ser>
        <c:axId val="12688780"/>
        <c:axId val="47090157"/>
      </c:barChart>
      <c:catAx>
        <c:axId val="12688780"/>
        <c:scaling>
          <c:orientation val="minMax"/>
        </c:scaling>
        <c:axPos val="b"/>
        <c:delete val="0"/>
        <c:numFmt formatCode="General" sourceLinked="1"/>
        <c:majorTickMark val="out"/>
        <c:minorTickMark val="none"/>
        <c:tickLblPos val="nextTo"/>
        <c:crossAx val="47090157"/>
        <c:crosses val="autoZero"/>
        <c:auto val="1"/>
        <c:lblOffset val="100"/>
        <c:noMultiLvlLbl val="0"/>
      </c:catAx>
      <c:valAx>
        <c:axId val="47090157"/>
        <c:scaling>
          <c:orientation val="minMax"/>
        </c:scaling>
        <c:axPos val="l"/>
        <c:majorGridlines/>
        <c:delete val="0"/>
        <c:numFmt formatCode="General" sourceLinked="1"/>
        <c:majorTickMark val="out"/>
        <c:minorTickMark val="none"/>
        <c:tickLblPos val="nextTo"/>
        <c:crossAx val="12688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597692"/>
        <c:axId val="60943773"/>
      </c:barChart>
      <c:catAx>
        <c:axId val="365976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43773"/>
        <c:crosses val="autoZero"/>
        <c:auto val="1"/>
        <c:lblOffset val="100"/>
        <c:noMultiLvlLbl val="0"/>
      </c:catAx>
      <c:valAx>
        <c:axId val="6094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623046"/>
        <c:axId val="37498551"/>
      </c:barChart>
      <c:catAx>
        <c:axId val="11623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98551"/>
        <c:crosses val="autoZero"/>
        <c:auto val="1"/>
        <c:lblOffset val="100"/>
        <c:noMultiLvlLbl val="0"/>
      </c:catAx>
      <c:valAx>
        <c:axId val="37498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3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42640"/>
        <c:axId val="17483761"/>
      </c:barChart>
      <c:catAx>
        <c:axId val="19426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83761"/>
        <c:crosses val="autoZero"/>
        <c:auto val="1"/>
        <c:lblOffset val="100"/>
        <c:noMultiLvlLbl val="0"/>
      </c:catAx>
      <c:valAx>
        <c:axId val="1748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136122"/>
        <c:axId val="6898507"/>
      </c:barChart>
      <c:catAx>
        <c:axId val="231361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898507"/>
        <c:crosses val="autoZero"/>
        <c:auto val="1"/>
        <c:lblOffset val="100"/>
        <c:noMultiLvlLbl val="0"/>
      </c:catAx>
      <c:valAx>
        <c:axId val="6898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086564"/>
        <c:axId val="21908165"/>
      </c:barChart>
      <c:catAx>
        <c:axId val="62086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08165"/>
        <c:crosses val="autoZero"/>
        <c:auto val="1"/>
        <c:lblOffset val="100"/>
        <c:noMultiLvlLbl val="0"/>
      </c:catAx>
      <c:valAx>
        <c:axId val="21908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955758"/>
        <c:axId val="29730911"/>
      </c:barChart>
      <c:catAx>
        <c:axId val="629557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30911"/>
        <c:crosses val="autoZero"/>
        <c:auto val="1"/>
        <c:lblOffset val="100"/>
        <c:noMultiLvlLbl val="0"/>
      </c:catAx>
      <c:valAx>
        <c:axId val="29730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55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251608"/>
        <c:axId val="59393561"/>
      </c:barChart>
      <c:catAx>
        <c:axId val="66251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93561"/>
        <c:crosses val="autoZero"/>
        <c:auto val="1"/>
        <c:lblOffset val="100"/>
        <c:noMultiLvlLbl val="0"/>
      </c:catAx>
      <c:valAx>
        <c:axId val="5939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780002"/>
        <c:axId val="46149107"/>
      </c:barChart>
      <c:catAx>
        <c:axId val="64780002"/>
        <c:scaling>
          <c:orientation val="minMax"/>
        </c:scaling>
        <c:axPos val="b"/>
        <c:delete val="1"/>
        <c:majorTickMark val="out"/>
        <c:minorTickMark val="none"/>
        <c:tickLblPos val="none"/>
        <c:crossAx val="46149107"/>
        <c:crosses val="autoZero"/>
        <c:auto val="1"/>
        <c:lblOffset val="100"/>
        <c:noMultiLvlLbl val="0"/>
      </c:catAx>
      <c:valAx>
        <c:axId val="46149107"/>
        <c:scaling>
          <c:orientation val="minMax"/>
        </c:scaling>
        <c:axPos val="l"/>
        <c:delete val="1"/>
        <c:majorTickMark val="out"/>
        <c:minorTickMark val="none"/>
        <c:tickLblPos val="none"/>
        <c:crossAx val="64780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5">
  <cacheSource type="worksheet">
    <worksheetSource ref="A2:BL8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3">
        <s v="uac uac"/>
        <s v="uac"/>
        <s v="uac danses bã©nin afrique culture unesco"/>
        <s v="uac terokaiangkasaagungkanpencipta finalexamjanganlupa"/>
        <s v="seminariocriticadecine cineuniautonoma uac uniautonoma"/>
        <s v="moncongo rdc congo kinshasa rdcongo uac luminous eclairage maison television can samsung sony xper skyworth westpool football africacup"/>
        <s v="doom doometernal"/>
        <s v="doom doometernal uac game gamer gamersunite gamingcommunity twitch streamer affiliateswanted hoodies gamerhoodie stickemup"/>
        <s v="uac escalateprivileges windows metasploit"/>
        <s v="uac bodypump"/>
        <s v="fgr dependenciafederal lamentaasesinato mujerejecutadaerasuboficialdelafgr uac unidaddeanã¡lisiscriminal"/>
        <s v="orr uac immigration"/>
        <s v="youtube"/>
        <s v="tenableresearch cyberexposure uac useraccountcontrol"/>
        <m/>
        <s v="youtube mobilespree19 googleads uac"/>
        <s v="géomatique igate uac"/>
        <s v="bã©nin affaire cames topanou salami kokoroko tribunal banouto wasexo team229 uac"/>
        <s v="bénin affaire cames procès topanou salami kokoroko banouto rfi bbc france24 africa24 ortb bb24 wasexo team229 zapping229 uac universitelome togo dandignamou enseignementsuperieur education"/>
        <s v="capsbe xiiijornadasaas"/>
        <s v="formació ecografies caplescorts uac"/>
        <s v="doom uac nintendoswitch"/>
        <s v="uac digitalització capcomteborrell"/>
        <s v="uac ican"/>
        <s v="uac epg"/>
        <s v="doom ps4 xbox idsoftware uac bethesda doomcollector doom25"/>
        <s v="smoothjazz uac somuchjoy ellencooper thesoundofla spofify amazon cdbaby doublementertainment"/>
        <s v="capsbe xiiijornadasaas talento uac"/>
        <s v="6tosemestre terapiaykinesiologiaii groupb fisioterapia uac"/>
        <s v="uac security windows grouppolicy"/>
        <s v="facultaddetrabajosocial uac fuertecoahuilaes"/>
        <s v="facultaddetrabajosocial uac"/>
        <s v="doom doometernal e3 doomslayer doommarine doomguy doom2 doom64 uac bfg9000 idsoftware bethesda bethesdasoftworks doom3 videogame gamercosplay videogamecosplay doomcosplay"/>
        <s v="uac putin odin sso waffenss wehrmacht gestapo fourthreich wwiii kremlin 234links tuesdaymotivation guardian"/>
        <s v="webpals google uac marketing digitalmarketing"/>
        <s v="unionofaffirmingchristians equalityact inclusiveagingact lgbtq uac"/>
        <s v="uac assets impact google ads universalappcampaign aso appstoreoptimization"/>
        <s v="newyorkcity useracquisition googleads uac"/>
        <s v="newyorkcity useracquisition googleads uac ua nyc gamedev gamejobs mobileapps"/>
        <s v="psicologia uac"/>
        <s v="festidanzas2019 saludoalcusco uac"/>
        <s v="contabilidad uac"/>
        <s v="ecomarport generalassembly madeira arditi apram uac puertoscanarios indp aplp fgf pdaç"/>
        <s v="migrants uac"/>
        <s v="migrants uac supplemental"/>
        <s v="sanusong cliven uac codd objectifsdedéveloppementdurable odd ongsanus educenvir"/>
        <s v="sanusong cliven uac codd objectifsdedéveloppementdurable"/>
        <s v="kafegc safetycouncil safetyoccupation oando leventis uac nnpc chevron hse nebosh iosh aoshuk ifrc savinglife workplace airport hotels"/>
        <s v="3jornadaseaus_cat maribel_diaz uac scga"/>
        <s v="3jornadaseaus_cat maribel_diaz uac"/>
        <s v="uac denuncia rateros camporredondo saltillo coahuila"/>
        <s v="thefestivaloftheyear davucci uac"/>
        <s v="doomslayer doom doom2 doom2016 doometernal idsoftware videogames gaming fun doomslayer doommarine doomguy ripandtear uac hell argentenergy bethesda meme demons rip and tear amazing doom doomslayer slayer xboxone ga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19-06-04T08:10:13.000"/>
        <d v="2019-06-04T13:03:34.000"/>
        <d v="2019-06-04T14:15:38.000"/>
        <d v="2019-06-04T16:33:43.000"/>
        <d v="2019-06-04T18:57:58.000"/>
        <d v="2019-06-05T11:01:01.000"/>
        <d v="2019-06-05T12:24:08.000"/>
        <d v="2019-06-05T08:33:33.000"/>
        <d v="2019-06-05T12:30:54.000"/>
        <d v="2019-06-05T13:00:56.000"/>
        <d v="2019-06-05T13:01:00.000"/>
        <d v="2019-06-05T14:47:55.000"/>
        <d v="2019-06-05T21:12:30.000"/>
        <d v="2019-06-06T00:43:39.000"/>
        <d v="2019-06-06T08:30:10.000"/>
        <d v="2019-06-06T08:34:51.000"/>
        <d v="2019-06-06T08:51:12.000"/>
        <d v="2019-06-06T11:59:39.000"/>
        <d v="2019-06-06T12:01:28.000"/>
        <d v="2018-11-09T13:41:54.000"/>
        <d v="2019-06-06T13:40:49.000"/>
        <d v="2019-06-06T08:19:47.000"/>
        <d v="2019-06-06T20:39:41.000"/>
        <d v="2019-06-06T21:20:31.000"/>
        <d v="2019-06-06T21:33:46.000"/>
        <d v="2019-06-05T20:08:33.000"/>
        <d v="2019-06-07T11:15:24.000"/>
        <d v="2019-06-07T12:38:00.000"/>
        <d v="2019-06-06T16:00:49.000"/>
        <d v="2019-06-07T13:49:34.000"/>
        <d v="2019-06-07T14:42:37.000"/>
        <d v="2019-06-07T17:33:58.000"/>
        <d v="2019-06-07T17:50:32.000"/>
        <d v="2019-06-07T21:04:17.000"/>
        <d v="2019-06-08T02:43:43.000"/>
        <d v="2019-06-08T20:59:26.000"/>
        <d v="2019-06-08T23:00:26.000"/>
        <d v="2019-06-09T09:52:26.000"/>
        <d v="2019-06-07T12:46:21.000"/>
        <d v="2019-06-09T14:23:18.000"/>
        <d v="2019-06-09T14:23:07.000"/>
        <d v="2019-06-07T12:18:05.000"/>
        <d v="2019-06-09T17:14:18.000"/>
        <d v="2019-06-10T05:12:26.000"/>
        <d v="2019-06-10T15:33:52.000"/>
        <d v="2019-06-10T15:33:30.000"/>
        <d v="2019-06-10T17:51:17.000"/>
        <d v="2019-05-29T15:31:37.000"/>
        <d v="2019-06-10T21:53:59.000"/>
        <d v="2019-06-11T14:07:28.000"/>
        <d v="2019-06-11T14:10:10.000"/>
        <d v="2019-06-11T14:23:00.000"/>
        <d v="2019-06-11T15:19:09.000"/>
        <d v="2019-06-11T18:46:46.000"/>
        <d v="2019-06-11T21:08:01.000"/>
        <d v="2019-06-12T00:20:08.000"/>
        <d v="2019-06-11T23:40:25.000"/>
        <d v="2019-06-12T00:38:21.000"/>
        <d v="2019-06-04T14:48:28.000"/>
        <d v="2019-06-04T14:48:45.000"/>
        <d v="2019-06-12T15:16:41.000"/>
        <d v="2019-06-12T19:12:23.000"/>
        <d v="2019-06-12T21:38:04.000"/>
        <d v="2019-06-13T01:27:39.000"/>
        <d v="2019-06-13T00:35:02.000"/>
        <d v="2019-06-13T01:28:19.000"/>
        <d v="2019-06-13T11:22:03.000"/>
        <d v="2019-06-13T11:24:22.000"/>
        <d v="2019-06-13T11:48:43.000"/>
        <d v="2019-06-13T12:11:30.000"/>
        <d v="2019-06-13T12:47:54.000"/>
        <d v="2019-06-14T08:50:12.000"/>
        <d v="2019-06-14T11:25:56.000"/>
        <d v="2019-06-14T14:29:26.000"/>
        <d v="2019-06-14T15:00:09.000"/>
        <d v="2019-06-14T16:16:07.000"/>
        <d v="2019-06-15T00:43:49.000"/>
        <d v="2019-06-15T16:14:38.000"/>
        <d v="2019-06-15T17:54:19.000"/>
        <d v="2019-06-15T18:53:50.000"/>
        <d v="2019-06-15T21:26:29.000"/>
        <d v="2019-06-16T15:21:06.000"/>
        <d v="2018-11-06T08:45:58.000"/>
        <d v="2019-06-17T12:11:57.000"/>
      </sharedItems>
      <fieldGroup par="66" base="22">
        <rangePr groupBy="hours" autoEnd="1" autoStart="1" startDate="2018-11-06T08:45:58.000" endDate="2019-06-17T12:11:57.000"/>
        <groupItems count="26">
          <s v="&lt;11/6/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6T08:45:58.000" endDate="2019-06-17T12:11:57.000"/>
        <groupItems count="368">
          <s v="&lt;1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6T08:45:58.000" endDate="2019-06-17T12:11:57.000"/>
        <groupItems count="14">
          <s v="&lt;11/6/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6T08:45:58.000" endDate="2019-06-17T12:11:57.000"/>
        <groupItems count="4">
          <s v="&lt;11/6/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realityinaction"/>
    <s v="hhs"/>
    <m/>
    <m/>
    <m/>
    <m/>
    <m/>
    <m/>
    <m/>
    <m/>
    <s v="No"/>
    <n v="3"/>
    <m/>
    <m/>
    <x v="0"/>
    <d v="2019-06-04T08:10:13.000"/>
    <s v="@KFOX14 @ChipotleTweets @realDonaldTrump .... Burrito ? WHATS DOES A #UAC COSTS USA TO _x000a_HOUSE, FEED, CARE FOR A DAY BY @HHS ?_x000a_BURRITO ~ WHAT $0.25 more maybe ?_x000a_#UAC ~  $ 750.00 per day X 365 a yr =  $ 273,750.00"/>
    <m/>
    <m/>
    <x v="0"/>
    <m/>
    <s v="http://pbs.twimg.com/profile_images/682457949202198528/jeebXkSM_normal.png"/>
    <x v="0"/>
    <s v="https://twitter.com/#!/realityinaction/status/1135821041396326400"/>
    <m/>
    <m/>
    <s v="1135821041396326400"/>
    <s v="1135748005208895489"/>
    <b v="0"/>
    <n v="1"/>
    <s v="20079730"/>
    <b v="0"/>
    <s v="en"/>
    <m/>
    <s v=""/>
    <b v="0"/>
    <n v="1"/>
    <s v=""/>
    <s v="Twitter for iPad"/>
    <b v="0"/>
    <s v="1135748005208895489"/>
    <s v="Tweet"/>
    <n v="0"/>
    <n v="0"/>
    <m/>
    <m/>
    <m/>
    <m/>
    <m/>
    <m/>
    <m/>
    <m/>
    <n v="1"/>
    <s v="8"/>
    <s v="8"/>
    <m/>
    <m/>
    <m/>
    <m/>
    <m/>
    <m/>
    <m/>
    <m/>
    <m/>
  </r>
  <r>
    <s v="realityinaction"/>
    <s v="realdonaldtrump"/>
    <m/>
    <m/>
    <m/>
    <m/>
    <m/>
    <m/>
    <m/>
    <m/>
    <s v="No"/>
    <n v="5"/>
    <m/>
    <m/>
    <x v="0"/>
    <d v="2019-06-04T13:03:34.000"/>
    <s v="RT @realityinACTION: @KFOX14 @ChipotleTweets @realDonaldTrump .... Burrito ? WHATS DOES A #UAC COSTS USA TO _x000a_HOUSE, FEED, CARE FOR A DAY BYâ€¦"/>
    <m/>
    <m/>
    <x v="1"/>
    <m/>
    <s v="http://pbs.twimg.com/profile_images/682457949202198528/jeebXkSM_normal.png"/>
    <x v="1"/>
    <s v="https://twitter.com/#!/realityinaction/status/1135894866423103493"/>
    <m/>
    <m/>
    <s v="1135894866423103493"/>
    <m/>
    <b v="0"/>
    <n v="0"/>
    <s v=""/>
    <b v="0"/>
    <s v="en"/>
    <m/>
    <s v=""/>
    <b v="0"/>
    <n v="1"/>
    <s v="1135821041396326400"/>
    <s v="Twitter for iPad"/>
    <b v="0"/>
    <s v="1135821041396326400"/>
    <s v="Tweet"/>
    <n v="0"/>
    <n v="0"/>
    <m/>
    <m/>
    <m/>
    <m/>
    <m/>
    <m/>
    <m/>
    <m/>
    <n v="2"/>
    <s v="8"/>
    <s v="8"/>
    <m/>
    <m/>
    <m/>
    <m/>
    <m/>
    <m/>
    <m/>
    <m/>
    <m/>
  </r>
  <r>
    <s v="ribolivier"/>
    <s v="229"/>
    <m/>
    <m/>
    <m/>
    <m/>
    <m/>
    <m/>
    <m/>
    <m/>
    <s v="No"/>
    <n v="10"/>
    <m/>
    <m/>
    <x v="0"/>
    <d v="2019-06-04T14:15:38.000"/>
    <s v="Ã§a va danser grave Ã  l'#UAC. Les Ã©tudiants organisent un festival pour les #danses nationales du #BÃ©nin.  #Afrique #Culture, @angeliquekidjo #UNESCO @gouvbenin @wasexo @RFIAfrique @bbcafrique @ab_benin @229_x000a_https://t.co/OevxnZKwaY"/>
    <s v="https://www.banouto.info/article/culture/20190604-bnin-danses-nationales-tradi-univers-un-festival-des-tudiants-de-l-eace--suivre/"/>
    <s v="banouto.info"/>
    <x v="2"/>
    <m/>
    <s v="http://pbs.twimg.com/profile_images/662400467276812288/JJkBT_8s_normal.jpg"/>
    <x v="2"/>
    <s v="https://twitter.com/#!/ribolivier/status/1135913001008021505"/>
    <m/>
    <m/>
    <s v="1135913001008021505"/>
    <m/>
    <b v="0"/>
    <n v="0"/>
    <s v=""/>
    <b v="0"/>
    <s v="fr"/>
    <m/>
    <s v=""/>
    <b v="0"/>
    <n v="0"/>
    <s v=""/>
    <s v="Twitter Web Client"/>
    <b v="0"/>
    <s v="1135913001008021505"/>
    <s v="Tweet"/>
    <n v="0"/>
    <n v="0"/>
    <m/>
    <m/>
    <m/>
    <m/>
    <m/>
    <m/>
    <m/>
    <m/>
    <n v="1"/>
    <s v="3"/>
    <s v="3"/>
    <m/>
    <m/>
    <m/>
    <m/>
    <m/>
    <m/>
    <m/>
    <m/>
    <m/>
  </r>
  <r>
    <s v="astrofiqhclub"/>
    <s v="astrofiqhclub"/>
    <m/>
    <m/>
    <m/>
    <m/>
    <m/>
    <m/>
    <m/>
    <m/>
    <s v="No"/>
    <n v="17"/>
    <m/>
    <m/>
    <x v="1"/>
    <d v="2019-06-04T16:33:43.000"/>
    <s v="SALAM AIDILFITRI 1440H DARI USIM ASTROFIQH CLUB_x000a__x000a_ _*ÙƒÙ„ Ø¹Ø§Ù… ÙˆØ§Ù†ØªÙ… Ø¨Ø®ÙŠØ±*_ _x000a_#UAC_x000a_#TEROKAIANGKASAAGUNGKANPENCIPTA_x000a_#FINALEXAMJANGANLUPA https://t.co/aUBxpthvJH"/>
    <m/>
    <m/>
    <x v="3"/>
    <s v="https://pbs.twimg.com/media/D8Oyb07V4AIVYCR.jpg"/>
    <s v="https://pbs.twimg.com/media/D8Oyb07V4AIVYCR.jpg"/>
    <x v="3"/>
    <s v="https://twitter.com/#!/astrofiqhclub/status/1135947749487067136"/>
    <m/>
    <m/>
    <s v="1135947749487067136"/>
    <m/>
    <b v="0"/>
    <n v="4"/>
    <s v=""/>
    <b v="0"/>
    <s v="ca"/>
    <m/>
    <s v=""/>
    <b v="0"/>
    <n v="0"/>
    <s v=""/>
    <s v="Twitter for Android"/>
    <b v="0"/>
    <s v="1135947749487067136"/>
    <s v="Tweet"/>
    <n v="0"/>
    <n v="0"/>
    <m/>
    <m/>
    <m/>
    <m/>
    <m/>
    <m/>
    <m/>
    <m/>
    <n v="1"/>
    <s v="1"/>
    <s v="1"/>
    <n v="0"/>
    <n v="0"/>
    <n v="0"/>
    <n v="0"/>
    <n v="0"/>
    <n v="0"/>
    <n v="22"/>
    <n v="100"/>
    <n v="22"/>
  </r>
  <r>
    <s v="haydenarenasto1"/>
    <s v="jannethsantos"/>
    <m/>
    <m/>
    <m/>
    <m/>
    <m/>
    <m/>
    <m/>
    <m/>
    <s v="No"/>
    <n v="18"/>
    <m/>
    <m/>
    <x v="0"/>
    <d v="2019-06-04T18:57:58.000"/>
    <s v="La invitaciÃ³n es para todos _x000a_#Seminariocriticadecine_x000a_#cineuniautonoma_x000a_#UAC _x000a_@jannethsantos _x000a_#uniautonoma https://t.co/HimarubkLH"/>
    <m/>
    <m/>
    <x v="4"/>
    <s v="https://pbs.twimg.com/ext_tw_video_thumb/1135982981279961088/pu/img/_KbTZZPkz7JTBZ7s.jpg"/>
    <s v="https://pbs.twimg.com/ext_tw_video_thumb/1135982981279961088/pu/img/_KbTZZPkz7JTBZ7s.jpg"/>
    <x v="4"/>
    <s v="https://twitter.com/#!/haydenarenasto1/status/1135984051972661248"/>
    <m/>
    <m/>
    <s v="1135984051972661248"/>
    <m/>
    <b v="0"/>
    <n v="0"/>
    <s v=""/>
    <b v="0"/>
    <s v="es"/>
    <m/>
    <s v=""/>
    <b v="0"/>
    <n v="0"/>
    <s v=""/>
    <s v="Twitter for Android"/>
    <b v="0"/>
    <s v="1135984051972661248"/>
    <s v="Tweet"/>
    <n v="0"/>
    <n v="0"/>
    <m/>
    <m/>
    <m/>
    <m/>
    <m/>
    <m/>
    <m/>
    <m/>
    <n v="1"/>
    <s v="22"/>
    <s v="22"/>
    <n v="0"/>
    <n v="0"/>
    <n v="0"/>
    <n v="0"/>
    <n v="0"/>
    <n v="0"/>
    <n v="11"/>
    <n v="100"/>
    <n v="11"/>
  </r>
  <r>
    <s v="moncongordc"/>
    <s v="moncongordc"/>
    <m/>
    <m/>
    <m/>
    <m/>
    <m/>
    <m/>
    <m/>
    <m/>
    <s v="No"/>
    <n v="19"/>
    <m/>
    <m/>
    <x v="1"/>
    <d v="2019-06-05T11:01:01.000"/>
    <s v="U.A.C. | MonCongo_x000a_Suivez la CAN avec les meilleurs tÃ©lÃ©viseurs_x000a_TÃ©l : (+243) 813 141 777_x000a_Voir + : https://t.co/N02jDJTwTs_x000a_._x000a_._x000a_#MonCongo #rdc #congo #kinshasa #rdcongo #UAC #luminous #eclairage #maison #television #CAN #samsung #sony #xper #skyworth #westpool #football #AfricaCup https://t.co/6f3TF88c9a"/>
    <s v="https://www.moncongo.com/announcement/uac-3"/>
    <s v="moncongo.com"/>
    <x v="5"/>
    <s v="https://pbs.twimg.com/media/D8Sv5rtXUAAa1cl.jpg"/>
    <s v="https://pbs.twimg.com/media/D8Sv5rtXUAAa1cl.jpg"/>
    <x v="5"/>
    <s v="https://twitter.com/#!/moncongordc/status/1136226413357522946"/>
    <m/>
    <m/>
    <s v="1136226413357522946"/>
    <m/>
    <b v="0"/>
    <n v="0"/>
    <s v=""/>
    <b v="0"/>
    <s v="fr"/>
    <m/>
    <s v=""/>
    <b v="0"/>
    <n v="0"/>
    <s v=""/>
    <s v="Hootsuite Inc."/>
    <b v="0"/>
    <s v="1136226413357522946"/>
    <s v="Tweet"/>
    <n v="0"/>
    <n v="0"/>
    <m/>
    <m/>
    <m/>
    <m/>
    <m/>
    <m/>
    <m/>
    <m/>
    <n v="1"/>
    <s v="1"/>
    <s v="1"/>
    <n v="1"/>
    <n v="2.6315789473684212"/>
    <n v="0"/>
    <n v="0"/>
    <n v="0"/>
    <n v="0"/>
    <n v="37"/>
    <n v="97.36842105263158"/>
    <n v="38"/>
  </r>
  <r>
    <s v="shaynestatic"/>
    <s v="stickemup_uk"/>
    <m/>
    <m/>
    <m/>
    <m/>
    <m/>
    <m/>
    <m/>
    <m/>
    <s v="No"/>
    <n v="20"/>
    <m/>
    <m/>
    <x v="0"/>
    <d v="2019-06-05T12:24:08.000"/>
    <s v="RT @stickemup_uk: Doom UAC Logo Hoodie in stock in a choice of sizes!_x000a_Tote bag also in stock at https://t.co/fjI1nWssEL_x000a_#Doom #DoomEternalâ€¦"/>
    <s v="http://www.stickemup.store"/>
    <s v="stickemup.store"/>
    <x v="6"/>
    <m/>
    <s v="http://pbs.twimg.com/profile_images/1054759639026491392/Dij4Ldgz_normal.jpg"/>
    <x v="6"/>
    <s v="https://twitter.com/#!/shaynestatic/status/1136247329470787585"/>
    <m/>
    <m/>
    <s v="1136247329470787585"/>
    <m/>
    <b v="0"/>
    <n v="0"/>
    <s v=""/>
    <b v="0"/>
    <s v="en"/>
    <m/>
    <s v=""/>
    <b v="0"/>
    <n v="2"/>
    <s v="1136189301023268864"/>
    <s v="Twitter for iPhone"/>
    <b v="0"/>
    <s v="1136189301023268864"/>
    <s v="Tweet"/>
    <n v="0"/>
    <n v="0"/>
    <m/>
    <m/>
    <m/>
    <m/>
    <m/>
    <m/>
    <m/>
    <m/>
    <n v="1"/>
    <s v="13"/>
    <s v="13"/>
    <n v="0"/>
    <n v="0"/>
    <n v="2"/>
    <n v="9.523809523809524"/>
    <n v="0"/>
    <n v="0"/>
    <n v="19"/>
    <n v="90.47619047619048"/>
    <n v="21"/>
  </r>
  <r>
    <s v="stickemup_uk"/>
    <s v="stickemup_uk"/>
    <m/>
    <m/>
    <m/>
    <m/>
    <m/>
    <m/>
    <m/>
    <m/>
    <s v="No"/>
    <n v="21"/>
    <m/>
    <m/>
    <x v="1"/>
    <d v="2019-06-05T08:33:33.000"/>
    <s v="Doom UAC Logo Hoodie in stock in a choice of sizes!_x000a_Tote bag also in stock at https://t.co/fjI1nWssEL_x000a_#Doom #DoomEternal #UAC #Game #Gamer #GamersUnite #GamingCommunity #Twitch #Streamer #AffiliatesWanted #Hoodies #GamerHoodie #StickEmUp_x000a_https://t.co/EwOH6VRltD"/>
    <s v="http://www.stickemup.store https://stickemup.store/doom-uac-hoodie#.XPd9_hh-1EQ.twitter"/>
    <s v="stickemup.store stickemup.store"/>
    <x v="7"/>
    <m/>
    <s v="http://pbs.twimg.com/profile_images/1084899694877253633/t5ndh0Ga_normal.jpg"/>
    <x v="7"/>
    <s v="https://twitter.com/#!/stickemup_uk/status/1136189301023268864"/>
    <m/>
    <m/>
    <s v="1136189301023268864"/>
    <m/>
    <b v="0"/>
    <n v="8"/>
    <s v=""/>
    <b v="0"/>
    <s v="en"/>
    <m/>
    <s v=""/>
    <b v="0"/>
    <n v="2"/>
    <s v=""/>
    <s v="Twitter Web Client"/>
    <b v="0"/>
    <s v="1136189301023268864"/>
    <s v="Tweet"/>
    <n v="0"/>
    <n v="0"/>
    <m/>
    <m/>
    <m/>
    <m/>
    <m/>
    <m/>
    <m/>
    <m/>
    <n v="1"/>
    <s v="13"/>
    <s v="13"/>
    <n v="0"/>
    <n v="0"/>
    <n v="2"/>
    <n v="6.666666666666667"/>
    <n v="0"/>
    <n v="0"/>
    <n v="28"/>
    <n v="93.33333333333333"/>
    <n v="30"/>
  </r>
  <r>
    <s v="gamingcomhelper"/>
    <s v="stickemup_uk"/>
    <m/>
    <m/>
    <m/>
    <m/>
    <m/>
    <m/>
    <m/>
    <m/>
    <s v="No"/>
    <n v="22"/>
    <m/>
    <m/>
    <x v="0"/>
    <d v="2019-06-05T12:30:54.000"/>
    <s v="RT @stickemup_uk: Doom UAC Logo Hoodie in stock in a choice of sizes!_x000a_Tote bag also in stock at https://t.co/fjI1nWssEL_x000a_#Doom #DoomEternalâ€¦"/>
    <s v="http://www.stickemup.store"/>
    <s v="stickemup.store"/>
    <x v="6"/>
    <m/>
    <s v="http://pbs.twimg.com/profile_images/1133089178198138880/tek_Z7MZ_normal.png"/>
    <x v="8"/>
    <s v="https://twitter.com/#!/gamingcomhelper/status/1136249030873403392"/>
    <m/>
    <m/>
    <s v="1136249030873403392"/>
    <m/>
    <b v="0"/>
    <n v="0"/>
    <s v=""/>
    <b v="0"/>
    <s v="en"/>
    <m/>
    <s v=""/>
    <b v="0"/>
    <n v="2"/>
    <s v="1136189301023268864"/>
    <s v="Twitter Web Client"/>
    <b v="0"/>
    <s v="1136189301023268864"/>
    <s v="Tweet"/>
    <n v="0"/>
    <n v="0"/>
    <m/>
    <m/>
    <m/>
    <m/>
    <m/>
    <m/>
    <m/>
    <m/>
    <n v="1"/>
    <s v="13"/>
    <s v="13"/>
    <n v="0"/>
    <n v="0"/>
    <n v="2"/>
    <n v="9.523809523809524"/>
    <n v="0"/>
    <n v="0"/>
    <n v="19"/>
    <n v="90.47619047619048"/>
    <n v="21"/>
  </r>
  <r>
    <s v="renerobichaud"/>
    <s v="renerobichaud"/>
    <m/>
    <m/>
    <m/>
    <m/>
    <m/>
    <m/>
    <m/>
    <m/>
    <s v="No"/>
    <n v="23"/>
    <m/>
    <m/>
    <x v="1"/>
    <d v="2019-06-05T13:00:56.000"/>
    <s v="Bypass #UAC &amp;amp; #EscalatePrivileges on #Windows Using #Metasploit_x000a_https://t.co/pfGzxrUyz8"/>
    <s v="https://null-byte.wonderhowto.com/how-to/bypass-uac-escalate-privileges-windows-using-metasploit-0196076/"/>
    <s v="wonderhowto.com"/>
    <x v="8"/>
    <m/>
    <s v="http://pbs.twimg.com/profile_images/858762561004634112/QKrnif1X_normal.jpg"/>
    <x v="9"/>
    <s v="https://twitter.com/#!/renerobichaud/status/1136256592234635269"/>
    <m/>
    <m/>
    <s v="1136256592234635269"/>
    <m/>
    <b v="0"/>
    <n v="0"/>
    <s v=""/>
    <b v="0"/>
    <s v="en"/>
    <m/>
    <s v=""/>
    <b v="0"/>
    <n v="0"/>
    <s v=""/>
    <s v="Twitter Web Client"/>
    <b v="0"/>
    <s v="1136256592234635269"/>
    <s v="Tweet"/>
    <n v="0"/>
    <n v="0"/>
    <m/>
    <m/>
    <m/>
    <m/>
    <m/>
    <m/>
    <m/>
    <m/>
    <n v="1"/>
    <s v="1"/>
    <s v="1"/>
    <n v="0"/>
    <n v="0"/>
    <n v="0"/>
    <n v="0"/>
    <n v="0"/>
    <n v="0"/>
    <n v="8"/>
    <n v="100"/>
    <n v="8"/>
  </r>
  <r>
    <s v="ceptbiro"/>
    <s v="ceptbiro"/>
    <m/>
    <m/>
    <m/>
    <m/>
    <m/>
    <m/>
    <m/>
    <m/>
    <s v="No"/>
    <n v="24"/>
    <m/>
    <m/>
    <x v="1"/>
    <d v="2019-06-05T13:01:00.000"/>
    <s v="Bypass #UAC &amp;amp; #EscalatePrivileges on #Windows Using #Metasploit_x000a_https://t.co/qfyF3j9dxM"/>
    <s v="https://null-byte.wonderhowto.com/how-to/bypass-uac-escalate-privileges-windows-using-metasploit-0196076/?utm_medium=social&amp;utm_source=twitter&amp;utm_campaign=postfity&amp;utm_content=postfityf8968"/>
    <s v="wonderhowto.com"/>
    <x v="8"/>
    <m/>
    <s v="http://pbs.twimg.com/profile_images/378800000480784583/735927632e46db966519d6342e6d0f04_normal.png"/>
    <x v="10"/>
    <s v="https://twitter.com/#!/ceptbiro/status/1136256607292219397"/>
    <m/>
    <m/>
    <s v="1136256607292219397"/>
    <m/>
    <b v="0"/>
    <n v="0"/>
    <s v=""/>
    <b v="0"/>
    <s v="en"/>
    <m/>
    <s v=""/>
    <b v="0"/>
    <n v="0"/>
    <s v=""/>
    <s v="Postfity.com"/>
    <b v="0"/>
    <s v="1136256607292219397"/>
    <s v="Tweet"/>
    <n v="0"/>
    <n v="0"/>
    <m/>
    <m/>
    <m/>
    <m/>
    <m/>
    <m/>
    <m/>
    <m/>
    <n v="1"/>
    <s v="1"/>
    <s v="1"/>
    <n v="0"/>
    <n v="0"/>
    <n v="0"/>
    <n v="0"/>
    <n v="0"/>
    <n v="0"/>
    <n v="8"/>
    <n v="100"/>
    <n v="8"/>
  </r>
  <r>
    <s v="danandtami"/>
    <s v="universal_ac"/>
    <m/>
    <m/>
    <m/>
    <m/>
    <m/>
    <m/>
    <m/>
    <m/>
    <s v="No"/>
    <n v="25"/>
    <m/>
    <m/>
    <x v="0"/>
    <d v="2019-06-05T14:47:55.000"/>
    <s v="Thanks Coach Kelly for a grueling awesome class today!!! #uac #bodypump @universal_ac"/>
    <m/>
    <m/>
    <x v="9"/>
    <m/>
    <s v="http://abs.twimg.com/sticky/default_profile_images/default_profile_normal.png"/>
    <x v="11"/>
    <s v="https://twitter.com/#!/danandtami/status/1136283513395777537"/>
    <m/>
    <m/>
    <s v="1136283513395777537"/>
    <m/>
    <b v="0"/>
    <n v="0"/>
    <s v=""/>
    <b v="0"/>
    <s v="en"/>
    <m/>
    <s v=""/>
    <b v="0"/>
    <n v="0"/>
    <s v=""/>
    <s v="Perkville"/>
    <b v="0"/>
    <s v="1136283513395777537"/>
    <s v="Tweet"/>
    <n v="0"/>
    <n v="0"/>
    <m/>
    <m/>
    <m/>
    <m/>
    <m/>
    <m/>
    <m/>
    <m/>
    <n v="1"/>
    <s v="21"/>
    <s v="21"/>
    <n v="1"/>
    <n v="8.333333333333334"/>
    <n v="0"/>
    <n v="0"/>
    <n v="0"/>
    <n v="0"/>
    <n v="11"/>
    <n v="91.66666666666667"/>
    <n v="12"/>
  </r>
  <r>
    <s v="codigo_tlaxcala"/>
    <s v="codigo_tlaxcala"/>
    <m/>
    <m/>
    <m/>
    <m/>
    <m/>
    <m/>
    <m/>
    <m/>
    <s v="No"/>
    <n v="26"/>
    <m/>
    <m/>
    <x v="1"/>
    <d v="2019-06-05T21:12:30.000"/>
    <s v="#FGR lamenta fallecimiento de sub oficial ejecutada afuera de guarderÃ­a del ISSSTE https://t.co/bUKuEePAvs #DependenciaFederal #LamentaAsesinato #MujerEjecutadaEraSubOficialDeLaFGR #UAC #UnidadDeAnÃ¡lisisCriminal https://t.co/j0eEEqUHRh"/>
    <s v="https://www.ahorainformate.com/2019/06/05/fgr-lamenta-fallecimiento-de-sub-oficial-ejecutada-afuera-de-guarderia-del-issste/"/>
    <s v="ahorainformate.com"/>
    <x v="10"/>
    <s v="https://pbs.twimg.com/media/D8U73B7VUAAdsnz.png"/>
    <s v="https://pbs.twimg.com/media/D8U73B7VUAAdsnz.png"/>
    <x v="12"/>
    <s v="https://twitter.com/#!/codigo_tlaxcala/status/1136380299254722560"/>
    <m/>
    <m/>
    <s v="1136380299254722560"/>
    <m/>
    <b v="0"/>
    <n v="0"/>
    <s v=""/>
    <b v="0"/>
    <s v="es"/>
    <m/>
    <s v=""/>
    <b v="0"/>
    <n v="0"/>
    <s v=""/>
    <s v="ahorainformate"/>
    <b v="0"/>
    <s v="1136380299254722560"/>
    <s v="Tweet"/>
    <n v="0"/>
    <n v="0"/>
    <m/>
    <m/>
    <m/>
    <m/>
    <m/>
    <m/>
    <m/>
    <m/>
    <n v="1"/>
    <s v="1"/>
    <s v="1"/>
    <n v="0"/>
    <n v="0"/>
    <n v="0"/>
    <n v="0"/>
    <n v="0"/>
    <n v="0"/>
    <n v="19"/>
    <n v="100"/>
    <n v="19"/>
  </r>
  <r>
    <s v="coloncjc"/>
    <s v="coloncjc"/>
    <m/>
    <m/>
    <m/>
    <m/>
    <m/>
    <m/>
    <m/>
    <m/>
    <s v="No"/>
    <n v="27"/>
    <m/>
    <m/>
    <x v="1"/>
    <d v="2019-06-06T00:43:39.000"/>
    <s v="Officials say â€œwe have a humanitarian crisis at the border brought by a broken immigration systemâ€ #orr #uac #Immigration"/>
    <m/>
    <m/>
    <x v="11"/>
    <m/>
    <s v="http://pbs.twimg.com/profile_images/1103160170069327873/b0TmHGMZ_normal.jpg"/>
    <x v="13"/>
    <s v="https://twitter.com/#!/coloncjc/status/1136433433029332993"/>
    <m/>
    <m/>
    <s v="1136433433029332993"/>
    <s v="1136433179605295104"/>
    <b v="0"/>
    <n v="0"/>
    <s v="194292301"/>
    <b v="0"/>
    <s v="en"/>
    <m/>
    <s v=""/>
    <b v="0"/>
    <n v="0"/>
    <s v=""/>
    <s v="Twitter for iPhone"/>
    <b v="0"/>
    <s v="1136433179605295104"/>
    <s v="Tweet"/>
    <n v="0"/>
    <n v="0"/>
    <s v="-98.057773,26.111766 _x000a_-97.942697,26.111766 _x000a_-97.942697,26.242157 _x000a_-98.057773,26.242157"/>
    <s v="United States"/>
    <s v="US"/>
    <s v="Weslaco, TX"/>
    <s v="f664c6f63c0bef35"/>
    <s v="Weslaco"/>
    <s v="city"/>
    <s v="https://api.twitter.com/1.1/geo/id/f664c6f63c0bef35.json"/>
    <n v="1"/>
    <s v="1"/>
    <s v="1"/>
    <n v="0"/>
    <n v="0"/>
    <n v="2"/>
    <n v="10"/>
    <n v="0"/>
    <n v="0"/>
    <n v="18"/>
    <n v="90"/>
    <n v="20"/>
  </r>
  <r>
    <s v="mmarketingit"/>
    <s v="lorydoc87"/>
    <m/>
    <m/>
    <m/>
    <m/>
    <m/>
    <m/>
    <m/>
    <m/>
    <s v="No"/>
    <n v="28"/>
    <m/>
    <m/>
    <x v="0"/>
    <d v="2019-06-06T08:30:10.000"/>
    <s v="RT @LoryDoc87: On #YouTube Avoid Bumper Ads (short and unstoppable) and turn off the view-through attribution to be in control of the placeâ€¦"/>
    <m/>
    <m/>
    <x v="12"/>
    <m/>
    <s v="http://pbs.twimg.com/profile_images/1111002360829145090/Z1fPXhB7_normal.png"/>
    <x v="14"/>
    <s v="https://twitter.com/#!/mmarketingit/status/1136550837155782657"/>
    <m/>
    <m/>
    <s v="1136550837155782657"/>
    <m/>
    <b v="0"/>
    <n v="0"/>
    <s v=""/>
    <b v="0"/>
    <s v="en"/>
    <m/>
    <s v=""/>
    <b v="0"/>
    <n v="4"/>
    <s v="1136548224523755520"/>
    <s v="Twitter for iPhone"/>
    <b v="0"/>
    <s v="1136548224523755520"/>
    <s v="Tweet"/>
    <n v="0"/>
    <n v="0"/>
    <m/>
    <m/>
    <m/>
    <m/>
    <m/>
    <m/>
    <m/>
    <m/>
    <n v="1"/>
    <s v="6"/>
    <s v="6"/>
    <n v="0"/>
    <n v="0"/>
    <n v="0"/>
    <n v="0"/>
    <n v="0"/>
    <n v="0"/>
    <n v="24"/>
    <n v="100"/>
    <n v="24"/>
  </r>
  <r>
    <s v="peggyanne"/>
    <s v="lorydoc87"/>
    <m/>
    <m/>
    <m/>
    <m/>
    <m/>
    <m/>
    <m/>
    <m/>
    <s v="No"/>
    <n v="29"/>
    <m/>
    <m/>
    <x v="0"/>
    <d v="2019-06-06T08:34:51.000"/>
    <s v="RT @LoryDoc87: On #YouTube Avoid Bumper Ads (short and unstoppable) and turn off the view-through attribution to be in control of the placeâ€¦"/>
    <m/>
    <m/>
    <x v="12"/>
    <m/>
    <s v="http://pbs.twimg.com/profile_images/1078312590936363008/qobdJTw2_normal.jpg"/>
    <x v="15"/>
    <s v="https://twitter.com/#!/peggyanne/status/1136552016392654849"/>
    <m/>
    <m/>
    <s v="1136552016392654849"/>
    <m/>
    <b v="0"/>
    <n v="0"/>
    <s v=""/>
    <b v="0"/>
    <s v="en"/>
    <m/>
    <s v=""/>
    <b v="0"/>
    <n v="4"/>
    <s v="1136548224523755520"/>
    <s v="Twitter Web Client"/>
    <b v="0"/>
    <s v="1136548224523755520"/>
    <s v="Tweet"/>
    <n v="0"/>
    <n v="0"/>
    <m/>
    <m/>
    <m/>
    <m/>
    <m/>
    <m/>
    <m/>
    <m/>
    <n v="1"/>
    <s v="6"/>
    <s v="6"/>
    <n v="0"/>
    <n v="0"/>
    <n v="0"/>
    <n v="0"/>
    <n v="0"/>
    <n v="0"/>
    <n v="24"/>
    <n v="100"/>
    <n v="24"/>
  </r>
  <r>
    <s v="stefanbielau"/>
    <s v="lorydoc87"/>
    <m/>
    <m/>
    <m/>
    <m/>
    <m/>
    <m/>
    <m/>
    <m/>
    <s v="No"/>
    <n v="30"/>
    <m/>
    <m/>
    <x v="0"/>
    <d v="2019-06-06T08:51:12.000"/>
    <s v="RT @LoryDoc87: On #YouTube Avoid Bumper Ads (short and unstoppable) and turn off the view-through attribution to be in control of the placeâ€¦"/>
    <m/>
    <m/>
    <x v="12"/>
    <m/>
    <s v="http://pbs.twimg.com/profile_images/659458928791556097/9dBpOa28_normal.jpg"/>
    <x v="16"/>
    <s v="https://twitter.com/#!/stefanbielau/status/1136556131785105408"/>
    <m/>
    <m/>
    <s v="1136556131785105408"/>
    <m/>
    <b v="0"/>
    <n v="0"/>
    <s v=""/>
    <b v="0"/>
    <s v="en"/>
    <m/>
    <s v=""/>
    <b v="0"/>
    <n v="4"/>
    <s v="1136548224523755520"/>
    <s v="Twitter for iPhone"/>
    <b v="0"/>
    <s v="1136548224523755520"/>
    <s v="Tweet"/>
    <n v="0"/>
    <n v="0"/>
    <m/>
    <m/>
    <m/>
    <m/>
    <m/>
    <m/>
    <m/>
    <m/>
    <n v="1"/>
    <s v="6"/>
    <s v="6"/>
    <n v="0"/>
    <n v="0"/>
    <n v="0"/>
    <n v="0"/>
    <n v="0"/>
    <n v="0"/>
    <n v="24"/>
    <n v="100"/>
    <n v="24"/>
  </r>
  <r>
    <s v="rl_bln"/>
    <s v="lorydoc87"/>
    <m/>
    <m/>
    <m/>
    <m/>
    <m/>
    <m/>
    <m/>
    <m/>
    <s v="No"/>
    <n v="31"/>
    <m/>
    <m/>
    <x v="0"/>
    <d v="2019-06-06T11:59:39.000"/>
    <s v="RT @LoryDoc87: On #YouTube Avoid Bumper Ads (short and unstoppable) and turn off the view-through attribution to be in control of the placeâ€¦"/>
    <m/>
    <m/>
    <x v="12"/>
    <m/>
    <s v="http://pbs.twimg.com/profile_images/810932589238358018/l1nnm2En_normal.jpg"/>
    <x v="17"/>
    <s v="https://twitter.com/#!/rl_bln/status/1136603555488587776"/>
    <m/>
    <m/>
    <s v="1136603555488587776"/>
    <m/>
    <b v="0"/>
    <n v="0"/>
    <s v=""/>
    <b v="0"/>
    <s v="en"/>
    <m/>
    <s v=""/>
    <b v="0"/>
    <n v="4"/>
    <s v="1136548224523755520"/>
    <s v="Twitter Web App"/>
    <b v="0"/>
    <s v="1136548224523755520"/>
    <s v="Tweet"/>
    <n v="0"/>
    <n v="0"/>
    <m/>
    <m/>
    <m/>
    <m/>
    <m/>
    <m/>
    <m/>
    <m/>
    <n v="1"/>
    <s v="6"/>
    <s v="6"/>
    <n v="0"/>
    <n v="0"/>
    <n v="0"/>
    <n v="0"/>
    <n v="0"/>
    <n v="0"/>
    <n v="24"/>
    <n v="100"/>
    <n v="24"/>
  </r>
  <r>
    <s v="thomasbcn"/>
    <s v="moshiblum"/>
    <m/>
    <m/>
    <m/>
    <m/>
    <m/>
    <m/>
    <m/>
    <m/>
    <s v="No"/>
    <n v="32"/>
    <m/>
    <m/>
    <x v="0"/>
    <d v="2019-06-06T12:01:28.000"/>
    <s v="Really wish I'd seen @Moshiblum's advanced tips on #UAC. Restricting the abusive post-view window is a must most marketers miss"/>
    <m/>
    <m/>
    <x v="1"/>
    <m/>
    <s v="http://pbs.twimg.com/profile_images/737734626576207873/vwa-r8gW_normal.jpg"/>
    <x v="18"/>
    <s v="https://twitter.com/#!/thomasbcn/status/1136604012327972864"/>
    <m/>
    <m/>
    <s v="1136604012327972864"/>
    <m/>
    <b v="0"/>
    <n v="1"/>
    <s v=""/>
    <b v="0"/>
    <s v="en"/>
    <m/>
    <s v=""/>
    <b v="0"/>
    <n v="0"/>
    <s v=""/>
    <s v="Twitter for iPhone"/>
    <b v="0"/>
    <s v="1136604012327972864"/>
    <s v="Tweet"/>
    <n v="0"/>
    <n v="0"/>
    <m/>
    <m/>
    <m/>
    <m/>
    <m/>
    <m/>
    <m/>
    <m/>
    <n v="1"/>
    <s v="20"/>
    <s v="20"/>
    <n v="1"/>
    <n v="4.761904761904762"/>
    <n v="2"/>
    <n v="9.523809523809524"/>
    <n v="0"/>
    <n v="0"/>
    <n v="18"/>
    <n v="85.71428571428571"/>
    <n v="21"/>
  </r>
  <r>
    <s v="tenablesecurity"/>
    <s v="ce2wells"/>
    <m/>
    <m/>
    <m/>
    <m/>
    <m/>
    <m/>
    <m/>
    <m/>
    <s v="No"/>
    <n v="33"/>
    <m/>
    <m/>
    <x v="0"/>
    <d v="2018-11-09T13:41:54.000"/>
    <s v="Tenable Researcher @CE2Wells  discusses a new technique for bypassing Microsoft's User Account Control through mocking trusted directories. Read more in the Tenable Tech Blog:  https://t.co/cxu08Q9Xxc #TenableResearch #CyberExposure #UAC #useraccountcontrol"/>
    <s v="https://medium.com/tenable-techblog/uac-bypass-by-mocking-trusted-directories-24a96675f6e"/>
    <s v="medium.com"/>
    <x v="13"/>
    <m/>
    <s v="http://pbs.twimg.com/profile_images/1134568477140893696/_ENisHzy_normal.jpg"/>
    <x v="19"/>
    <s v="https://twitter.com/#!/tenablesecurity/status/1060890223838683136"/>
    <m/>
    <m/>
    <s v="1060890223838683136"/>
    <m/>
    <b v="0"/>
    <n v="194"/>
    <s v=""/>
    <b v="0"/>
    <s v="en"/>
    <m/>
    <s v=""/>
    <b v="0"/>
    <n v="153"/>
    <s v=""/>
    <s v="Hootsuite Inc."/>
    <b v="0"/>
    <s v="1060890223838683136"/>
    <s v="Retweet"/>
    <n v="0"/>
    <n v="0"/>
    <m/>
    <m/>
    <m/>
    <m/>
    <m/>
    <m/>
    <m/>
    <m/>
    <n v="1"/>
    <s v="12"/>
    <s v="12"/>
    <n v="1"/>
    <n v="3.5714285714285716"/>
    <n v="1"/>
    <n v="3.5714285714285716"/>
    <n v="0"/>
    <n v="0"/>
    <n v="26"/>
    <n v="92.85714285714286"/>
    <n v="28"/>
  </r>
  <r>
    <s v="anopke254"/>
    <s v="ce2wells"/>
    <m/>
    <m/>
    <m/>
    <m/>
    <m/>
    <m/>
    <m/>
    <m/>
    <s v="No"/>
    <n v="34"/>
    <m/>
    <m/>
    <x v="0"/>
    <d v="2019-06-06T13:40:49.000"/>
    <s v="RT @TenableSecurity: Tenable Researcher @CE2Wells  discusses a new technique for bypassing Microsoft's User Account Control through mockingâ€¦"/>
    <m/>
    <m/>
    <x v="14"/>
    <m/>
    <s v="http://pbs.twimg.com/profile_images/521951002455330817/KniHcFjt_normal.jpeg"/>
    <x v="20"/>
    <s v="https://twitter.com/#!/anopke254/status/1136629014012092416"/>
    <m/>
    <m/>
    <s v="1136629014012092416"/>
    <m/>
    <b v="0"/>
    <n v="0"/>
    <s v=""/>
    <b v="0"/>
    <s v="en"/>
    <m/>
    <s v=""/>
    <b v="0"/>
    <n v="153"/>
    <s v="1060890223838683136"/>
    <s v="Twitter for Android"/>
    <b v="0"/>
    <s v="1060890223838683136"/>
    <s v="Tweet"/>
    <n v="0"/>
    <n v="0"/>
    <m/>
    <m/>
    <m/>
    <m/>
    <m/>
    <m/>
    <m/>
    <m/>
    <n v="1"/>
    <s v="12"/>
    <s v="12"/>
    <m/>
    <m/>
    <m/>
    <m/>
    <m/>
    <m/>
    <m/>
    <m/>
    <m/>
  </r>
  <r>
    <s v="lorydoc87"/>
    <s v="lorydoc87"/>
    <m/>
    <m/>
    <m/>
    <m/>
    <m/>
    <m/>
    <m/>
    <m/>
    <s v="No"/>
    <n v="36"/>
    <m/>
    <m/>
    <x v="1"/>
    <d v="2019-06-06T08:19:47.000"/>
    <s v="On #YouTube Avoid Bumper Ads (short and unstoppable) and turn off the view-through attribution to be in control of the placement. #MobileSpree19 #GoogleAds #UAC https://t.co/orIJAIS3yw"/>
    <m/>
    <m/>
    <x v="15"/>
    <s v="https://pbs.twimg.com/media/D8XUlROXYAUiJ7A.jpg"/>
    <s v="https://pbs.twimg.com/media/D8XUlROXYAUiJ7A.jpg"/>
    <x v="21"/>
    <s v="https://twitter.com/#!/lorydoc87/status/1136548224523755520"/>
    <m/>
    <m/>
    <s v="1136548224523755520"/>
    <m/>
    <b v="0"/>
    <n v="11"/>
    <s v=""/>
    <b v="0"/>
    <s v="en"/>
    <m/>
    <s v=""/>
    <b v="0"/>
    <n v="4"/>
    <s v=""/>
    <s v="Twitter for iPhone"/>
    <b v="0"/>
    <s v="1136548224523755520"/>
    <s v="Tweet"/>
    <n v="0"/>
    <n v="0"/>
    <m/>
    <m/>
    <m/>
    <m/>
    <m/>
    <m/>
    <m/>
    <m/>
    <n v="1"/>
    <s v="6"/>
    <s v="6"/>
    <n v="0"/>
    <n v="0"/>
    <n v="0"/>
    <n v="0"/>
    <n v="0"/>
    <n v="0"/>
    <n v="25"/>
    <n v="100"/>
    <n v="25"/>
  </r>
  <r>
    <s v="alinereiniche"/>
    <s v="lorydoc87"/>
    <m/>
    <m/>
    <m/>
    <m/>
    <m/>
    <m/>
    <m/>
    <m/>
    <s v="No"/>
    <n v="37"/>
    <m/>
    <m/>
    <x v="0"/>
    <d v="2019-06-06T20:39:41.000"/>
    <s v="RT @LoryDoc87: On #YouTube Avoid Bumper Ads (short and unstoppable) and turn off the view-through attribution to be in control of the place…"/>
    <m/>
    <m/>
    <x v="12"/>
    <m/>
    <s v="http://pbs.twimg.com/profile_images/2201817545/Aline_Reiniche_photo_normal.JPG"/>
    <x v="22"/>
    <s v="https://twitter.com/#!/alinereiniche/status/1136734426292002816"/>
    <m/>
    <m/>
    <s v="1136734426292002816"/>
    <m/>
    <b v="0"/>
    <n v="0"/>
    <s v=""/>
    <b v="0"/>
    <s v="en"/>
    <m/>
    <s v=""/>
    <b v="0"/>
    <n v="5"/>
    <s v="1136548224523755520"/>
    <s v="Twitter for iPhone"/>
    <b v="0"/>
    <s v="1136548224523755520"/>
    <s v="Tweet"/>
    <n v="0"/>
    <n v="0"/>
    <m/>
    <m/>
    <m/>
    <m/>
    <m/>
    <m/>
    <m/>
    <m/>
    <n v="1"/>
    <s v="6"/>
    <s v="6"/>
    <n v="0"/>
    <n v="0"/>
    <n v="0"/>
    <n v="0"/>
    <n v="0"/>
    <n v="0"/>
    <n v="24"/>
    <n v="100"/>
    <n v="24"/>
  </r>
  <r>
    <s v="afoutoug"/>
    <s v="fabiodoun"/>
    <m/>
    <m/>
    <m/>
    <m/>
    <m/>
    <m/>
    <m/>
    <m/>
    <s v="Yes"/>
    <n v="38"/>
    <m/>
    <m/>
    <x v="0"/>
    <d v="2019-06-06T21:20:31.000"/>
    <s v="Formation en OSM pour les étudiants de #géomatique à l'#IGATE à l'#UAC_x000a_par @AfoutouG; AINAMON Jean et @FAbiodoun_x000a_Présentation, création de compte, installation du logiciel et explication de l'environnement https://t.co/8E52hxCw4n"/>
    <m/>
    <m/>
    <x v="16"/>
    <s v="https://pbs.twimg.com/media/D8aGf67XkAAM7zv.jpg"/>
    <s v="https://pbs.twimg.com/media/D8aGf67XkAAM7zv.jpg"/>
    <x v="23"/>
    <s v="https://twitter.com/#!/afoutoug/status/1136744704836608013"/>
    <m/>
    <m/>
    <s v="1136744704836608013"/>
    <m/>
    <b v="0"/>
    <n v="2"/>
    <s v=""/>
    <b v="0"/>
    <s v="fr"/>
    <m/>
    <s v=""/>
    <b v="0"/>
    <n v="1"/>
    <s v=""/>
    <s v="Twitter Web Client"/>
    <b v="0"/>
    <s v="1136744704836608013"/>
    <s v="Tweet"/>
    <n v="0"/>
    <n v="0"/>
    <m/>
    <m/>
    <m/>
    <m/>
    <m/>
    <m/>
    <m/>
    <m/>
    <n v="1"/>
    <s v="19"/>
    <s v="19"/>
    <n v="0"/>
    <n v="0"/>
    <n v="0"/>
    <n v="0"/>
    <n v="0"/>
    <n v="0"/>
    <n v="31"/>
    <n v="100"/>
    <n v="31"/>
  </r>
  <r>
    <s v="fabiodoun"/>
    <s v="afoutoug"/>
    <m/>
    <m/>
    <m/>
    <m/>
    <m/>
    <m/>
    <m/>
    <m/>
    <s v="Yes"/>
    <n v="39"/>
    <m/>
    <m/>
    <x v="0"/>
    <d v="2019-06-06T21:33:46.000"/>
    <s v="RT @AfoutouG: Formation en OSM pour les étudiants de #géomatique à l'#IGATE à l'#UAC_x000a_par @AfoutouG; AINAMON Jean et @FAbiodoun_x000a_Présentation…"/>
    <m/>
    <m/>
    <x v="16"/>
    <m/>
    <s v="http://pbs.twimg.com/profile_images/1000871166213545984/giI92XpU_normal.jpg"/>
    <x v="24"/>
    <s v="https://twitter.com/#!/fabiodoun/status/1136748038138077194"/>
    <m/>
    <m/>
    <s v="1136748038138077194"/>
    <m/>
    <b v="0"/>
    <n v="0"/>
    <s v=""/>
    <b v="0"/>
    <s v="fr"/>
    <m/>
    <s v=""/>
    <b v="0"/>
    <n v="1"/>
    <s v="1136744704836608013"/>
    <s v="Twitter for Android"/>
    <b v="0"/>
    <s v="1136744704836608013"/>
    <s v="Tweet"/>
    <n v="0"/>
    <n v="0"/>
    <m/>
    <m/>
    <m/>
    <m/>
    <m/>
    <m/>
    <m/>
    <m/>
    <n v="1"/>
    <s v="19"/>
    <s v="19"/>
    <n v="0"/>
    <n v="0"/>
    <n v="0"/>
    <n v="0"/>
    <n v="0"/>
    <n v="0"/>
    <n v="23"/>
    <n v="100"/>
    <n v="23"/>
  </r>
  <r>
    <s v="banoutobenin"/>
    <s v="banoutobenin"/>
    <m/>
    <m/>
    <m/>
    <m/>
    <m/>
    <m/>
    <m/>
    <m/>
    <s v="No"/>
    <n v="40"/>
    <m/>
    <m/>
    <x v="1"/>
    <d v="2019-06-05T20:08:33.000"/>
    <s v="#BÃ©nin #Affaire #CAMES : #Topanou, #Salami, #Kokoroko devant le #tribunal https://t.co/rSZoX4CYL2 #Banouto via @BanoutoBenin,#wasexo,#Team229,#UAC"/>
    <s v="https://www.banouto.info/article/securite%20humaine/20190605-bnin-affaire-cames-topanou-salami-koroko-devant-les-tribunaux/"/>
    <s v="banouto.info"/>
    <x v="17"/>
    <m/>
    <s v="http://pbs.twimg.com/profile_images/883787806727782400/cmjxSR9T_normal.jpg"/>
    <x v="25"/>
    <s v="https://twitter.com/#!/banoutobenin/status/1136364205152657409"/>
    <m/>
    <m/>
    <s v="1136364205152657409"/>
    <m/>
    <b v="0"/>
    <n v="0"/>
    <s v=""/>
    <b v="0"/>
    <s v="fr"/>
    <m/>
    <s v=""/>
    <b v="0"/>
    <n v="0"/>
    <s v=""/>
    <s v="Twitter Web Client"/>
    <b v="0"/>
    <s v="1136364205152657409"/>
    <s v="Tweet"/>
    <n v="0"/>
    <n v="0"/>
    <m/>
    <m/>
    <m/>
    <m/>
    <m/>
    <m/>
    <m/>
    <m/>
    <n v="1"/>
    <s v="18"/>
    <s v="18"/>
    <n v="0"/>
    <n v="0"/>
    <n v="0"/>
    <n v="0"/>
    <n v="0"/>
    <n v="0"/>
    <n v="16"/>
    <n v="100"/>
    <n v="16"/>
  </r>
  <r>
    <s v="kingyherve"/>
    <s v="banoutobenin"/>
    <m/>
    <m/>
    <m/>
    <m/>
    <m/>
    <m/>
    <m/>
    <m/>
    <s v="No"/>
    <n v="41"/>
    <m/>
    <m/>
    <x v="0"/>
    <d v="2019-06-07T11:15:24.000"/>
    <s v="#Bénin #Affaire #CAMES : le #procès opposant #Topanou à #Salami, #Kokoroko renvoyé  https://t.co/2pQXdztWA4 #Banouto via @BanoutoBenin,#RFI,#BBC,#France24,#Africa24,#ORTB,#BB24,#wasexo,#Team229,#Zapping229,#UAC,#UniversiteLome,#Togo,#DandiGnamou,#EnseignementSuperieur,#Education"/>
    <s v="https://www.banouto.info/article/securite%20humaine/20190607-bnin-affaire-cames-le-procs-opposant-topanou--salami-kokoroko-renvoy/"/>
    <s v="banouto.info"/>
    <x v="18"/>
    <m/>
    <s v="http://pbs.twimg.com/profile_images/1115549118238216192/W7Jg0WP__normal.png"/>
    <x v="26"/>
    <s v="https://twitter.com/#!/kingyherve/status/1136954809460973574"/>
    <m/>
    <m/>
    <s v="1136954809460973574"/>
    <m/>
    <b v="0"/>
    <n v="1"/>
    <s v=""/>
    <b v="0"/>
    <s v="fr"/>
    <m/>
    <s v=""/>
    <b v="0"/>
    <n v="0"/>
    <s v=""/>
    <s v="Twitter Web Client"/>
    <b v="0"/>
    <s v="1136954809460973574"/>
    <s v="Tweet"/>
    <n v="0"/>
    <n v="0"/>
    <m/>
    <m/>
    <m/>
    <m/>
    <m/>
    <m/>
    <m/>
    <m/>
    <n v="1"/>
    <s v="18"/>
    <s v="18"/>
    <n v="0"/>
    <n v="0"/>
    <n v="0"/>
    <n v="0"/>
    <n v="0"/>
    <n v="0"/>
    <n v="29"/>
    <n v="100"/>
    <n v="29"/>
  </r>
  <r>
    <s v="bachllenas"/>
    <s v="asoadmisalud"/>
    <m/>
    <m/>
    <m/>
    <m/>
    <m/>
    <m/>
    <m/>
    <m/>
    <s v="No"/>
    <n v="42"/>
    <m/>
    <m/>
    <x v="0"/>
    <d v="2019-06-07T12:38:00.000"/>
    <s v="RT @CAPSBEsq: Durant aquests dies els professionals administratius del #CAPSBE participen a les #XIIIJornadasAAS de @AsoAdmiSalud que se ce…"/>
    <m/>
    <m/>
    <x v="19"/>
    <m/>
    <s v="http://pbs.twimg.com/profile_images/1003227889763004416/ya_cjzAV_normal.jpg"/>
    <x v="27"/>
    <s v="https://twitter.com/#!/bachllenas/status/1136975595567550465"/>
    <m/>
    <m/>
    <s v="1136975595567550465"/>
    <m/>
    <b v="0"/>
    <n v="0"/>
    <s v=""/>
    <b v="0"/>
    <s v="ca"/>
    <m/>
    <s v=""/>
    <b v="0"/>
    <n v="3"/>
    <s v="1136970583365902338"/>
    <s v="Twitter for iPhone"/>
    <b v="0"/>
    <s v="1136970583365902338"/>
    <s v="Tweet"/>
    <n v="0"/>
    <n v="0"/>
    <m/>
    <m/>
    <m/>
    <m/>
    <m/>
    <m/>
    <m/>
    <m/>
    <n v="1"/>
    <s v="2"/>
    <s v="2"/>
    <m/>
    <m/>
    <m/>
    <m/>
    <m/>
    <m/>
    <m/>
    <m/>
    <m/>
  </r>
  <r>
    <s v="capsbesq"/>
    <s v="dcararach"/>
    <m/>
    <m/>
    <m/>
    <m/>
    <m/>
    <m/>
    <m/>
    <m/>
    <s v="No"/>
    <n v="44"/>
    <m/>
    <m/>
    <x v="0"/>
    <d v="2019-06-06T16:00:49.000"/>
    <s v="Avui el Dr. @dcararach ha ofert una sessió de #formació sobre #ecografies als professionals de la Unitat d'Atenció a la Ciutadania del #CAPLesCorts.  #UAC https://t.co/IDGqgGxGls"/>
    <m/>
    <m/>
    <x v="20"/>
    <s v="https://pbs.twimg.com/media/D8Y-GgcWsAEuiiA.jpg"/>
    <s v="https://pbs.twimg.com/media/D8Y-GgcWsAEuiiA.jpg"/>
    <x v="28"/>
    <s v="https://twitter.com/#!/capsbesq/status/1136664245670690820"/>
    <m/>
    <m/>
    <s v="1136664245670690820"/>
    <m/>
    <b v="0"/>
    <n v="6"/>
    <s v=""/>
    <b v="0"/>
    <s v="ca"/>
    <m/>
    <s v=""/>
    <b v="0"/>
    <n v="1"/>
    <s v=""/>
    <s v="Twitter for Android"/>
    <b v="0"/>
    <s v="1136664245670690820"/>
    <s v="Tweet"/>
    <n v="0"/>
    <n v="0"/>
    <m/>
    <m/>
    <m/>
    <m/>
    <m/>
    <m/>
    <m/>
    <m/>
    <n v="1"/>
    <s v="2"/>
    <s v="2"/>
    <n v="0"/>
    <n v="0"/>
    <n v="0"/>
    <n v="0"/>
    <n v="0"/>
    <n v="0"/>
    <n v="24"/>
    <n v="100"/>
    <n v="24"/>
  </r>
  <r>
    <s v="lbalcell19741"/>
    <s v="asoadmisalud"/>
    <m/>
    <m/>
    <m/>
    <m/>
    <m/>
    <m/>
    <m/>
    <m/>
    <s v="No"/>
    <n v="45"/>
    <m/>
    <m/>
    <x v="0"/>
    <d v="2019-06-07T13:49:34.000"/>
    <s v="RT @CAPSBEsq: Durant aquests dies els professionals administratius del #CAPSBE participen a les #XIIIJornadasAAS de @AsoAdmiSalud que se ce…"/>
    <m/>
    <m/>
    <x v="19"/>
    <m/>
    <s v="http://pbs.twimg.com/profile_images/990925995703185408/mBQ9-_np_normal.jpg"/>
    <x v="29"/>
    <s v="https://twitter.com/#!/lbalcell19741/status/1136993605917335552"/>
    <m/>
    <m/>
    <s v="1136993605917335552"/>
    <m/>
    <b v="0"/>
    <n v="0"/>
    <s v=""/>
    <b v="0"/>
    <s v="ca"/>
    <m/>
    <s v=""/>
    <b v="0"/>
    <n v="3"/>
    <s v="1136970583365902338"/>
    <s v="Twitter for Android"/>
    <b v="0"/>
    <s v="1136970583365902338"/>
    <s v="Tweet"/>
    <n v="0"/>
    <n v="0"/>
    <m/>
    <m/>
    <m/>
    <m/>
    <m/>
    <m/>
    <m/>
    <m/>
    <n v="1"/>
    <s v="2"/>
    <s v="2"/>
    <m/>
    <m/>
    <m/>
    <m/>
    <m/>
    <m/>
    <m/>
    <m/>
    <m/>
  </r>
  <r>
    <s v="thjodbjorn"/>
    <s v="thjodbjorn"/>
    <m/>
    <m/>
    <m/>
    <m/>
    <m/>
    <m/>
    <m/>
    <m/>
    <s v="No"/>
    <n v="47"/>
    <m/>
    <m/>
    <x v="1"/>
    <d v="2019-06-07T14:42:37.000"/>
    <s v="At least I don't have to go to stupid church at work like these dorks. #Doom #UAC #NintendoSwitch https://t.co/qSKSbi5wDK"/>
    <m/>
    <m/>
    <x v="21"/>
    <s v="https://pbs.twimg.com/media/D8d1vcDXoAEUctv.jpg"/>
    <s v="https://pbs.twimg.com/media/D8d1vcDXoAEUctv.jpg"/>
    <x v="30"/>
    <s v="https://twitter.com/#!/thjodbjorn/status/1137006955212484608"/>
    <m/>
    <m/>
    <s v="1137006955212484608"/>
    <m/>
    <b v="0"/>
    <n v="0"/>
    <s v=""/>
    <b v="0"/>
    <s v="en"/>
    <m/>
    <s v=""/>
    <b v="0"/>
    <n v="0"/>
    <s v=""/>
    <s v="Twitter Web App"/>
    <b v="0"/>
    <s v="1137006955212484608"/>
    <s v="Tweet"/>
    <n v="0"/>
    <n v="0"/>
    <m/>
    <m/>
    <m/>
    <m/>
    <m/>
    <m/>
    <m/>
    <m/>
    <n v="1"/>
    <s v="1"/>
    <s v="1"/>
    <n v="2"/>
    <n v="11.11111111111111"/>
    <n v="2"/>
    <n v="11.11111111111111"/>
    <n v="0"/>
    <n v="0"/>
    <n v="14"/>
    <n v="77.77777777777777"/>
    <n v="18"/>
  </r>
  <r>
    <s v="criscolungo"/>
    <s v="asoadmisalud"/>
    <m/>
    <m/>
    <m/>
    <m/>
    <m/>
    <m/>
    <m/>
    <m/>
    <s v="No"/>
    <n v="48"/>
    <m/>
    <m/>
    <x v="0"/>
    <d v="2019-06-07T17:33:58.000"/>
    <s v="RT @CAPSBEsq: Durant aquests dies els professionals administratius del #CAPSBE participen a les #XIIIJornadasAAS de @AsoAdmiSalud que se ce…"/>
    <m/>
    <m/>
    <x v="19"/>
    <m/>
    <s v="http://pbs.twimg.com/profile_images/994990855982329856/7gMOomil_normal.jpg"/>
    <x v="31"/>
    <s v="https://twitter.com/#!/criscolungo/status/1137050076403118086"/>
    <m/>
    <m/>
    <s v="1137050076403118086"/>
    <m/>
    <b v="0"/>
    <n v="0"/>
    <s v=""/>
    <b v="0"/>
    <s v="ca"/>
    <m/>
    <s v=""/>
    <b v="0"/>
    <n v="3"/>
    <s v="1136970583365902338"/>
    <s v="Twitter for Android"/>
    <b v="0"/>
    <s v="1136970583365902338"/>
    <s v="Tweet"/>
    <n v="0"/>
    <n v="0"/>
    <m/>
    <m/>
    <m/>
    <m/>
    <m/>
    <m/>
    <m/>
    <m/>
    <n v="1"/>
    <s v="2"/>
    <s v="2"/>
    <m/>
    <m/>
    <m/>
    <m/>
    <m/>
    <m/>
    <m/>
    <m/>
    <m/>
  </r>
  <r>
    <s v="mireiasansc"/>
    <s v="arolassilvia"/>
    <m/>
    <m/>
    <m/>
    <m/>
    <m/>
    <m/>
    <m/>
    <m/>
    <s v="No"/>
    <n v="50"/>
    <m/>
    <m/>
    <x v="0"/>
    <d v="2019-06-07T17:50:32.000"/>
    <s v="RT @CAPSBEsq: La @ArolasSilvia exposa la participació de la #UAC en el projecte de #digitalització del #CAPComteBorrell i els bons resultat…"/>
    <m/>
    <m/>
    <x v="22"/>
    <m/>
    <s v="http://pbs.twimg.com/profile_images/987187056714698752/TZfstHFo_normal.jpg"/>
    <x v="32"/>
    <s v="https://twitter.com/#!/mireiasansc/status/1137054247764332545"/>
    <m/>
    <m/>
    <s v="1137054247764332545"/>
    <m/>
    <b v="0"/>
    <n v="0"/>
    <s v=""/>
    <b v="0"/>
    <s v="ca"/>
    <m/>
    <s v=""/>
    <b v="0"/>
    <n v="1"/>
    <s v="1136977696561516545"/>
    <s v="Twitter for iPhone"/>
    <b v="0"/>
    <s v="1136977696561516545"/>
    <s v="Tweet"/>
    <n v="0"/>
    <n v="0"/>
    <m/>
    <m/>
    <m/>
    <m/>
    <m/>
    <m/>
    <m/>
    <m/>
    <n v="1"/>
    <s v="2"/>
    <s v="2"/>
    <n v="0"/>
    <n v="0"/>
    <n v="0"/>
    <n v="0"/>
    <n v="0"/>
    <n v="0"/>
    <n v="21"/>
    <n v="100"/>
    <n v="21"/>
  </r>
  <r>
    <s v="wljones99"/>
    <s v="wljones99"/>
    <m/>
    <m/>
    <m/>
    <m/>
    <m/>
    <m/>
    <m/>
    <m/>
    <s v="No"/>
    <n v="52"/>
    <m/>
    <m/>
    <x v="1"/>
    <d v="2019-06-07T21:04:17.000"/>
    <s v="Volunteer attorneys needed to serve unaccompanied children held in the Rio Grande Valley of South Texas - pro bono opportunities on two upcoming June weekends #uac #ican https://t.co/ZaYWMROamW"/>
    <s v="http://www.americanbar.org/content/dam/aba/administrative/probono_public_service/ican/cila-probar-volunteer-flyer-v2.pdf"/>
    <s v="americanbar.org"/>
    <x v="23"/>
    <m/>
    <s v="http://pbs.twimg.com/profile_images/2670557334/68dc0cafa15441eaa151f531216af36e_normal.jpeg"/>
    <x v="33"/>
    <s v="https://twitter.com/#!/wljones99/status/1137103004073713664"/>
    <m/>
    <m/>
    <s v="1137103004073713664"/>
    <m/>
    <b v="0"/>
    <n v="0"/>
    <s v=""/>
    <b v="0"/>
    <s v="en"/>
    <m/>
    <s v=""/>
    <b v="0"/>
    <n v="0"/>
    <s v=""/>
    <s v="Twitter Web Client"/>
    <b v="0"/>
    <s v="1137103004073713664"/>
    <s v="Tweet"/>
    <n v="0"/>
    <n v="0"/>
    <m/>
    <m/>
    <m/>
    <m/>
    <m/>
    <m/>
    <m/>
    <m/>
    <n v="1"/>
    <s v="1"/>
    <s v="1"/>
    <n v="0"/>
    <n v="0"/>
    <n v="0"/>
    <n v="0"/>
    <n v="0"/>
    <n v="0"/>
    <n v="26"/>
    <n v="100"/>
    <n v="26"/>
  </r>
  <r>
    <s v="carlosramosmeza"/>
    <s v="carlosramosmeza"/>
    <m/>
    <m/>
    <m/>
    <m/>
    <m/>
    <m/>
    <m/>
    <m/>
    <s v="No"/>
    <n v="53"/>
    <m/>
    <m/>
    <x v="1"/>
    <d v="2019-06-08T02:43:43.000"/>
    <s v="Si está es una zona segura contra sismos y terremotos, no quiero pensar como serán las áreas no seguras 🤣.  #UAC #EPG https://t.co/tpT3H46FCM"/>
    <m/>
    <m/>
    <x v="24"/>
    <s v="https://pbs.twimg.com/media/D8ga1J2XYAAnSzY.jpg"/>
    <s v="https://pbs.twimg.com/media/D8ga1J2XYAAnSzY.jpg"/>
    <x v="34"/>
    <s v="https://twitter.com/#!/carlosramosmeza/status/1137188426183315458"/>
    <m/>
    <m/>
    <s v="1137188426183315458"/>
    <m/>
    <b v="0"/>
    <n v="0"/>
    <s v=""/>
    <b v="0"/>
    <s v="es"/>
    <m/>
    <s v=""/>
    <b v="0"/>
    <n v="0"/>
    <s v=""/>
    <s v="Twitter for iPhone"/>
    <b v="0"/>
    <s v="1137188426183315458"/>
    <s v="Tweet"/>
    <n v="0"/>
    <n v="0"/>
    <m/>
    <m/>
    <m/>
    <m/>
    <m/>
    <m/>
    <m/>
    <m/>
    <n v="1"/>
    <s v="1"/>
    <s v="1"/>
    <n v="0"/>
    <n v="0"/>
    <n v="0"/>
    <n v="0"/>
    <n v="0"/>
    <n v="0"/>
    <n v="21"/>
    <n v="100"/>
    <n v="21"/>
  </r>
  <r>
    <s v="doom_collector"/>
    <s v="doom_collector"/>
    <m/>
    <m/>
    <m/>
    <m/>
    <m/>
    <m/>
    <m/>
    <m/>
    <s v="No"/>
    <n v="54"/>
    <m/>
    <m/>
    <x v="1"/>
    <d v="2019-06-08T20:59:26.000"/>
    <s v="Doom UAC Pack, PS4 and Xbox One...  #Doom #PS4 #Xbox #idSoftware #UAC #Bethesda #DoomCollector #Doom25 https://t.co/RSqdNLEAYj"/>
    <s v="https://www.instagram.com/doom_collector/p/BydorSsgfJc/?igshid=18jpjjha3w424"/>
    <s v="instagram.com"/>
    <x v="25"/>
    <m/>
    <s v="http://pbs.twimg.com/profile_images/3640096338/0b2ddc617722ef569a12e03300f3cf86_normal.png"/>
    <x v="35"/>
    <s v="https://twitter.com/#!/doom_collector/status/1137464171136716801"/>
    <m/>
    <m/>
    <s v="1137464171136716801"/>
    <m/>
    <b v="0"/>
    <n v="0"/>
    <s v=""/>
    <b v="0"/>
    <s v="en"/>
    <m/>
    <s v=""/>
    <b v="0"/>
    <n v="0"/>
    <s v=""/>
    <s v="Instagram"/>
    <b v="0"/>
    <s v="1137464171136716801"/>
    <s v="Tweet"/>
    <n v="0"/>
    <n v="0"/>
    <m/>
    <m/>
    <m/>
    <m/>
    <m/>
    <m/>
    <m/>
    <m/>
    <n v="1"/>
    <s v="1"/>
    <s v="1"/>
    <n v="0"/>
    <n v="0"/>
    <n v="2"/>
    <n v="13.333333333333334"/>
    <n v="0"/>
    <n v="0"/>
    <n v="13"/>
    <n v="86.66666666666667"/>
    <n v="15"/>
  </r>
  <r>
    <s v="doublement"/>
    <s v="doublement"/>
    <m/>
    <m/>
    <m/>
    <m/>
    <m/>
    <m/>
    <m/>
    <m/>
    <s v="No"/>
    <n v="55"/>
    <m/>
    <m/>
    <x v="1"/>
    <d v="2019-06-08T23:00:26.000"/>
    <s v="Impacting radio, streaming, playlists, etc. now.  Already on The Wave Cleveland!  #smoothjazz #uac #somuchjoy #ellencooper #thesoundofla #spofify #amazon #cdbaby #doublementertainment  https://t.co/Y5kWmYChJw https://t.co/WrtbAN5MO0"/>
    <s v="https://www.iamellencooper.com/"/>
    <s v="iamellencooper.com"/>
    <x v="26"/>
    <s v="https://pbs.twimg.com/ext_tw_video_thumb/1137494571376660488/pu/img/wnxJ3GEa7sWlQ15u.jpg"/>
    <s v="https://pbs.twimg.com/ext_tw_video_thumb/1137494571376660488/pu/img/wnxJ3GEa7sWlQ15u.jpg"/>
    <x v="36"/>
    <s v="https://twitter.com/#!/doublement/status/1137494623482458112"/>
    <m/>
    <m/>
    <s v="1137494623482458112"/>
    <m/>
    <b v="0"/>
    <n v="1"/>
    <s v=""/>
    <b v="0"/>
    <s v="en"/>
    <m/>
    <s v=""/>
    <b v="0"/>
    <n v="0"/>
    <s v=""/>
    <s v="Twitter for Android"/>
    <b v="0"/>
    <s v="1137494623482458112"/>
    <s v="Tweet"/>
    <n v="0"/>
    <n v="0"/>
    <m/>
    <m/>
    <m/>
    <m/>
    <m/>
    <m/>
    <m/>
    <m/>
    <n v="1"/>
    <s v="1"/>
    <s v="1"/>
    <n v="0"/>
    <n v="0"/>
    <n v="0"/>
    <n v="0"/>
    <n v="0"/>
    <n v="0"/>
    <n v="20"/>
    <n v="100"/>
    <n v="20"/>
  </r>
  <r>
    <s v="hufmc"/>
    <s v="asoadmisalud"/>
    <m/>
    <m/>
    <m/>
    <m/>
    <m/>
    <m/>
    <m/>
    <m/>
    <s v="No"/>
    <n v="56"/>
    <m/>
    <m/>
    <x v="0"/>
    <d v="2019-06-09T09:52:26.000"/>
    <s v="RT @CAPSBEsq: Durant aquests dies els professionals administratius del #CAPSBE participen a les #XIIIJornadasAAS de @AsoAdmiSalud que se ce…"/>
    <m/>
    <m/>
    <x v="19"/>
    <m/>
    <s v="http://pbs.twimg.com/profile_images/886283178071207936/yXGShtXO_normal.jpg"/>
    <x v="37"/>
    <s v="https://twitter.com/#!/hufmc/status/1137658705154138114"/>
    <m/>
    <m/>
    <s v="1137658705154138114"/>
    <m/>
    <b v="0"/>
    <n v="0"/>
    <s v=""/>
    <b v="0"/>
    <s v="ca"/>
    <m/>
    <s v=""/>
    <b v="0"/>
    <n v="5"/>
    <s v="1136970583365902338"/>
    <s v="Twitter for Android"/>
    <b v="0"/>
    <s v="1136970583365902338"/>
    <s v="Tweet"/>
    <n v="0"/>
    <n v="0"/>
    <m/>
    <m/>
    <m/>
    <m/>
    <m/>
    <m/>
    <m/>
    <m/>
    <n v="1"/>
    <s v="2"/>
    <s v="2"/>
    <m/>
    <m/>
    <m/>
    <m/>
    <m/>
    <m/>
    <m/>
    <m/>
    <m/>
  </r>
  <r>
    <s v="capsbesq"/>
    <s v="arolassilvia"/>
    <m/>
    <m/>
    <m/>
    <m/>
    <m/>
    <m/>
    <m/>
    <m/>
    <s v="No"/>
    <n v="58"/>
    <m/>
    <m/>
    <x v="0"/>
    <d v="2019-06-07T12:46:21.000"/>
    <s v="La @ArolasSilvia exposa la participació de la #UAC en el projecte de #digitalització del #CAPComteBorrell i els bons resultats d’acceptació per part dels usuaris. https://t.co/KTu1YTKWoJ"/>
    <m/>
    <m/>
    <x v="22"/>
    <s v="https://pbs.twimg.com/media/D8dbLcrX4AEHCbC.jpg"/>
    <s v="https://pbs.twimg.com/media/D8dbLcrX4AEHCbC.jpg"/>
    <x v="38"/>
    <s v="https://twitter.com/#!/capsbesq/status/1136977696561516545"/>
    <m/>
    <m/>
    <s v="1136977696561516545"/>
    <s v="1136974459947163648"/>
    <b v="0"/>
    <n v="10"/>
    <s v="281988463"/>
    <b v="0"/>
    <s v="ca"/>
    <m/>
    <s v=""/>
    <b v="0"/>
    <n v="1"/>
    <s v=""/>
    <s v="Twitter for iPhone"/>
    <b v="0"/>
    <s v="1136974459947163648"/>
    <s v="Tweet"/>
    <n v="0"/>
    <n v="0"/>
    <m/>
    <m/>
    <m/>
    <m/>
    <m/>
    <m/>
    <m/>
    <m/>
    <n v="1"/>
    <s v="2"/>
    <s v="2"/>
    <n v="0"/>
    <n v="0"/>
    <n v="0"/>
    <n v="0"/>
    <n v="0"/>
    <n v="0"/>
    <n v="25"/>
    <n v="100"/>
    <n v="25"/>
  </r>
  <r>
    <s v="finestresmarisa"/>
    <s v="arolassilvia"/>
    <m/>
    <m/>
    <m/>
    <m/>
    <m/>
    <m/>
    <m/>
    <m/>
    <s v="No"/>
    <n v="59"/>
    <m/>
    <m/>
    <x v="0"/>
    <d v="2019-06-09T14:23:18.000"/>
    <s v="RT @CAPSBEsq: La @ArolasSilvia exposa la participació de la #UAC en el projecte de #digitalització del #CAPComteBorrell i els bons resultat…"/>
    <m/>
    <m/>
    <x v="22"/>
    <m/>
    <s v="http://pbs.twimg.com/profile_images/866021782737780736/bMdZWls3_normal.jpg"/>
    <x v="39"/>
    <s v="https://twitter.com/#!/finestresmarisa/status/1137726871850934273"/>
    <m/>
    <m/>
    <s v="1137726871850934273"/>
    <m/>
    <b v="0"/>
    <n v="0"/>
    <s v=""/>
    <b v="0"/>
    <s v="ca"/>
    <m/>
    <s v=""/>
    <b v="0"/>
    <n v="2"/>
    <s v="1136977696561516545"/>
    <s v="Twitter for Android"/>
    <b v="0"/>
    <s v="1136977696561516545"/>
    <s v="Tweet"/>
    <n v="0"/>
    <n v="0"/>
    <m/>
    <m/>
    <m/>
    <m/>
    <m/>
    <m/>
    <m/>
    <m/>
    <n v="1"/>
    <s v="2"/>
    <s v="2"/>
    <m/>
    <m/>
    <m/>
    <m/>
    <m/>
    <m/>
    <m/>
    <m/>
    <m/>
  </r>
  <r>
    <s v="finestresmarisa"/>
    <s v="asoadmisalud"/>
    <m/>
    <m/>
    <m/>
    <m/>
    <m/>
    <m/>
    <m/>
    <m/>
    <s v="No"/>
    <n v="60"/>
    <m/>
    <m/>
    <x v="0"/>
    <d v="2019-06-09T14:23:07.000"/>
    <s v="RT @CAPSBEsq: Durant aquests dies els professionals administratius del #CAPSBE participen a les #XIIIJornadasAAS de @AsoAdmiSalud que se ce…"/>
    <m/>
    <m/>
    <x v="19"/>
    <m/>
    <s v="http://pbs.twimg.com/profile_images/866021782737780736/bMdZWls3_normal.jpg"/>
    <x v="40"/>
    <s v="https://twitter.com/#!/finestresmarisa/status/1137726825512218624"/>
    <m/>
    <m/>
    <s v="1137726825512218624"/>
    <m/>
    <b v="0"/>
    <n v="0"/>
    <s v=""/>
    <b v="0"/>
    <s v="ca"/>
    <m/>
    <s v=""/>
    <b v="0"/>
    <n v="5"/>
    <s v="1136970583365902338"/>
    <s v="Twitter for Android"/>
    <b v="0"/>
    <s v="1136970583365902338"/>
    <s v="Tweet"/>
    <n v="0"/>
    <n v="0"/>
    <m/>
    <m/>
    <m/>
    <m/>
    <m/>
    <m/>
    <m/>
    <m/>
    <n v="1"/>
    <s v="2"/>
    <s v="2"/>
    <m/>
    <m/>
    <m/>
    <m/>
    <m/>
    <m/>
    <m/>
    <m/>
    <m/>
  </r>
  <r>
    <s v="capsbesq"/>
    <s v="asoadmisalud"/>
    <m/>
    <m/>
    <m/>
    <m/>
    <m/>
    <m/>
    <m/>
    <m/>
    <s v="No"/>
    <n v="63"/>
    <m/>
    <m/>
    <x v="0"/>
    <d v="2019-06-07T12:18:05.000"/>
    <s v="Durant aquests dies els professionals administratius del #CAPSBE participen a les #XIIIJornadasAAS de @AsoAdmiSalud que se celebren sota el lema &quot;Aportando #talento en Salud&quot;. #UAC _x000a_Obrim fil👇🏼 https://t.co/smAbaEfnq2"/>
    <m/>
    <m/>
    <x v="27"/>
    <s v="https://pbs.twimg.com/media/D8dUtyKXUAEOZMS.jpg"/>
    <s v="https://pbs.twimg.com/media/D8dUtyKXUAEOZMS.jpg"/>
    <x v="41"/>
    <s v="https://twitter.com/#!/capsbesq/status/1136970583365902338"/>
    <m/>
    <m/>
    <s v="1136970583365902338"/>
    <m/>
    <b v="0"/>
    <n v="19"/>
    <s v=""/>
    <b v="0"/>
    <s v="ca"/>
    <m/>
    <s v=""/>
    <b v="0"/>
    <n v="3"/>
    <s v=""/>
    <s v="Twitter for iPhone"/>
    <b v="0"/>
    <s v="1136970583365902338"/>
    <s v="Tweet"/>
    <n v="0"/>
    <n v="0"/>
    <m/>
    <m/>
    <m/>
    <m/>
    <m/>
    <m/>
    <m/>
    <m/>
    <n v="1"/>
    <s v="2"/>
    <s v="2"/>
    <n v="0"/>
    <n v="0"/>
    <n v="1"/>
    <n v="3.7037037037037037"/>
    <n v="0"/>
    <n v="0"/>
    <n v="26"/>
    <n v="96.29629629629629"/>
    <n v="27"/>
  </r>
  <r>
    <s v="patriciamov"/>
    <s v="asoadmisalud"/>
    <m/>
    <m/>
    <m/>
    <m/>
    <m/>
    <m/>
    <m/>
    <m/>
    <s v="No"/>
    <n v="64"/>
    <m/>
    <m/>
    <x v="0"/>
    <d v="2019-06-09T17:14:18.000"/>
    <s v="RT @CAPSBEsq: Durant aquests dies els professionals administratius del #CAPSBE participen a les #XIIIJornadasAAS de @AsoAdmiSalud que se ce…"/>
    <m/>
    <m/>
    <x v="19"/>
    <m/>
    <s v="http://pbs.twimg.com/profile_images/1125474102683348992/Y0ydyHCv_normal.jpg"/>
    <x v="42"/>
    <s v="https://twitter.com/#!/patriciamov/status/1137769905770700801"/>
    <m/>
    <m/>
    <s v="1137769905770700801"/>
    <m/>
    <b v="0"/>
    <n v="0"/>
    <s v=""/>
    <b v="0"/>
    <s v="ca"/>
    <m/>
    <s v=""/>
    <b v="0"/>
    <n v="6"/>
    <s v="1136970583365902338"/>
    <s v="Twitter for iPhone"/>
    <b v="0"/>
    <s v="1136970583365902338"/>
    <s v="Tweet"/>
    <n v="0"/>
    <n v="0"/>
    <m/>
    <m/>
    <m/>
    <m/>
    <m/>
    <m/>
    <m/>
    <m/>
    <n v="1"/>
    <s v="2"/>
    <s v="2"/>
    <m/>
    <m/>
    <m/>
    <m/>
    <m/>
    <m/>
    <m/>
    <m/>
    <m/>
  </r>
  <r>
    <s v="sahori_anaheli"/>
    <s v="sahori_anaheli"/>
    <m/>
    <m/>
    <m/>
    <m/>
    <m/>
    <m/>
    <m/>
    <m/>
    <s v="No"/>
    <n v="66"/>
    <m/>
    <m/>
    <x v="1"/>
    <d v="2019-06-10T05:12:26.000"/>
    <s v="Dentro lo que cabe fue un semestre relax ... Ni me imagino el desmán que esta por venir 😭📚♿ |Recuerditos del grupo B|_x000a_#6tosemestre #TerapiaykinesiologiaII #groupB #fisioterapia #uac https://t.co/IuW68Ggna2"/>
    <s v="https://www.instagram.com/p/ByhF5Hvj4uP434H2ZADkiXwP8V2lo5d9o9quwI0/?igshid=1i1hwxbwjkxr8"/>
    <s v="instagram.com"/>
    <x v="28"/>
    <m/>
    <s v="http://pbs.twimg.com/profile_images/1068999840917540869/6KSF_-f6_normal.jpg"/>
    <x v="43"/>
    <s v="https://twitter.com/#!/sahori_anaheli/status/1137950629169651712"/>
    <m/>
    <m/>
    <s v="1137950629169651712"/>
    <m/>
    <b v="0"/>
    <n v="0"/>
    <s v=""/>
    <b v="0"/>
    <s v="es"/>
    <m/>
    <s v=""/>
    <b v="0"/>
    <n v="0"/>
    <s v=""/>
    <s v="Instagram"/>
    <b v="0"/>
    <s v="1137950629169651712"/>
    <s v="Tweet"/>
    <n v="0"/>
    <n v="0"/>
    <m/>
    <m/>
    <m/>
    <m/>
    <m/>
    <m/>
    <m/>
    <m/>
    <n v="1"/>
    <s v="1"/>
    <s v="1"/>
    <n v="0"/>
    <n v="0"/>
    <n v="0"/>
    <n v="0"/>
    <n v="0"/>
    <n v="0"/>
    <n v="26"/>
    <n v="100"/>
    <n v="26"/>
  </r>
  <r>
    <s v="jeremymoskowitz"/>
    <s v="policypak"/>
    <m/>
    <m/>
    <m/>
    <m/>
    <m/>
    <m/>
    <m/>
    <m/>
    <s v="No"/>
    <n v="67"/>
    <m/>
    <m/>
    <x v="0"/>
    <d v="2019-06-10T15:33:52.000"/>
    <s v="RT @PolicyPak: Users need to install company-sanctioned software but because of compliance, they'll get a #UAC prompt upon installation. Co…"/>
    <m/>
    <m/>
    <x v="1"/>
    <m/>
    <s v="http://pbs.twimg.com/profile_images/359415803/youtube-moskowitz_normal.gif"/>
    <x v="44"/>
    <s v="https://twitter.com/#!/jeremymoskowitz/status/1138107017523007489"/>
    <m/>
    <m/>
    <s v="1138107017523007489"/>
    <m/>
    <b v="0"/>
    <n v="0"/>
    <s v=""/>
    <b v="0"/>
    <s v="en"/>
    <m/>
    <s v=""/>
    <b v="0"/>
    <n v="1"/>
    <s v="1138106925252599809"/>
    <s v="Hootsuite Inc."/>
    <b v="0"/>
    <s v="1138106925252599809"/>
    <s v="Tweet"/>
    <n v="0"/>
    <n v="0"/>
    <m/>
    <m/>
    <m/>
    <m/>
    <m/>
    <m/>
    <m/>
    <m/>
    <n v="1"/>
    <s v="11"/>
    <s v="11"/>
    <n v="1"/>
    <n v="4.761904761904762"/>
    <n v="0"/>
    <n v="0"/>
    <n v="0"/>
    <n v="0"/>
    <n v="20"/>
    <n v="95.23809523809524"/>
    <n v="21"/>
  </r>
  <r>
    <s v="policypak"/>
    <s v="policypak"/>
    <m/>
    <m/>
    <m/>
    <m/>
    <m/>
    <m/>
    <m/>
    <m/>
    <s v="No"/>
    <n v="68"/>
    <m/>
    <m/>
    <x v="1"/>
    <d v="2019-06-10T15:33:30.000"/>
    <s v="Users need to install company-sanctioned software but because of compliance, they'll get a #UAC prompt upon installation. Concept is good, but adds to IT workload. Here's how you can give users what's needed without risking #security https://t.co/Oqm0xVL8eZ_x000a__x000a_#Windows #GroupPolicy"/>
    <s v="https://kb.policypak.com/kb/article/175-installing-applicationsandpreconfiguredrules"/>
    <s v="policypak.com"/>
    <x v="29"/>
    <m/>
    <s v="http://pbs.twimg.com/profile_images/900568192640323584/98C5pgAe_normal.jpg"/>
    <x v="45"/>
    <s v="https://twitter.com/#!/policypak/status/1138106925252599809"/>
    <m/>
    <m/>
    <s v="1138106925252599809"/>
    <m/>
    <b v="0"/>
    <n v="1"/>
    <s v=""/>
    <b v="0"/>
    <s v="en"/>
    <m/>
    <s v=""/>
    <b v="0"/>
    <n v="1"/>
    <s v=""/>
    <s v="Hootsuite Inc."/>
    <b v="0"/>
    <s v="1138106925252599809"/>
    <s v="Tweet"/>
    <n v="0"/>
    <n v="0"/>
    <m/>
    <m/>
    <m/>
    <m/>
    <m/>
    <m/>
    <m/>
    <m/>
    <n v="1"/>
    <s v="11"/>
    <s v="11"/>
    <n v="2"/>
    <n v="5.128205128205129"/>
    <n v="0"/>
    <n v="0"/>
    <n v="0"/>
    <n v="0"/>
    <n v="37"/>
    <n v="94.87179487179488"/>
    <n v="39"/>
  </r>
  <r>
    <s v="_j_g"/>
    <s v="policypak"/>
    <m/>
    <m/>
    <m/>
    <m/>
    <m/>
    <m/>
    <m/>
    <m/>
    <s v="No"/>
    <n v="69"/>
    <m/>
    <m/>
    <x v="0"/>
    <d v="2019-06-10T17:51:17.000"/>
    <s v="RT @PolicyPak: Users need to install company-sanctioned software but because of compliance, they'll get a #UAC prompt upon installation. Co…"/>
    <m/>
    <m/>
    <x v="1"/>
    <m/>
    <s v="http://pbs.twimg.com/profile_images/666302256854269952/D8yfNrEN_normal.png"/>
    <x v="46"/>
    <s v="https://twitter.com/#!/_j_g/status/1138141601014747136"/>
    <m/>
    <m/>
    <s v="1138141601014747136"/>
    <m/>
    <b v="0"/>
    <n v="0"/>
    <s v=""/>
    <b v="0"/>
    <s v="en"/>
    <m/>
    <s v=""/>
    <b v="0"/>
    <n v="2"/>
    <s v="1138106925252599809"/>
    <s v="Twitter Web App"/>
    <b v="0"/>
    <s v="1138106925252599809"/>
    <s v="Tweet"/>
    <n v="0"/>
    <n v="0"/>
    <m/>
    <m/>
    <m/>
    <m/>
    <m/>
    <m/>
    <m/>
    <m/>
    <n v="1"/>
    <s v="11"/>
    <s v="11"/>
    <n v="1"/>
    <n v="4.761904761904762"/>
    <n v="0"/>
    <n v="0"/>
    <n v="0"/>
    <n v="0"/>
    <n v="20"/>
    <n v="95.23809523809524"/>
    <n v="21"/>
  </r>
  <r>
    <s v="pbpcoahuila1"/>
    <s v="pbpcoahuila1"/>
    <m/>
    <m/>
    <m/>
    <m/>
    <m/>
    <m/>
    <m/>
    <m/>
    <s v="No"/>
    <n v="70"/>
    <m/>
    <m/>
    <x v="1"/>
    <d v="2019-05-29T15:31:37.000"/>
    <s v="@PBPCoahuila1 participo en la &quot;Feria de las Intituciones&quot; llevada a cabo en la #FacultadDeTrabajoSocial #UAC con la finalidad de establecer la vinculación referente al proceso de practicas profesionales y servicio social de los alumnos_x000a_#FuerteCoahuilaEs https://t.co/3yP9Gf1UPL"/>
    <m/>
    <m/>
    <x v="30"/>
    <s v="https://pbs.twimg.com/media/D7vqtCfUYAEINei.jpg"/>
    <s v="https://pbs.twimg.com/media/D7vqtCfUYAEINei.jpg"/>
    <x v="47"/>
    <s v="https://twitter.com/#!/pbpcoahuila1/status/1133757797508608000"/>
    <m/>
    <m/>
    <s v="1133757797508608000"/>
    <m/>
    <b v="0"/>
    <n v="3"/>
    <s v="2248234718"/>
    <b v="0"/>
    <s v="es"/>
    <m/>
    <s v=""/>
    <b v="0"/>
    <n v="3"/>
    <s v=""/>
    <s v="Twitter Web App"/>
    <b v="0"/>
    <s v="1133757797508608000"/>
    <s v="Retweet"/>
    <n v="0"/>
    <n v="0"/>
    <m/>
    <m/>
    <m/>
    <m/>
    <m/>
    <m/>
    <m/>
    <m/>
    <n v="1"/>
    <s v="17"/>
    <s v="17"/>
    <n v="0"/>
    <n v="0"/>
    <n v="0"/>
    <n v="0"/>
    <n v="0"/>
    <n v="0"/>
    <n v="35"/>
    <n v="100"/>
    <n v="35"/>
  </r>
  <r>
    <s v="genote6"/>
    <s v="pbpcoahuila1"/>
    <m/>
    <m/>
    <m/>
    <m/>
    <m/>
    <m/>
    <m/>
    <m/>
    <s v="No"/>
    <n v="71"/>
    <m/>
    <m/>
    <x v="0"/>
    <d v="2019-06-10T21:53:59.000"/>
    <s v="RT @PBPCoahuila1: @PBPCoahuila1 participo en la &quot;Feria de las Intituciones&quot; llevada a cabo en la #FacultadDeTrabajoSocial #UAC con la final…"/>
    <m/>
    <m/>
    <x v="31"/>
    <m/>
    <s v="http://pbs.twimg.com/profile_images/1078718319459532801/V0FvvqRx_normal.jpg"/>
    <x v="48"/>
    <s v="https://twitter.com/#!/genote6/status/1138202675756113920"/>
    <m/>
    <m/>
    <s v="1138202675756113920"/>
    <m/>
    <b v="0"/>
    <n v="0"/>
    <s v=""/>
    <b v="0"/>
    <s v="es"/>
    <m/>
    <s v=""/>
    <b v="0"/>
    <n v="3"/>
    <s v="1133757797508608000"/>
    <s v="Twitter for iPhone"/>
    <b v="0"/>
    <s v="1133757797508608000"/>
    <s v="Tweet"/>
    <n v="0"/>
    <n v="0"/>
    <m/>
    <m/>
    <m/>
    <m/>
    <m/>
    <m/>
    <m/>
    <m/>
    <n v="1"/>
    <s v="17"/>
    <s v="17"/>
    <n v="0"/>
    <n v="0"/>
    <n v="0"/>
    <n v="0"/>
    <n v="0"/>
    <n v="0"/>
    <n v="20"/>
    <n v="100"/>
    <n v="20"/>
  </r>
  <r>
    <s v="cosplayfame"/>
    <s v="cosplayfame"/>
    <m/>
    <m/>
    <m/>
    <m/>
    <m/>
    <m/>
    <m/>
    <m/>
    <s v="No"/>
    <n v="72"/>
    <m/>
    <m/>
    <x v="1"/>
    <d v="2019-06-11T14:07:28.000"/>
    <s v="Big F***** Gun...  _x000a__x000a_#doom #doometernal #e3 #doomslayer #doommarine #doomguy #doom2 #doom64 #uac #bfg9000 #idsoftware #bethesda #bethesdasoftworks #doom3 #videogame #gamercosplay #videogamecosplay #doomcosplay… https://t.co/BG1sR6Qdkr"/>
    <s v="https://www.instagram.com/p/Bykn6IznLV0/?igshid=1u5pm502mgvrz"/>
    <s v="instagram.com"/>
    <x v="32"/>
    <m/>
    <s v="http://pbs.twimg.com/profile_images/1001520799403167749/HMm1ll1B_normal.jpg"/>
    <x v="49"/>
    <s v="https://twitter.com/#!/cosplayfame/status/1138447663320510464"/>
    <n v="28.4254013"/>
    <n v="-81.4616228"/>
    <s v="1138447663320510464"/>
    <m/>
    <b v="0"/>
    <n v="0"/>
    <s v=""/>
    <b v="0"/>
    <s v="tl"/>
    <m/>
    <s v=""/>
    <b v="0"/>
    <n v="0"/>
    <s v=""/>
    <s v="Instagram"/>
    <b v="0"/>
    <s v="1138447663320510464"/>
    <s v="Tweet"/>
    <n v="0"/>
    <n v="0"/>
    <s v="-87.634643,24.396308 _x000a_-79.974307,24.396308 _x000a_-79.974307,31.001056 _x000a_-87.634643,31.001056"/>
    <s v="United States"/>
    <s v="US"/>
    <s v="Florida, USA"/>
    <s v="4ec01c9dbc693497"/>
    <s v="Florida"/>
    <s v="admin"/>
    <s v="https://api.twitter.com/1.1/geo/id/4ec01c9dbc693497.json"/>
    <n v="2"/>
    <s v="1"/>
    <s v="1"/>
    <n v="0"/>
    <n v="0"/>
    <n v="1"/>
    <n v="4.761904761904762"/>
    <n v="0"/>
    <n v="0"/>
    <n v="20"/>
    <n v="95.23809523809524"/>
    <n v="21"/>
  </r>
  <r>
    <s v="cosplayfame"/>
    <s v="cosplayfame"/>
    <m/>
    <m/>
    <m/>
    <m/>
    <m/>
    <m/>
    <m/>
    <m/>
    <s v="No"/>
    <n v="73"/>
    <m/>
    <m/>
    <x v="1"/>
    <d v="2019-06-11T14:10:10.000"/>
    <s v="Big F***** Gun... #doom #doometernal #e3 #doomslayer #doommarine #doomguy #doom2 #doom64 #uac #bfg9000 #idsoftware #bethesda #bethesdasoftworks #doom3 #videogame #gamercosplay #videogamecosplay #doomcosplay… https://t.co/JCAQSo9lGU"/>
    <s v="https://www.instagram.com/p/Bykn6IznLV0/?igshid=tt0kw6n5j11a"/>
    <s v="instagram.com"/>
    <x v="32"/>
    <m/>
    <s v="http://pbs.twimg.com/profile_images/1001520799403167749/HMm1ll1B_normal.jpg"/>
    <x v="50"/>
    <s v="https://twitter.com/#!/cosplayfame/status/1138448343003086848"/>
    <n v="28.4254013"/>
    <n v="-81.4616228"/>
    <s v="1138448343003086848"/>
    <m/>
    <b v="0"/>
    <n v="0"/>
    <s v=""/>
    <b v="0"/>
    <s v="tl"/>
    <m/>
    <s v=""/>
    <b v="0"/>
    <n v="0"/>
    <s v=""/>
    <s v="Instagram"/>
    <b v="0"/>
    <s v="1138448343003086848"/>
    <s v="Tweet"/>
    <n v="0"/>
    <n v="0"/>
    <s v="-87.634643,24.396308 _x000a_-79.974307,24.396308 _x000a_-79.974307,31.001056 _x000a_-87.634643,31.001056"/>
    <s v="United States"/>
    <s v="US"/>
    <s v="Florida, USA"/>
    <s v="4ec01c9dbc693497"/>
    <s v="Florida"/>
    <s v="admin"/>
    <s v="https://api.twitter.com/1.1/geo/id/4ec01c9dbc693497.json"/>
    <n v="2"/>
    <s v="1"/>
    <s v="1"/>
    <n v="0"/>
    <n v="0"/>
    <n v="1"/>
    <n v="4.761904761904762"/>
    <n v="0"/>
    <n v="0"/>
    <n v="20"/>
    <n v="95.23809523809524"/>
    <n v="21"/>
  </r>
  <r>
    <s v="e44e_en"/>
    <s v="guardian"/>
    <m/>
    <m/>
    <m/>
    <m/>
    <m/>
    <m/>
    <m/>
    <m/>
    <s v="No"/>
    <n v="74"/>
    <m/>
    <m/>
    <x v="0"/>
    <d v="2019-06-11T14:23:00.000"/>
    <s v="More *shocking* revelations thanks to this top secret @guardian code 😉_x000a__x000a_What? DNA level of course. Sure, test the new stuff. If you run out of shit, visit #UAC._x000a__x000a_#Putin #Odin #SSO #WaffenSS #Wehrmacht #Gestapo #FourthReich #WWIII #Kremlin #234links #TuesdayMotivation #Guardian https://t.co/4AamfduJFv"/>
    <m/>
    <m/>
    <x v="33"/>
    <s v="https://pbs.twimg.com/media/D8yXqEtWkAEiNF0.jpg"/>
    <s v="https://pbs.twimg.com/media/D8yXqEtWkAEiNF0.jpg"/>
    <x v="51"/>
    <s v="https://twitter.com/#!/e44e_en/status/1138451569274437632"/>
    <m/>
    <m/>
    <s v="1138451569274437632"/>
    <s v="1138449406854860801"/>
    <b v="0"/>
    <n v="0"/>
    <s v="1101645969966465025"/>
    <b v="0"/>
    <s v="en"/>
    <m/>
    <s v=""/>
    <b v="0"/>
    <n v="0"/>
    <s v=""/>
    <s v="Twitter for iPhone"/>
    <b v="0"/>
    <s v="1138449406854860801"/>
    <s v="Tweet"/>
    <n v="0"/>
    <n v="0"/>
    <m/>
    <m/>
    <m/>
    <m/>
    <m/>
    <m/>
    <m/>
    <m/>
    <n v="1"/>
    <s v="16"/>
    <s v="16"/>
    <n v="1"/>
    <n v="2.5"/>
    <n v="2"/>
    <n v="5"/>
    <n v="0"/>
    <n v="0"/>
    <n v="37"/>
    <n v="92.5"/>
    <n v="40"/>
  </r>
  <r>
    <s v="webpalsgroup"/>
    <s v="webpalsgroup"/>
    <m/>
    <m/>
    <m/>
    <m/>
    <m/>
    <m/>
    <m/>
    <m/>
    <s v="No"/>
    <n v="75"/>
    <m/>
    <m/>
    <x v="1"/>
    <d v="2019-06-11T15:19:09.000"/>
    <s v="Google’s Universal App Campaigns is shaking the mobile marketplace up. Here are a few of Universal App Campaign best practices to think about when promoting your apps w/ Google UAC 🤩#webpals #google #UAC #marketing #digitalmarketing https://t.co/mXBU3gt1y2"/>
    <s v="https://www.webpals.com/mobile/google-uac-best-practices/"/>
    <s v="webpals.com"/>
    <x v="34"/>
    <m/>
    <s v="http://pbs.twimg.com/profile_images/992019361316720641/3-FsbwNY_normal.jpg"/>
    <x v="52"/>
    <s v="https://twitter.com/#!/webpalsgroup/status/1138465699591049218"/>
    <m/>
    <m/>
    <s v="1138465699591049218"/>
    <m/>
    <b v="0"/>
    <n v="0"/>
    <s v=""/>
    <b v="0"/>
    <s v="en"/>
    <m/>
    <s v=""/>
    <b v="0"/>
    <n v="0"/>
    <s v=""/>
    <s v="Twitter Web Client"/>
    <b v="0"/>
    <s v="1138465699591049218"/>
    <s v="Tweet"/>
    <n v="0"/>
    <n v="0"/>
    <m/>
    <m/>
    <m/>
    <m/>
    <m/>
    <m/>
    <m/>
    <m/>
    <n v="1"/>
    <s v="1"/>
    <s v="1"/>
    <n v="1"/>
    <n v="2.7777777777777777"/>
    <n v="0"/>
    <n v="0"/>
    <n v="0"/>
    <n v="0"/>
    <n v="35"/>
    <n v="97.22222222222223"/>
    <n v="36"/>
  </r>
  <r>
    <s v="brwneyedamzn"/>
    <s v="brwneyedamzn"/>
    <m/>
    <m/>
    <m/>
    <m/>
    <m/>
    <m/>
    <m/>
    <m/>
    <s v="No"/>
    <n v="76"/>
    <m/>
    <m/>
    <x v="1"/>
    <d v="2019-06-11T18:46:46.000"/>
    <s v="Spending the day on the hill w/ this gorgeous crew &amp;amp; the rest of the #UnionofAffirmingChristians._x000a__x000a_Our day is filled with meetings with DNC CEO Seema Nandi, DNC Director of Early and Caucus States, &amp;amp; staff at the Dirksen Senate Office._x000a__x000a_#EqualityAct #InclusiveAgingAct #LGBTQ #UAC https://t.co/6uq3A055MA"/>
    <m/>
    <m/>
    <x v="35"/>
    <s v="https://pbs.twimg.com/media/D8zUAOaXoAACgnb.jpg"/>
    <s v="https://pbs.twimg.com/media/D8zUAOaXoAACgnb.jpg"/>
    <x v="53"/>
    <s v="https://twitter.com/#!/brwneyedamzn/status/1138517949655015426"/>
    <m/>
    <m/>
    <s v="1138517949655015426"/>
    <m/>
    <b v="0"/>
    <n v="13"/>
    <s v=""/>
    <b v="0"/>
    <s v="en"/>
    <m/>
    <s v=""/>
    <b v="0"/>
    <n v="0"/>
    <s v=""/>
    <s v="Twitter for iPhone"/>
    <b v="0"/>
    <s v="1138517949655015426"/>
    <s v="Tweet"/>
    <n v="0"/>
    <n v="0"/>
    <m/>
    <m/>
    <m/>
    <m/>
    <m/>
    <m/>
    <m/>
    <m/>
    <n v="1"/>
    <s v="1"/>
    <s v="1"/>
    <n v="1"/>
    <n v="2.2222222222222223"/>
    <n v="0"/>
    <n v="0"/>
    <n v="0"/>
    <n v="0"/>
    <n v="44"/>
    <n v="97.77777777777777"/>
    <n v="45"/>
  </r>
  <r>
    <s v="theasoproject"/>
    <s v="theasoproject"/>
    <m/>
    <m/>
    <m/>
    <m/>
    <m/>
    <m/>
    <m/>
    <m/>
    <s v="No"/>
    <n v="77"/>
    <m/>
    <m/>
    <x v="1"/>
    <d v="2019-06-11T21:08:01.000"/>
    <s v="Want to run a #UAC for your app? Check out how to choose the right #assets with the most #impact_x000a__x000a_https://t.co/EIEvcNKxhM_x000a__x000a_#google #ads #universalappcampaign #aso #appstoreoptimization https://t.co/W4paO21oFw"/>
    <s v="https://www.theasoproject.com/blog/choosing-assets-for-your-uac-campaigns/?src=tw"/>
    <s v="theasoproject.com"/>
    <x v="36"/>
    <s v="https://pbs.twimg.com/media/D8z0Wz8W4AIqg2p.jpg"/>
    <s v="https://pbs.twimg.com/media/D8z0Wz8W4AIqg2p.jpg"/>
    <x v="54"/>
    <s v="https://twitter.com/#!/theasoproject/status/1138553496943431681"/>
    <m/>
    <m/>
    <s v="1138553496943431681"/>
    <m/>
    <b v="0"/>
    <n v="2"/>
    <s v=""/>
    <b v="0"/>
    <s v="en"/>
    <m/>
    <s v=""/>
    <b v="0"/>
    <n v="0"/>
    <s v=""/>
    <s v="Twitter Web Client"/>
    <b v="0"/>
    <s v="1138553496943431681"/>
    <s v="Tweet"/>
    <n v="0"/>
    <n v="0"/>
    <m/>
    <m/>
    <m/>
    <m/>
    <m/>
    <m/>
    <m/>
    <m/>
    <n v="1"/>
    <s v="1"/>
    <s v="1"/>
    <n v="1"/>
    <n v="4"/>
    <n v="0"/>
    <n v="0"/>
    <n v="0"/>
    <n v="0"/>
    <n v="24"/>
    <n v="96"/>
    <n v="25"/>
  </r>
  <r>
    <s v="indiedevdog"/>
    <s v="your_sharona"/>
    <m/>
    <m/>
    <m/>
    <m/>
    <m/>
    <m/>
    <m/>
    <m/>
    <s v="No"/>
    <n v="78"/>
    <m/>
    <m/>
    <x v="0"/>
    <d v="2019-06-12T00:20:08.000"/>
    <s v="RT @your_sharona: #NewYorkCity Job Opening! Yo, I'm still looking for a #UserAcquisition Manager with #GoogleAds #UAC experience. It's not…"/>
    <m/>
    <m/>
    <x v="37"/>
    <m/>
    <s v="http://pbs.twimg.com/profile_images/720526895285145601/QnCGsRbz_normal.jpg"/>
    <x v="55"/>
    <s v="https://twitter.com/#!/indiedevdog/status/1138601845151141889"/>
    <m/>
    <m/>
    <s v="1138601845151141889"/>
    <m/>
    <b v="0"/>
    <n v="0"/>
    <s v=""/>
    <b v="0"/>
    <s v="en"/>
    <m/>
    <s v=""/>
    <b v="0"/>
    <n v="2"/>
    <s v="1138591848782618624"/>
    <s v="IndieDevDog"/>
    <b v="0"/>
    <s v="1138591848782618624"/>
    <s v="Tweet"/>
    <n v="0"/>
    <n v="0"/>
    <m/>
    <m/>
    <m/>
    <m/>
    <m/>
    <m/>
    <m/>
    <m/>
    <n v="1"/>
    <s v="10"/>
    <s v="10"/>
    <n v="0"/>
    <n v="0"/>
    <n v="0"/>
    <n v="0"/>
    <n v="0"/>
    <n v="0"/>
    <n v="19"/>
    <n v="100"/>
    <n v="19"/>
  </r>
  <r>
    <s v="your_sharona"/>
    <s v="your_sharona"/>
    <m/>
    <m/>
    <m/>
    <m/>
    <m/>
    <m/>
    <m/>
    <m/>
    <s v="No"/>
    <n v="79"/>
    <m/>
    <m/>
    <x v="1"/>
    <d v="2019-06-11T23:40:25.000"/>
    <s v="#NewYorkCity Job Opening! Yo, I'm still looking for a #UserAcquisition Manager with #GoogleAds #UAC experience. It's not rocket science &amp;amp; I know there's tons of #UA talent in #NYC + will relocate w/in USA #gamedev #gamejobs #mobileapps Contact me soon &amp;amp; let's get you hired!! 😎"/>
    <m/>
    <m/>
    <x v="38"/>
    <m/>
    <s v="http://pbs.twimg.com/profile_images/950970880/pink_flowers_-_pionies_normal.jpg"/>
    <x v="56"/>
    <s v="https://twitter.com/#!/your_sharona/status/1138591848782618624"/>
    <m/>
    <m/>
    <s v="1138591848782618624"/>
    <m/>
    <b v="0"/>
    <n v="0"/>
    <s v=""/>
    <b v="0"/>
    <s v="en"/>
    <m/>
    <s v=""/>
    <b v="0"/>
    <n v="2"/>
    <s v=""/>
    <s v="Twitter Web Client"/>
    <b v="0"/>
    <s v="1138591848782618624"/>
    <s v="Tweet"/>
    <n v="0"/>
    <n v="0"/>
    <m/>
    <m/>
    <m/>
    <m/>
    <m/>
    <m/>
    <m/>
    <m/>
    <n v="1"/>
    <s v="10"/>
    <s v="10"/>
    <n v="1"/>
    <n v="2.2222222222222223"/>
    <n v="0"/>
    <n v="0"/>
    <n v="0"/>
    <n v="0"/>
    <n v="44"/>
    <n v="97.77777777777777"/>
    <n v="45"/>
  </r>
  <r>
    <s v="wfhgamejobs"/>
    <s v="your_sharona"/>
    <m/>
    <m/>
    <m/>
    <m/>
    <m/>
    <m/>
    <m/>
    <m/>
    <s v="No"/>
    <n v="80"/>
    <m/>
    <m/>
    <x v="0"/>
    <d v="2019-06-12T00:38:21.000"/>
    <s v="RT @your_sharona: #NewYorkCity Job Opening! Yo, I'm still looking for a #UserAcquisition Manager with #GoogleAds #UAC experience. It's not…"/>
    <m/>
    <m/>
    <x v="37"/>
    <m/>
    <s v="http://pbs.twimg.com/profile_images/795655463647920128/82hQv4Bk_normal.jpg"/>
    <x v="57"/>
    <s v="https://twitter.com/#!/wfhgamejobs/status/1138606429152120834"/>
    <m/>
    <m/>
    <s v="1138606429152120834"/>
    <m/>
    <b v="0"/>
    <n v="0"/>
    <s v=""/>
    <b v="0"/>
    <s v="en"/>
    <m/>
    <s v=""/>
    <b v="0"/>
    <n v="2"/>
    <s v="1138591848782618624"/>
    <s v="gamedev wfh"/>
    <b v="0"/>
    <s v="1138591848782618624"/>
    <s v="Tweet"/>
    <n v="0"/>
    <n v="0"/>
    <m/>
    <m/>
    <m/>
    <m/>
    <m/>
    <m/>
    <m/>
    <m/>
    <n v="1"/>
    <s v="10"/>
    <s v="10"/>
    <n v="0"/>
    <n v="0"/>
    <n v="0"/>
    <n v="0"/>
    <n v="0"/>
    <n v="0"/>
    <n v="19"/>
    <n v="100"/>
    <n v="19"/>
  </r>
  <r>
    <s v="uandina_cusco"/>
    <s v="uandina_cusco"/>
    <m/>
    <m/>
    <m/>
    <m/>
    <m/>
    <m/>
    <m/>
    <m/>
    <s v="No"/>
    <n v="81"/>
    <m/>
    <m/>
    <x v="1"/>
    <d v="2019-06-04T14:48:28.000"/>
    <s v="#psicologia #UAC https://t.co/4aHEXeQjWV"/>
    <m/>
    <m/>
    <x v="39"/>
    <s v="https://pbs.twimg.com/media/D8OaVjcUIAMm0rp.jpg"/>
    <s v="https://pbs.twimg.com/media/D8OaVjcUIAMm0rp.jpg"/>
    <x v="58"/>
    <s v="https://twitter.com/#!/uandina_cusco/status/1135921263581380608"/>
    <m/>
    <m/>
    <s v="1135921263581380608"/>
    <m/>
    <b v="0"/>
    <n v="0"/>
    <s v=""/>
    <b v="0"/>
    <s v="und"/>
    <m/>
    <s v=""/>
    <b v="0"/>
    <n v="0"/>
    <s v=""/>
    <s v="Twitter Web Client"/>
    <b v="0"/>
    <s v="1135921263581380608"/>
    <s v="Tweet"/>
    <n v="0"/>
    <n v="0"/>
    <m/>
    <m/>
    <m/>
    <m/>
    <m/>
    <m/>
    <m/>
    <m/>
    <n v="4"/>
    <s v="1"/>
    <s v="1"/>
    <n v="0"/>
    <n v="0"/>
    <n v="0"/>
    <n v="0"/>
    <n v="0"/>
    <n v="0"/>
    <n v="2"/>
    <n v="100"/>
    <n v="2"/>
  </r>
  <r>
    <s v="uandina_cusco"/>
    <s v="uandina_cusco"/>
    <m/>
    <m/>
    <m/>
    <m/>
    <m/>
    <m/>
    <m/>
    <m/>
    <s v="No"/>
    <n v="82"/>
    <m/>
    <m/>
    <x v="1"/>
    <d v="2019-06-04T14:48:45.000"/>
    <s v="#psicologia #UAC https://t.co/jrRFyJzCNW"/>
    <m/>
    <m/>
    <x v="39"/>
    <s v="https://pbs.twimg.com/media/D8OaZLPXkAAO0IS.jpg"/>
    <s v="https://pbs.twimg.com/media/D8OaZLPXkAAO0IS.jpg"/>
    <x v="59"/>
    <s v="https://twitter.com/#!/uandina_cusco/status/1135921333806612482"/>
    <m/>
    <m/>
    <s v="1135921333806612482"/>
    <m/>
    <b v="0"/>
    <n v="0"/>
    <s v=""/>
    <b v="0"/>
    <s v="und"/>
    <m/>
    <s v=""/>
    <b v="0"/>
    <n v="0"/>
    <s v=""/>
    <s v="Twitter Web Client"/>
    <b v="0"/>
    <s v="1135921333806612482"/>
    <s v="Tweet"/>
    <n v="0"/>
    <n v="0"/>
    <m/>
    <m/>
    <m/>
    <m/>
    <m/>
    <m/>
    <m/>
    <m/>
    <n v="4"/>
    <s v="1"/>
    <s v="1"/>
    <n v="0"/>
    <n v="0"/>
    <n v="0"/>
    <n v="0"/>
    <n v="0"/>
    <n v="0"/>
    <n v="2"/>
    <n v="100"/>
    <n v="2"/>
  </r>
  <r>
    <s v="uandina_cusco"/>
    <s v="uandina_cusco"/>
    <m/>
    <m/>
    <m/>
    <m/>
    <m/>
    <m/>
    <m/>
    <m/>
    <s v="No"/>
    <n v="83"/>
    <m/>
    <m/>
    <x v="1"/>
    <d v="2019-06-12T15:16:41.000"/>
    <s v="Juventud, arte, coreografía lo nuestro Festidanzas 2019, un homenaje de la Universidad Andina del Cusco en el mes jubilar de festejos del Qosqo milenario. Este lunes 17 de junio en el Coliseo Cerrado &quot;Casa de la Juventud&quot; desde la 1:00 p.m. #Festidanzas2019 #SaludoAlCusco #UAC https://t.co/m5oYhH1v95"/>
    <m/>
    <m/>
    <x v="40"/>
    <s v="https://pbs.twimg.com/media/D83thIfX4AUmvdD.jpg"/>
    <s v="https://pbs.twimg.com/media/D83thIfX4AUmvdD.jpg"/>
    <x v="60"/>
    <s v="https://twitter.com/#!/uandina_cusco/status/1138827466909331459"/>
    <m/>
    <m/>
    <s v="1138827466909331459"/>
    <m/>
    <b v="0"/>
    <n v="0"/>
    <s v=""/>
    <b v="0"/>
    <s v="es"/>
    <m/>
    <s v=""/>
    <b v="0"/>
    <n v="0"/>
    <s v=""/>
    <s v="Twitter Web Client"/>
    <b v="0"/>
    <s v="1138827466909331459"/>
    <s v="Tweet"/>
    <n v="0"/>
    <n v="0"/>
    <m/>
    <m/>
    <m/>
    <m/>
    <m/>
    <m/>
    <m/>
    <m/>
    <n v="4"/>
    <s v="1"/>
    <s v="1"/>
    <n v="0"/>
    <n v="0"/>
    <n v="0"/>
    <n v="0"/>
    <n v="0"/>
    <n v="0"/>
    <n v="46"/>
    <n v="100"/>
    <n v="46"/>
  </r>
  <r>
    <s v="uandina_cusco"/>
    <s v="uandina_cusco"/>
    <m/>
    <m/>
    <m/>
    <m/>
    <m/>
    <m/>
    <m/>
    <m/>
    <s v="No"/>
    <n v="84"/>
    <m/>
    <m/>
    <x v="1"/>
    <d v="2019-06-12T19:12:23.000"/>
    <s v="#Contabilidad #UAC https://t.co/dJ9Cpb0vOF"/>
    <m/>
    <m/>
    <x v="41"/>
    <s v="https://pbs.twimg.com/media/D84jdsUXoAISnwq.jpg"/>
    <s v="https://pbs.twimg.com/media/D84jdsUXoAISnwq.jpg"/>
    <x v="61"/>
    <s v="https://twitter.com/#!/uandina_cusco/status/1138886786023866368"/>
    <m/>
    <m/>
    <s v="1138886786023866368"/>
    <m/>
    <b v="0"/>
    <n v="0"/>
    <s v=""/>
    <b v="0"/>
    <s v="und"/>
    <m/>
    <s v=""/>
    <b v="0"/>
    <n v="0"/>
    <s v=""/>
    <s v="Twitter Web Client"/>
    <b v="0"/>
    <s v="1138886786023866368"/>
    <s v="Tweet"/>
    <n v="0"/>
    <n v="0"/>
    <m/>
    <m/>
    <m/>
    <m/>
    <m/>
    <m/>
    <m/>
    <m/>
    <n v="4"/>
    <s v="1"/>
    <s v="1"/>
    <n v="0"/>
    <n v="0"/>
    <n v="0"/>
    <n v="0"/>
    <n v="0"/>
    <n v="0"/>
    <n v="2"/>
    <n v="100"/>
    <n v="2"/>
  </r>
  <r>
    <s v="gliderplocan"/>
    <s v="plocan"/>
    <m/>
    <m/>
    <m/>
    <m/>
    <m/>
    <m/>
    <m/>
    <m/>
    <s v="No"/>
    <n v="85"/>
    <m/>
    <m/>
    <x v="0"/>
    <d v="2019-06-12T21:38:04.000"/>
    <s v="#ECOMARPORT consortium met today for #GeneralAssembly in #Madeira @_visitfunchal #ARDITI #APRAM #UAC #PUERTOSCANARIOS @ULPGC #INDP #APLP #FGF #PdAç @INTERREGMAC @Interreg_eu @plocan https://t.co/wL7pJYmnmQ"/>
    <m/>
    <m/>
    <x v="42"/>
    <s v="https://pbs.twimg.com/media/D85Ey1yWwAEIlQx.jpg"/>
    <s v="https://pbs.twimg.com/media/D85Ey1yWwAEIlQx.jpg"/>
    <x v="62"/>
    <s v="https://twitter.com/#!/gliderplocan/status/1138923448602959873"/>
    <m/>
    <m/>
    <s v="1138923448602959873"/>
    <m/>
    <b v="0"/>
    <n v="0"/>
    <s v=""/>
    <b v="0"/>
    <s v="en"/>
    <m/>
    <s v=""/>
    <b v="0"/>
    <n v="0"/>
    <s v=""/>
    <s v="Twitter for iPhone"/>
    <b v="0"/>
    <s v="1138923448602959873"/>
    <s v="Tweet"/>
    <n v="0"/>
    <n v="0"/>
    <m/>
    <m/>
    <m/>
    <m/>
    <m/>
    <m/>
    <m/>
    <m/>
    <n v="1"/>
    <s v="5"/>
    <s v="5"/>
    <m/>
    <m/>
    <m/>
    <m/>
    <m/>
    <m/>
    <m/>
    <m/>
    <m/>
  </r>
  <r>
    <s v="shiramstein"/>
    <s v="hhsgov"/>
    <m/>
    <m/>
    <m/>
    <m/>
    <m/>
    <m/>
    <m/>
    <m/>
    <s v="No"/>
    <n v="90"/>
    <m/>
    <m/>
    <x v="0"/>
    <d v="2019-06-13T01:27:39.000"/>
    <s v="RT @michaelarossa: Now: @DHSgov and @HHSGov lay out gravity of funding needs for #migrants in surge in letter to Congress #UAC #supplementa…"/>
    <m/>
    <m/>
    <x v="43"/>
    <m/>
    <s v="http://pbs.twimg.com/profile_images/1106604735082254337/8KA-mbkP_normal.png"/>
    <x v="63"/>
    <s v="https://twitter.com/#!/shiramstein/status/1138981224486199296"/>
    <m/>
    <m/>
    <s v="1138981224486199296"/>
    <m/>
    <b v="0"/>
    <n v="0"/>
    <s v=""/>
    <b v="0"/>
    <s v="en"/>
    <m/>
    <s v=""/>
    <b v="0"/>
    <n v="2"/>
    <s v="1138967980472184832"/>
    <s v="Twitter for iPhone"/>
    <b v="0"/>
    <s v="1138967980472184832"/>
    <s v="Tweet"/>
    <n v="0"/>
    <n v="0"/>
    <m/>
    <m/>
    <m/>
    <m/>
    <m/>
    <m/>
    <m/>
    <m/>
    <n v="1"/>
    <s v="7"/>
    <s v="7"/>
    <m/>
    <m/>
    <m/>
    <m/>
    <m/>
    <m/>
    <m/>
    <m/>
    <m/>
  </r>
  <r>
    <s v="michaelarossa"/>
    <s v="hhsgov"/>
    <m/>
    <m/>
    <m/>
    <m/>
    <m/>
    <m/>
    <m/>
    <m/>
    <s v="No"/>
    <n v="93"/>
    <m/>
    <m/>
    <x v="0"/>
    <d v="2019-06-13T00:35:02.000"/>
    <s v="Now: @DHSgov and @HHSGov lay out gravity of funding needs for #migrants in surge in letter to Congress #UAC #supplemental  https://t.co/pXiw86SYAo https://t.co/r62BfBtIWS"/>
    <s v="http://src.bna.com/I3P"/>
    <s v="bna.com"/>
    <x v="44"/>
    <s v="https://pbs.twimg.com/media/D85tPTmWwAAvYJE.png"/>
    <s v="https://pbs.twimg.com/media/D85tPTmWwAAvYJE.png"/>
    <x v="64"/>
    <s v="https://twitter.com/#!/michaelarossa/status/1138967980472184832"/>
    <m/>
    <m/>
    <s v="1138967980472184832"/>
    <m/>
    <b v="0"/>
    <n v="0"/>
    <s v=""/>
    <b v="0"/>
    <s v="en"/>
    <m/>
    <s v=""/>
    <b v="0"/>
    <n v="2"/>
    <s v=""/>
    <s v="Twitter Web Client"/>
    <b v="0"/>
    <s v="1138967980472184832"/>
    <s v="Tweet"/>
    <n v="0"/>
    <n v="0"/>
    <m/>
    <m/>
    <m/>
    <m/>
    <m/>
    <m/>
    <m/>
    <m/>
    <n v="1"/>
    <s v="7"/>
    <s v="7"/>
    <m/>
    <m/>
    <m/>
    <m/>
    <m/>
    <m/>
    <m/>
    <m/>
    <m/>
  </r>
  <r>
    <s v="alexruoff"/>
    <s v="hhsgov"/>
    <m/>
    <m/>
    <m/>
    <m/>
    <m/>
    <m/>
    <m/>
    <m/>
    <s v="No"/>
    <n v="94"/>
    <m/>
    <m/>
    <x v="0"/>
    <d v="2019-06-13T01:28:19.000"/>
    <s v="RT @michaelarossa: Now: @DHSgov and @HHSGov lay out gravity of funding needs for #migrants in surge in letter to Congress #UAC #supplementa…"/>
    <m/>
    <m/>
    <x v="43"/>
    <m/>
    <s v="http://pbs.twimg.com/profile_images/378800000660333340/947d1e7d8749f240207f6e07b8e70295_normal.jpeg"/>
    <x v="65"/>
    <s v="https://twitter.com/#!/alexruoff/status/1138981391763496961"/>
    <m/>
    <m/>
    <s v="1138981391763496961"/>
    <m/>
    <b v="0"/>
    <n v="0"/>
    <s v=""/>
    <b v="0"/>
    <s v="en"/>
    <m/>
    <s v=""/>
    <b v="0"/>
    <n v="2"/>
    <s v="1138967980472184832"/>
    <s v="Twitter for iPhone"/>
    <b v="0"/>
    <s v="1138967980472184832"/>
    <s v="Tweet"/>
    <n v="0"/>
    <n v="0"/>
    <m/>
    <m/>
    <m/>
    <m/>
    <m/>
    <m/>
    <m/>
    <m/>
    <n v="1"/>
    <s v="7"/>
    <s v="7"/>
    <m/>
    <m/>
    <m/>
    <m/>
    <m/>
    <m/>
    <m/>
    <m/>
    <m/>
  </r>
  <r>
    <s v="ongsanus"/>
    <s v="memegnon"/>
    <m/>
    <m/>
    <m/>
    <m/>
    <m/>
    <m/>
    <m/>
    <m/>
    <s v="No"/>
    <n v="98"/>
    <m/>
    <m/>
    <x v="0"/>
    <d v="2019-06-13T11:22:03.000"/>
    <s v="#SanusOng était aux côté de #CLIVEN #UAC lors de la dernière phase du #CODD (Championnat des #ObjectifsdeDéveloppementDurable #ODD) organisée à Glo le 8 Juin 2019, au C.S. Sainte Marcelline. Félicitations aux Lauréats. _x000a_#OngSanus_x000a_#EducEnvir_x000a_@AGANDANNadge @emawoho @memegnon https://t.co/YfyNdgdnxi"/>
    <m/>
    <m/>
    <x v="45"/>
    <s v="https://pbs.twimg.com/media/D88BZUPW4AUf4Df.jpg"/>
    <s v="https://pbs.twimg.com/media/D88BZUPW4AUf4Df.jpg"/>
    <x v="66"/>
    <s v="https://twitter.com/#!/ongsanus/status/1139130809313628162"/>
    <m/>
    <m/>
    <s v="1139130809313628162"/>
    <m/>
    <b v="0"/>
    <n v="1"/>
    <s v=""/>
    <b v="0"/>
    <s v="fr"/>
    <m/>
    <s v=""/>
    <b v="0"/>
    <n v="1"/>
    <s v=""/>
    <s v="Twitter for Android"/>
    <b v="0"/>
    <s v="1139130809313628162"/>
    <s v="Tweet"/>
    <n v="0"/>
    <n v="0"/>
    <m/>
    <m/>
    <m/>
    <m/>
    <m/>
    <m/>
    <m/>
    <m/>
    <n v="1"/>
    <s v="9"/>
    <s v="9"/>
    <m/>
    <m/>
    <m/>
    <m/>
    <m/>
    <m/>
    <m/>
    <m/>
    <m/>
  </r>
  <r>
    <s v="emawoho"/>
    <s v="ongsanus"/>
    <m/>
    <m/>
    <m/>
    <m/>
    <m/>
    <m/>
    <m/>
    <m/>
    <s v="Yes"/>
    <n v="101"/>
    <m/>
    <m/>
    <x v="0"/>
    <d v="2019-06-13T11:24:22.000"/>
    <s v="RT @OngSanus: #SanusOng était aux côté de #CLIVEN #UAC lors de la dernière phase du #CODD (Championnat des #ObjectifsdeDéveloppementDurable…"/>
    <m/>
    <m/>
    <x v="46"/>
    <m/>
    <s v="http://pbs.twimg.com/profile_images/838189113664679936/gAG-k6ds_normal.jpg"/>
    <x v="67"/>
    <s v="https://twitter.com/#!/emawoho/status/1139131393366220802"/>
    <m/>
    <m/>
    <s v="1139131393366220802"/>
    <m/>
    <b v="0"/>
    <n v="0"/>
    <s v=""/>
    <b v="0"/>
    <s v="fr"/>
    <m/>
    <s v=""/>
    <b v="0"/>
    <n v="1"/>
    <s v="1139130809313628162"/>
    <s v="Twitter Web App"/>
    <b v="0"/>
    <s v="1139130809313628162"/>
    <s v="Tweet"/>
    <n v="0"/>
    <n v="0"/>
    <m/>
    <m/>
    <m/>
    <m/>
    <m/>
    <m/>
    <m/>
    <m/>
    <n v="1"/>
    <s v="9"/>
    <s v="9"/>
    <n v="0"/>
    <n v="0"/>
    <n v="0"/>
    <n v="0"/>
    <n v="0"/>
    <n v="0"/>
    <n v="19"/>
    <n v="100"/>
    <n v="19"/>
  </r>
  <r>
    <s v="kafelagc"/>
    <s v="kafelagc"/>
    <m/>
    <m/>
    <m/>
    <m/>
    <m/>
    <m/>
    <m/>
    <m/>
    <s v="No"/>
    <n v="102"/>
    <m/>
    <m/>
    <x v="1"/>
    <d v="2019-06-13T11:48:43.000"/>
    <s v="Thursdays are for throw backs _x000a_ Our success stories speak for us._x000a__x000a_#kafegc #safetycouncil #safetyoccupation #oando #leventis #uac #nnpc #chevron #hse #nebosh #iosh #aoshuk #ifrc #savinglife #workplace #airport #hotels https://t.co/Vzz9BYQprF"/>
    <m/>
    <m/>
    <x v="47"/>
    <s v="https://pbs.twimg.com/media/D88HeLtWwAANdHE.jpg"/>
    <s v="https://pbs.twimg.com/media/D88HeLtWwAANdHE.jpg"/>
    <x v="68"/>
    <s v="https://twitter.com/#!/kafelagc/status/1139137520984363008"/>
    <m/>
    <m/>
    <s v="1139137520984363008"/>
    <m/>
    <b v="0"/>
    <n v="0"/>
    <s v=""/>
    <b v="0"/>
    <s v="en"/>
    <m/>
    <s v=""/>
    <b v="0"/>
    <n v="0"/>
    <s v=""/>
    <s v="Twitter for Android"/>
    <b v="0"/>
    <s v="1139137520984363008"/>
    <s v="Tweet"/>
    <n v="0"/>
    <n v="0"/>
    <s v="3.8660729,7.7560505 _x000a_3.978994,7.7560505 _x000a_3.978994,7.893422 _x000a_3.8660729,7.893422"/>
    <s v="Nigeria"/>
    <s v="NG"/>
    <s v="Oyo, Nigeria"/>
    <s v="007bb902321562a5"/>
    <s v="Oyo"/>
    <s v="city"/>
    <s v="https://api.twitter.com/1.1/geo/id/007bb902321562a5.json"/>
    <n v="1"/>
    <s v="1"/>
    <s v="1"/>
    <n v="1"/>
    <n v="3.5714285714285716"/>
    <n v="0"/>
    <n v="0"/>
    <n v="0"/>
    <n v="0"/>
    <n v="27"/>
    <n v="96.42857142857143"/>
    <n v="28"/>
  </r>
  <r>
    <s v="llawgoch"/>
    <s v="llawgoch"/>
    <m/>
    <m/>
    <m/>
    <m/>
    <m/>
    <m/>
    <m/>
    <m/>
    <s v="No"/>
    <n v="103"/>
    <m/>
    <m/>
    <x v="1"/>
    <d v="2019-06-13T12:11:30.000"/>
    <s v="Myfyrdod Geraint Tudur yn Undeb yr Annibynwyr. Effe 4 #UAC https://t.co/EXnz5QEsfi"/>
    <m/>
    <m/>
    <x v="1"/>
    <s v="https://pbs.twimg.com/media/D88MvvfXsAAZe3u.jpg"/>
    <s v="https://pbs.twimg.com/media/D88MvvfXsAAZe3u.jpg"/>
    <x v="69"/>
    <s v="https://twitter.com/#!/llawgoch/status/1139143252391669760"/>
    <m/>
    <m/>
    <s v="1139143252391669760"/>
    <m/>
    <b v="0"/>
    <n v="2"/>
    <s v=""/>
    <b v="0"/>
    <s v="cy"/>
    <m/>
    <s v=""/>
    <b v="0"/>
    <n v="0"/>
    <s v=""/>
    <s v="Twitter for iPhone"/>
    <b v="0"/>
    <s v="1139143252391669760"/>
    <s v="Tweet"/>
    <n v="0"/>
    <n v="0"/>
    <m/>
    <m/>
    <m/>
    <m/>
    <m/>
    <m/>
    <m/>
    <m/>
    <n v="1"/>
    <s v="15"/>
    <s v="15"/>
    <n v="0"/>
    <n v="0"/>
    <n v="0"/>
    <n v="0"/>
    <n v="0"/>
    <n v="0"/>
    <n v="10"/>
    <n v="100"/>
    <n v="10"/>
  </r>
  <r>
    <s v="llawgoch"/>
    <s v="annibynwyrcymru"/>
    <m/>
    <m/>
    <m/>
    <m/>
    <m/>
    <m/>
    <m/>
    <m/>
    <s v="Yes"/>
    <n v="104"/>
    <m/>
    <m/>
    <x v="0"/>
    <d v="2019-06-13T12:47:54.000"/>
    <s v="Dyfrig Rees yn ei Undeb cyntaf fel Ysgrifennydd Cyffredinol yn Rhydymain. Pob bendith iddo #UAC @AnnibynwyrCymru https://t.co/6Z6p98PA6p"/>
    <m/>
    <m/>
    <x v="1"/>
    <s v="https://pbs.twimg.com/media/D88VEyVXUAEHjPk.jpg"/>
    <s v="https://pbs.twimg.com/media/D88VEyVXUAEHjPk.jpg"/>
    <x v="70"/>
    <s v="https://twitter.com/#!/llawgoch/status/1139152411921125376"/>
    <m/>
    <m/>
    <s v="1139152411921125376"/>
    <m/>
    <b v="0"/>
    <n v="1"/>
    <s v=""/>
    <b v="0"/>
    <s v="cy"/>
    <m/>
    <s v=""/>
    <b v="0"/>
    <n v="0"/>
    <s v=""/>
    <s v="Twitter for iPhone"/>
    <b v="0"/>
    <s v="1139152411921125376"/>
    <s v="Tweet"/>
    <n v="0"/>
    <n v="0"/>
    <m/>
    <m/>
    <m/>
    <m/>
    <m/>
    <m/>
    <m/>
    <m/>
    <n v="1"/>
    <s v="15"/>
    <s v="15"/>
    <n v="0"/>
    <n v="0"/>
    <n v="0"/>
    <n v="0"/>
    <n v="0"/>
    <n v="0"/>
    <n v="16"/>
    <n v="100"/>
    <n v="16"/>
  </r>
  <r>
    <s v="annibynwyrcymru"/>
    <s v="llawgoch"/>
    <m/>
    <m/>
    <m/>
    <m/>
    <m/>
    <m/>
    <m/>
    <m/>
    <s v="Yes"/>
    <n v="105"/>
    <m/>
    <m/>
    <x v="0"/>
    <d v="2019-06-14T08:50:12.000"/>
    <s v="RT @Llawgoch: Dyfrig Rees yn ei Undeb cyntaf fel Ysgrifennydd Cyffredinol yn Rhydymain. Pob bendith iddo #UAC @AnnibynwyrCymru https://t.co…"/>
    <m/>
    <m/>
    <x v="1"/>
    <m/>
    <s v="http://pbs.twimg.com/profile_images/509985124591468544/V95Td3ZK_normal.jpeg"/>
    <x v="71"/>
    <s v="https://twitter.com/#!/annibynwyrcymru/status/1139454980660838401"/>
    <m/>
    <m/>
    <s v="1139454980660838401"/>
    <m/>
    <b v="0"/>
    <n v="0"/>
    <s v=""/>
    <b v="0"/>
    <s v="cy"/>
    <m/>
    <s v=""/>
    <b v="0"/>
    <n v="0"/>
    <s v="1139152411921125376"/>
    <s v="Twitter Web App"/>
    <b v="0"/>
    <s v="1139152411921125376"/>
    <s v="Tweet"/>
    <n v="0"/>
    <n v="0"/>
    <m/>
    <m/>
    <m/>
    <m/>
    <m/>
    <m/>
    <m/>
    <m/>
    <n v="1"/>
    <s v="15"/>
    <s v="15"/>
    <n v="0"/>
    <n v="0"/>
    <n v="0"/>
    <n v="0"/>
    <n v="0"/>
    <n v="0"/>
    <n v="18"/>
    <n v="100"/>
    <n v="18"/>
  </r>
  <r>
    <s v="seaus1"/>
    <s v="hbellvitge"/>
    <m/>
    <m/>
    <m/>
    <m/>
    <m/>
    <m/>
    <m/>
    <m/>
    <s v="No"/>
    <n v="106"/>
    <m/>
    <m/>
    <x v="0"/>
    <d v="2019-06-14T11:25:56.000"/>
    <s v="La 2a intervenció de la darrera taula de la #3jornadaSEAUS_cat, a càrrec de la sra. #Maribel_Diaz, Cap de la #UAC de @CSTerrassa, que ens parla sobre un model de docència per professionals de gestió de_x000a_pacients i atenció al ciutadà #SCGA @gestiosanitaria @hbellvitge https://t.co/dnUvwzuVXb"/>
    <m/>
    <m/>
    <x v="48"/>
    <s v="https://pbs.twimg.com/media/D9BL55fWkAMgrAZ.jpg"/>
    <s v="https://pbs.twimg.com/media/D9BL55fWkAMgrAZ.jpg"/>
    <x v="72"/>
    <s v="https://twitter.com/#!/seaus1/status/1139494175450251264"/>
    <m/>
    <m/>
    <s v="1139494175450251264"/>
    <m/>
    <b v="0"/>
    <n v="3"/>
    <s v=""/>
    <b v="0"/>
    <s v="ca"/>
    <m/>
    <s v=""/>
    <b v="0"/>
    <n v="2"/>
    <s v=""/>
    <s v="Twitter for Android"/>
    <b v="0"/>
    <s v="1139494175450251264"/>
    <s v="Tweet"/>
    <n v="0"/>
    <n v="0"/>
    <m/>
    <m/>
    <m/>
    <m/>
    <m/>
    <m/>
    <m/>
    <m/>
    <n v="1"/>
    <s v="4"/>
    <s v="4"/>
    <m/>
    <m/>
    <m/>
    <m/>
    <m/>
    <m/>
    <m/>
    <m/>
    <m/>
  </r>
  <r>
    <s v="csterrassa"/>
    <s v="seaus1"/>
    <m/>
    <m/>
    <m/>
    <m/>
    <m/>
    <m/>
    <m/>
    <m/>
    <s v="Yes"/>
    <n v="109"/>
    <m/>
    <m/>
    <x v="0"/>
    <d v="2019-06-14T14:29:26.000"/>
    <s v="RT @SEAUS1: La 2a intervenció de la darrera taula de la #3jornadaSEAUS_cat, a càrrec de la sra. #Maribel_Diaz, Cap de la #UAC de @CSTerrass…"/>
    <m/>
    <m/>
    <x v="49"/>
    <m/>
    <s v="http://pbs.twimg.com/profile_images/1477223829/logo_rod__CST_normal.jpg"/>
    <x v="73"/>
    <s v="https://twitter.com/#!/csterrassa/status/1139540354150162434"/>
    <m/>
    <m/>
    <s v="1139540354150162434"/>
    <m/>
    <b v="0"/>
    <n v="0"/>
    <s v=""/>
    <b v="0"/>
    <s v="ca"/>
    <m/>
    <s v=""/>
    <b v="0"/>
    <n v="2"/>
    <s v="1139494175450251264"/>
    <s v="Twitter for iPhone"/>
    <b v="0"/>
    <s v="1139494175450251264"/>
    <s v="Tweet"/>
    <n v="0"/>
    <n v="0"/>
    <m/>
    <m/>
    <m/>
    <m/>
    <m/>
    <m/>
    <m/>
    <m/>
    <n v="1"/>
    <s v="4"/>
    <s v="4"/>
    <n v="0"/>
    <n v="0"/>
    <n v="0"/>
    <n v="0"/>
    <n v="0"/>
    <n v="0"/>
    <n v="24"/>
    <n v="100"/>
    <n v="24"/>
  </r>
  <r>
    <s v="nupages"/>
    <s v="seaus1"/>
    <m/>
    <m/>
    <m/>
    <m/>
    <m/>
    <m/>
    <m/>
    <m/>
    <s v="No"/>
    <n v="110"/>
    <m/>
    <m/>
    <x v="0"/>
    <d v="2019-06-14T15:00:09.000"/>
    <s v="RT @SEAUS1: La 2a intervenció de la darrera taula de la #3jornadaSEAUS_cat, a càrrec de la sra. #Maribel_Diaz, Cap de la #UAC de @CSTerrass…"/>
    <m/>
    <m/>
    <x v="49"/>
    <m/>
    <s v="http://pbs.twimg.com/profile_images/919228101325938689/ms3JOnnw_normal.jpg"/>
    <x v="74"/>
    <s v="https://twitter.com/#!/nupages/status/1139548084487237633"/>
    <m/>
    <m/>
    <s v="1139548084487237633"/>
    <m/>
    <b v="0"/>
    <n v="0"/>
    <s v=""/>
    <b v="0"/>
    <s v="ca"/>
    <m/>
    <s v=""/>
    <b v="0"/>
    <n v="2"/>
    <s v="1139494175450251264"/>
    <s v="Twitter for iPhone"/>
    <b v="0"/>
    <s v="1139494175450251264"/>
    <s v="Tweet"/>
    <n v="0"/>
    <n v="0"/>
    <m/>
    <m/>
    <m/>
    <m/>
    <m/>
    <m/>
    <m/>
    <m/>
    <n v="1"/>
    <s v="4"/>
    <s v="4"/>
    <n v="0"/>
    <n v="0"/>
    <n v="0"/>
    <n v="0"/>
    <n v="0"/>
    <n v="0"/>
    <n v="24"/>
    <n v="100"/>
    <n v="24"/>
  </r>
  <r>
    <s v="montse78912840"/>
    <s v="seaus1"/>
    <m/>
    <m/>
    <m/>
    <m/>
    <m/>
    <m/>
    <m/>
    <m/>
    <s v="No"/>
    <n v="111"/>
    <m/>
    <m/>
    <x v="0"/>
    <d v="2019-06-14T16:16:07.000"/>
    <s v="RT @SEAUS1: La 2a intervenció de la darrera taula de la #3jornadaSEAUS_cat, a càrrec de la sra. #Maribel_Diaz, Cap de la #UAC de @CSTerrass…"/>
    <m/>
    <m/>
    <x v="49"/>
    <m/>
    <s v="http://abs.twimg.com/sticky/default_profile_images/default_profile_normal.png"/>
    <x v="75"/>
    <s v="https://twitter.com/#!/montse78912840/status/1139567199222403072"/>
    <m/>
    <m/>
    <s v="1139567199222403072"/>
    <m/>
    <b v="0"/>
    <n v="0"/>
    <s v=""/>
    <b v="0"/>
    <s v="ca"/>
    <m/>
    <s v=""/>
    <b v="0"/>
    <n v="3"/>
    <s v="1139494175450251264"/>
    <s v="Twitter for Android"/>
    <b v="0"/>
    <s v="1139494175450251264"/>
    <s v="Tweet"/>
    <n v="0"/>
    <n v="0"/>
    <m/>
    <m/>
    <m/>
    <m/>
    <m/>
    <m/>
    <m/>
    <m/>
    <n v="1"/>
    <s v="4"/>
    <s v="4"/>
    <n v="0"/>
    <n v="0"/>
    <n v="0"/>
    <n v="0"/>
    <n v="0"/>
    <n v="0"/>
    <n v="24"/>
    <n v="100"/>
    <n v="24"/>
  </r>
  <r>
    <s v="gerardorico_com"/>
    <s v="gerardorico_com"/>
    <m/>
    <m/>
    <m/>
    <m/>
    <m/>
    <m/>
    <m/>
    <m/>
    <s v="No"/>
    <n v="112"/>
    <m/>
    <m/>
    <x v="1"/>
    <d v="2019-06-15T00:43:49.000"/>
    <s v="#uac #denuncia #rateros #camporredondo #saltillo #coahuila_x000a__x000a_Estudiante víctima de la delincuencia que en el área de Campo Redondo de la Universidad Autónoma de Coahuila.Cámaras de seguridad de la UA de C; le robaron una motocicleta; único medio de transporte de este alumno. https://t.co/EMFWUGP0d8"/>
    <m/>
    <m/>
    <x v="50"/>
    <s v="https://pbs.twimg.com/media/D9EChotVUAANsAn.jpg"/>
    <s v="https://pbs.twimg.com/media/D9EChotVUAANsAn.jpg"/>
    <x v="76"/>
    <s v="https://twitter.com/#!/gerardorico_com/status/1139694969239642112"/>
    <m/>
    <m/>
    <s v="1139694969239642112"/>
    <m/>
    <b v="0"/>
    <n v="0"/>
    <s v=""/>
    <b v="0"/>
    <s v="es"/>
    <m/>
    <s v=""/>
    <b v="0"/>
    <n v="0"/>
    <s v=""/>
    <s v="Twitter for iPhone"/>
    <b v="0"/>
    <s v="1139694969239642112"/>
    <s v="Tweet"/>
    <n v="0"/>
    <n v="0"/>
    <m/>
    <m/>
    <m/>
    <m/>
    <m/>
    <m/>
    <m/>
    <m/>
    <n v="1"/>
    <s v="1"/>
    <s v="1"/>
    <n v="0"/>
    <n v="0"/>
    <n v="0"/>
    <n v="0"/>
    <n v="0"/>
    <n v="0"/>
    <n v="43"/>
    <n v="100"/>
    <n v="43"/>
  </r>
  <r>
    <s v="davucci"/>
    <s v="davucci"/>
    <m/>
    <m/>
    <m/>
    <m/>
    <m/>
    <m/>
    <m/>
    <m/>
    <s v="No"/>
    <n v="113"/>
    <m/>
    <m/>
    <x v="1"/>
    <d v="2019-06-15T16:14:38.000"/>
    <s v="We ready ! spillfestival 🚀_x000a_#thefestivaloftheyear🏝_x000a_15 K ST NE DC_x000a_Doors open 2pm -10pm_x000a_#Davucci @ Ultimate Afrique + Caribbean Party #UAC https://t.co/AUgNNFJ97l"/>
    <s v="https://www.instagram.com/p/ByvJpmPDkI1/?igshid=1gyd57i6c4kb5"/>
    <s v="instagram.com"/>
    <x v="51"/>
    <m/>
    <s v="http://pbs.twimg.com/profile_images/706194752283275264/ONxgrTjs_normal.jpg"/>
    <x v="77"/>
    <s v="https://twitter.com/#!/davucci/status/1139929216709881856"/>
    <n v="38.9036"/>
    <n v="-77.03884"/>
    <s v="1139929216709881856"/>
    <m/>
    <b v="0"/>
    <n v="0"/>
    <s v=""/>
    <b v="0"/>
    <s v="en"/>
    <m/>
    <s v=""/>
    <b v="0"/>
    <n v="0"/>
    <s v=""/>
    <s v="Instagram"/>
    <b v="0"/>
    <s v="1139929216709881856"/>
    <s v="Tweet"/>
    <n v="0"/>
    <n v="0"/>
    <s v="-77.119401,38.801826 _x000a_-76.909396,38.801826 _x000a_-76.909396,38.9953797 _x000a_-77.119401,38.9953797"/>
    <s v="United States"/>
    <s v="US"/>
    <s v="Washington, DC"/>
    <s v="01fbe706f872cb32"/>
    <s v="Washington"/>
    <s v="city"/>
    <s v="https://api.twitter.com/1.1/geo/id/01fbe706f872cb32.json"/>
    <n v="4"/>
    <s v="1"/>
    <s v="1"/>
    <n v="1"/>
    <n v="5.2631578947368425"/>
    <n v="0"/>
    <n v="0"/>
    <n v="0"/>
    <n v="0"/>
    <n v="18"/>
    <n v="94.73684210526316"/>
    <n v="19"/>
  </r>
  <r>
    <s v="davucci"/>
    <s v="davucci"/>
    <m/>
    <m/>
    <m/>
    <m/>
    <m/>
    <m/>
    <m/>
    <m/>
    <s v="No"/>
    <n v="114"/>
    <m/>
    <m/>
    <x v="1"/>
    <d v="2019-06-15T17:54:19.000"/>
    <s v="Last year recap ! spillfestival 🚀_x000a_#thefestivaloftheyear🏝_x000a_Going on today 🔥_x000a_15 K ST NE DC_x000a_Doors open 2pm -10pm_x000a_#Davucci @ Ultimate Afrique + Caribbean Party #UAC https://t.co/vTsR9T6wTC"/>
    <s v="https://www.instagram.com/p/ByvU-u1D118/?igshid=22qbrv9wptyz"/>
    <s v="instagram.com"/>
    <x v="51"/>
    <m/>
    <s v="http://pbs.twimg.com/profile_images/706194752283275264/ONxgrTjs_normal.jpg"/>
    <x v="78"/>
    <s v="https://twitter.com/#!/davucci/status/1139954301474955264"/>
    <n v="38.9036"/>
    <n v="-77.03884"/>
    <s v="1139954301474955264"/>
    <m/>
    <b v="0"/>
    <n v="0"/>
    <s v=""/>
    <b v="0"/>
    <s v="en"/>
    <m/>
    <s v=""/>
    <b v="0"/>
    <n v="0"/>
    <s v=""/>
    <s v="Instagram"/>
    <b v="0"/>
    <s v="1139954301474955264"/>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23"/>
    <n v="100"/>
    <n v="23"/>
  </r>
  <r>
    <s v="davucci"/>
    <s v="davucci"/>
    <m/>
    <m/>
    <m/>
    <m/>
    <m/>
    <m/>
    <m/>
    <m/>
    <s v="No"/>
    <n v="115"/>
    <m/>
    <m/>
    <x v="1"/>
    <d v="2019-06-15T18:53:50.000"/>
    <s v="Last year recap ! spillfestival 🚀_x000a_#thefestivaloftheyear🏝_x000a_Going on today 🔥_x000a_15 K ST NE DC_x000a_Doors open 2pm -10pm_x000a_#Davucci @ Ultimate Afrique + Caribbean Party #UAC https://t.co/Wb34BCxm61"/>
    <s v="https://www.instagram.com/p/Byvb1IxDxjA/?igshid=fdupmlq4g0ph"/>
    <s v="instagram.com"/>
    <x v="51"/>
    <m/>
    <s v="http://pbs.twimg.com/profile_images/706194752283275264/ONxgrTjs_normal.jpg"/>
    <x v="79"/>
    <s v="https://twitter.com/#!/davucci/status/1139969279225487360"/>
    <n v="38.9036"/>
    <n v="-77.03884"/>
    <s v="1139969279225487360"/>
    <m/>
    <b v="0"/>
    <n v="0"/>
    <s v=""/>
    <b v="0"/>
    <s v="en"/>
    <m/>
    <s v=""/>
    <b v="0"/>
    <n v="0"/>
    <s v=""/>
    <s v="Instagram"/>
    <b v="0"/>
    <s v="1139969279225487360"/>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23"/>
    <n v="100"/>
    <n v="23"/>
  </r>
  <r>
    <s v="davucci"/>
    <s v="davucci"/>
    <m/>
    <m/>
    <m/>
    <m/>
    <m/>
    <m/>
    <m/>
    <m/>
    <s v="No"/>
    <n v="116"/>
    <m/>
    <m/>
    <x v="1"/>
    <d v="2019-06-15T21:26:29.000"/>
    <s v="spillfestival 🏝 @ Ultimate Afrique + Caribbean Party #UAC https://t.co/8No0BszEyZ"/>
    <s v="https://www.instagram.com/p/ByvtVM2jzei/?igshid=rgwo8k3p5zzl"/>
    <s v="instagram.com"/>
    <x v="1"/>
    <m/>
    <s v="http://pbs.twimg.com/profile_images/706194752283275264/ONxgrTjs_normal.jpg"/>
    <x v="80"/>
    <s v="https://twitter.com/#!/davucci/status/1140007693555552256"/>
    <n v="38.9036"/>
    <n v="-77.03884"/>
    <s v="1140007693555552256"/>
    <m/>
    <b v="0"/>
    <n v="0"/>
    <s v=""/>
    <b v="0"/>
    <s v="en"/>
    <m/>
    <s v=""/>
    <b v="0"/>
    <n v="0"/>
    <s v=""/>
    <s v="Instagram"/>
    <b v="0"/>
    <s v="1140007693555552256"/>
    <s v="Tweet"/>
    <n v="0"/>
    <n v="0"/>
    <s v="-77.119401,38.801826 _x000a_-76.909396,38.801826 _x000a_-76.909396,38.9953797 _x000a_-77.119401,38.9953797"/>
    <s v="United States"/>
    <s v="US"/>
    <s v="Washington, DC"/>
    <s v="01fbe706f872cb32"/>
    <s v="Washington"/>
    <s v="city"/>
    <s v="https://api.twitter.com/1.1/geo/id/01fbe706f872cb32.json"/>
    <n v="4"/>
    <s v="1"/>
    <s v="1"/>
    <n v="0"/>
    <n v="0"/>
    <n v="0"/>
    <n v="0"/>
    <n v="0"/>
    <n v="0"/>
    <n v="6"/>
    <n v="100"/>
    <n v="6"/>
  </r>
  <r>
    <s v="wonderfulweaboo"/>
    <s v="wonderfulweaboo"/>
    <m/>
    <m/>
    <m/>
    <m/>
    <m/>
    <m/>
    <m/>
    <m/>
    <s v="No"/>
    <n v="117"/>
    <m/>
    <m/>
    <x v="1"/>
    <d v="2019-06-16T15:21:06.000"/>
    <s v="just wanted to a sketch #Doomslayer #doom #doom2 #doom2016 #doometernal #idsoftware #videogames #gaming #fun #doomslayer #doommarine #doomguy #ripandtear #uac #hell #argentenergy #bethesda  #meme #demons #rip #and #tear #amazing  #Doom #DoomSlayer #Slayer #xboxone #Game https://t.co/PSqHSC99e5"/>
    <m/>
    <m/>
    <x v="52"/>
    <s v="https://pbs.twimg.com/media/D9MU6i9XYAM2ef9.jpg"/>
    <s v="https://pbs.twimg.com/media/D9MU6i9XYAM2ef9.jpg"/>
    <x v="81"/>
    <s v="https://twitter.com/#!/wonderfulweaboo/status/1140278132588601344"/>
    <m/>
    <m/>
    <s v="1140278132588601344"/>
    <m/>
    <b v="0"/>
    <n v="1"/>
    <s v=""/>
    <b v="0"/>
    <s v="en"/>
    <m/>
    <s v=""/>
    <b v="0"/>
    <n v="0"/>
    <s v=""/>
    <s v="Twitter for iPhone"/>
    <b v="0"/>
    <s v="1140278132588601344"/>
    <s v="Tweet"/>
    <n v="0"/>
    <n v="0"/>
    <m/>
    <m/>
    <m/>
    <m/>
    <m/>
    <m/>
    <m/>
    <m/>
    <n v="1"/>
    <s v="1"/>
    <s v="1"/>
    <n v="2"/>
    <n v="6.0606060606060606"/>
    <n v="4"/>
    <n v="12.121212121212121"/>
    <n v="0"/>
    <n v="0"/>
    <n v="27"/>
    <n v="81.81818181818181"/>
    <n v="33"/>
  </r>
  <r>
    <s v="uac_russia_eng"/>
    <s v="uac_russia_eng"/>
    <m/>
    <m/>
    <m/>
    <m/>
    <m/>
    <m/>
    <m/>
    <m/>
    <s v="No"/>
    <n v="118"/>
    <m/>
    <m/>
    <x v="1"/>
    <d v="2018-11-06T08:45:58.000"/>
    <s v="More than 43 thousand new civil aircraft will be sold until 2037. #UAC estimates the total cost of deliveries to surpass US$6 trillion._x000a__x000a_UAC presented its annual Market Outlook for the next 20 years &amp;gt;&amp;gt; https://t.co/qr74GMIi91_x000a__x000a_Read the news &amp;gt;&amp;gt; https://t.co/FVoQlgDQ9g https://t.co/QXsR82WVBk"/>
    <s v="http://www.uacrussia.ru/upload/market_outlook/Market_Outlook_2018-2037_eng.pdf http://uacrussia.ru/en/press-center/news/do-2037-goda-v-mire-budet-prodano-bolee-43-tysyach-novykh-grazhdanskikh-passazhirskikh-samoletov-oak"/>
    <s v="uacrussia.ru uacrussia.ru"/>
    <x v="1"/>
    <s v="https://pbs.twimg.com/media/DrTpK2UWwAA3ly8.jpg"/>
    <s v="https://pbs.twimg.com/media/DrTpK2UWwAA3ly8.jpg"/>
    <x v="82"/>
    <s v="https://twitter.com/#!/uac_russia_eng/status/1059728587320909825"/>
    <m/>
    <m/>
    <s v="1059728587320909825"/>
    <m/>
    <b v="0"/>
    <n v="17"/>
    <s v=""/>
    <b v="0"/>
    <s v="en"/>
    <m/>
    <s v=""/>
    <b v="0"/>
    <n v="11"/>
    <s v=""/>
    <s v="Twitter Web Client"/>
    <b v="0"/>
    <s v="1059728587320909825"/>
    <s v="Retweet"/>
    <n v="0"/>
    <n v="0"/>
    <m/>
    <m/>
    <m/>
    <m/>
    <m/>
    <m/>
    <m/>
    <m/>
    <n v="1"/>
    <s v="14"/>
    <s v="14"/>
    <n v="1"/>
    <n v="2.380952380952381"/>
    <n v="0"/>
    <n v="0"/>
    <n v="0"/>
    <n v="0"/>
    <n v="41"/>
    <n v="97.61904761904762"/>
    <n v="42"/>
  </r>
  <r>
    <s v="douglaschongys"/>
    <s v="uac_russia_eng"/>
    <m/>
    <m/>
    <m/>
    <m/>
    <m/>
    <m/>
    <m/>
    <m/>
    <s v="No"/>
    <n v="119"/>
    <m/>
    <m/>
    <x v="0"/>
    <d v="2019-06-17T12:11:57.000"/>
    <s v="RT @UAC_Russia_eng: More than 43 thousand new civil aircraft will be sold until 2037. #UAC estimates the total cost of deliveries to surpas…"/>
    <m/>
    <m/>
    <x v="1"/>
    <m/>
    <s v="http://pbs.twimg.com/profile_images/840245904607129600/ufWh30pd_normal.jpg"/>
    <x v="83"/>
    <s v="https://twitter.com/#!/douglaschongys/status/1140592918106820614"/>
    <m/>
    <m/>
    <s v="1140592918106820614"/>
    <m/>
    <b v="0"/>
    <n v="0"/>
    <s v=""/>
    <b v="0"/>
    <s v="en"/>
    <m/>
    <s v=""/>
    <b v="0"/>
    <n v="11"/>
    <s v="1059728587320909825"/>
    <s v="Twitter Web Client"/>
    <b v="0"/>
    <s v="1059728587320909825"/>
    <s v="Tweet"/>
    <n v="0"/>
    <n v="0"/>
    <m/>
    <m/>
    <m/>
    <m/>
    <m/>
    <m/>
    <m/>
    <m/>
    <n v="1"/>
    <s v="14"/>
    <s v="14"/>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87">
    <i>
      <x v="1"/>
    </i>
    <i r="1">
      <x v="11"/>
    </i>
    <i r="2">
      <x v="311"/>
    </i>
    <i r="3">
      <x v="9"/>
    </i>
    <i r="2">
      <x v="314"/>
    </i>
    <i r="3">
      <x v="14"/>
    </i>
    <i>
      <x v="2"/>
    </i>
    <i r="1">
      <x v="5"/>
    </i>
    <i r="2">
      <x v="150"/>
    </i>
    <i r="3">
      <x v="16"/>
    </i>
    <i r="1">
      <x v="6"/>
    </i>
    <i r="2">
      <x v="156"/>
    </i>
    <i r="3">
      <x v="9"/>
    </i>
    <i r="3">
      <x v="14"/>
    </i>
    <i r="3">
      <x v="15"/>
    </i>
    <i r="3">
      <x v="17"/>
    </i>
    <i r="3">
      <x v="19"/>
    </i>
    <i r="2">
      <x v="157"/>
    </i>
    <i r="3">
      <x v="9"/>
    </i>
    <i r="3">
      <x v="12"/>
    </i>
    <i r="3">
      <x v="13"/>
    </i>
    <i r="3">
      <x v="14"/>
    </i>
    <i r="3">
      <x v="15"/>
    </i>
    <i r="3">
      <x v="21"/>
    </i>
    <i r="3">
      <x v="22"/>
    </i>
    <i r="2">
      <x v="158"/>
    </i>
    <i r="3">
      <x v="1"/>
    </i>
    <i r="3">
      <x v="9"/>
    </i>
    <i r="3">
      <x v="12"/>
    </i>
    <i r="3">
      <x v="13"/>
    </i>
    <i r="3">
      <x v="14"/>
    </i>
    <i r="3">
      <x v="17"/>
    </i>
    <i r="3">
      <x v="21"/>
    </i>
    <i r="3">
      <x v="22"/>
    </i>
    <i r="2">
      <x v="159"/>
    </i>
    <i r="3">
      <x v="12"/>
    </i>
    <i r="3">
      <x v="13"/>
    </i>
    <i r="3">
      <x v="14"/>
    </i>
    <i r="3">
      <x v="15"/>
    </i>
    <i r="3">
      <x v="18"/>
    </i>
    <i r="3">
      <x v="22"/>
    </i>
    <i r="2">
      <x v="160"/>
    </i>
    <i r="3">
      <x v="3"/>
    </i>
    <i r="3">
      <x v="21"/>
    </i>
    <i r="3">
      <x v="24"/>
    </i>
    <i r="2">
      <x v="161"/>
    </i>
    <i r="3">
      <x v="10"/>
    </i>
    <i r="3">
      <x v="15"/>
    </i>
    <i r="3">
      <x v="18"/>
    </i>
    <i r="2">
      <x v="162"/>
    </i>
    <i r="3">
      <x v="6"/>
    </i>
    <i r="3">
      <x v="16"/>
    </i>
    <i r="3">
      <x v="18"/>
    </i>
    <i r="3">
      <x v="22"/>
    </i>
    <i r="2">
      <x v="163"/>
    </i>
    <i r="3">
      <x v="15"/>
    </i>
    <i r="3">
      <x v="16"/>
    </i>
    <i r="3">
      <x v="19"/>
    </i>
    <i r="3">
      <x v="22"/>
    </i>
    <i r="3">
      <x v="24"/>
    </i>
    <i r="2">
      <x v="164"/>
    </i>
    <i r="3">
      <x v="1"/>
    </i>
    <i r="3">
      <x v="16"/>
    </i>
    <i r="3">
      <x v="20"/>
    </i>
    <i r="3">
      <x v="22"/>
    </i>
    <i r="2">
      <x v="165"/>
    </i>
    <i r="3">
      <x v="1"/>
    </i>
    <i r="3">
      <x v="2"/>
    </i>
    <i r="3">
      <x v="12"/>
    </i>
    <i r="3">
      <x v="13"/>
    </i>
    <i r="2">
      <x v="166"/>
    </i>
    <i r="3">
      <x v="9"/>
    </i>
    <i r="3">
      <x v="12"/>
    </i>
    <i r="3">
      <x v="15"/>
    </i>
    <i r="3">
      <x v="16"/>
    </i>
    <i r="3">
      <x v="17"/>
    </i>
    <i r="2">
      <x v="167"/>
    </i>
    <i r="3">
      <x v="1"/>
    </i>
    <i r="3">
      <x v="17"/>
    </i>
    <i r="3">
      <x v="18"/>
    </i>
    <i r="3">
      <x v="19"/>
    </i>
    <i r="3">
      <x v="22"/>
    </i>
    <i r="2">
      <x v="168"/>
    </i>
    <i r="3">
      <x v="16"/>
    </i>
    <i r="2">
      <x v="16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3">
        <i x="49" s="1"/>
        <i x="48" s="1"/>
        <i x="28" s="1"/>
        <i x="17" s="1"/>
        <i x="18" s="1"/>
        <i x="19" s="1"/>
        <i x="27" s="1"/>
        <i x="41" s="1"/>
        <i x="6" s="1"/>
        <i x="32" s="1"/>
        <i x="7" s="1"/>
        <i x="25" s="1"/>
        <i x="21" s="1"/>
        <i x="52" s="1"/>
        <i x="42" s="1"/>
        <i x="31" s="1"/>
        <i x="30" s="1"/>
        <i x="40" s="1"/>
        <i x="10" s="1"/>
        <i x="20" s="1"/>
        <i x="16" s="1"/>
        <i x="47" s="1"/>
        <i x="43" s="1"/>
        <i x="44" s="1"/>
        <i x="5" s="1"/>
        <i x="37" s="1"/>
        <i x="38" s="1"/>
        <i x="11" s="1"/>
        <i x="39" s="1"/>
        <i x="46" s="1"/>
        <i x="45" s="1"/>
        <i x="4" s="1"/>
        <i x="26" s="1"/>
        <i x="13" s="1"/>
        <i x="51" s="1"/>
        <i x="1" s="1"/>
        <i x="36" s="1"/>
        <i x="9" s="1"/>
        <i x="2" s="1"/>
        <i x="50" s="1"/>
        <i x="22" s="1"/>
        <i x="24" s="1"/>
        <i x="8" s="1"/>
        <i x="23" s="1"/>
        <i x="33" s="1"/>
        <i x="29" s="1"/>
        <i x="3" s="1"/>
        <i x="0" s="1"/>
        <i x="35" s="1"/>
        <i x="34" s="1"/>
        <i x="12" s="1"/>
        <i x="15"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9" totalsRowShown="0" headerRowDxfId="492" dataDxfId="491">
  <autoFilter ref="A2:BL11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362" dataDxfId="361">
  <autoFilter ref="A2:C2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8" totalsRowShown="0" headerRowDxfId="232" dataDxfId="231">
  <autoFilter ref="A66: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4" totalsRowShown="0" headerRowDxfId="439" dataDxfId="438">
  <autoFilter ref="A2:BS10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31" totalsRowShown="0" headerRowDxfId="147" dataDxfId="146">
  <autoFilter ref="A1:G53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68" totalsRowShown="0" headerRowDxfId="138" dataDxfId="137">
  <autoFilter ref="A1:L46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86" totalsRowShown="0" headerRowDxfId="64" dataDxfId="63">
  <autoFilter ref="A2:BL8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396">
  <autoFilter ref="A2:AO2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393" dataDxfId="392">
  <autoFilter ref="A1:C10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nouto.info/article/culture/20190604-bnin-danses-nationales-tradi-univers-un-festival-des-tudiants-de-l-eace--suivre/" TargetMode="External" /><Relationship Id="rId2" Type="http://schemas.openxmlformats.org/officeDocument/2006/relationships/hyperlink" Target="https://www.banouto.info/article/culture/20190604-bnin-danses-nationales-tradi-univers-un-festival-des-tudiants-de-l-eace--suivre/" TargetMode="External" /><Relationship Id="rId3" Type="http://schemas.openxmlformats.org/officeDocument/2006/relationships/hyperlink" Target="https://www.banouto.info/article/culture/20190604-bnin-danses-nationales-tradi-univers-un-festival-des-tudiants-de-l-eace--suivre/" TargetMode="External" /><Relationship Id="rId4" Type="http://schemas.openxmlformats.org/officeDocument/2006/relationships/hyperlink" Target="https://www.banouto.info/article/culture/20190604-bnin-danses-nationales-tradi-univers-un-festival-des-tudiants-de-l-eace--suivre/" TargetMode="External" /><Relationship Id="rId5" Type="http://schemas.openxmlformats.org/officeDocument/2006/relationships/hyperlink" Target="https://www.banouto.info/article/culture/20190604-bnin-danses-nationales-tradi-univers-un-festival-des-tudiants-de-l-eace--suivre/" TargetMode="External" /><Relationship Id="rId6" Type="http://schemas.openxmlformats.org/officeDocument/2006/relationships/hyperlink" Target="https://www.banouto.info/article/culture/20190604-bnin-danses-nationales-tradi-univers-un-festival-des-tudiants-de-l-eace--suivre/" TargetMode="External" /><Relationship Id="rId7" Type="http://schemas.openxmlformats.org/officeDocument/2006/relationships/hyperlink" Target="https://www.banouto.info/article/culture/20190604-bnin-danses-nationales-tradi-univers-un-festival-des-tudiants-de-l-eace--suivre/" TargetMode="External" /><Relationship Id="rId8" Type="http://schemas.openxmlformats.org/officeDocument/2006/relationships/hyperlink" Target="https://www.moncongo.com/announcement/uac-3" TargetMode="External" /><Relationship Id="rId9" Type="http://schemas.openxmlformats.org/officeDocument/2006/relationships/hyperlink" Target="http://www.stickemup.store/" TargetMode="External" /><Relationship Id="rId10" Type="http://schemas.openxmlformats.org/officeDocument/2006/relationships/hyperlink" Target="http://www.stickemup.store/" TargetMode="External" /><Relationship Id="rId11" Type="http://schemas.openxmlformats.org/officeDocument/2006/relationships/hyperlink" Target="https://null-byte.wonderhowto.com/how-to/bypass-uac-escalate-privileges-windows-using-metasploit-0196076/" TargetMode="External" /><Relationship Id="rId12"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13" Type="http://schemas.openxmlformats.org/officeDocument/2006/relationships/hyperlink" Target="https://www.ahorainformate.com/2019/06/05/fgr-lamenta-fallecimiento-de-sub-oficial-ejecutada-afuera-de-guarderia-del-issste/" TargetMode="External" /><Relationship Id="rId14" Type="http://schemas.openxmlformats.org/officeDocument/2006/relationships/hyperlink" Target="https://medium.com/tenable-techblog/uac-bypass-by-mocking-trusted-directories-24a96675f6e" TargetMode="External" /><Relationship Id="rId15" Type="http://schemas.openxmlformats.org/officeDocument/2006/relationships/hyperlink" Target="https://www.banouto.info/article/securite%20humaine/20190605-bnin-affaire-cames-topanou-salami-koroko-devant-les-tribunaux/" TargetMode="External" /><Relationship Id="rId16" Type="http://schemas.openxmlformats.org/officeDocument/2006/relationships/hyperlink" Target="https://www.banouto.info/article/securite%20humaine/20190607-bnin-affaire-cames-le-procs-opposant-topanou--salami-kokoroko-renvoy/" TargetMode="External" /><Relationship Id="rId17" Type="http://schemas.openxmlformats.org/officeDocument/2006/relationships/hyperlink" Target="http://www.americanbar.org/content/dam/aba/administrative/probono_public_service/ican/cila-probar-volunteer-flyer-v2.pdf" TargetMode="External" /><Relationship Id="rId18" Type="http://schemas.openxmlformats.org/officeDocument/2006/relationships/hyperlink" Target="https://www.instagram.com/doom_collector/p/BydorSsgfJc/?igshid=18jpjjha3w424" TargetMode="External" /><Relationship Id="rId19" Type="http://schemas.openxmlformats.org/officeDocument/2006/relationships/hyperlink" Target="https://www.iamellencooper.com/" TargetMode="External" /><Relationship Id="rId20" Type="http://schemas.openxmlformats.org/officeDocument/2006/relationships/hyperlink" Target="https://www.instagram.com/p/ByhF5Hvj4uP434H2ZADkiXwP8V2lo5d9o9quwI0/?igshid=1i1hwxbwjkxr8" TargetMode="External" /><Relationship Id="rId21" Type="http://schemas.openxmlformats.org/officeDocument/2006/relationships/hyperlink" Target="https://kb.policypak.com/kb/article/175-installing-applicationsandpreconfiguredrules" TargetMode="External" /><Relationship Id="rId22" Type="http://schemas.openxmlformats.org/officeDocument/2006/relationships/hyperlink" Target="https://www.instagram.com/p/Bykn6IznLV0/?igshid=1u5pm502mgvrz" TargetMode="External" /><Relationship Id="rId23" Type="http://schemas.openxmlformats.org/officeDocument/2006/relationships/hyperlink" Target="https://www.instagram.com/p/Bykn6IznLV0/?igshid=tt0kw6n5j11a" TargetMode="External" /><Relationship Id="rId24" Type="http://schemas.openxmlformats.org/officeDocument/2006/relationships/hyperlink" Target="https://www.webpals.com/mobile/google-uac-best-practices/" TargetMode="External" /><Relationship Id="rId25" Type="http://schemas.openxmlformats.org/officeDocument/2006/relationships/hyperlink" Target="https://www.theasoproject.com/blog/choosing-assets-for-your-uac-campaigns/?src=tw" TargetMode="External" /><Relationship Id="rId26" Type="http://schemas.openxmlformats.org/officeDocument/2006/relationships/hyperlink" Target="http://src.bna.com/I3P" TargetMode="External" /><Relationship Id="rId27" Type="http://schemas.openxmlformats.org/officeDocument/2006/relationships/hyperlink" Target="http://src.bna.com/I3P" TargetMode="External" /><Relationship Id="rId28" Type="http://schemas.openxmlformats.org/officeDocument/2006/relationships/hyperlink" Target="https://www.instagram.com/p/ByvJpmPDkI1/?igshid=1gyd57i6c4kb5" TargetMode="External" /><Relationship Id="rId29" Type="http://schemas.openxmlformats.org/officeDocument/2006/relationships/hyperlink" Target="https://www.instagram.com/p/ByvU-u1D118/?igshid=22qbrv9wptyz" TargetMode="External" /><Relationship Id="rId30" Type="http://schemas.openxmlformats.org/officeDocument/2006/relationships/hyperlink" Target="https://www.instagram.com/p/Byvb1IxDxjA/?igshid=fdupmlq4g0ph" TargetMode="External" /><Relationship Id="rId31" Type="http://schemas.openxmlformats.org/officeDocument/2006/relationships/hyperlink" Target="https://www.instagram.com/p/ByvtVM2jzei/?igshid=rgwo8k3p5zzl" TargetMode="External" /><Relationship Id="rId32" Type="http://schemas.openxmlformats.org/officeDocument/2006/relationships/hyperlink" Target="https://pbs.twimg.com/media/D8Oyb07V4AIVYCR.jpg" TargetMode="External" /><Relationship Id="rId33" Type="http://schemas.openxmlformats.org/officeDocument/2006/relationships/hyperlink" Target="https://pbs.twimg.com/ext_tw_video_thumb/1135982981279961088/pu/img/_KbTZZPkz7JTBZ7s.jpg" TargetMode="External" /><Relationship Id="rId34" Type="http://schemas.openxmlformats.org/officeDocument/2006/relationships/hyperlink" Target="https://pbs.twimg.com/media/D8Sv5rtXUAAa1cl.jpg" TargetMode="External" /><Relationship Id="rId35" Type="http://schemas.openxmlformats.org/officeDocument/2006/relationships/hyperlink" Target="https://pbs.twimg.com/media/D8U73B7VUAAdsnz.png" TargetMode="External" /><Relationship Id="rId36" Type="http://schemas.openxmlformats.org/officeDocument/2006/relationships/hyperlink" Target="https://pbs.twimg.com/media/D8XUlROXYAUiJ7A.jpg" TargetMode="External" /><Relationship Id="rId37" Type="http://schemas.openxmlformats.org/officeDocument/2006/relationships/hyperlink" Target="https://pbs.twimg.com/media/D8aGf67XkAAM7zv.jpg" TargetMode="External" /><Relationship Id="rId38" Type="http://schemas.openxmlformats.org/officeDocument/2006/relationships/hyperlink" Target="https://pbs.twimg.com/media/D8Y-GgcWsAEuiiA.jpg" TargetMode="External" /><Relationship Id="rId39" Type="http://schemas.openxmlformats.org/officeDocument/2006/relationships/hyperlink" Target="https://pbs.twimg.com/media/D8d1vcDXoAEUctv.jpg" TargetMode="External" /><Relationship Id="rId40" Type="http://schemas.openxmlformats.org/officeDocument/2006/relationships/hyperlink" Target="https://pbs.twimg.com/media/D8ga1J2XYAAnSzY.jpg" TargetMode="External" /><Relationship Id="rId41" Type="http://schemas.openxmlformats.org/officeDocument/2006/relationships/hyperlink" Target="https://pbs.twimg.com/ext_tw_video_thumb/1137494571376660488/pu/img/wnxJ3GEa7sWlQ15u.jpg" TargetMode="External" /><Relationship Id="rId42" Type="http://schemas.openxmlformats.org/officeDocument/2006/relationships/hyperlink" Target="https://pbs.twimg.com/media/D8dbLcrX4AEHCbC.jpg" TargetMode="External" /><Relationship Id="rId43" Type="http://schemas.openxmlformats.org/officeDocument/2006/relationships/hyperlink" Target="https://pbs.twimg.com/media/D8dUtyKXUAEOZMS.jpg" TargetMode="External" /><Relationship Id="rId44" Type="http://schemas.openxmlformats.org/officeDocument/2006/relationships/hyperlink" Target="https://pbs.twimg.com/media/D7vqtCfUYAEINei.jpg" TargetMode="External" /><Relationship Id="rId45" Type="http://schemas.openxmlformats.org/officeDocument/2006/relationships/hyperlink" Target="https://pbs.twimg.com/media/D8yXqEtWkAEiNF0.jpg" TargetMode="External" /><Relationship Id="rId46" Type="http://schemas.openxmlformats.org/officeDocument/2006/relationships/hyperlink" Target="https://pbs.twimg.com/media/D8zUAOaXoAACgnb.jpg" TargetMode="External" /><Relationship Id="rId47" Type="http://schemas.openxmlformats.org/officeDocument/2006/relationships/hyperlink" Target="https://pbs.twimg.com/media/D8z0Wz8W4AIqg2p.jpg" TargetMode="External" /><Relationship Id="rId48" Type="http://schemas.openxmlformats.org/officeDocument/2006/relationships/hyperlink" Target="https://pbs.twimg.com/media/D8OaVjcUIAMm0rp.jpg" TargetMode="External" /><Relationship Id="rId49" Type="http://schemas.openxmlformats.org/officeDocument/2006/relationships/hyperlink" Target="https://pbs.twimg.com/media/D8OaZLPXkAAO0IS.jpg" TargetMode="External" /><Relationship Id="rId50" Type="http://schemas.openxmlformats.org/officeDocument/2006/relationships/hyperlink" Target="https://pbs.twimg.com/media/D83thIfX4AUmvdD.jpg" TargetMode="External" /><Relationship Id="rId51" Type="http://schemas.openxmlformats.org/officeDocument/2006/relationships/hyperlink" Target="https://pbs.twimg.com/media/D84jdsUXoAISnwq.jpg" TargetMode="External" /><Relationship Id="rId52" Type="http://schemas.openxmlformats.org/officeDocument/2006/relationships/hyperlink" Target="https://pbs.twimg.com/media/D85Ey1yWwAEIlQx.jpg" TargetMode="External" /><Relationship Id="rId53" Type="http://schemas.openxmlformats.org/officeDocument/2006/relationships/hyperlink" Target="https://pbs.twimg.com/media/D85Ey1yWwAEIlQx.jpg" TargetMode="External" /><Relationship Id="rId54" Type="http://schemas.openxmlformats.org/officeDocument/2006/relationships/hyperlink" Target="https://pbs.twimg.com/media/D85Ey1yWwAEIlQx.jpg" TargetMode="External" /><Relationship Id="rId55" Type="http://schemas.openxmlformats.org/officeDocument/2006/relationships/hyperlink" Target="https://pbs.twimg.com/media/D85Ey1yWwAEIlQx.jpg" TargetMode="External" /><Relationship Id="rId56" Type="http://schemas.openxmlformats.org/officeDocument/2006/relationships/hyperlink" Target="https://pbs.twimg.com/media/D85Ey1yWwAEIlQx.jpg" TargetMode="External" /><Relationship Id="rId57" Type="http://schemas.openxmlformats.org/officeDocument/2006/relationships/hyperlink" Target="https://pbs.twimg.com/media/D85tPTmWwAAvYJE.png" TargetMode="External" /><Relationship Id="rId58" Type="http://schemas.openxmlformats.org/officeDocument/2006/relationships/hyperlink" Target="https://pbs.twimg.com/media/D85tPTmWwAAvYJE.png" TargetMode="External" /><Relationship Id="rId59" Type="http://schemas.openxmlformats.org/officeDocument/2006/relationships/hyperlink" Target="https://pbs.twimg.com/media/D88BZUPW4AUf4Df.jpg" TargetMode="External" /><Relationship Id="rId60" Type="http://schemas.openxmlformats.org/officeDocument/2006/relationships/hyperlink" Target="https://pbs.twimg.com/media/D88BZUPW4AUf4Df.jpg" TargetMode="External" /><Relationship Id="rId61" Type="http://schemas.openxmlformats.org/officeDocument/2006/relationships/hyperlink" Target="https://pbs.twimg.com/media/D88BZUPW4AUf4Df.jpg" TargetMode="External" /><Relationship Id="rId62" Type="http://schemas.openxmlformats.org/officeDocument/2006/relationships/hyperlink" Target="https://pbs.twimg.com/media/D88HeLtWwAANdHE.jpg" TargetMode="External" /><Relationship Id="rId63" Type="http://schemas.openxmlformats.org/officeDocument/2006/relationships/hyperlink" Target="https://pbs.twimg.com/media/D88MvvfXsAAZe3u.jpg" TargetMode="External" /><Relationship Id="rId64" Type="http://schemas.openxmlformats.org/officeDocument/2006/relationships/hyperlink" Target="https://pbs.twimg.com/media/D88VEyVXUAEHjPk.jpg" TargetMode="External" /><Relationship Id="rId65" Type="http://schemas.openxmlformats.org/officeDocument/2006/relationships/hyperlink" Target="https://pbs.twimg.com/media/D9BL55fWkAMgrAZ.jpg" TargetMode="External" /><Relationship Id="rId66" Type="http://schemas.openxmlformats.org/officeDocument/2006/relationships/hyperlink" Target="https://pbs.twimg.com/media/D9BL55fWkAMgrAZ.jpg" TargetMode="External" /><Relationship Id="rId67" Type="http://schemas.openxmlformats.org/officeDocument/2006/relationships/hyperlink" Target="https://pbs.twimg.com/media/D9BL55fWkAMgrAZ.jpg" TargetMode="External" /><Relationship Id="rId68" Type="http://schemas.openxmlformats.org/officeDocument/2006/relationships/hyperlink" Target="https://pbs.twimg.com/media/D9EChotVUAANsAn.jpg" TargetMode="External" /><Relationship Id="rId69" Type="http://schemas.openxmlformats.org/officeDocument/2006/relationships/hyperlink" Target="https://pbs.twimg.com/media/D9MU6i9XYAM2ef9.jpg" TargetMode="External" /><Relationship Id="rId70" Type="http://schemas.openxmlformats.org/officeDocument/2006/relationships/hyperlink" Target="https://pbs.twimg.com/media/DrTpK2UWwAA3ly8.jpg" TargetMode="External" /><Relationship Id="rId71" Type="http://schemas.openxmlformats.org/officeDocument/2006/relationships/hyperlink" Target="http://pbs.twimg.com/profile_images/682457949202198528/jeebXkSM_normal.png" TargetMode="External" /><Relationship Id="rId72" Type="http://schemas.openxmlformats.org/officeDocument/2006/relationships/hyperlink" Target="http://pbs.twimg.com/profile_images/682457949202198528/jeebXkSM_normal.png" TargetMode="External" /><Relationship Id="rId73" Type="http://schemas.openxmlformats.org/officeDocument/2006/relationships/hyperlink" Target="http://pbs.twimg.com/profile_images/682457949202198528/jeebXkSM_normal.png" TargetMode="External" /><Relationship Id="rId74" Type="http://schemas.openxmlformats.org/officeDocument/2006/relationships/hyperlink" Target="http://pbs.twimg.com/profile_images/682457949202198528/jeebXkSM_normal.png" TargetMode="External" /><Relationship Id="rId75" Type="http://schemas.openxmlformats.org/officeDocument/2006/relationships/hyperlink" Target="http://pbs.twimg.com/profile_images/682457949202198528/jeebXkSM_normal.png" TargetMode="External" /><Relationship Id="rId76" Type="http://schemas.openxmlformats.org/officeDocument/2006/relationships/hyperlink" Target="http://pbs.twimg.com/profile_images/682457949202198528/jeebXkSM_normal.png" TargetMode="External" /><Relationship Id="rId77" Type="http://schemas.openxmlformats.org/officeDocument/2006/relationships/hyperlink" Target="http://pbs.twimg.com/profile_images/682457949202198528/jeebXkSM_normal.png" TargetMode="External" /><Relationship Id="rId78" Type="http://schemas.openxmlformats.org/officeDocument/2006/relationships/hyperlink" Target="http://pbs.twimg.com/profile_images/662400467276812288/JJkBT_8s_normal.jpg" TargetMode="External" /><Relationship Id="rId79" Type="http://schemas.openxmlformats.org/officeDocument/2006/relationships/hyperlink" Target="http://pbs.twimg.com/profile_images/662400467276812288/JJkBT_8s_normal.jpg" TargetMode="External" /><Relationship Id="rId80" Type="http://schemas.openxmlformats.org/officeDocument/2006/relationships/hyperlink" Target="http://pbs.twimg.com/profile_images/662400467276812288/JJkBT_8s_normal.jpg" TargetMode="External" /><Relationship Id="rId81" Type="http://schemas.openxmlformats.org/officeDocument/2006/relationships/hyperlink" Target="http://pbs.twimg.com/profile_images/662400467276812288/JJkBT_8s_normal.jpg" TargetMode="External" /><Relationship Id="rId82" Type="http://schemas.openxmlformats.org/officeDocument/2006/relationships/hyperlink" Target="http://pbs.twimg.com/profile_images/662400467276812288/JJkBT_8s_normal.jpg" TargetMode="External" /><Relationship Id="rId83" Type="http://schemas.openxmlformats.org/officeDocument/2006/relationships/hyperlink" Target="http://pbs.twimg.com/profile_images/662400467276812288/JJkBT_8s_normal.jpg" TargetMode="External" /><Relationship Id="rId84" Type="http://schemas.openxmlformats.org/officeDocument/2006/relationships/hyperlink" Target="http://pbs.twimg.com/profile_images/662400467276812288/JJkBT_8s_normal.jpg" TargetMode="External" /><Relationship Id="rId85" Type="http://schemas.openxmlformats.org/officeDocument/2006/relationships/hyperlink" Target="https://pbs.twimg.com/media/D8Oyb07V4AIVYCR.jpg" TargetMode="External" /><Relationship Id="rId86" Type="http://schemas.openxmlformats.org/officeDocument/2006/relationships/hyperlink" Target="https://pbs.twimg.com/ext_tw_video_thumb/1135982981279961088/pu/img/_KbTZZPkz7JTBZ7s.jpg" TargetMode="External" /><Relationship Id="rId87" Type="http://schemas.openxmlformats.org/officeDocument/2006/relationships/hyperlink" Target="https://pbs.twimg.com/media/D8Sv5rtXUAAa1cl.jpg" TargetMode="External" /><Relationship Id="rId88" Type="http://schemas.openxmlformats.org/officeDocument/2006/relationships/hyperlink" Target="http://pbs.twimg.com/profile_images/1054759639026491392/Dij4Ldgz_normal.jpg" TargetMode="External" /><Relationship Id="rId89" Type="http://schemas.openxmlformats.org/officeDocument/2006/relationships/hyperlink" Target="http://pbs.twimg.com/profile_images/1084899694877253633/t5ndh0Ga_normal.jpg" TargetMode="External" /><Relationship Id="rId90" Type="http://schemas.openxmlformats.org/officeDocument/2006/relationships/hyperlink" Target="http://pbs.twimg.com/profile_images/1133089178198138880/tek_Z7MZ_normal.png" TargetMode="External" /><Relationship Id="rId91" Type="http://schemas.openxmlformats.org/officeDocument/2006/relationships/hyperlink" Target="http://pbs.twimg.com/profile_images/858762561004634112/QKrnif1X_normal.jpg" TargetMode="External" /><Relationship Id="rId92" Type="http://schemas.openxmlformats.org/officeDocument/2006/relationships/hyperlink" Target="http://pbs.twimg.com/profile_images/378800000480784583/735927632e46db966519d6342e6d0f04_normal.pn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s://pbs.twimg.com/media/D8U73B7VUAAdsnz.png" TargetMode="External" /><Relationship Id="rId95" Type="http://schemas.openxmlformats.org/officeDocument/2006/relationships/hyperlink" Target="http://pbs.twimg.com/profile_images/1103160170069327873/b0TmHGMZ_normal.jpg" TargetMode="External" /><Relationship Id="rId96" Type="http://schemas.openxmlformats.org/officeDocument/2006/relationships/hyperlink" Target="http://pbs.twimg.com/profile_images/1111002360829145090/Z1fPXhB7_normal.png" TargetMode="External" /><Relationship Id="rId97" Type="http://schemas.openxmlformats.org/officeDocument/2006/relationships/hyperlink" Target="http://pbs.twimg.com/profile_images/1078312590936363008/qobdJTw2_normal.jpg" TargetMode="External" /><Relationship Id="rId98" Type="http://schemas.openxmlformats.org/officeDocument/2006/relationships/hyperlink" Target="http://pbs.twimg.com/profile_images/659458928791556097/9dBpOa28_normal.jpg" TargetMode="External" /><Relationship Id="rId99" Type="http://schemas.openxmlformats.org/officeDocument/2006/relationships/hyperlink" Target="http://pbs.twimg.com/profile_images/810932589238358018/l1nnm2En_normal.jpg" TargetMode="External" /><Relationship Id="rId100" Type="http://schemas.openxmlformats.org/officeDocument/2006/relationships/hyperlink" Target="http://pbs.twimg.com/profile_images/737734626576207873/vwa-r8gW_normal.jpg" TargetMode="External" /><Relationship Id="rId101" Type="http://schemas.openxmlformats.org/officeDocument/2006/relationships/hyperlink" Target="http://pbs.twimg.com/profile_images/1134568477140893696/_ENisHzy_normal.jpg" TargetMode="External" /><Relationship Id="rId102" Type="http://schemas.openxmlformats.org/officeDocument/2006/relationships/hyperlink" Target="http://pbs.twimg.com/profile_images/521951002455330817/KniHcFjt_normal.jpeg" TargetMode="External" /><Relationship Id="rId103" Type="http://schemas.openxmlformats.org/officeDocument/2006/relationships/hyperlink" Target="http://pbs.twimg.com/profile_images/521951002455330817/KniHcFjt_normal.jpeg" TargetMode="External" /><Relationship Id="rId104" Type="http://schemas.openxmlformats.org/officeDocument/2006/relationships/hyperlink" Target="https://pbs.twimg.com/media/D8XUlROXYAUiJ7A.jpg" TargetMode="External" /><Relationship Id="rId105" Type="http://schemas.openxmlformats.org/officeDocument/2006/relationships/hyperlink" Target="http://pbs.twimg.com/profile_images/2201817545/Aline_Reiniche_photo_normal.JPG" TargetMode="External" /><Relationship Id="rId106" Type="http://schemas.openxmlformats.org/officeDocument/2006/relationships/hyperlink" Target="https://pbs.twimg.com/media/D8aGf67XkAAM7zv.jpg" TargetMode="External" /><Relationship Id="rId107" Type="http://schemas.openxmlformats.org/officeDocument/2006/relationships/hyperlink" Target="http://pbs.twimg.com/profile_images/1000871166213545984/giI92XpU_normal.jpg" TargetMode="External" /><Relationship Id="rId108" Type="http://schemas.openxmlformats.org/officeDocument/2006/relationships/hyperlink" Target="http://pbs.twimg.com/profile_images/883787806727782400/cmjxSR9T_normal.jpg" TargetMode="External" /><Relationship Id="rId109" Type="http://schemas.openxmlformats.org/officeDocument/2006/relationships/hyperlink" Target="http://pbs.twimg.com/profile_images/1115549118238216192/W7Jg0WP__normal.png" TargetMode="External" /><Relationship Id="rId110" Type="http://schemas.openxmlformats.org/officeDocument/2006/relationships/hyperlink" Target="http://pbs.twimg.com/profile_images/1003227889763004416/ya_cjzAV_normal.jpg" TargetMode="External" /><Relationship Id="rId111" Type="http://schemas.openxmlformats.org/officeDocument/2006/relationships/hyperlink" Target="http://pbs.twimg.com/profile_images/1003227889763004416/ya_cjzAV_normal.jpg" TargetMode="External" /><Relationship Id="rId112" Type="http://schemas.openxmlformats.org/officeDocument/2006/relationships/hyperlink" Target="https://pbs.twimg.com/media/D8Y-GgcWsAEuiiA.jpg" TargetMode="External" /><Relationship Id="rId113" Type="http://schemas.openxmlformats.org/officeDocument/2006/relationships/hyperlink" Target="http://pbs.twimg.com/profile_images/990925995703185408/mBQ9-_np_normal.jpg" TargetMode="External" /><Relationship Id="rId114" Type="http://schemas.openxmlformats.org/officeDocument/2006/relationships/hyperlink" Target="http://pbs.twimg.com/profile_images/990925995703185408/mBQ9-_np_normal.jpg" TargetMode="External" /><Relationship Id="rId115" Type="http://schemas.openxmlformats.org/officeDocument/2006/relationships/hyperlink" Target="https://pbs.twimg.com/media/D8d1vcDXoAEUctv.jpg" TargetMode="External" /><Relationship Id="rId116" Type="http://schemas.openxmlformats.org/officeDocument/2006/relationships/hyperlink" Target="http://pbs.twimg.com/profile_images/994990855982329856/7gMOomil_normal.jpg" TargetMode="External" /><Relationship Id="rId117" Type="http://schemas.openxmlformats.org/officeDocument/2006/relationships/hyperlink" Target="http://pbs.twimg.com/profile_images/994990855982329856/7gMOomil_normal.jpg" TargetMode="External" /><Relationship Id="rId118" Type="http://schemas.openxmlformats.org/officeDocument/2006/relationships/hyperlink" Target="http://pbs.twimg.com/profile_images/987187056714698752/TZfstHFo_normal.jpg" TargetMode="External" /><Relationship Id="rId119" Type="http://schemas.openxmlformats.org/officeDocument/2006/relationships/hyperlink" Target="http://pbs.twimg.com/profile_images/987187056714698752/TZfstHFo_normal.jpg" TargetMode="External" /><Relationship Id="rId120" Type="http://schemas.openxmlformats.org/officeDocument/2006/relationships/hyperlink" Target="http://pbs.twimg.com/profile_images/2670557334/68dc0cafa15441eaa151f531216af36e_normal.jpeg" TargetMode="External" /><Relationship Id="rId121" Type="http://schemas.openxmlformats.org/officeDocument/2006/relationships/hyperlink" Target="https://pbs.twimg.com/media/D8ga1J2XYAAnSzY.jpg" TargetMode="External" /><Relationship Id="rId122" Type="http://schemas.openxmlformats.org/officeDocument/2006/relationships/hyperlink" Target="http://pbs.twimg.com/profile_images/3640096338/0b2ddc617722ef569a12e03300f3cf86_normal.png" TargetMode="External" /><Relationship Id="rId123" Type="http://schemas.openxmlformats.org/officeDocument/2006/relationships/hyperlink" Target="https://pbs.twimg.com/ext_tw_video_thumb/1137494571376660488/pu/img/wnxJ3GEa7sWlQ15u.jpg" TargetMode="External" /><Relationship Id="rId124" Type="http://schemas.openxmlformats.org/officeDocument/2006/relationships/hyperlink" Target="http://pbs.twimg.com/profile_images/886283178071207936/yXGShtXO_normal.jpg" TargetMode="External" /><Relationship Id="rId125" Type="http://schemas.openxmlformats.org/officeDocument/2006/relationships/hyperlink" Target="http://pbs.twimg.com/profile_images/886283178071207936/yXGShtXO_normal.jpg" TargetMode="External" /><Relationship Id="rId126" Type="http://schemas.openxmlformats.org/officeDocument/2006/relationships/hyperlink" Target="https://pbs.twimg.com/media/D8dbLcrX4AEHCbC.jpg" TargetMode="External" /><Relationship Id="rId127" Type="http://schemas.openxmlformats.org/officeDocument/2006/relationships/hyperlink" Target="http://pbs.twimg.com/profile_images/866021782737780736/bMdZWls3_normal.jpg" TargetMode="External" /><Relationship Id="rId128" Type="http://schemas.openxmlformats.org/officeDocument/2006/relationships/hyperlink" Target="http://pbs.twimg.com/profile_images/866021782737780736/bMdZWls3_normal.jpg" TargetMode="External" /><Relationship Id="rId129" Type="http://schemas.openxmlformats.org/officeDocument/2006/relationships/hyperlink" Target="http://pbs.twimg.com/profile_images/866021782737780736/bMdZWls3_normal.jpg" TargetMode="External" /><Relationship Id="rId130" Type="http://schemas.openxmlformats.org/officeDocument/2006/relationships/hyperlink" Target="http://pbs.twimg.com/profile_images/866021782737780736/bMdZWls3_normal.jpg" TargetMode="External" /><Relationship Id="rId131" Type="http://schemas.openxmlformats.org/officeDocument/2006/relationships/hyperlink" Target="https://pbs.twimg.com/media/D8dUtyKXUAEOZMS.jpg" TargetMode="External" /><Relationship Id="rId132" Type="http://schemas.openxmlformats.org/officeDocument/2006/relationships/hyperlink" Target="http://pbs.twimg.com/profile_images/1125474102683348992/Y0ydyHCv_normal.jpg" TargetMode="External" /><Relationship Id="rId133" Type="http://schemas.openxmlformats.org/officeDocument/2006/relationships/hyperlink" Target="http://pbs.twimg.com/profile_images/1125474102683348992/Y0ydyHCv_normal.jpg" TargetMode="External" /><Relationship Id="rId134" Type="http://schemas.openxmlformats.org/officeDocument/2006/relationships/hyperlink" Target="http://pbs.twimg.com/profile_images/1068999840917540869/6KSF_-f6_normal.jpg" TargetMode="External" /><Relationship Id="rId135" Type="http://schemas.openxmlformats.org/officeDocument/2006/relationships/hyperlink" Target="http://pbs.twimg.com/profile_images/359415803/youtube-moskowitz_normal.gif" TargetMode="External" /><Relationship Id="rId136" Type="http://schemas.openxmlformats.org/officeDocument/2006/relationships/hyperlink" Target="http://pbs.twimg.com/profile_images/900568192640323584/98C5pgAe_normal.jpg" TargetMode="External" /><Relationship Id="rId137" Type="http://schemas.openxmlformats.org/officeDocument/2006/relationships/hyperlink" Target="http://pbs.twimg.com/profile_images/666302256854269952/D8yfNrEN_normal.png" TargetMode="External" /><Relationship Id="rId138" Type="http://schemas.openxmlformats.org/officeDocument/2006/relationships/hyperlink" Target="https://pbs.twimg.com/media/D7vqtCfUYAEINei.jpg" TargetMode="External" /><Relationship Id="rId139" Type="http://schemas.openxmlformats.org/officeDocument/2006/relationships/hyperlink" Target="http://pbs.twimg.com/profile_images/1078718319459532801/V0FvvqRx_normal.jpg" TargetMode="External" /><Relationship Id="rId140" Type="http://schemas.openxmlformats.org/officeDocument/2006/relationships/hyperlink" Target="http://pbs.twimg.com/profile_images/1001520799403167749/HMm1ll1B_normal.jpg" TargetMode="External" /><Relationship Id="rId141" Type="http://schemas.openxmlformats.org/officeDocument/2006/relationships/hyperlink" Target="http://pbs.twimg.com/profile_images/1001520799403167749/HMm1ll1B_normal.jpg" TargetMode="External" /><Relationship Id="rId142" Type="http://schemas.openxmlformats.org/officeDocument/2006/relationships/hyperlink" Target="https://pbs.twimg.com/media/D8yXqEtWkAEiNF0.jpg" TargetMode="External" /><Relationship Id="rId143" Type="http://schemas.openxmlformats.org/officeDocument/2006/relationships/hyperlink" Target="http://pbs.twimg.com/profile_images/992019361316720641/3-FsbwNY_normal.jpg" TargetMode="External" /><Relationship Id="rId144" Type="http://schemas.openxmlformats.org/officeDocument/2006/relationships/hyperlink" Target="https://pbs.twimg.com/media/D8zUAOaXoAACgnb.jpg" TargetMode="External" /><Relationship Id="rId145" Type="http://schemas.openxmlformats.org/officeDocument/2006/relationships/hyperlink" Target="https://pbs.twimg.com/media/D8z0Wz8W4AIqg2p.jpg" TargetMode="External" /><Relationship Id="rId146" Type="http://schemas.openxmlformats.org/officeDocument/2006/relationships/hyperlink" Target="http://pbs.twimg.com/profile_images/720526895285145601/QnCGsRbz_normal.jpg" TargetMode="External" /><Relationship Id="rId147" Type="http://schemas.openxmlformats.org/officeDocument/2006/relationships/hyperlink" Target="http://pbs.twimg.com/profile_images/950970880/pink_flowers_-_pionies_normal.jpg" TargetMode="External" /><Relationship Id="rId148" Type="http://schemas.openxmlformats.org/officeDocument/2006/relationships/hyperlink" Target="http://pbs.twimg.com/profile_images/795655463647920128/82hQv4Bk_normal.jpg" TargetMode="External" /><Relationship Id="rId149" Type="http://schemas.openxmlformats.org/officeDocument/2006/relationships/hyperlink" Target="https://pbs.twimg.com/media/D8OaVjcUIAMm0rp.jpg" TargetMode="External" /><Relationship Id="rId150" Type="http://schemas.openxmlformats.org/officeDocument/2006/relationships/hyperlink" Target="https://pbs.twimg.com/media/D8OaZLPXkAAO0IS.jpg" TargetMode="External" /><Relationship Id="rId151" Type="http://schemas.openxmlformats.org/officeDocument/2006/relationships/hyperlink" Target="https://pbs.twimg.com/media/D83thIfX4AUmvdD.jpg" TargetMode="External" /><Relationship Id="rId152" Type="http://schemas.openxmlformats.org/officeDocument/2006/relationships/hyperlink" Target="https://pbs.twimg.com/media/D84jdsUXoAISnwq.jpg" TargetMode="External" /><Relationship Id="rId153" Type="http://schemas.openxmlformats.org/officeDocument/2006/relationships/hyperlink" Target="https://pbs.twimg.com/media/D85Ey1yWwAEIlQx.jpg" TargetMode="External" /><Relationship Id="rId154" Type="http://schemas.openxmlformats.org/officeDocument/2006/relationships/hyperlink" Target="https://pbs.twimg.com/media/D85Ey1yWwAEIlQx.jpg" TargetMode="External" /><Relationship Id="rId155" Type="http://schemas.openxmlformats.org/officeDocument/2006/relationships/hyperlink" Target="https://pbs.twimg.com/media/D85Ey1yWwAEIlQx.jpg" TargetMode="External" /><Relationship Id="rId156" Type="http://schemas.openxmlformats.org/officeDocument/2006/relationships/hyperlink" Target="https://pbs.twimg.com/media/D85Ey1yWwAEIlQx.jpg" TargetMode="External" /><Relationship Id="rId157" Type="http://schemas.openxmlformats.org/officeDocument/2006/relationships/hyperlink" Target="https://pbs.twimg.com/media/D85Ey1yWwAEIlQx.jpg" TargetMode="External" /><Relationship Id="rId158" Type="http://schemas.openxmlformats.org/officeDocument/2006/relationships/hyperlink" Target="http://pbs.twimg.com/profile_images/1106604735082254337/8KA-mbkP_normal.png" TargetMode="External" /><Relationship Id="rId159" Type="http://schemas.openxmlformats.org/officeDocument/2006/relationships/hyperlink" Target="http://pbs.twimg.com/profile_images/1106604735082254337/8KA-mbkP_normal.png" TargetMode="External" /><Relationship Id="rId160" Type="http://schemas.openxmlformats.org/officeDocument/2006/relationships/hyperlink" Target="http://pbs.twimg.com/profile_images/1106604735082254337/8KA-mbkP_normal.png" TargetMode="External" /><Relationship Id="rId161" Type="http://schemas.openxmlformats.org/officeDocument/2006/relationships/hyperlink" Target="https://pbs.twimg.com/media/D85tPTmWwAAvYJE.png" TargetMode="External" /><Relationship Id="rId162" Type="http://schemas.openxmlformats.org/officeDocument/2006/relationships/hyperlink" Target="http://pbs.twimg.com/profile_images/378800000660333340/947d1e7d8749f240207f6e07b8e70295_normal.jpeg" TargetMode="External" /><Relationship Id="rId163" Type="http://schemas.openxmlformats.org/officeDocument/2006/relationships/hyperlink" Target="https://pbs.twimg.com/media/D85tPTmWwAAvYJE.png" TargetMode="External" /><Relationship Id="rId164" Type="http://schemas.openxmlformats.org/officeDocument/2006/relationships/hyperlink" Target="http://pbs.twimg.com/profile_images/378800000660333340/947d1e7d8749f240207f6e07b8e70295_normal.jpeg" TargetMode="External" /><Relationship Id="rId165" Type="http://schemas.openxmlformats.org/officeDocument/2006/relationships/hyperlink" Target="http://pbs.twimg.com/profile_images/378800000660333340/947d1e7d8749f240207f6e07b8e70295_normal.jpeg" TargetMode="External" /><Relationship Id="rId166" Type="http://schemas.openxmlformats.org/officeDocument/2006/relationships/hyperlink" Target="https://pbs.twimg.com/media/D88BZUPW4AUf4Df.jpg" TargetMode="External" /><Relationship Id="rId167" Type="http://schemas.openxmlformats.org/officeDocument/2006/relationships/hyperlink" Target="https://pbs.twimg.com/media/D88BZUPW4AUf4Df.jpg" TargetMode="External" /><Relationship Id="rId168" Type="http://schemas.openxmlformats.org/officeDocument/2006/relationships/hyperlink" Target="https://pbs.twimg.com/media/D88BZUPW4AUf4Df.jpg" TargetMode="External" /><Relationship Id="rId169" Type="http://schemas.openxmlformats.org/officeDocument/2006/relationships/hyperlink" Target="http://pbs.twimg.com/profile_images/838189113664679936/gAG-k6ds_normal.jpg" TargetMode="External" /><Relationship Id="rId170" Type="http://schemas.openxmlformats.org/officeDocument/2006/relationships/hyperlink" Target="https://pbs.twimg.com/media/D88HeLtWwAANdHE.jpg" TargetMode="External" /><Relationship Id="rId171" Type="http://schemas.openxmlformats.org/officeDocument/2006/relationships/hyperlink" Target="https://pbs.twimg.com/media/D88MvvfXsAAZe3u.jpg" TargetMode="External" /><Relationship Id="rId172" Type="http://schemas.openxmlformats.org/officeDocument/2006/relationships/hyperlink" Target="https://pbs.twimg.com/media/D88VEyVXUAEHjPk.jpg" TargetMode="External" /><Relationship Id="rId173" Type="http://schemas.openxmlformats.org/officeDocument/2006/relationships/hyperlink" Target="http://pbs.twimg.com/profile_images/509985124591468544/V95Td3ZK_normal.jpeg" TargetMode="External" /><Relationship Id="rId174" Type="http://schemas.openxmlformats.org/officeDocument/2006/relationships/hyperlink" Target="https://pbs.twimg.com/media/D9BL55fWkAMgrAZ.jpg" TargetMode="External" /><Relationship Id="rId175" Type="http://schemas.openxmlformats.org/officeDocument/2006/relationships/hyperlink" Target="https://pbs.twimg.com/media/D9BL55fWkAMgrAZ.jpg" TargetMode="External" /><Relationship Id="rId176" Type="http://schemas.openxmlformats.org/officeDocument/2006/relationships/hyperlink" Target="https://pbs.twimg.com/media/D9BL55fWkAMgrAZ.jpg" TargetMode="External" /><Relationship Id="rId177" Type="http://schemas.openxmlformats.org/officeDocument/2006/relationships/hyperlink" Target="http://pbs.twimg.com/profile_images/1477223829/logo_rod__CST_normal.jpg" TargetMode="External" /><Relationship Id="rId178" Type="http://schemas.openxmlformats.org/officeDocument/2006/relationships/hyperlink" Target="http://pbs.twimg.com/profile_images/919228101325938689/ms3JOnnw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s://pbs.twimg.com/media/D9EChotVUAANsAn.jpg" TargetMode="External" /><Relationship Id="rId181" Type="http://schemas.openxmlformats.org/officeDocument/2006/relationships/hyperlink" Target="http://pbs.twimg.com/profile_images/706194752283275264/ONxgrTjs_normal.jpg" TargetMode="External" /><Relationship Id="rId182" Type="http://schemas.openxmlformats.org/officeDocument/2006/relationships/hyperlink" Target="http://pbs.twimg.com/profile_images/706194752283275264/ONxgrTjs_normal.jpg" TargetMode="External" /><Relationship Id="rId183" Type="http://schemas.openxmlformats.org/officeDocument/2006/relationships/hyperlink" Target="http://pbs.twimg.com/profile_images/706194752283275264/ONxgrTjs_normal.jpg" TargetMode="External" /><Relationship Id="rId184" Type="http://schemas.openxmlformats.org/officeDocument/2006/relationships/hyperlink" Target="http://pbs.twimg.com/profile_images/706194752283275264/ONxgrTjs_normal.jpg" TargetMode="External" /><Relationship Id="rId185" Type="http://schemas.openxmlformats.org/officeDocument/2006/relationships/hyperlink" Target="https://pbs.twimg.com/media/D9MU6i9XYAM2ef9.jpg" TargetMode="External" /><Relationship Id="rId186" Type="http://schemas.openxmlformats.org/officeDocument/2006/relationships/hyperlink" Target="https://pbs.twimg.com/media/DrTpK2UWwAA3ly8.jpg" TargetMode="External" /><Relationship Id="rId187" Type="http://schemas.openxmlformats.org/officeDocument/2006/relationships/hyperlink" Target="http://pbs.twimg.com/profile_images/840245904607129600/ufWh30pd_normal.jpg" TargetMode="External" /><Relationship Id="rId188" Type="http://schemas.openxmlformats.org/officeDocument/2006/relationships/hyperlink" Target="https://twitter.com/#!/realityinaction/status/1135821041396326400" TargetMode="External" /><Relationship Id="rId189" Type="http://schemas.openxmlformats.org/officeDocument/2006/relationships/hyperlink" Target="https://twitter.com/#!/realityinaction/status/1135821041396326400" TargetMode="External" /><Relationship Id="rId190" Type="http://schemas.openxmlformats.org/officeDocument/2006/relationships/hyperlink" Target="https://twitter.com/#!/realityinaction/status/1135894866423103493" TargetMode="External" /><Relationship Id="rId191" Type="http://schemas.openxmlformats.org/officeDocument/2006/relationships/hyperlink" Target="https://twitter.com/#!/realityinaction/status/1135821041396326400" TargetMode="External" /><Relationship Id="rId192" Type="http://schemas.openxmlformats.org/officeDocument/2006/relationships/hyperlink" Target="https://twitter.com/#!/realityinaction/status/1135894866423103493" TargetMode="External" /><Relationship Id="rId193" Type="http://schemas.openxmlformats.org/officeDocument/2006/relationships/hyperlink" Target="https://twitter.com/#!/realityinaction/status/1135821041396326400" TargetMode="External" /><Relationship Id="rId194" Type="http://schemas.openxmlformats.org/officeDocument/2006/relationships/hyperlink" Target="https://twitter.com/#!/realityinaction/status/1135894866423103493" TargetMode="External" /><Relationship Id="rId195" Type="http://schemas.openxmlformats.org/officeDocument/2006/relationships/hyperlink" Target="https://twitter.com/#!/ribolivier/status/1135913001008021505" TargetMode="External" /><Relationship Id="rId196" Type="http://schemas.openxmlformats.org/officeDocument/2006/relationships/hyperlink" Target="https://twitter.com/#!/ribolivier/status/1135913001008021505" TargetMode="External" /><Relationship Id="rId197" Type="http://schemas.openxmlformats.org/officeDocument/2006/relationships/hyperlink" Target="https://twitter.com/#!/ribolivier/status/1135913001008021505" TargetMode="External" /><Relationship Id="rId198" Type="http://schemas.openxmlformats.org/officeDocument/2006/relationships/hyperlink" Target="https://twitter.com/#!/ribolivier/status/1135913001008021505" TargetMode="External" /><Relationship Id="rId199" Type="http://schemas.openxmlformats.org/officeDocument/2006/relationships/hyperlink" Target="https://twitter.com/#!/ribolivier/status/1135913001008021505" TargetMode="External" /><Relationship Id="rId200" Type="http://schemas.openxmlformats.org/officeDocument/2006/relationships/hyperlink" Target="https://twitter.com/#!/ribolivier/status/1135913001008021505" TargetMode="External" /><Relationship Id="rId201" Type="http://schemas.openxmlformats.org/officeDocument/2006/relationships/hyperlink" Target="https://twitter.com/#!/ribolivier/status/1135913001008021505" TargetMode="External" /><Relationship Id="rId202" Type="http://schemas.openxmlformats.org/officeDocument/2006/relationships/hyperlink" Target="https://twitter.com/#!/astrofiqhclub/status/1135947749487067136" TargetMode="External" /><Relationship Id="rId203" Type="http://schemas.openxmlformats.org/officeDocument/2006/relationships/hyperlink" Target="https://twitter.com/#!/haydenarenasto1/status/1135984051972661248" TargetMode="External" /><Relationship Id="rId204" Type="http://schemas.openxmlformats.org/officeDocument/2006/relationships/hyperlink" Target="https://twitter.com/#!/moncongordc/status/1136226413357522946" TargetMode="External" /><Relationship Id="rId205" Type="http://schemas.openxmlformats.org/officeDocument/2006/relationships/hyperlink" Target="https://twitter.com/#!/shaynestatic/status/1136247329470787585" TargetMode="External" /><Relationship Id="rId206" Type="http://schemas.openxmlformats.org/officeDocument/2006/relationships/hyperlink" Target="https://twitter.com/#!/stickemup_uk/status/1136189301023268864" TargetMode="External" /><Relationship Id="rId207" Type="http://schemas.openxmlformats.org/officeDocument/2006/relationships/hyperlink" Target="https://twitter.com/#!/gamingcomhelper/status/1136249030873403392" TargetMode="External" /><Relationship Id="rId208" Type="http://schemas.openxmlformats.org/officeDocument/2006/relationships/hyperlink" Target="https://twitter.com/#!/renerobichaud/status/1136256592234635269" TargetMode="External" /><Relationship Id="rId209" Type="http://schemas.openxmlformats.org/officeDocument/2006/relationships/hyperlink" Target="https://twitter.com/#!/ceptbiro/status/1136256607292219397" TargetMode="External" /><Relationship Id="rId210" Type="http://schemas.openxmlformats.org/officeDocument/2006/relationships/hyperlink" Target="https://twitter.com/#!/danandtami/status/1136283513395777537" TargetMode="External" /><Relationship Id="rId211" Type="http://schemas.openxmlformats.org/officeDocument/2006/relationships/hyperlink" Target="https://twitter.com/#!/codigo_tlaxcala/status/1136380299254722560" TargetMode="External" /><Relationship Id="rId212" Type="http://schemas.openxmlformats.org/officeDocument/2006/relationships/hyperlink" Target="https://twitter.com/#!/coloncjc/status/1136433433029332993" TargetMode="External" /><Relationship Id="rId213" Type="http://schemas.openxmlformats.org/officeDocument/2006/relationships/hyperlink" Target="https://twitter.com/#!/mmarketingit/status/1136550837155782657" TargetMode="External" /><Relationship Id="rId214" Type="http://schemas.openxmlformats.org/officeDocument/2006/relationships/hyperlink" Target="https://twitter.com/#!/peggyanne/status/1136552016392654849" TargetMode="External" /><Relationship Id="rId215" Type="http://schemas.openxmlformats.org/officeDocument/2006/relationships/hyperlink" Target="https://twitter.com/#!/stefanbielau/status/1136556131785105408" TargetMode="External" /><Relationship Id="rId216" Type="http://schemas.openxmlformats.org/officeDocument/2006/relationships/hyperlink" Target="https://twitter.com/#!/rl_bln/status/1136603555488587776" TargetMode="External" /><Relationship Id="rId217" Type="http://schemas.openxmlformats.org/officeDocument/2006/relationships/hyperlink" Target="https://twitter.com/#!/thomasbcn/status/1136604012327972864" TargetMode="External" /><Relationship Id="rId218" Type="http://schemas.openxmlformats.org/officeDocument/2006/relationships/hyperlink" Target="https://twitter.com/#!/tenablesecurity/status/1060890223838683136" TargetMode="External" /><Relationship Id="rId219" Type="http://schemas.openxmlformats.org/officeDocument/2006/relationships/hyperlink" Target="https://twitter.com/#!/anopke254/status/1136629014012092416" TargetMode="External" /><Relationship Id="rId220" Type="http://schemas.openxmlformats.org/officeDocument/2006/relationships/hyperlink" Target="https://twitter.com/#!/anopke254/status/1136629014012092416" TargetMode="External" /><Relationship Id="rId221" Type="http://schemas.openxmlformats.org/officeDocument/2006/relationships/hyperlink" Target="https://twitter.com/#!/lorydoc87/status/1136548224523755520" TargetMode="External" /><Relationship Id="rId222" Type="http://schemas.openxmlformats.org/officeDocument/2006/relationships/hyperlink" Target="https://twitter.com/#!/alinereiniche/status/1136734426292002816" TargetMode="External" /><Relationship Id="rId223" Type="http://schemas.openxmlformats.org/officeDocument/2006/relationships/hyperlink" Target="https://twitter.com/#!/afoutoug/status/1136744704836608013" TargetMode="External" /><Relationship Id="rId224" Type="http://schemas.openxmlformats.org/officeDocument/2006/relationships/hyperlink" Target="https://twitter.com/#!/fabiodoun/status/1136748038138077194" TargetMode="External" /><Relationship Id="rId225" Type="http://schemas.openxmlformats.org/officeDocument/2006/relationships/hyperlink" Target="https://twitter.com/#!/banoutobenin/status/1136364205152657409" TargetMode="External" /><Relationship Id="rId226" Type="http://schemas.openxmlformats.org/officeDocument/2006/relationships/hyperlink" Target="https://twitter.com/#!/kingyherve/status/1136954809460973574" TargetMode="External" /><Relationship Id="rId227" Type="http://schemas.openxmlformats.org/officeDocument/2006/relationships/hyperlink" Target="https://twitter.com/#!/bachllenas/status/1136975595567550465" TargetMode="External" /><Relationship Id="rId228" Type="http://schemas.openxmlformats.org/officeDocument/2006/relationships/hyperlink" Target="https://twitter.com/#!/bachllenas/status/1136975595567550465" TargetMode="External" /><Relationship Id="rId229" Type="http://schemas.openxmlformats.org/officeDocument/2006/relationships/hyperlink" Target="https://twitter.com/#!/capsbesq/status/1136664245670690820" TargetMode="External" /><Relationship Id="rId230" Type="http://schemas.openxmlformats.org/officeDocument/2006/relationships/hyperlink" Target="https://twitter.com/#!/lbalcell19741/status/1136993605917335552" TargetMode="External" /><Relationship Id="rId231" Type="http://schemas.openxmlformats.org/officeDocument/2006/relationships/hyperlink" Target="https://twitter.com/#!/lbalcell19741/status/1136993605917335552" TargetMode="External" /><Relationship Id="rId232" Type="http://schemas.openxmlformats.org/officeDocument/2006/relationships/hyperlink" Target="https://twitter.com/#!/thjodbjorn/status/1137006955212484608" TargetMode="External" /><Relationship Id="rId233" Type="http://schemas.openxmlformats.org/officeDocument/2006/relationships/hyperlink" Target="https://twitter.com/#!/criscolungo/status/1137050076403118086" TargetMode="External" /><Relationship Id="rId234" Type="http://schemas.openxmlformats.org/officeDocument/2006/relationships/hyperlink" Target="https://twitter.com/#!/criscolungo/status/1137050076403118086" TargetMode="External" /><Relationship Id="rId235" Type="http://schemas.openxmlformats.org/officeDocument/2006/relationships/hyperlink" Target="https://twitter.com/#!/mireiasansc/status/1137054247764332545" TargetMode="External" /><Relationship Id="rId236" Type="http://schemas.openxmlformats.org/officeDocument/2006/relationships/hyperlink" Target="https://twitter.com/#!/mireiasansc/status/1137054247764332545" TargetMode="External" /><Relationship Id="rId237" Type="http://schemas.openxmlformats.org/officeDocument/2006/relationships/hyperlink" Target="https://twitter.com/#!/wljones99/status/1137103004073713664" TargetMode="External" /><Relationship Id="rId238" Type="http://schemas.openxmlformats.org/officeDocument/2006/relationships/hyperlink" Target="https://twitter.com/#!/carlosramosmeza/status/1137188426183315458" TargetMode="External" /><Relationship Id="rId239" Type="http://schemas.openxmlformats.org/officeDocument/2006/relationships/hyperlink" Target="https://twitter.com/#!/doom_collector/status/1137464171136716801" TargetMode="External" /><Relationship Id="rId240" Type="http://schemas.openxmlformats.org/officeDocument/2006/relationships/hyperlink" Target="https://twitter.com/#!/doublement/status/1137494623482458112" TargetMode="External" /><Relationship Id="rId241" Type="http://schemas.openxmlformats.org/officeDocument/2006/relationships/hyperlink" Target="https://twitter.com/#!/hufmc/status/1137658705154138114" TargetMode="External" /><Relationship Id="rId242" Type="http://schemas.openxmlformats.org/officeDocument/2006/relationships/hyperlink" Target="https://twitter.com/#!/hufmc/status/1137658705154138114" TargetMode="External" /><Relationship Id="rId243" Type="http://schemas.openxmlformats.org/officeDocument/2006/relationships/hyperlink" Target="https://twitter.com/#!/capsbesq/status/1136977696561516545" TargetMode="External" /><Relationship Id="rId244" Type="http://schemas.openxmlformats.org/officeDocument/2006/relationships/hyperlink" Target="https://twitter.com/#!/finestresmarisa/status/1137726871850934273" TargetMode="External" /><Relationship Id="rId245" Type="http://schemas.openxmlformats.org/officeDocument/2006/relationships/hyperlink" Target="https://twitter.com/#!/finestresmarisa/status/1137726825512218624" TargetMode="External" /><Relationship Id="rId246" Type="http://schemas.openxmlformats.org/officeDocument/2006/relationships/hyperlink" Target="https://twitter.com/#!/finestresmarisa/status/1137726825512218624" TargetMode="External" /><Relationship Id="rId247" Type="http://schemas.openxmlformats.org/officeDocument/2006/relationships/hyperlink" Target="https://twitter.com/#!/finestresmarisa/status/1137726871850934273" TargetMode="External" /><Relationship Id="rId248" Type="http://schemas.openxmlformats.org/officeDocument/2006/relationships/hyperlink" Target="https://twitter.com/#!/capsbesq/status/1136970583365902338" TargetMode="External" /><Relationship Id="rId249" Type="http://schemas.openxmlformats.org/officeDocument/2006/relationships/hyperlink" Target="https://twitter.com/#!/patriciamov/status/1137769905770700801" TargetMode="External" /><Relationship Id="rId250" Type="http://schemas.openxmlformats.org/officeDocument/2006/relationships/hyperlink" Target="https://twitter.com/#!/patriciamov/status/1137769905770700801" TargetMode="External" /><Relationship Id="rId251" Type="http://schemas.openxmlformats.org/officeDocument/2006/relationships/hyperlink" Target="https://twitter.com/#!/sahori_anaheli/status/1137950629169651712" TargetMode="External" /><Relationship Id="rId252" Type="http://schemas.openxmlformats.org/officeDocument/2006/relationships/hyperlink" Target="https://twitter.com/#!/jeremymoskowitz/status/1138107017523007489" TargetMode="External" /><Relationship Id="rId253" Type="http://schemas.openxmlformats.org/officeDocument/2006/relationships/hyperlink" Target="https://twitter.com/#!/policypak/status/1138106925252599809" TargetMode="External" /><Relationship Id="rId254" Type="http://schemas.openxmlformats.org/officeDocument/2006/relationships/hyperlink" Target="https://twitter.com/#!/_j_g/status/1138141601014747136" TargetMode="External" /><Relationship Id="rId255" Type="http://schemas.openxmlformats.org/officeDocument/2006/relationships/hyperlink" Target="https://twitter.com/#!/pbpcoahuila1/status/1133757797508608000" TargetMode="External" /><Relationship Id="rId256" Type="http://schemas.openxmlformats.org/officeDocument/2006/relationships/hyperlink" Target="https://twitter.com/#!/genote6/status/1138202675756113920" TargetMode="External" /><Relationship Id="rId257" Type="http://schemas.openxmlformats.org/officeDocument/2006/relationships/hyperlink" Target="https://twitter.com/#!/cosplayfame/status/1138447663320510464" TargetMode="External" /><Relationship Id="rId258" Type="http://schemas.openxmlformats.org/officeDocument/2006/relationships/hyperlink" Target="https://twitter.com/#!/cosplayfame/status/1138448343003086848" TargetMode="External" /><Relationship Id="rId259" Type="http://schemas.openxmlformats.org/officeDocument/2006/relationships/hyperlink" Target="https://twitter.com/#!/e44e_en/status/1138451569274437632" TargetMode="External" /><Relationship Id="rId260" Type="http://schemas.openxmlformats.org/officeDocument/2006/relationships/hyperlink" Target="https://twitter.com/#!/webpalsgroup/status/1138465699591049218" TargetMode="External" /><Relationship Id="rId261" Type="http://schemas.openxmlformats.org/officeDocument/2006/relationships/hyperlink" Target="https://twitter.com/#!/brwneyedamzn/status/1138517949655015426" TargetMode="External" /><Relationship Id="rId262" Type="http://schemas.openxmlformats.org/officeDocument/2006/relationships/hyperlink" Target="https://twitter.com/#!/theasoproject/status/1138553496943431681" TargetMode="External" /><Relationship Id="rId263" Type="http://schemas.openxmlformats.org/officeDocument/2006/relationships/hyperlink" Target="https://twitter.com/#!/indiedevdog/status/1138601845151141889" TargetMode="External" /><Relationship Id="rId264" Type="http://schemas.openxmlformats.org/officeDocument/2006/relationships/hyperlink" Target="https://twitter.com/#!/your_sharona/status/1138591848782618624" TargetMode="External" /><Relationship Id="rId265" Type="http://schemas.openxmlformats.org/officeDocument/2006/relationships/hyperlink" Target="https://twitter.com/#!/wfhgamejobs/status/1138606429152120834" TargetMode="External" /><Relationship Id="rId266" Type="http://schemas.openxmlformats.org/officeDocument/2006/relationships/hyperlink" Target="https://twitter.com/#!/uandina_cusco/status/1135921263581380608" TargetMode="External" /><Relationship Id="rId267" Type="http://schemas.openxmlformats.org/officeDocument/2006/relationships/hyperlink" Target="https://twitter.com/#!/uandina_cusco/status/1135921333806612482" TargetMode="External" /><Relationship Id="rId268" Type="http://schemas.openxmlformats.org/officeDocument/2006/relationships/hyperlink" Target="https://twitter.com/#!/uandina_cusco/status/1138827466909331459" TargetMode="External" /><Relationship Id="rId269" Type="http://schemas.openxmlformats.org/officeDocument/2006/relationships/hyperlink" Target="https://twitter.com/#!/uandina_cusco/status/1138886786023866368" TargetMode="External" /><Relationship Id="rId270" Type="http://schemas.openxmlformats.org/officeDocument/2006/relationships/hyperlink" Target="https://twitter.com/#!/gliderplocan/status/1138923448602959873" TargetMode="External" /><Relationship Id="rId271" Type="http://schemas.openxmlformats.org/officeDocument/2006/relationships/hyperlink" Target="https://twitter.com/#!/gliderplocan/status/1138923448602959873" TargetMode="External" /><Relationship Id="rId272" Type="http://schemas.openxmlformats.org/officeDocument/2006/relationships/hyperlink" Target="https://twitter.com/#!/gliderplocan/status/1138923448602959873" TargetMode="External" /><Relationship Id="rId273" Type="http://schemas.openxmlformats.org/officeDocument/2006/relationships/hyperlink" Target="https://twitter.com/#!/gliderplocan/status/1138923448602959873" TargetMode="External" /><Relationship Id="rId274" Type="http://schemas.openxmlformats.org/officeDocument/2006/relationships/hyperlink" Target="https://twitter.com/#!/gliderplocan/status/1138923448602959873" TargetMode="External" /><Relationship Id="rId275" Type="http://schemas.openxmlformats.org/officeDocument/2006/relationships/hyperlink" Target="https://twitter.com/#!/shiramstein/status/1138981224486199296" TargetMode="External" /><Relationship Id="rId276" Type="http://schemas.openxmlformats.org/officeDocument/2006/relationships/hyperlink" Target="https://twitter.com/#!/shiramstein/status/1138981224486199296" TargetMode="External" /><Relationship Id="rId277" Type="http://schemas.openxmlformats.org/officeDocument/2006/relationships/hyperlink" Target="https://twitter.com/#!/shiramstein/status/1138981224486199296" TargetMode="External" /><Relationship Id="rId278" Type="http://schemas.openxmlformats.org/officeDocument/2006/relationships/hyperlink" Target="https://twitter.com/#!/michaelarossa/status/1138967980472184832" TargetMode="External" /><Relationship Id="rId279" Type="http://schemas.openxmlformats.org/officeDocument/2006/relationships/hyperlink" Target="https://twitter.com/#!/alexruoff/status/1138981391763496961" TargetMode="External" /><Relationship Id="rId280" Type="http://schemas.openxmlformats.org/officeDocument/2006/relationships/hyperlink" Target="https://twitter.com/#!/michaelarossa/status/1138967980472184832" TargetMode="External" /><Relationship Id="rId281" Type="http://schemas.openxmlformats.org/officeDocument/2006/relationships/hyperlink" Target="https://twitter.com/#!/alexruoff/status/1138981391763496961" TargetMode="External" /><Relationship Id="rId282" Type="http://schemas.openxmlformats.org/officeDocument/2006/relationships/hyperlink" Target="https://twitter.com/#!/alexruoff/status/1138981391763496961" TargetMode="External" /><Relationship Id="rId283" Type="http://schemas.openxmlformats.org/officeDocument/2006/relationships/hyperlink" Target="https://twitter.com/#!/ongsanus/status/1139130809313628162" TargetMode="External" /><Relationship Id="rId284" Type="http://schemas.openxmlformats.org/officeDocument/2006/relationships/hyperlink" Target="https://twitter.com/#!/ongsanus/status/1139130809313628162" TargetMode="External" /><Relationship Id="rId285" Type="http://schemas.openxmlformats.org/officeDocument/2006/relationships/hyperlink" Target="https://twitter.com/#!/ongsanus/status/1139130809313628162" TargetMode="External" /><Relationship Id="rId286" Type="http://schemas.openxmlformats.org/officeDocument/2006/relationships/hyperlink" Target="https://twitter.com/#!/emawoho/status/1139131393366220802" TargetMode="External" /><Relationship Id="rId287" Type="http://schemas.openxmlformats.org/officeDocument/2006/relationships/hyperlink" Target="https://twitter.com/#!/kafelagc/status/1139137520984363008" TargetMode="External" /><Relationship Id="rId288" Type="http://schemas.openxmlformats.org/officeDocument/2006/relationships/hyperlink" Target="https://twitter.com/#!/llawgoch/status/1139143252391669760" TargetMode="External" /><Relationship Id="rId289" Type="http://schemas.openxmlformats.org/officeDocument/2006/relationships/hyperlink" Target="https://twitter.com/#!/llawgoch/status/1139152411921125376" TargetMode="External" /><Relationship Id="rId290" Type="http://schemas.openxmlformats.org/officeDocument/2006/relationships/hyperlink" Target="https://twitter.com/#!/annibynwyrcymru/status/1139454980660838401" TargetMode="External" /><Relationship Id="rId291" Type="http://schemas.openxmlformats.org/officeDocument/2006/relationships/hyperlink" Target="https://twitter.com/#!/seaus1/status/1139494175450251264" TargetMode="External" /><Relationship Id="rId292" Type="http://schemas.openxmlformats.org/officeDocument/2006/relationships/hyperlink" Target="https://twitter.com/#!/seaus1/status/1139494175450251264" TargetMode="External" /><Relationship Id="rId293" Type="http://schemas.openxmlformats.org/officeDocument/2006/relationships/hyperlink" Target="https://twitter.com/#!/seaus1/status/1139494175450251264" TargetMode="External" /><Relationship Id="rId294" Type="http://schemas.openxmlformats.org/officeDocument/2006/relationships/hyperlink" Target="https://twitter.com/#!/csterrassa/status/1139540354150162434" TargetMode="External" /><Relationship Id="rId295" Type="http://schemas.openxmlformats.org/officeDocument/2006/relationships/hyperlink" Target="https://twitter.com/#!/nupages/status/1139548084487237633" TargetMode="External" /><Relationship Id="rId296" Type="http://schemas.openxmlformats.org/officeDocument/2006/relationships/hyperlink" Target="https://twitter.com/#!/montse78912840/status/1139567199222403072" TargetMode="External" /><Relationship Id="rId297" Type="http://schemas.openxmlformats.org/officeDocument/2006/relationships/hyperlink" Target="https://twitter.com/#!/gerardorico_com/status/1139694969239642112" TargetMode="External" /><Relationship Id="rId298" Type="http://schemas.openxmlformats.org/officeDocument/2006/relationships/hyperlink" Target="https://twitter.com/#!/davucci/status/1139929216709881856" TargetMode="External" /><Relationship Id="rId299" Type="http://schemas.openxmlformats.org/officeDocument/2006/relationships/hyperlink" Target="https://twitter.com/#!/davucci/status/1139954301474955264" TargetMode="External" /><Relationship Id="rId300" Type="http://schemas.openxmlformats.org/officeDocument/2006/relationships/hyperlink" Target="https://twitter.com/#!/davucci/status/1139969279225487360" TargetMode="External" /><Relationship Id="rId301" Type="http://schemas.openxmlformats.org/officeDocument/2006/relationships/hyperlink" Target="https://twitter.com/#!/davucci/status/1140007693555552256" TargetMode="External" /><Relationship Id="rId302" Type="http://schemas.openxmlformats.org/officeDocument/2006/relationships/hyperlink" Target="https://twitter.com/#!/wonderfulweaboo/status/1140278132588601344" TargetMode="External" /><Relationship Id="rId303" Type="http://schemas.openxmlformats.org/officeDocument/2006/relationships/hyperlink" Target="https://twitter.com/#!/uac_russia_eng/status/1059728587320909825" TargetMode="External" /><Relationship Id="rId304" Type="http://schemas.openxmlformats.org/officeDocument/2006/relationships/hyperlink" Target="https://twitter.com/#!/douglaschongys/status/1140592918106820614" TargetMode="External" /><Relationship Id="rId305" Type="http://schemas.openxmlformats.org/officeDocument/2006/relationships/hyperlink" Target="https://api.twitter.com/1.1/geo/id/f664c6f63c0bef35.json" TargetMode="External" /><Relationship Id="rId306" Type="http://schemas.openxmlformats.org/officeDocument/2006/relationships/hyperlink" Target="https://api.twitter.com/1.1/geo/id/4ec01c9dbc693497.json" TargetMode="External" /><Relationship Id="rId307" Type="http://schemas.openxmlformats.org/officeDocument/2006/relationships/hyperlink" Target="https://api.twitter.com/1.1/geo/id/4ec01c9dbc693497.json" TargetMode="External" /><Relationship Id="rId308" Type="http://schemas.openxmlformats.org/officeDocument/2006/relationships/hyperlink" Target="https://api.twitter.com/1.1/geo/id/007bb902321562a5.json" TargetMode="External" /><Relationship Id="rId309" Type="http://schemas.openxmlformats.org/officeDocument/2006/relationships/hyperlink" Target="https://api.twitter.com/1.1/geo/id/01fbe706f872cb32.json" TargetMode="External" /><Relationship Id="rId310" Type="http://schemas.openxmlformats.org/officeDocument/2006/relationships/hyperlink" Target="https://api.twitter.com/1.1/geo/id/01fbe706f872cb32.json" TargetMode="External" /><Relationship Id="rId311" Type="http://schemas.openxmlformats.org/officeDocument/2006/relationships/hyperlink" Target="https://api.twitter.com/1.1/geo/id/01fbe706f872cb32.json" TargetMode="External" /><Relationship Id="rId312" Type="http://schemas.openxmlformats.org/officeDocument/2006/relationships/hyperlink" Target="https://api.twitter.com/1.1/geo/id/01fbe706f872cb32.json" TargetMode="External" /><Relationship Id="rId313" Type="http://schemas.openxmlformats.org/officeDocument/2006/relationships/comments" Target="../comments1.xml" /><Relationship Id="rId314" Type="http://schemas.openxmlformats.org/officeDocument/2006/relationships/vmlDrawing" Target="../drawings/vmlDrawing1.vml" /><Relationship Id="rId315" Type="http://schemas.openxmlformats.org/officeDocument/2006/relationships/table" Target="../tables/table1.xml" /><Relationship Id="rId3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anouto.info/article/culture/20190604-bnin-danses-nationales-tradi-univers-un-festival-des-tudiants-de-l-eace--suivre/" TargetMode="External" /><Relationship Id="rId2" Type="http://schemas.openxmlformats.org/officeDocument/2006/relationships/hyperlink" Target="https://www.moncongo.com/announcement/uac-3" TargetMode="External" /><Relationship Id="rId3" Type="http://schemas.openxmlformats.org/officeDocument/2006/relationships/hyperlink" Target="http://www.stickemup.store/" TargetMode="External" /><Relationship Id="rId4" Type="http://schemas.openxmlformats.org/officeDocument/2006/relationships/hyperlink" Target="http://www.stickemup.store/" TargetMode="External" /><Relationship Id="rId5" Type="http://schemas.openxmlformats.org/officeDocument/2006/relationships/hyperlink" Target="https://null-byte.wonderhowto.com/how-to/bypass-uac-escalate-privileges-windows-using-metasploit-0196076/" TargetMode="External" /><Relationship Id="rId6"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7" Type="http://schemas.openxmlformats.org/officeDocument/2006/relationships/hyperlink" Target="https://www.ahorainformate.com/2019/06/05/fgr-lamenta-fallecimiento-de-sub-oficial-ejecutada-afuera-de-guarderia-del-issste/" TargetMode="External" /><Relationship Id="rId8" Type="http://schemas.openxmlformats.org/officeDocument/2006/relationships/hyperlink" Target="https://medium.com/tenable-techblog/uac-bypass-by-mocking-trusted-directories-24a96675f6e" TargetMode="External" /><Relationship Id="rId9" Type="http://schemas.openxmlformats.org/officeDocument/2006/relationships/hyperlink" Target="https://www.banouto.info/article/securite%20humaine/20190605-bnin-affaire-cames-topanou-salami-koroko-devant-les-tribunaux/" TargetMode="External" /><Relationship Id="rId10" Type="http://schemas.openxmlformats.org/officeDocument/2006/relationships/hyperlink" Target="https://www.banouto.info/article/securite%20humaine/20190607-bnin-affaire-cames-le-procs-opposant-topanou--salami-kokoroko-renvoy/" TargetMode="External" /><Relationship Id="rId11" Type="http://schemas.openxmlformats.org/officeDocument/2006/relationships/hyperlink" Target="http://www.americanbar.org/content/dam/aba/administrative/probono_public_service/ican/cila-probar-volunteer-flyer-v2.pdf" TargetMode="External" /><Relationship Id="rId12" Type="http://schemas.openxmlformats.org/officeDocument/2006/relationships/hyperlink" Target="https://www.instagram.com/doom_collector/p/BydorSsgfJc/?igshid=18jpjjha3w424" TargetMode="External" /><Relationship Id="rId13" Type="http://schemas.openxmlformats.org/officeDocument/2006/relationships/hyperlink" Target="https://www.iamellencooper.com/" TargetMode="External" /><Relationship Id="rId14" Type="http://schemas.openxmlformats.org/officeDocument/2006/relationships/hyperlink" Target="https://www.instagram.com/p/ByhF5Hvj4uP434H2ZADkiXwP8V2lo5d9o9quwI0/?igshid=1i1hwxbwjkxr8" TargetMode="External" /><Relationship Id="rId15" Type="http://schemas.openxmlformats.org/officeDocument/2006/relationships/hyperlink" Target="https://kb.policypak.com/kb/article/175-installing-applicationsandpreconfiguredrules" TargetMode="External" /><Relationship Id="rId16" Type="http://schemas.openxmlformats.org/officeDocument/2006/relationships/hyperlink" Target="https://www.instagram.com/p/Bykn6IznLV0/?igshid=1u5pm502mgvrz" TargetMode="External" /><Relationship Id="rId17" Type="http://schemas.openxmlformats.org/officeDocument/2006/relationships/hyperlink" Target="https://www.instagram.com/p/Bykn6IznLV0/?igshid=tt0kw6n5j11a" TargetMode="External" /><Relationship Id="rId18" Type="http://schemas.openxmlformats.org/officeDocument/2006/relationships/hyperlink" Target="https://www.webpals.com/mobile/google-uac-best-practices/" TargetMode="External" /><Relationship Id="rId19" Type="http://schemas.openxmlformats.org/officeDocument/2006/relationships/hyperlink" Target="https://www.theasoproject.com/blog/choosing-assets-for-your-uac-campaigns/?src=tw" TargetMode="External" /><Relationship Id="rId20" Type="http://schemas.openxmlformats.org/officeDocument/2006/relationships/hyperlink" Target="http://src.bna.com/I3P" TargetMode="External" /><Relationship Id="rId21" Type="http://schemas.openxmlformats.org/officeDocument/2006/relationships/hyperlink" Target="https://www.instagram.com/p/ByvJpmPDkI1/?igshid=1gyd57i6c4kb5" TargetMode="External" /><Relationship Id="rId22" Type="http://schemas.openxmlformats.org/officeDocument/2006/relationships/hyperlink" Target="https://www.instagram.com/p/ByvU-u1D118/?igshid=22qbrv9wptyz" TargetMode="External" /><Relationship Id="rId23" Type="http://schemas.openxmlformats.org/officeDocument/2006/relationships/hyperlink" Target="https://www.instagram.com/p/Byvb1IxDxjA/?igshid=fdupmlq4g0ph" TargetMode="External" /><Relationship Id="rId24" Type="http://schemas.openxmlformats.org/officeDocument/2006/relationships/hyperlink" Target="https://www.instagram.com/p/ByvtVM2jzei/?igshid=rgwo8k3p5zzl" TargetMode="External" /><Relationship Id="rId25" Type="http://schemas.openxmlformats.org/officeDocument/2006/relationships/hyperlink" Target="https://pbs.twimg.com/media/D8Oyb07V4AIVYCR.jpg" TargetMode="External" /><Relationship Id="rId26" Type="http://schemas.openxmlformats.org/officeDocument/2006/relationships/hyperlink" Target="https://pbs.twimg.com/ext_tw_video_thumb/1135982981279961088/pu/img/_KbTZZPkz7JTBZ7s.jpg" TargetMode="External" /><Relationship Id="rId27" Type="http://schemas.openxmlformats.org/officeDocument/2006/relationships/hyperlink" Target="https://pbs.twimg.com/media/D8Sv5rtXUAAa1cl.jpg" TargetMode="External" /><Relationship Id="rId28" Type="http://schemas.openxmlformats.org/officeDocument/2006/relationships/hyperlink" Target="https://pbs.twimg.com/media/D8U73B7VUAAdsnz.png" TargetMode="External" /><Relationship Id="rId29" Type="http://schemas.openxmlformats.org/officeDocument/2006/relationships/hyperlink" Target="https://pbs.twimg.com/media/D8XUlROXYAUiJ7A.jpg" TargetMode="External" /><Relationship Id="rId30" Type="http://schemas.openxmlformats.org/officeDocument/2006/relationships/hyperlink" Target="https://pbs.twimg.com/media/D8aGf67XkAAM7zv.jpg" TargetMode="External" /><Relationship Id="rId31" Type="http://schemas.openxmlformats.org/officeDocument/2006/relationships/hyperlink" Target="https://pbs.twimg.com/media/D8Y-GgcWsAEuiiA.jpg" TargetMode="External" /><Relationship Id="rId32" Type="http://schemas.openxmlformats.org/officeDocument/2006/relationships/hyperlink" Target="https://pbs.twimg.com/media/D8d1vcDXoAEUctv.jpg" TargetMode="External" /><Relationship Id="rId33" Type="http://schemas.openxmlformats.org/officeDocument/2006/relationships/hyperlink" Target="https://pbs.twimg.com/media/D8ga1J2XYAAnSzY.jpg" TargetMode="External" /><Relationship Id="rId34" Type="http://schemas.openxmlformats.org/officeDocument/2006/relationships/hyperlink" Target="https://pbs.twimg.com/ext_tw_video_thumb/1137494571376660488/pu/img/wnxJ3GEa7sWlQ15u.jpg" TargetMode="External" /><Relationship Id="rId35" Type="http://schemas.openxmlformats.org/officeDocument/2006/relationships/hyperlink" Target="https://pbs.twimg.com/media/D8dbLcrX4AEHCbC.jpg" TargetMode="External" /><Relationship Id="rId36" Type="http://schemas.openxmlformats.org/officeDocument/2006/relationships/hyperlink" Target="https://pbs.twimg.com/media/D8dUtyKXUAEOZMS.jpg" TargetMode="External" /><Relationship Id="rId37" Type="http://schemas.openxmlformats.org/officeDocument/2006/relationships/hyperlink" Target="https://pbs.twimg.com/media/D7vqtCfUYAEINei.jpg" TargetMode="External" /><Relationship Id="rId38" Type="http://schemas.openxmlformats.org/officeDocument/2006/relationships/hyperlink" Target="https://pbs.twimg.com/media/D8yXqEtWkAEiNF0.jpg" TargetMode="External" /><Relationship Id="rId39" Type="http://schemas.openxmlformats.org/officeDocument/2006/relationships/hyperlink" Target="https://pbs.twimg.com/media/D8zUAOaXoAACgnb.jpg" TargetMode="External" /><Relationship Id="rId40" Type="http://schemas.openxmlformats.org/officeDocument/2006/relationships/hyperlink" Target="https://pbs.twimg.com/media/D8z0Wz8W4AIqg2p.jpg" TargetMode="External" /><Relationship Id="rId41" Type="http://schemas.openxmlformats.org/officeDocument/2006/relationships/hyperlink" Target="https://pbs.twimg.com/media/D8OaVjcUIAMm0rp.jpg" TargetMode="External" /><Relationship Id="rId42" Type="http://schemas.openxmlformats.org/officeDocument/2006/relationships/hyperlink" Target="https://pbs.twimg.com/media/D8OaZLPXkAAO0IS.jpg" TargetMode="External" /><Relationship Id="rId43" Type="http://schemas.openxmlformats.org/officeDocument/2006/relationships/hyperlink" Target="https://pbs.twimg.com/media/D83thIfX4AUmvdD.jpg" TargetMode="External" /><Relationship Id="rId44" Type="http://schemas.openxmlformats.org/officeDocument/2006/relationships/hyperlink" Target="https://pbs.twimg.com/media/D84jdsUXoAISnwq.jpg" TargetMode="External" /><Relationship Id="rId45" Type="http://schemas.openxmlformats.org/officeDocument/2006/relationships/hyperlink" Target="https://pbs.twimg.com/media/D85Ey1yWwAEIlQx.jpg" TargetMode="External" /><Relationship Id="rId46" Type="http://schemas.openxmlformats.org/officeDocument/2006/relationships/hyperlink" Target="https://pbs.twimg.com/media/D85tPTmWwAAvYJE.png" TargetMode="External" /><Relationship Id="rId47" Type="http://schemas.openxmlformats.org/officeDocument/2006/relationships/hyperlink" Target="https://pbs.twimg.com/media/D88BZUPW4AUf4Df.jpg" TargetMode="External" /><Relationship Id="rId48" Type="http://schemas.openxmlformats.org/officeDocument/2006/relationships/hyperlink" Target="https://pbs.twimg.com/media/D88HeLtWwAANdHE.jpg" TargetMode="External" /><Relationship Id="rId49" Type="http://schemas.openxmlformats.org/officeDocument/2006/relationships/hyperlink" Target="https://pbs.twimg.com/media/D88MvvfXsAAZe3u.jpg" TargetMode="External" /><Relationship Id="rId50" Type="http://schemas.openxmlformats.org/officeDocument/2006/relationships/hyperlink" Target="https://pbs.twimg.com/media/D88VEyVXUAEHjPk.jpg" TargetMode="External" /><Relationship Id="rId51" Type="http://schemas.openxmlformats.org/officeDocument/2006/relationships/hyperlink" Target="https://pbs.twimg.com/media/D9BL55fWkAMgrAZ.jpg" TargetMode="External" /><Relationship Id="rId52" Type="http://schemas.openxmlformats.org/officeDocument/2006/relationships/hyperlink" Target="https://pbs.twimg.com/media/D9EChotVUAANsAn.jpg" TargetMode="External" /><Relationship Id="rId53" Type="http://schemas.openxmlformats.org/officeDocument/2006/relationships/hyperlink" Target="https://pbs.twimg.com/media/D9MU6i9XYAM2ef9.jpg" TargetMode="External" /><Relationship Id="rId54" Type="http://schemas.openxmlformats.org/officeDocument/2006/relationships/hyperlink" Target="https://pbs.twimg.com/media/DrTpK2UWwAA3ly8.jpg" TargetMode="External" /><Relationship Id="rId55" Type="http://schemas.openxmlformats.org/officeDocument/2006/relationships/hyperlink" Target="http://pbs.twimg.com/profile_images/682457949202198528/jeebXkSM_normal.png" TargetMode="External" /><Relationship Id="rId56" Type="http://schemas.openxmlformats.org/officeDocument/2006/relationships/hyperlink" Target="http://pbs.twimg.com/profile_images/682457949202198528/jeebXkSM_normal.png" TargetMode="External" /><Relationship Id="rId57" Type="http://schemas.openxmlformats.org/officeDocument/2006/relationships/hyperlink" Target="http://pbs.twimg.com/profile_images/662400467276812288/JJkBT_8s_normal.jpg" TargetMode="External" /><Relationship Id="rId58" Type="http://schemas.openxmlformats.org/officeDocument/2006/relationships/hyperlink" Target="https://pbs.twimg.com/media/D8Oyb07V4AIVYCR.jpg" TargetMode="External" /><Relationship Id="rId59" Type="http://schemas.openxmlformats.org/officeDocument/2006/relationships/hyperlink" Target="https://pbs.twimg.com/ext_tw_video_thumb/1135982981279961088/pu/img/_KbTZZPkz7JTBZ7s.jpg" TargetMode="External" /><Relationship Id="rId60" Type="http://schemas.openxmlformats.org/officeDocument/2006/relationships/hyperlink" Target="https://pbs.twimg.com/media/D8Sv5rtXUAAa1cl.jpg" TargetMode="External" /><Relationship Id="rId61" Type="http://schemas.openxmlformats.org/officeDocument/2006/relationships/hyperlink" Target="http://pbs.twimg.com/profile_images/1054759639026491392/Dij4Ldgz_normal.jpg" TargetMode="External" /><Relationship Id="rId62" Type="http://schemas.openxmlformats.org/officeDocument/2006/relationships/hyperlink" Target="http://pbs.twimg.com/profile_images/1084899694877253633/t5ndh0Ga_normal.jpg" TargetMode="External" /><Relationship Id="rId63" Type="http://schemas.openxmlformats.org/officeDocument/2006/relationships/hyperlink" Target="http://pbs.twimg.com/profile_images/1133089178198138880/tek_Z7MZ_normal.png" TargetMode="External" /><Relationship Id="rId64" Type="http://schemas.openxmlformats.org/officeDocument/2006/relationships/hyperlink" Target="http://pbs.twimg.com/profile_images/858762561004634112/QKrnif1X_normal.jpg" TargetMode="External" /><Relationship Id="rId65" Type="http://schemas.openxmlformats.org/officeDocument/2006/relationships/hyperlink" Target="http://pbs.twimg.com/profile_images/378800000480784583/735927632e46db966519d6342e6d0f04_normal.pn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s://pbs.twimg.com/media/D8U73B7VUAAdsnz.png" TargetMode="External" /><Relationship Id="rId68" Type="http://schemas.openxmlformats.org/officeDocument/2006/relationships/hyperlink" Target="http://pbs.twimg.com/profile_images/1103160170069327873/b0TmHGMZ_normal.jpg" TargetMode="External" /><Relationship Id="rId69" Type="http://schemas.openxmlformats.org/officeDocument/2006/relationships/hyperlink" Target="http://pbs.twimg.com/profile_images/1111002360829145090/Z1fPXhB7_normal.png" TargetMode="External" /><Relationship Id="rId70" Type="http://schemas.openxmlformats.org/officeDocument/2006/relationships/hyperlink" Target="http://pbs.twimg.com/profile_images/1078312590936363008/qobdJTw2_normal.jpg" TargetMode="External" /><Relationship Id="rId71" Type="http://schemas.openxmlformats.org/officeDocument/2006/relationships/hyperlink" Target="http://pbs.twimg.com/profile_images/659458928791556097/9dBpOa28_normal.jpg" TargetMode="External" /><Relationship Id="rId72" Type="http://schemas.openxmlformats.org/officeDocument/2006/relationships/hyperlink" Target="http://pbs.twimg.com/profile_images/810932589238358018/l1nnm2En_normal.jpg" TargetMode="External" /><Relationship Id="rId73" Type="http://schemas.openxmlformats.org/officeDocument/2006/relationships/hyperlink" Target="http://pbs.twimg.com/profile_images/737734626576207873/vwa-r8gW_normal.jpg" TargetMode="External" /><Relationship Id="rId74" Type="http://schemas.openxmlformats.org/officeDocument/2006/relationships/hyperlink" Target="http://pbs.twimg.com/profile_images/1134568477140893696/_ENisHzy_normal.jpg" TargetMode="External" /><Relationship Id="rId75" Type="http://schemas.openxmlformats.org/officeDocument/2006/relationships/hyperlink" Target="http://pbs.twimg.com/profile_images/521951002455330817/KniHcFjt_normal.jpeg" TargetMode="External" /><Relationship Id="rId76" Type="http://schemas.openxmlformats.org/officeDocument/2006/relationships/hyperlink" Target="https://pbs.twimg.com/media/D8XUlROXYAUiJ7A.jpg" TargetMode="External" /><Relationship Id="rId77" Type="http://schemas.openxmlformats.org/officeDocument/2006/relationships/hyperlink" Target="http://pbs.twimg.com/profile_images/2201817545/Aline_Reiniche_photo_normal.JPG" TargetMode="External" /><Relationship Id="rId78" Type="http://schemas.openxmlformats.org/officeDocument/2006/relationships/hyperlink" Target="https://pbs.twimg.com/media/D8aGf67XkAAM7zv.jpg" TargetMode="External" /><Relationship Id="rId79" Type="http://schemas.openxmlformats.org/officeDocument/2006/relationships/hyperlink" Target="http://pbs.twimg.com/profile_images/1000871166213545984/giI92XpU_normal.jpg" TargetMode="External" /><Relationship Id="rId80" Type="http://schemas.openxmlformats.org/officeDocument/2006/relationships/hyperlink" Target="http://pbs.twimg.com/profile_images/883787806727782400/cmjxSR9T_normal.jpg" TargetMode="External" /><Relationship Id="rId81" Type="http://schemas.openxmlformats.org/officeDocument/2006/relationships/hyperlink" Target="http://pbs.twimg.com/profile_images/1115549118238216192/W7Jg0WP__normal.png" TargetMode="External" /><Relationship Id="rId82" Type="http://schemas.openxmlformats.org/officeDocument/2006/relationships/hyperlink" Target="http://pbs.twimg.com/profile_images/1003227889763004416/ya_cjzAV_normal.jpg" TargetMode="External" /><Relationship Id="rId83" Type="http://schemas.openxmlformats.org/officeDocument/2006/relationships/hyperlink" Target="https://pbs.twimg.com/media/D8Y-GgcWsAEuiiA.jpg" TargetMode="External" /><Relationship Id="rId84" Type="http://schemas.openxmlformats.org/officeDocument/2006/relationships/hyperlink" Target="http://pbs.twimg.com/profile_images/990925995703185408/mBQ9-_np_normal.jpg" TargetMode="External" /><Relationship Id="rId85" Type="http://schemas.openxmlformats.org/officeDocument/2006/relationships/hyperlink" Target="https://pbs.twimg.com/media/D8d1vcDXoAEUctv.jpg" TargetMode="External" /><Relationship Id="rId86" Type="http://schemas.openxmlformats.org/officeDocument/2006/relationships/hyperlink" Target="http://pbs.twimg.com/profile_images/994990855982329856/7gMOomil_normal.jpg" TargetMode="External" /><Relationship Id="rId87" Type="http://schemas.openxmlformats.org/officeDocument/2006/relationships/hyperlink" Target="http://pbs.twimg.com/profile_images/987187056714698752/TZfstHFo_normal.jpg" TargetMode="External" /><Relationship Id="rId88" Type="http://schemas.openxmlformats.org/officeDocument/2006/relationships/hyperlink" Target="http://pbs.twimg.com/profile_images/2670557334/68dc0cafa15441eaa151f531216af36e_normal.jpeg" TargetMode="External" /><Relationship Id="rId89" Type="http://schemas.openxmlformats.org/officeDocument/2006/relationships/hyperlink" Target="https://pbs.twimg.com/media/D8ga1J2XYAAnSzY.jpg" TargetMode="External" /><Relationship Id="rId90" Type="http://schemas.openxmlformats.org/officeDocument/2006/relationships/hyperlink" Target="http://pbs.twimg.com/profile_images/3640096338/0b2ddc617722ef569a12e03300f3cf86_normal.png" TargetMode="External" /><Relationship Id="rId91" Type="http://schemas.openxmlformats.org/officeDocument/2006/relationships/hyperlink" Target="https://pbs.twimg.com/ext_tw_video_thumb/1137494571376660488/pu/img/wnxJ3GEa7sWlQ15u.jpg" TargetMode="External" /><Relationship Id="rId92" Type="http://schemas.openxmlformats.org/officeDocument/2006/relationships/hyperlink" Target="http://pbs.twimg.com/profile_images/886283178071207936/yXGShtXO_normal.jpg" TargetMode="External" /><Relationship Id="rId93" Type="http://schemas.openxmlformats.org/officeDocument/2006/relationships/hyperlink" Target="https://pbs.twimg.com/media/D8dbLcrX4AEHCbC.jpg" TargetMode="External" /><Relationship Id="rId94" Type="http://schemas.openxmlformats.org/officeDocument/2006/relationships/hyperlink" Target="http://pbs.twimg.com/profile_images/866021782737780736/bMdZWls3_normal.jpg" TargetMode="External" /><Relationship Id="rId95" Type="http://schemas.openxmlformats.org/officeDocument/2006/relationships/hyperlink" Target="http://pbs.twimg.com/profile_images/866021782737780736/bMdZWls3_normal.jpg" TargetMode="External" /><Relationship Id="rId96" Type="http://schemas.openxmlformats.org/officeDocument/2006/relationships/hyperlink" Target="https://pbs.twimg.com/media/D8dUtyKXUAEOZMS.jpg" TargetMode="External" /><Relationship Id="rId97" Type="http://schemas.openxmlformats.org/officeDocument/2006/relationships/hyperlink" Target="http://pbs.twimg.com/profile_images/1125474102683348992/Y0ydyHCv_normal.jpg" TargetMode="External" /><Relationship Id="rId98" Type="http://schemas.openxmlformats.org/officeDocument/2006/relationships/hyperlink" Target="http://pbs.twimg.com/profile_images/1068999840917540869/6KSF_-f6_normal.jpg" TargetMode="External" /><Relationship Id="rId99" Type="http://schemas.openxmlformats.org/officeDocument/2006/relationships/hyperlink" Target="http://pbs.twimg.com/profile_images/359415803/youtube-moskowitz_normal.gif" TargetMode="External" /><Relationship Id="rId100" Type="http://schemas.openxmlformats.org/officeDocument/2006/relationships/hyperlink" Target="http://pbs.twimg.com/profile_images/900568192640323584/98C5pgAe_normal.jpg" TargetMode="External" /><Relationship Id="rId101" Type="http://schemas.openxmlformats.org/officeDocument/2006/relationships/hyperlink" Target="http://pbs.twimg.com/profile_images/666302256854269952/D8yfNrEN_normal.png" TargetMode="External" /><Relationship Id="rId102" Type="http://schemas.openxmlformats.org/officeDocument/2006/relationships/hyperlink" Target="https://pbs.twimg.com/media/D7vqtCfUYAEINei.jpg" TargetMode="External" /><Relationship Id="rId103" Type="http://schemas.openxmlformats.org/officeDocument/2006/relationships/hyperlink" Target="http://pbs.twimg.com/profile_images/1078718319459532801/V0FvvqRx_normal.jpg" TargetMode="External" /><Relationship Id="rId104" Type="http://schemas.openxmlformats.org/officeDocument/2006/relationships/hyperlink" Target="http://pbs.twimg.com/profile_images/1001520799403167749/HMm1ll1B_normal.jpg" TargetMode="External" /><Relationship Id="rId105" Type="http://schemas.openxmlformats.org/officeDocument/2006/relationships/hyperlink" Target="http://pbs.twimg.com/profile_images/1001520799403167749/HMm1ll1B_normal.jpg" TargetMode="External" /><Relationship Id="rId106" Type="http://schemas.openxmlformats.org/officeDocument/2006/relationships/hyperlink" Target="https://pbs.twimg.com/media/D8yXqEtWkAEiNF0.jpg" TargetMode="External" /><Relationship Id="rId107" Type="http://schemas.openxmlformats.org/officeDocument/2006/relationships/hyperlink" Target="http://pbs.twimg.com/profile_images/992019361316720641/3-FsbwNY_normal.jpg" TargetMode="External" /><Relationship Id="rId108" Type="http://schemas.openxmlformats.org/officeDocument/2006/relationships/hyperlink" Target="https://pbs.twimg.com/media/D8zUAOaXoAACgnb.jpg" TargetMode="External" /><Relationship Id="rId109" Type="http://schemas.openxmlformats.org/officeDocument/2006/relationships/hyperlink" Target="https://pbs.twimg.com/media/D8z0Wz8W4AIqg2p.jpg" TargetMode="External" /><Relationship Id="rId110" Type="http://schemas.openxmlformats.org/officeDocument/2006/relationships/hyperlink" Target="http://pbs.twimg.com/profile_images/720526895285145601/QnCGsRbz_normal.jpg" TargetMode="External" /><Relationship Id="rId111" Type="http://schemas.openxmlformats.org/officeDocument/2006/relationships/hyperlink" Target="http://pbs.twimg.com/profile_images/950970880/pink_flowers_-_pionies_normal.jpg" TargetMode="External" /><Relationship Id="rId112" Type="http://schemas.openxmlformats.org/officeDocument/2006/relationships/hyperlink" Target="http://pbs.twimg.com/profile_images/795655463647920128/82hQv4Bk_normal.jpg" TargetMode="External" /><Relationship Id="rId113" Type="http://schemas.openxmlformats.org/officeDocument/2006/relationships/hyperlink" Target="https://pbs.twimg.com/media/D8OaVjcUIAMm0rp.jpg" TargetMode="External" /><Relationship Id="rId114" Type="http://schemas.openxmlformats.org/officeDocument/2006/relationships/hyperlink" Target="https://pbs.twimg.com/media/D8OaZLPXkAAO0IS.jpg" TargetMode="External" /><Relationship Id="rId115" Type="http://schemas.openxmlformats.org/officeDocument/2006/relationships/hyperlink" Target="https://pbs.twimg.com/media/D83thIfX4AUmvdD.jpg" TargetMode="External" /><Relationship Id="rId116" Type="http://schemas.openxmlformats.org/officeDocument/2006/relationships/hyperlink" Target="https://pbs.twimg.com/media/D84jdsUXoAISnwq.jpg" TargetMode="External" /><Relationship Id="rId117" Type="http://schemas.openxmlformats.org/officeDocument/2006/relationships/hyperlink" Target="https://pbs.twimg.com/media/D85Ey1yWwAEIlQx.jpg" TargetMode="External" /><Relationship Id="rId118" Type="http://schemas.openxmlformats.org/officeDocument/2006/relationships/hyperlink" Target="http://pbs.twimg.com/profile_images/1106604735082254337/8KA-mbkP_normal.png" TargetMode="External" /><Relationship Id="rId119" Type="http://schemas.openxmlformats.org/officeDocument/2006/relationships/hyperlink" Target="https://pbs.twimg.com/media/D85tPTmWwAAvYJE.png" TargetMode="External" /><Relationship Id="rId120" Type="http://schemas.openxmlformats.org/officeDocument/2006/relationships/hyperlink" Target="http://pbs.twimg.com/profile_images/378800000660333340/947d1e7d8749f240207f6e07b8e70295_normal.jpeg" TargetMode="External" /><Relationship Id="rId121" Type="http://schemas.openxmlformats.org/officeDocument/2006/relationships/hyperlink" Target="https://pbs.twimg.com/media/D88BZUPW4AUf4Df.jpg" TargetMode="External" /><Relationship Id="rId122" Type="http://schemas.openxmlformats.org/officeDocument/2006/relationships/hyperlink" Target="http://pbs.twimg.com/profile_images/838189113664679936/gAG-k6ds_normal.jpg" TargetMode="External" /><Relationship Id="rId123" Type="http://schemas.openxmlformats.org/officeDocument/2006/relationships/hyperlink" Target="https://pbs.twimg.com/media/D88HeLtWwAANdHE.jpg" TargetMode="External" /><Relationship Id="rId124" Type="http://schemas.openxmlformats.org/officeDocument/2006/relationships/hyperlink" Target="https://pbs.twimg.com/media/D88MvvfXsAAZe3u.jpg" TargetMode="External" /><Relationship Id="rId125" Type="http://schemas.openxmlformats.org/officeDocument/2006/relationships/hyperlink" Target="https://pbs.twimg.com/media/D88VEyVXUAEHjPk.jpg" TargetMode="External" /><Relationship Id="rId126" Type="http://schemas.openxmlformats.org/officeDocument/2006/relationships/hyperlink" Target="http://pbs.twimg.com/profile_images/509985124591468544/V95Td3ZK_normal.jpeg" TargetMode="External" /><Relationship Id="rId127" Type="http://schemas.openxmlformats.org/officeDocument/2006/relationships/hyperlink" Target="https://pbs.twimg.com/media/D9BL55fWkAMgrAZ.jpg" TargetMode="External" /><Relationship Id="rId128" Type="http://schemas.openxmlformats.org/officeDocument/2006/relationships/hyperlink" Target="http://pbs.twimg.com/profile_images/1477223829/logo_rod__CST_normal.jpg" TargetMode="External" /><Relationship Id="rId129" Type="http://schemas.openxmlformats.org/officeDocument/2006/relationships/hyperlink" Target="http://pbs.twimg.com/profile_images/919228101325938689/ms3JOnnw_normal.jp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s://pbs.twimg.com/media/D9EChotVUAANsAn.jpg" TargetMode="External" /><Relationship Id="rId132" Type="http://schemas.openxmlformats.org/officeDocument/2006/relationships/hyperlink" Target="http://pbs.twimg.com/profile_images/706194752283275264/ONxgrTjs_normal.jpg" TargetMode="External" /><Relationship Id="rId133" Type="http://schemas.openxmlformats.org/officeDocument/2006/relationships/hyperlink" Target="http://pbs.twimg.com/profile_images/706194752283275264/ONxgrTjs_normal.jpg" TargetMode="External" /><Relationship Id="rId134" Type="http://schemas.openxmlformats.org/officeDocument/2006/relationships/hyperlink" Target="http://pbs.twimg.com/profile_images/706194752283275264/ONxgrTjs_normal.jpg" TargetMode="External" /><Relationship Id="rId135" Type="http://schemas.openxmlformats.org/officeDocument/2006/relationships/hyperlink" Target="http://pbs.twimg.com/profile_images/706194752283275264/ONxgrTjs_normal.jpg" TargetMode="External" /><Relationship Id="rId136" Type="http://schemas.openxmlformats.org/officeDocument/2006/relationships/hyperlink" Target="https://pbs.twimg.com/media/D9MU6i9XYAM2ef9.jpg" TargetMode="External" /><Relationship Id="rId137" Type="http://schemas.openxmlformats.org/officeDocument/2006/relationships/hyperlink" Target="https://pbs.twimg.com/media/DrTpK2UWwAA3ly8.jpg" TargetMode="External" /><Relationship Id="rId138" Type="http://schemas.openxmlformats.org/officeDocument/2006/relationships/hyperlink" Target="http://pbs.twimg.com/profile_images/840245904607129600/ufWh30pd_normal.jpg" TargetMode="External" /><Relationship Id="rId139" Type="http://schemas.openxmlformats.org/officeDocument/2006/relationships/hyperlink" Target="https://twitter.com/#!/realityinaction/status/1135821041396326400" TargetMode="External" /><Relationship Id="rId140" Type="http://schemas.openxmlformats.org/officeDocument/2006/relationships/hyperlink" Target="https://twitter.com/#!/realityinaction/status/1135894866423103493" TargetMode="External" /><Relationship Id="rId141" Type="http://schemas.openxmlformats.org/officeDocument/2006/relationships/hyperlink" Target="https://twitter.com/#!/ribolivier/status/1135913001008021505" TargetMode="External" /><Relationship Id="rId142" Type="http://schemas.openxmlformats.org/officeDocument/2006/relationships/hyperlink" Target="https://twitter.com/#!/astrofiqhclub/status/1135947749487067136" TargetMode="External" /><Relationship Id="rId143" Type="http://schemas.openxmlformats.org/officeDocument/2006/relationships/hyperlink" Target="https://twitter.com/#!/haydenarenasto1/status/1135984051972661248" TargetMode="External" /><Relationship Id="rId144" Type="http://schemas.openxmlformats.org/officeDocument/2006/relationships/hyperlink" Target="https://twitter.com/#!/moncongordc/status/1136226413357522946" TargetMode="External" /><Relationship Id="rId145" Type="http://schemas.openxmlformats.org/officeDocument/2006/relationships/hyperlink" Target="https://twitter.com/#!/shaynestatic/status/1136247329470787585" TargetMode="External" /><Relationship Id="rId146" Type="http://schemas.openxmlformats.org/officeDocument/2006/relationships/hyperlink" Target="https://twitter.com/#!/stickemup_uk/status/1136189301023268864" TargetMode="External" /><Relationship Id="rId147" Type="http://schemas.openxmlformats.org/officeDocument/2006/relationships/hyperlink" Target="https://twitter.com/#!/gamingcomhelper/status/1136249030873403392" TargetMode="External" /><Relationship Id="rId148" Type="http://schemas.openxmlformats.org/officeDocument/2006/relationships/hyperlink" Target="https://twitter.com/#!/renerobichaud/status/1136256592234635269" TargetMode="External" /><Relationship Id="rId149" Type="http://schemas.openxmlformats.org/officeDocument/2006/relationships/hyperlink" Target="https://twitter.com/#!/ceptbiro/status/1136256607292219397" TargetMode="External" /><Relationship Id="rId150" Type="http://schemas.openxmlformats.org/officeDocument/2006/relationships/hyperlink" Target="https://twitter.com/#!/danandtami/status/1136283513395777537" TargetMode="External" /><Relationship Id="rId151" Type="http://schemas.openxmlformats.org/officeDocument/2006/relationships/hyperlink" Target="https://twitter.com/#!/codigo_tlaxcala/status/1136380299254722560" TargetMode="External" /><Relationship Id="rId152" Type="http://schemas.openxmlformats.org/officeDocument/2006/relationships/hyperlink" Target="https://twitter.com/#!/coloncjc/status/1136433433029332993" TargetMode="External" /><Relationship Id="rId153" Type="http://schemas.openxmlformats.org/officeDocument/2006/relationships/hyperlink" Target="https://twitter.com/#!/mmarketingit/status/1136550837155782657" TargetMode="External" /><Relationship Id="rId154" Type="http://schemas.openxmlformats.org/officeDocument/2006/relationships/hyperlink" Target="https://twitter.com/#!/peggyanne/status/1136552016392654849" TargetMode="External" /><Relationship Id="rId155" Type="http://schemas.openxmlformats.org/officeDocument/2006/relationships/hyperlink" Target="https://twitter.com/#!/stefanbielau/status/1136556131785105408" TargetMode="External" /><Relationship Id="rId156" Type="http://schemas.openxmlformats.org/officeDocument/2006/relationships/hyperlink" Target="https://twitter.com/#!/rl_bln/status/1136603555488587776" TargetMode="External" /><Relationship Id="rId157" Type="http://schemas.openxmlformats.org/officeDocument/2006/relationships/hyperlink" Target="https://twitter.com/#!/thomasbcn/status/1136604012327972864" TargetMode="External" /><Relationship Id="rId158" Type="http://schemas.openxmlformats.org/officeDocument/2006/relationships/hyperlink" Target="https://twitter.com/#!/tenablesecurity/status/1060890223838683136" TargetMode="External" /><Relationship Id="rId159" Type="http://schemas.openxmlformats.org/officeDocument/2006/relationships/hyperlink" Target="https://twitter.com/#!/anopke254/status/1136629014012092416" TargetMode="External" /><Relationship Id="rId160" Type="http://schemas.openxmlformats.org/officeDocument/2006/relationships/hyperlink" Target="https://twitter.com/#!/lorydoc87/status/1136548224523755520" TargetMode="External" /><Relationship Id="rId161" Type="http://schemas.openxmlformats.org/officeDocument/2006/relationships/hyperlink" Target="https://twitter.com/#!/alinereiniche/status/1136734426292002816" TargetMode="External" /><Relationship Id="rId162" Type="http://schemas.openxmlformats.org/officeDocument/2006/relationships/hyperlink" Target="https://twitter.com/#!/afoutoug/status/1136744704836608013" TargetMode="External" /><Relationship Id="rId163" Type="http://schemas.openxmlformats.org/officeDocument/2006/relationships/hyperlink" Target="https://twitter.com/#!/fabiodoun/status/1136748038138077194" TargetMode="External" /><Relationship Id="rId164" Type="http://schemas.openxmlformats.org/officeDocument/2006/relationships/hyperlink" Target="https://twitter.com/#!/banoutobenin/status/1136364205152657409" TargetMode="External" /><Relationship Id="rId165" Type="http://schemas.openxmlformats.org/officeDocument/2006/relationships/hyperlink" Target="https://twitter.com/#!/kingyherve/status/1136954809460973574" TargetMode="External" /><Relationship Id="rId166" Type="http://schemas.openxmlformats.org/officeDocument/2006/relationships/hyperlink" Target="https://twitter.com/#!/bachllenas/status/1136975595567550465" TargetMode="External" /><Relationship Id="rId167" Type="http://schemas.openxmlformats.org/officeDocument/2006/relationships/hyperlink" Target="https://twitter.com/#!/capsbesq/status/1136664245670690820" TargetMode="External" /><Relationship Id="rId168" Type="http://schemas.openxmlformats.org/officeDocument/2006/relationships/hyperlink" Target="https://twitter.com/#!/lbalcell19741/status/1136993605917335552" TargetMode="External" /><Relationship Id="rId169" Type="http://schemas.openxmlformats.org/officeDocument/2006/relationships/hyperlink" Target="https://twitter.com/#!/thjodbjorn/status/1137006955212484608" TargetMode="External" /><Relationship Id="rId170" Type="http://schemas.openxmlformats.org/officeDocument/2006/relationships/hyperlink" Target="https://twitter.com/#!/criscolungo/status/1137050076403118086" TargetMode="External" /><Relationship Id="rId171" Type="http://schemas.openxmlformats.org/officeDocument/2006/relationships/hyperlink" Target="https://twitter.com/#!/mireiasansc/status/1137054247764332545" TargetMode="External" /><Relationship Id="rId172" Type="http://schemas.openxmlformats.org/officeDocument/2006/relationships/hyperlink" Target="https://twitter.com/#!/wljones99/status/1137103004073713664" TargetMode="External" /><Relationship Id="rId173" Type="http://schemas.openxmlformats.org/officeDocument/2006/relationships/hyperlink" Target="https://twitter.com/#!/carlosramosmeza/status/1137188426183315458" TargetMode="External" /><Relationship Id="rId174" Type="http://schemas.openxmlformats.org/officeDocument/2006/relationships/hyperlink" Target="https://twitter.com/#!/doom_collector/status/1137464171136716801" TargetMode="External" /><Relationship Id="rId175" Type="http://schemas.openxmlformats.org/officeDocument/2006/relationships/hyperlink" Target="https://twitter.com/#!/doublement/status/1137494623482458112" TargetMode="External" /><Relationship Id="rId176" Type="http://schemas.openxmlformats.org/officeDocument/2006/relationships/hyperlink" Target="https://twitter.com/#!/hufmc/status/1137658705154138114" TargetMode="External" /><Relationship Id="rId177" Type="http://schemas.openxmlformats.org/officeDocument/2006/relationships/hyperlink" Target="https://twitter.com/#!/capsbesq/status/1136977696561516545" TargetMode="External" /><Relationship Id="rId178" Type="http://schemas.openxmlformats.org/officeDocument/2006/relationships/hyperlink" Target="https://twitter.com/#!/finestresmarisa/status/1137726871850934273" TargetMode="External" /><Relationship Id="rId179" Type="http://schemas.openxmlformats.org/officeDocument/2006/relationships/hyperlink" Target="https://twitter.com/#!/finestresmarisa/status/1137726825512218624" TargetMode="External" /><Relationship Id="rId180" Type="http://schemas.openxmlformats.org/officeDocument/2006/relationships/hyperlink" Target="https://twitter.com/#!/capsbesq/status/1136970583365902338" TargetMode="External" /><Relationship Id="rId181" Type="http://schemas.openxmlformats.org/officeDocument/2006/relationships/hyperlink" Target="https://twitter.com/#!/patriciamov/status/1137769905770700801" TargetMode="External" /><Relationship Id="rId182" Type="http://schemas.openxmlformats.org/officeDocument/2006/relationships/hyperlink" Target="https://twitter.com/#!/sahori_anaheli/status/1137950629169651712" TargetMode="External" /><Relationship Id="rId183" Type="http://schemas.openxmlformats.org/officeDocument/2006/relationships/hyperlink" Target="https://twitter.com/#!/jeremymoskowitz/status/1138107017523007489" TargetMode="External" /><Relationship Id="rId184" Type="http://schemas.openxmlformats.org/officeDocument/2006/relationships/hyperlink" Target="https://twitter.com/#!/policypak/status/1138106925252599809" TargetMode="External" /><Relationship Id="rId185" Type="http://schemas.openxmlformats.org/officeDocument/2006/relationships/hyperlink" Target="https://twitter.com/#!/_j_g/status/1138141601014747136" TargetMode="External" /><Relationship Id="rId186" Type="http://schemas.openxmlformats.org/officeDocument/2006/relationships/hyperlink" Target="https://twitter.com/#!/pbpcoahuila1/status/1133757797508608000" TargetMode="External" /><Relationship Id="rId187" Type="http://schemas.openxmlformats.org/officeDocument/2006/relationships/hyperlink" Target="https://twitter.com/#!/genote6/status/1138202675756113920" TargetMode="External" /><Relationship Id="rId188" Type="http://schemas.openxmlformats.org/officeDocument/2006/relationships/hyperlink" Target="https://twitter.com/#!/cosplayfame/status/1138447663320510464" TargetMode="External" /><Relationship Id="rId189" Type="http://schemas.openxmlformats.org/officeDocument/2006/relationships/hyperlink" Target="https://twitter.com/#!/cosplayfame/status/1138448343003086848" TargetMode="External" /><Relationship Id="rId190" Type="http://schemas.openxmlformats.org/officeDocument/2006/relationships/hyperlink" Target="https://twitter.com/#!/e44e_en/status/1138451569274437632" TargetMode="External" /><Relationship Id="rId191" Type="http://schemas.openxmlformats.org/officeDocument/2006/relationships/hyperlink" Target="https://twitter.com/#!/webpalsgroup/status/1138465699591049218" TargetMode="External" /><Relationship Id="rId192" Type="http://schemas.openxmlformats.org/officeDocument/2006/relationships/hyperlink" Target="https://twitter.com/#!/brwneyedamzn/status/1138517949655015426" TargetMode="External" /><Relationship Id="rId193" Type="http://schemas.openxmlformats.org/officeDocument/2006/relationships/hyperlink" Target="https://twitter.com/#!/theasoproject/status/1138553496943431681" TargetMode="External" /><Relationship Id="rId194" Type="http://schemas.openxmlformats.org/officeDocument/2006/relationships/hyperlink" Target="https://twitter.com/#!/indiedevdog/status/1138601845151141889" TargetMode="External" /><Relationship Id="rId195" Type="http://schemas.openxmlformats.org/officeDocument/2006/relationships/hyperlink" Target="https://twitter.com/#!/your_sharona/status/1138591848782618624" TargetMode="External" /><Relationship Id="rId196" Type="http://schemas.openxmlformats.org/officeDocument/2006/relationships/hyperlink" Target="https://twitter.com/#!/wfhgamejobs/status/1138606429152120834" TargetMode="External" /><Relationship Id="rId197" Type="http://schemas.openxmlformats.org/officeDocument/2006/relationships/hyperlink" Target="https://twitter.com/#!/uandina_cusco/status/1135921263581380608" TargetMode="External" /><Relationship Id="rId198" Type="http://schemas.openxmlformats.org/officeDocument/2006/relationships/hyperlink" Target="https://twitter.com/#!/uandina_cusco/status/1135921333806612482" TargetMode="External" /><Relationship Id="rId199" Type="http://schemas.openxmlformats.org/officeDocument/2006/relationships/hyperlink" Target="https://twitter.com/#!/uandina_cusco/status/1138827466909331459" TargetMode="External" /><Relationship Id="rId200" Type="http://schemas.openxmlformats.org/officeDocument/2006/relationships/hyperlink" Target="https://twitter.com/#!/uandina_cusco/status/1138886786023866368" TargetMode="External" /><Relationship Id="rId201" Type="http://schemas.openxmlformats.org/officeDocument/2006/relationships/hyperlink" Target="https://twitter.com/#!/gliderplocan/status/1138923448602959873" TargetMode="External" /><Relationship Id="rId202" Type="http://schemas.openxmlformats.org/officeDocument/2006/relationships/hyperlink" Target="https://twitter.com/#!/shiramstein/status/1138981224486199296" TargetMode="External" /><Relationship Id="rId203" Type="http://schemas.openxmlformats.org/officeDocument/2006/relationships/hyperlink" Target="https://twitter.com/#!/michaelarossa/status/1138967980472184832" TargetMode="External" /><Relationship Id="rId204" Type="http://schemas.openxmlformats.org/officeDocument/2006/relationships/hyperlink" Target="https://twitter.com/#!/alexruoff/status/1138981391763496961" TargetMode="External" /><Relationship Id="rId205" Type="http://schemas.openxmlformats.org/officeDocument/2006/relationships/hyperlink" Target="https://twitter.com/#!/ongsanus/status/1139130809313628162" TargetMode="External" /><Relationship Id="rId206" Type="http://schemas.openxmlformats.org/officeDocument/2006/relationships/hyperlink" Target="https://twitter.com/#!/emawoho/status/1139131393366220802" TargetMode="External" /><Relationship Id="rId207" Type="http://schemas.openxmlformats.org/officeDocument/2006/relationships/hyperlink" Target="https://twitter.com/#!/kafelagc/status/1139137520984363008" TargetMode="External" /><Relationship Id="rId208" Type="http://schemas.openxmlformats.org/officeDocument/2006/relationships/hyperlink" Target="https://twitter.com/#!/llawgoch/status/1139143252391669760" TargetMode="External" /><Relationship Id="rId209" Type="http://schemas.openxmlformats.org/officeDocument/2006/relationships/hyperlink" Target="https://twitter.com/#!/llawgoch/status/1139152411921125376" TargetMode="External" /><Relationship Id="rId210" Type="http://schemas.openxmlformats.org/officeDocument/2006/relationships/hyperlink" Target="https://twitter.com/#!/annibynwyrcymru/status/1139454980660838401" TargetMode="External" /><Relationship Id="rId211" Type="http://schemas.openxmlformats.org/officeDocument/2006/relationships/hyperlink" Target="https://twitter.com/#!/seaus1/status/1139494175450251264" TargetMode="External" /><Relationship Id="rId212" Type="http://schemas.openxmlformats.org/officeDocument/2006/relationships/hyperlink" Target="https://twitter.com/#!/csterrassa/status/1139540354150162434" TargetMode="External" /><Relationship Id="rId213" Type="http://schemas.openxmlformats.org/officeDocument/2006/relationships/hyperlink" Target="https://twitter.com/#!/nupages/status/1139548084487237633" TargetMode="External" /><Relationship Id="rId214" Type="http://schemas.openxmlformats.org/officeDocument/2006/relationships/hyperlink" Target="https://twitter.com/#!/montse78912840/status/1139567199222403072" TargetMode="External" /><Relationship Id="rId215" Type="http://schemas.openxmlformats.org/officeDocument/2006/relationships/hyperlink" Target="https://twitter.com/#!/gerardorico_com/status/1139694969239642112" TargetMode="External" /><Relationship Id="rId216" Type="http://schemas.openxmlformats.org/officeDocument/2006/relationships/hyperlink" Target="https://twitter.com/#!/davucci/status/1139929216709881856" TargetMode="External" /><Relationship Id="rId217" Type="http://schemas.openxmlformats.org/officeDocument/2006/relationships/hyperlink" Target="https://twitter.com/#!/davucci/status/1139954301474955264" TargetMode="External" /><Relationship Id="rId218" Type="http://schemas.openxmlformats.org/officeDocument/2006/relationships/hyperlink" Target="https://twitter.com/#!/davucci/status/1139969279225487360" TargetMode="External" /><Relationship Id="rId219" Type="http://schemas.openxmlformats.org/officeDocument/2006/relationships/hyperlink" Target="https://twitter.com/#!/davucci/status/1140007693555552256" TargetMode="External" /><Relationship Id="rId220" Type="http://schemas.openxmlformats.org/officeDocument/2006/relationships/hyperlink" Target="https://twitter.com/#!/wonderfulweaboo/status/1140278132588601344" TargetMode="External" /><Relationship Id="rId221" Type="http://schemas.openxmlformats.org/officeDocument/2006/relationships/hyperlink" Target="https://twitter.com/#!/uac_russia_eng/status/1059728587320909825" TargetMode="External" /><Relationship Id="rId222" Type="http://schemas.openxmlformats.org/officeDocument/2006/relationships/hyperlink" Target="https://twitter.com/#!/douglaschongys/status/1140592918106820614" TargetMode="External" /><Relationship Id="rId223" Type="http://schemas.openxmlformats.org/officeDocument/2006/relationships/hyperlink" Target="https://api.twitter.com/1.1/geo/id/f664c6f63c0bef35.json" TargetMode="External" /><Relationship Id="rId224" Type="http://schemas.openxmlformats.org/officeDocument/2006/relationships/hyperlink" Target="https://api.twitter.com/1.1/geo/id/4ec01c9dbc693497.json" TargetMode="External" /><Relationship Id="rId225" Type="http://schemas.openxmlformats.org/officeDocument/2006/relationships/hyperlink" Target="https://api.twitter.com/1.1/geo/id/4ec01c9dbc693497.json" TargetMode="External" /><Relationship Id="rId226" Type="http://schemas.openxmlformats.org/officeDocument/2006/relationships/hyperlink" Target="https://api.twitter.com/1.1/geo/id/007bb902321562a5.json" TargetMode="External" /><Relationship Id="rId227" Type="http://schemas.openxmlformats.org/officeDocument/2006/relationships/hyperlink" Target="https://api.twitter.com/1.1/geo/id/01fbe706f872cb32.json" TargetMode="External" /><Relationship Id="rId228" Type="http://schemas.openxmlformats.org/officeDocument/2006/relationships/hyperlink" Target="https://api.twitter.com/1.1/geo/id/01fbe706f872cb32.json" TargetMode="External" /><Relationship Id="rId229" Type="http://schemas.openxmlformats.org/officeDocument/2006/relationships/hyperlink" Target="https://api.twitter.com/1.1/geo/id/01fbe706f872cb32.json" TargetMode="External" /><Relationship Id="rId230" Type="http://schemas.openxmlformats.org/officeDocument/2006/relationships/hyperlink" Target="https://api.twitter.com/1.1/geo/id/01fbe706f872cb32.json" TargetMode="External" /><Relationship Id="rId231" Type="http://schemas.openxmlformats.org/officeDocument/2006/relationships/comments" Target="../comments12.xml" /><Relationship Id="rId232" Type="http://schemas.openxmlformats.org/officeDocument/2006/relationships/vmlDrawing" Target="../drawings/vmlDrawing6.vml" /><Relationship Id="rId233" Type="http://schemas.openxmlformats.org/officeDocument/2006/relationships/table" Target="../tables/table22.xml" /><Relationship Id="rId23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1QkgxRaXp" TargetMode="External" /><Relationship Id="rId2" Type="http://schemas.openxmlformats.org/officeDocument/2006/relationships/hyperlink" Target="https://t.co/OMxB0x7xC5" TargetMode="External" /><Relationship Id="rId3" Type="http://schemas.openxmlformats.org/officeDocument/2006/relationships/hyperlink" Target="https://t.co/C9YSaqtTS3" TargetMode="External" /><Relationship Id="rId4" Type="http://schemas.openxmlformats.org/officeDocument/2006/relationships/hyperlink" Target="https://t.co/3KlY92S63F" TargetMode="External" /><Relationship Id="rId5" Type="http://schemas.openxmlformats.org/officeDocument/2006/relationships/hyperlink" Target="https://t.co/I8XGBHFs63" TargetMode="External" /><Relationship Id="rId6" Type="http://schemas.openxmlformats.org/officeDocument/2006/relationships/hyperlink" Target="https://t.co/5ryndTdbXe" TargetMode="External" /><Relationship Id="rId7" Type="http://schemas.openxmlformats.org/officeDocument/2006/relationships/hyperlink" Target="https://t.co/BjY6XCNoE1" TargetMode="External" /><Relationship Id="rId8" Type="http://schemas.openxmlformats.org/officeDocument/2006/relationships/hyperlink" Target="http://www.wasexo.com/" TargetMode="External" /><Relationship Id="rId9" Type="http://schemas.openxmlformats.org/officeDocument/2006/relationships/hyperlink" Target="https://t.co/fWOx51bbZa" TargetMode="External" /><Relationship Id="rId10" Type="http://schemas.openxmlformats.org/officeDocument/2006/relationships/hyperlink" Target="https://t.co/XhUF3z4HOr" TargetMode="External" /><Relationship Id="rId11" Type="http://schemas.openxmlformats.org/officeDocument/2006/relationships/hyperlink" Target="https://t.co/VUNpPLER4m" TargetMode="External" /><Relationship Id="rId12" Type="http://schemas.openxmlformats.org/officeDocument/2006/relationships/hyperlink" Target="https://t.co/n2g5YoaozS" TargetMode="External" /><Relationship Id="rId13" Type="http://schemas.openxmlformats.org/officeDocument/2006/relationships/hyperlink" Target="https://t.co/ajI9xlWppS" TargetMode="External" /><Relationship Id="rId14" Type="http://schemas.openxmlformats.org/officeDocument/2006/relationships/hyperlink" Target="https://t.co/ajI9xlWppS" TargetMode="External" /><Relationship Id="rId15" Type="http://schemas.openxmlformats.org/officeDocument/2006/relationships/hyperlink" Target="http://t.co/FC1KNgKhbA" TargetMode="External" /><Relationship Id="rId16" Type="http://schemas.openxmlformats.org/officeDocument/2006/relationships/hyperlink" Target="http://t.co/NhDrOGijD2" TargetMode="External" /><Relationship Id="rId17" Type="http://schemas.openxmlformats.org/officeDocument/2006/relationships/hyperlink" Target="http://t.co/qB6c6jvZ0N" TargetMode="External" /><Relationship Id="rId18" Type="http://schemas.openxmlformats.org/officeDocument/2006/relationships/hyperlink" Target="https://t.co/Cn3v28qOtW" TargetMode="External" /><Relationship Id="rId19" Type="http://schemas.openxmlformats.org/officeDocument/2006/relationships/hyperlink" Target="https://t.co/1xxbkbTFRf" TargetMode="External" /><Relationship Id="rId20" Type="http://schemas.openxmlformats.org/officeDocument/2006/relationships/hyperlink" Target="https://t.co/BvFgA3EUVW" TargetMode="External" /><Relationship Id="rId21" Type="http://schemas.openxmlformats.org/officeDocument/2006/relationships/hyperlink" Target="http://t.co/Bx3JAl6amt" TargetMode="External" /><Relationship Id="rId22" Type="http://schemas.openxmlformats.org/officeDocument/2006/relationships/hyperlink" Target="https://t.co/3ueftYTD3w" TargetMode="External" /><Relationship Id="rId23" Type="http://schemas.openxmlformats.org/officeDocument/2006/relationships/hyperlink" Target="https://t.co/RskI77zzIT" TargetMode="External" /><Relationship Id="rId24" Type="http://schemas.openxmlformats.org/officeDocument/2006/relationships/hyperlink" Target="https://t.co/B4acye53nc" TargetMode="External" /><Relationship Id="rId25" Type="http://schemas.openxmlformats.org/officeDocument/2006/relationships/hyperlink" Target="http://t.co/uKUJx5B5xy" TargetMode="External" /><Relationship Id="rId26" Type="http://schemas.openxmlformats.org/officeDocument/2006/relationships/hyperlink" Target="https://t.co/LSe1V4C4g9" TargetMode="External" /><Relationship Id="rId27" Type="http://schemas.openxmlformats.org/officeDocument/2006/relationships/hyperlink" Target="https://t.co/9UhvCBdjw8" TargetMode="External" /><Relationship Id="rId28" Type="http://schemas.openxmlformats.org/officeDocument/2006/relationships/hyperlink" Target="https://t.co/9UhvCBdjw8" TargetMode="External" /><Relationship Id="rId29" Type="http://schemas.openxmlformats.org/officeDocument/2006/relationships/hyperlink" Target="https://t.co/rEltM9AKXT" TargetMode="External" /><Relationship Id="rId30" Type="http://schemas.openxmlformats.org/officeDocument/2006/relationships/hyperlink" Target="https://t.co/rEltM9AKXT" TargetMode="External" /><Relationship Id="rId31" Type="http://schemas.openxmlformats.org/officeDocument/2006/relationships/hyperlink" Target="https://t.co/n6Cvb70Vpj" TargetMode="External" /><Relationship Id="rId32" Type="http://schemas.openxmlformats.org/officeDocument/2006/relationships/hyperlink" Target="https://t.co/Ii2P37SSGq" TargetMode="External" /><Relationship Id="rId33" Type="http://schemas.openxmlformats.org/officeDocument/2006/relationships/hyperlink" Target="https://t.co/ouX4p28j1F" TargetMode="External" /><Relationship Id="rId34" Type="http://schemas.openxmlformats.org/officeDocument/2006/relationships/hyperlink" Target="https://t.co/n3wPuQfRbn" TargetMode="External" /><Relationship Id="rId35" Type="http://schemas.openxmlformats.org/officeDocument/2006/relationships/hyperlink" Target="https://t.co/9oTsjLZF91" TargetMode="External" /><Relationship Id="rId36" Type="http://schemas.openxmlformats.org/officeDocument/2006/relationships/hyperlink" Target="https://t.co/4wgvTDp0jy" TargetMode="External" /><Relationship Id="rId37" Type="http://schemas.openxmlformats.org/officeDocument/2006/relationships/hyperlink" Target="https://t.co/JofvLFiheK" TargetMode="External" /><Relationship Id="rId38" Type="http://schemas.openxmlformats.org/officeDocument/2006/relationships/hyperlink" Target="https://t.co/1SRBzVWcBi" TargetMode="External" /><Relationship Id="rId39" Type="http://schemas.openxmlformats.org/officeDocument/2006/relationships/hyperlink" Target="http://t.co/Mk6RkH196Z" TargetMode="External" /><Relationship Id="rId40" Type="http://schemas.openxmlformats.org/officeDocument/2006/relationships/hyperlink" Target="https://t.co/NnUmmnj3DD" TargetMode="External" /><Relationship Id="rId41" Type="http://schemas.openxmlformats.org/officeDocument/2006/relationships/hyperlink" Target="https://t.co/c53pnmnuIT" TargetMode="External" /><Relationship Id="rId42" Type="http://schemas.openxmlformats.org/officeDocument/2006/relationships/hyperlink" Target="https://t.co/Km2aig5gfM" TargetMode="External" /><Relationship Id="rId43" Type="http://schemas.openxmlformats.org/officeDocument/2006/relationships/hyperlink" Target="https://t.co/TFuXwH0kA0" TargetMode="External" /><Relationship Id="rId44" Type="http://schemas.openxmlformats.org/officeDocument/2006/relationships/hyperlink" Target="https://t.co/6Q0yzRMUcG" TargetMode="External" /><Relationship Id="rId45" Type="http://schemas.openxmlformats.org/officeDocument/2006/relationships/hyperlink" Target="https://t.co/pZlSzSMbIx" TargetMode="External" /><Relationship Id="rId46" Type="http://schemas.openxmlformats.org/officeDocument/2006/relationships/hyperlink" Target="http://t.co/EnGKu74dAf" TargetMode="External" /><Relationship Id="rId47" Type="http://schemas.openxmlformats.org/officeDocument/2006/relationships/hyperlink" Target="https://t.co/Yp04yoCpDz" TargetMode="External" /><Relationship Id="rId48" Type="http://schemas.openxmlformats.org/officeDocument/2006/relationships/hyperlink" Target="http://t.co/PsepTCjR82" TargetMode="External" /><Relationship Id="rId49" Type="http://schemas.openxmlformats.org/officeDocument/2006/relationships/hyperlink" Target="https://t.co/COvQty12zX" TargetMode="External" /><Relationship Id="rId50" Type="http://schemas.openxmlformats.org/officeDocument/2006/relationships/hyperlink" Target="https://t.co/COvQty12zX" TargetMode="External" /><Relationship Id="rId51" Type="http://schemas.openxmlformats.org/officeDocument/2006/relationships/hyperlink" Target="http://www.interreg.eu/" TargetMode="External" /><Relationship Id="rId52" Type="http://schemas.openxmlformats.org/officeDocument/2006/relationships/hyperlink" Target="https://t.co/v8whzpS0s4" TargetMode="External" /><Relationship Id="rId53" Type="http://schemas.openxmlformats.org/officeDocument/2006/relationships/hyperlink" Target="https://t.co/wxsF3Elzuu" TargetMode="External" /><Relationship Id="rId54" Type="http://schemas.openxmlformats.org/officeDocument/2006/relationships/hyperlink" Target="https://t.co/4RQBTw7X5W" TargetMode="External" /><Relationship Id="rId55" Type="http://schemas.openxmlformats.org/officeDocument/2006/relationships/hyperlink" Target="https://t.co/T4j355Evo7" TargetMode="External" /><Relationship Id="rId56" Type="http://schemas.openxmlformats.org/officeDocument/2006/relationships/hyperlink" Target="https://t.co/sVSheOcQ7l" TargetMode="External" /><Relationship Id="rId57" Type="http://schemas.openxmlformats.org/officeDocument/2006/relationships/hyperlink" Target="https://t.co/gA7FUosFVD" TargetMode="External" /><Relationship Id="rId58" Type="http://schemas.openxmlformats.org/officeDocument/2006/relationships/hyperlink" Target="https://t.co/svURI5LkOl" TargetMode="External" /><Relationship Id="rId59" Type="http://schemas.openxmlformats.org/officeDocument/2006/relationships/hyperlink" Target="http://t.co/WeMvU9inFM" TargetMode="External" /><Relationship Id="rId60" Type="http://schemas.openxmlformats.org/officeDocument/2006/relationships/hyperlink" Target="http://t.co/HYHt1jO535" TargetMode="External" /><Relationship Id="rId61" Type="http://schemas.openxmlformats.org/officeDocument/2006/relationships/hyperlink" Target="http://t.co/PL5qEycHYo" TargetMode="External" /><Relationship Id="rId62" Type="http://schemas.openxmlformats.org/officeDocument/2006/relationships/hyperlink" Target="http://t.co/OBzeZ0hWgc" TargetMode="External" /><Relationship Id="rId63" Type="http://schemas.openxmlformats.org/officeDocument/2006/relationships/hyperlink" Target="https://t.co/fpCXDqFvEq" TargetMode="External" /><Relationship Id="rId64" Type="http://schemas.openxmlformats.org/officeDocument/2006/relationships/hyperlink" Target="https://t.co/NVDDJv0Bsa" TargetMode="External" /><Relationship Id="rId65" Type="http://schemas.openxmlformats.org/officeDocument/2006/relationships/hyperlink" Target="https://t.co/dZ6GvfpIwg" TargetMode="External" /><Relationship Id="rId66" Type="http://schemas.openxmlformats.org/officeDocument/2006/relationships/hyperlink" Target="http://www.uacrussia.ru/" TargetMode="External" /><Relationship Id="rId67" Type="http://schemas.openxmlformats.org/officeDocument/2006/relationships/hyperlink" Target="https://pbs.twimg.com/profile_banners/1023829232/1549973924" TargetMode="External" /><Relationship Id="rId68" Type="http://schemas.openxmlformats.org/officeDocument/2006/relationships/hyperlink" Target="https://pbs.twimg.com/profile_banners/25073877/1559860593" TargetMode="External" /><Relationship Id="rId69" Type="http://schemas.openxmlformats.org/officeDocument/2006/relationships/hyperlink" Target="https://pbs.twimg.com/profile_banners/141341662/1554324692" TargetMode="External" /><Relationship Id="rId70" Type="http://schemas.openxmlformats.org/officeDocument/2006/relationships/hyperlink" Target="https://pbs.twimg.com/profile_banners/20079730/1455833474" TargetMode="External" /><Relationship Id="rId71" Type="http://schemas.openxmlformats.org/officeDocument/2006/relationships/hyperlink" Target="https://pbs.twimg.com/profile_banners/3315960749/1555315643" TargetMode="External" /><Relationship Id="rId72" Type="http://schemas.openxmlformats.org/officeDocument/2006/relationships/hyperlink" Target="https://pbs.twimg.com/profile_banners/18164632/1553181500" TargetMode="External" /><Relationship Id="rId73" Type="http://schemas.openxmlformats.org/officeDocument/2006/relationships/hyperlink" Target="https://pbs.twimg.com/profile_banners/1070877486/1417511241" TargetMode="External" /><Relationship Id="rId74" Type="http://schemas.openxmlformats.org/officeDocument/2006/relationships/hyperlink" Target="https://pbs.twimg.com/profile_banners/3081191649/1427894848" TargetMode="External" /><Relationship Id="rId75" Type="http://schemas.openxmlformats.org/officeDocument/2006/relationships/hyperlink" Target="https://pbs.twimg.com/profile_banners/3437782151/1557743641" TargetMode="External" /><Relationship Id="rId76" Type="http://schemas.openxmlformats.org/officeDocument/2006/relationships/hyperlink" Target="https://pbs.twimg.com/profile_banners/70703740/1555639725" TargetMode="External" /><Relationship Id="rId77" Type="http://schemas.openxmlformats.org/officeDocument/2006/relationships/hyperlink" Target="https://pbs.twimg.com/profile_banners/4802098567/1484660165" TargetMode="External" /><Relationship Id="rId78" Type="http://schemas.openxmlformats.org/officeDocument/2006/relationships/hyperlink" Target="https://pbs.twimg.com/profile_banners/221827618/1559780812" TargetMode="External" /><Relationship Id="rId79" Type="http://schemas.openxmlformats.org/officeDocument/2006/relationships/hyperlink" Target="https://pbs.twimg.com/profile_banners/3945604403/1445870696" TargetMode="External" /><Relationship Id="rId80" Type="http://schemas.openxmlformats.org/officeDocument/2006/relationships/hyperlink" Target="https://pbs.twimg.com/profile_banners/1054759535922024449/1540317949" TargetMode="External" /><Relationship Id="rId81" Type="http://schemas.openxmlformats.org/officeDocument/2006/relationships/hyperlink" Target="https://pbs.twimg.com/profile_banners/890587587597021185/1551923615" TargetMode="External" /><Relationship Id="rId82" Type="http://schemas.openxmlformats.org/officeDocument/2006/relationships/hyperlink" Target="https://pbs.twimg.com/profile_banners/1133081921733439489/1559245241" TargetMode="External" /><Relationship Id="rId83" Type="http://schemas.openxmlformats.org/officeDocument/2006/relationships/hyperlink" Target="https://pbs.twimg.com/profile_banners/100560178/1447893788" TargetMode="External" /><Relationship Id="rId84" Type="http://schemas.openxmlformats.org/officeDocument/2006/relationships/hyperlink" Target="https://pbs.twimg.com/profile_banners/1884513522/1403268947" TargetMode="External" /><Relationship Id="rId85" Type="http://schemas.openxmlformats.org/officeDocument/2006/relationships/hyperlink" Target="https://pbs.twimg.com/profile_banners/34931611/1398698416" TargetMode="External" /><Relationship Id="rId86" Type="http://schemas.openxmlformats.org/officeDocument/2006/relationships/hyperlink" Target="https://pbs.twimg.com/profile_banners/310995601/1401224578" TargetMode="External" /><Relationship Id="rId87" Type="http://schemas.openxmlformats.org/officeDocument/2006/relationships/hyperlink" Target="https://pbs.twimg.com/profile_banners/194292301/1527093527" TargetMode="External" /><Relationship Id="rId88" Type="http://schemas.openxmlformats.org/officeDocument/2006/relationships/hyperlink" Target="https://pbs.twimg.com/profile_banners/1110164377716641792/1553771092" TargetMode="External" /><Relationship Id="rId89" Type="http://schemas.openxmlformats.org/officeDocument/2006/relationships/hyperlink" Target="https://pbs.twimg.com/profile_banners/408584727/1402655216" TargetMode="External" /><Relationship Id="rId90" Type="http://schemas.openxmlformats.org/officeDocument/2006/relationships/hyperlink" Target="https://pbs.twimg.com/profile_banners/14547107/1543306363" TargetMode="External" /><Relationship Id="rId91" Type="http://schemas.openxmlformats.org/officeDocument/2006/relationships/hyperlink" Target="https://pbs.twimg.com/profile_banners/17945475/1419008187" TargetMode="External" /><Relationship Id="rId92" Type="http://schemas.openxmlformats.org/officeDocument/2006/relationships/hyperlink" Target="https://pbs.twimg.com/profile_banners/285142622/1430903955" TargetMode="External" /><Relationship Id="rId93" Type="http://schemas.openxmlformats.org/officeDocument/2006/relationships/hyperlink" Target="https://pbs.twimg.com/profile_banners/91773259/1400625737" TargetMode="External" /><Relationship Id="rId94" Type="http://schemas.openxmlformats.org/officeDocument/2006/relationships/hyperlink" Target="https://pbs.twimg.com/profile_banners/2448909921/1396361690" TargetMode="External" /><Relationship Id="rId95" Type="http://schemas.openxmlformats.org/officeDocument/2006/relationships/hyperlink" Target="https://pbs.twimg.com/profile_banners/34732682/1543980880" TargetMode="External" /><Relationship Id="rId96" Type="http://schemas.openxmlformats.org/officeDocument/2006/relationships/hyperlink" Target="https://pbs.twimg.com/profile_banners/574618926/1457598841" TargetMode="External" /><Relationship Id="rId97" Type="http://schemas.openxmlformats.org/officeDocument/2006/relationships/hyperlink" Target="https://pbs.twimg.com/profile_banners/873674364495048704/1545214179" TargetMode="External" /><Relationship Id="rId98" Type="http://schemas.openxmlformats.org/officeDocument/2006/relationships/hyperlink" Target="https://pbs.twimg.com/profile_banners/844618541177425920/1499547351" TargetMode="External" /><Relationship Id="rId99" Type="http://schemas.openxmlformats.org/officeDocument/2006/relationships/hyperlink" Target="https://pbs.twimg.com/profile_banners/230668615/1528023144" TargetMode="External" /><Relationship Id="rId100" Type="http://schemas.openxmlformats.org/officeDocument/2006/relationships/hyperlink" Target="https://pbs.twimg.com/profile_banners/1227870055/1362494211" TargetMode="External" /><Relationship Id="rId101" Type="http://schemas.openxmlformats.org/officeDocument/2006/relationships/hyperlink" Target="https://pbs.twimg.com/profile_banners/281988463/1482388748" TargetMode="External" /><Relationship Id="rId102" Type="http://schemas.openxmlformats.org/officeDocument/2006/relationships/hyperlink" Target="https://pbs.twimg.com/profile_banners/219612711/1417983103" TargetMode="External" /><Relationship Id="rId103" Type="http://schemas.openxmlformats.org/officeDocument/2006/relationships/hyperlink" Target="https://pbs.twimg.com/profile_banners/990921945922330624/1525090141" TargetMode="External" /><Relationship Id="rId104" Type="http://schemas.openxmlformats.org/officeDocument/2006/relationships/hyperlink" Target="https://pbs.twimg.com/profile_banners/16012848/1376659919" TargetMode="External" /><Relationship Id="rId105" Type="http://schemas.openxmlformats.org/officeDocument/2006/relationships/hyperlink" Target="https://pbs.twimg.com/profile_banners/3379482095/1480698718" TargetMode="External" /><Relationship Id="rId106" Type="http://schemas.openxmlformats.org/officeDocument/2006/relationships/hyperlink" Target="https://pbs.twimg.com/profile_banners/240400039/1385496834" TargetMode="External" /><Relationship Id="rId107" Type="http://schemas.openxmlformats.org/officeDocument/2006/relationships/hyperlink" Target="https://pbs.twimg.com/profile_banners/82374223/1383483808" TargetMode="External" /><Relationship Id="rId108" Type="http://schemas.openxmlformats.org/officeDocument/2006/relationships/hyperlink" Target="https://pbs.twimg.com/profile_banners/52835522/1494709015" TargetMode="External" /><Relationship Id="rId109" Type="http://schemas.openxmlformats.org/officeDocument/2006/relationships/hyperlink" Target="https://pbs.twimg.com/profile_banners/724627187337433088/1504345793" TargetMode="External" /><Relationship Id="rId110" Type="http://schemas.openxmlformats.org/officeDocument/2006/relationships/hyperlink" Target="https://pbs.twimg.com/profile_banners/865848990520287232/1558205418" TargetMode="External" /><Relationship Id="rId111" Type="http://schemas.openxmlformats.org/officeDocument/2006/relationships/hyperlink" Target="https://pbs.twimg.com/profile_banners/591970782/1448404512" TargetMode="External" /><Relationship Id="rId112" Type="http://schemas.openxmlformats.org/officeDocument/2006/relationships/hyperlink" Target="https://pbs.twimg.com/profile_banners/2291392501/1501695311" TargetMode="External" /><Relationship Id="rId113" Type="http://schemas.openxmlformats.org/officeDocument/2006/relationships/hyperlink" Target="https://pbs.twimg.com/profile_banners/718002493/1530303046" TargetMode="External" /><Relationship Id="rId114" Type="http://schemas.openxmlformats.org/officeDocument/2006/relationships/hyperlink" Target="https://pbs.twimg.com/profile_banners/2248234718/1544474106" TargetMode="External" /><Relationship Id="rId115" Type="http://schemas.openxmlformats.org/officeDocument/2006/relationships/hyperlink" Target="https://pbs.twimg.com/profile_banners/1078716866426822656/1546021606" TargetMode="External" /><Relationship Id="rId116" Type="http://schemas.openxmlformats.org/officeDocument/2006/relationships/hyperlink" Target="https://pbs.twimg.com/profile_banners/3282019226/1527616142" TargetMode="External" /><Relationship Id="rId117" Type="http://schemas.openxmlformats.org/officeDocument/2006/relationships/hyperlink" Target="https://pbs.twimg.com/profile_banners/1101645969966465025/1558965631" TargetMode="External" /><Relationship Id="rId118" Type="http://schemas.openxmlformats.org/officeDocument/2006/relationships/hyperlink" Target="https://pbs.twimg.com/profile_banners/87818409/1542013526" TargetMode="External" /><Relationship Id="rId119" Type="http://schemas.openxmlformats.org/officeDocument/2006/relationships/hyperlink" Target="https://pbs.twimg.com/profile_banners/1819716762/1556442486" TargetMode="External" /><Relationship Id="rId120" Type="http://schemas.openxmlformats.org/officeDocument/2006/relationships/hyperlink" Target="https://pbs.twimg.com/profile_banners/167992673/1550024798" TargetMode="External" /><Relationship Id="rId121" Type="http://schemas.openxmlformats.org/officeDocument/2006/relationships/hyperlink" Target="https://pbs.twimg.com/profile_banners/4048105167/1514418489" TargetMode="External" /><Relationship Id="rId122" Type="http://schemas.openxmlformats.org/officeDocument/2006/relationships/hyperlink" Target="https://pbs.twimg.com/profile_banners/150795715/1398204799" TargetMode="External" /><Relationship Id="rId123" Type="http://schemas.openxmlformats.org/officeDocument/2006/relationships/hyperlink" Target="https://pbs.twimg.com/profile_banners/795645050415779842/1478534211" TargetMode="External" /><Relationship Id="rId124" Type="http://schemas.openxmlformats.org/officeDocument/2006/relationships/hyperlink" Target="https://pbs.twimg.com/profile_banners/1723508485/1380316223" TargetMode="External" /><Relationship Id="rId125" Type="http://schemas.openxmlformats.org/officeDocument/2006/relationships/hyperlink" Target="https://pbs.twimg.com/profile_banners/709761344057307136/1478377787" TargetMode="External" /><Relationship Id="rId126" Type="http://schemas.openxmlformats.org/officeDocument/2006/relationships/hyperlink" Target="https://pbs.twimg.com/profile_banners/35423310/1480793595" TargetMode="External" /><Relationship Id="rId127" Type="http://schemas.openxmlformats.org/officeDocument/2006/relationships/hyperlink" Target="https://pbs.twimg.com/profile_banners/884328319281442817/1514320644" TargetMode="External" /><Relationship Id="rId128" Type="http://schemas.openxmlformats.org/officeDocument/2006/relationships/hyperlink" Target="https://pbs.twimg.com/profile_banners/4815506038/1453124788" TargetMode="External" /><Relationship Id="rId129" Type="http://schemas.openxmlformats.org/officeDocument/2006/relationships/hyperlink" Target="https://pbs.twimg.com/profile_banners/34606262/1559546859" TargetMode="External" /><Relationship Id="rId130" Type="http://schemas.openxmlformats.org/officeDocument/2006/relationships/hyperlink" Target="https://pbs.twimg.com/profile_banners/781787418181656576/1475246640" TargetMode="External" /><Relationship Id="rId131" Type="http://schemas.openxmlformats.org/officeDocument/2006/relationships/hyperlink" Target="https://pbs.twimg.com/profile_banners/379629857/1555017877" TargetMode="External" /><Relationship Id="rId132" Type="http://schemas.openxmlformats.org/officeDocument/2006/relationships/hyperlink" Target="https://pbs.twimg.com/profile_banners/44783853/1508432767" TargetMode="External" /><Relationship Id="rId133" Type="http://schemas.openxmlformats.org/officeDocument/2006/relationships/hyperlink" Target="https://pbs.twimg.com/profile_banners/15647676/1551450208" TargetMode="External" /><Relationship Id="rId134" Type="http://schemas.openxmlformats.org/officeDocument/2006/relationships/hyperlink" Target="https://pbs.twimg.com/profile_banners/1620720727/1473639117" TargetMode="External" /><Relationship Id="rId135" Type="http://schemas.openxmlformats.org/officeDocument/2006/relationships/hyperlink" Target="https://pbs.twimg.com/profile_banners/375266713/1505672558" TargetMode="External" /><Relationship Id="rId136" Type="http://schemas.openxmlformats.org/officeDocument/2006/relationships/hyperlink" Target="https://pbs.twimg.com/profile_banners/2192408017/1488674936" TargetMode="External" /><Relationship Id="rId137" Type="http://schemas.openxmlformats.org/officeDocument/2006/relationships/hyperlink" Target="https://pbs.twimg.com/profile_banners/602539283/1411673502" TargetMode="External" /><Relationship Id="rId138" Type="http://schemas.openxmlformats.org/officeDocument/2006/relationships/hyperlink" Target="https://pbs.twimg.com/profile_banners/112730393/1348605648" TargetMode="External" /><Relationship Id="rId139" Type="http://schemas.openxmlformats.org/officeDocument/2006/relationships/hyperlink" Target="https://pbs.twimg.com/profile_banners/492967142/1395922530" TargetMode="External" /><Relationship Id="rId140" Type="http://schemas.openxmlformats.org/officeDocument/2006/relationships/hyperlink" Target="https://pbs.twimg.com/profile_banners/2912401403/1556518772" TargetMode="External" /><Relationship Id="rId141" Type="http://schemas.openxmlformats.org/officeDocument/2006/relationships/hyperlink" Target="https://pbs.twimg.com/profile_banners/4358972427/1516532276" TargetMode="External" /><Relationship Id="rId142" Type="http://schemas.openxmlformats.org/officeDocument/2006/relationships/hyperlink" Target="https://pbs.twimg.com/profile_banners/348316046/1438766037" TargetMode="External" /><Relationship Id="rId143" Type="http://schemas.openxmlformats.org/officeDocument/2006/relationships/hyperlink" Target="https://pbs.twimg.com/profile_banners/242937763/1558910705" TargetMode="External" /><Relationship Id="rId144" Type="http://schemas.openxmlformats.org/officeDocument/2006/relationships/hyperlink" Target="https://pbs.twimg.com/profile_banners/23372709/1457204841" TargetMode="External" /><Relationship Id="rId145" Type="http://schemas.openxmlformats.org/officeDocument/2006/relationships/hyperlink" Target="https://pbs.twimg.com/profile_banners/989574846148497408/1524768164" TargetMode="External" /><Relationship Id="rId146" Type="http://schemas.openxmlformats.org/officeDocument/2006/relationships/hyperlink" Target="https://pbs.twimg.com/profile_banners/3326550677/1508493561" TargetMode="External" /><Relationship Id="rId147" Type="http://schemas.openxmlformats.org/officeDocument/2006/relationships/hyperlink" Target="https://pbs.twimg.com/profile_banners/3660328812/1455127361"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2/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7/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4/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5/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2/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2/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6/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1/bg.gif" TargetMode="External" /><Relationship Id="rId194" Type="http://schemas.openxmlformats.org/officeDocument/2006/relationships/hyperlink" Target="http://abs.twimg.com/images/themes/theme7/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2/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3/bg.gif" TargetMode="External" /><Relationship Id="rId211" Type="http://schemas.openxmlformats.org/officeDocument/2006/relationships/hyperlink" Target="http://abs.twimg.com/images/themes/theme18/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5/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3/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pbs.twimg.com/profile_images/682457949202198528/jeebXkSM_normal.png" TargetMode="External" /><Relationship Id="rId232" Type="http://schemas.openxmlformats.org/officeDocument/2006/relationships/hyperlink" Target="http://pbs.twimg.com/profile_images/2827390014/7dacbba365c1292f5fd15a8cd78d3a1e_normal.png" TargetMode="External" /><Relationship Id="rId233" Type="http://schemas.openxmlformats.org/officeDocument/2006/relationships/hyperlink" Target="http://pbs.twimg.com/profile_images/874276197357596672/kUuht00m_normal.jpg" TargetMode="External" /><Relationship Id="rId234" Type="http://schemas.openxmlformats.org/officeDocument/2006/relationships/hyperlink" Target="http://pbs.twimg.com/profile_images/1107699126714560512/yS9PYkZ9_normal.png" TargetMode="External" /><Relationship Id="rId235" Type="http://schemas.openxmlformats.org/officeDocument/2006/relationships/hyperlink" Target="http://pbs.twimg.com/profile_images/877945160922955778/SyCtAv8R_normal.jpg" TargetMode="External" /><Relationship Id="rId236" Type="http://schemas.openxmlformats.org/officeDocument/2006/relationships/hyperlink" Target="http://pbs.twimg.com/profile_images/662400467276812288/JJkBT_8s_normal.jpg" TargetMode="External" /><Relationship Id="rId237" Type="http://schemas.openxmlformats.org/officeDocument/2006/relationships/hyperlink" Target="http://a0.twimg.com/profile_images/378800000129127674/750290a748ee786c54ad460ead1f1351_normal.jpeg" TargetMode="External" /><Relationship Id="rId238" Type="http://schemas.openxmlformats.org/officeDocument/2006/relationships/hyperlink" Target="http://pbs.twimg.com/profile_images/981148524871081984/IWcfPkQ5_normal.jpg" TargetMode="External" /><Relationship Id="rId239" Type="http://schemas.openxmlformats.org/officeDocument/2006/relationships/hyperlink" Target="http://pbs.twimg.com/profile_images/973566406733254657/B_dAPT7w_normal.jpg" TargetMode="External" /><Relationship Id="rId240" Type="http://schemas.openxmlformats.org/officeDocument/2006/relationships/hyperlink" Target="http://pbs.twimg.com/profile_images/915582967057088519/zQapXaDW_normal.jpg" TargetMode="External" /><Relationship Id="rId241" Type="http://schemas.openxmlformats.org/officeDocument/2006/relationships/hyperlink" Target="http://pbs.twimg.com/profile_images/574863427211952128/IVrGbA3X_normal.png" TargetMode="External" /><Relationship Id="rId242" Type="http://schemas.openxmlformats.org/officeDocument/2006/relationships/hyperlink" Target="http://pbs.twimg.com/profile_images/1128232574239768576/jd11YkC9_normal.png" TargetMode="External" /><Relationship Id="rId243" Type="http://schemas.openxmlformats.org/officeDocument/2006/relationships/hyperlink" Target="http://pbs.twimg.com/profile_images/1104069125377327104/J8SeNIQ2_normal.png" TargetMode="External" /><Relationship Id="rId244" Type="http://schemas.openxmlformats.org/officeDocument/2006/relationships/hyperlink" Target="http://pbs.twimg.com/profile_images/692611687581495296/Fbcv3g8r_normal.jpg" TargetMode="External" /><Relationship Id="rId245" Type="http://schemas.openxmlformats.org/officeDocument/2006/relationships/hyperlink" Target="http://abs.twimg.com/sticky/default_profile_images/default_profile_normal.png" TargetMode="External" /><Relationship Id="rId246" Type="http://schemas.openxmlformats.org/officeDocument/2006/relationships/hyperlink" Target="http://pbs.twimg.com/profile_images/1129890155106656259/DKXxB6Sk_normal.png" TargetMode="External" /><Relationship Id="rId247" Type="http://schemas.openxmlformats.org/officeDocument/2006/relationships/hyperlink" Target="http://pbs.twimg.com/profile_images/658655278284611588/KZloXaXj_normal.jpg" TargetMode="External" /><Relationship Id="rId248" Type="http://schemas.openxmlformats.org/officeDocument/2006/relationships/hyperlink" Target="http://pbs.twimg.com/profile_images/1054759639026491392/Dij4Ldgz_normal.jpg" TargetMode="External" /><Relationship Id="rId249" Type="http://schemas.openxmlformats.org/officeDocument/2006/relationships/hyperlink" Target="http://pbs.twimg.com/profile_images/1084899694877253633/t5ndh0Ga_normal.jpg" TargetMode="External" /><Relationship Id="rId250" Type="http://schemas.openxmlformats.org/officeDocument/2006/relationships/hyperlink" Target="http://pbs.twimg.com/profile_images/1133089178198138880/tek_Z7MZ_normal.png" TargetMode="External" /><Relationship Id="rId251" Type="http://schemas.openxmlformats.org/officeDocument/2006/relationships/hyperlink" Target="http://pbs.twimg.com/profile_images/858762561004634112/QKrnif1X_normal.jpg" TargetMode="External" /><Relationship Id="rId252" Type="http://schemas.openxmlformats.org/officeDocument/2006/relationships/hyperlink" Target="http://pbs.twimg.com/profile_images/378800000480784583/735927632e46db966519d6342e6d0f04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460802822888378368/k_akkniG_normal.jpeg" TargetMode="External" /><Relationship Id="rId255" Type="http://schemas.openxmlformats.org/officeDocument/2006/relationships/hyperlink" Target="http://pbs.twimg.com/profile_images/1739944167/logo2png_normal.png" TargetMode="External" /><Relationship Id="rId256" Type="http://schemas.openxmlformats.org/officeDocument/2006/relationships/hyperlink" Target="http://pbs.twimg.com/profile_images/1103160170069327873/b0TmHGMZ_normal.jpg" TargetMode="External" /><Relationship Id="rId257" Type="http://schemas.openxmlformats.org/officeDocument/2006/relationships/hyperlink" Target="http://pbs.twimg.com/profile_images/1111002360829145090/Z1fPXhB7_normal.png" TargetMode="External" /><Relationship Id="rId258" Type="http://schemas.openxmlformats.org/officeDocument/2006/relationships/hyperlink" Target="http://pbs.twimg.com/profile_images/916300452517548032/-sa6mqtD_normal.jpg" TargetMode="External" /><Relationship Id="rId259" Type="http://schemas.openxmlformats.org/officeDocument/2006/relationships/hyperlink" Target="http://pbs.twimg.com/profile_images/1078312590936363008/qobdJTw2_normal.jpg" TargetMode="External" /><Relationship Id="rId260" Type="http://schemas.openxmlformats.org/officeDocument/2006/relationships/hyperlink" Target="http://pbs.twimg.com/profile_images/659458928791556097/9dBpOa28_normal.jpg" TargetMode="External" /><Relationship Id="rId261" Type="http://schemas.openxmlformats.org/officeDocument/2006/relationships/hyperlink" Target="http://pbs.twimg.com/profile_images/810932589238358018/l1nnm2En_normal.jpg" TargetMode="External" /><Relationship Id="rId262" Type="http://schemas.openxmlformats.org/officeDocument/2006/relationships/hyperlink" Target="http://pbs.twimg.com/profile_images/737734626576207873/vwa-r8gW_normal.jpg" TargetMode="External" /><Relationship Id="rId263" Type="http://schemas.openxmlformats.org/officeDocument/2006/relationships/hyperlink" Target="http://pbs.twimg.com/profile_images/740127246883655680/-rqMxIoo_normal.jpg" TargetMode="External" /><Relationship Id="rId264" Type="http://schemas.openxmlformats.org/officeDocument/2006/relationships/hyperlink" Target="http://pbs.twimg.com/profile_images/1134568477140893696/_ENisHzy_normal.jpg" TargetMode="External" /><Relationship Id="rId265" Type="http://schemas.openxmlformats.org/officeDocument/2006/relationships/hyperlink" Target="http://pbs.twimg.com/profile_images/1061032778706251777/QWfS3_Y6_normal.jpg" TargetMode="External" /><Relationship Id="rId266" Type="http://schemas.openxmlformats.org/officeDocument/2006/relationships/hyperlink" Target="http://pbs.twimg.com/profile_images/521951002455330817/KniHcFjt_normal.jpeg" TargetMode="External" /><Relationship Id="rId267" Type="http://schemas.openxmlformats.org/officeDocument/2006/relationships/hyperlink" Target="http://pbs.twimg.com/profile_images/2201817545/Aline_Reiniche_photo_normal.JPG" TargetMode="External" /><Relationship Id="rId268" Type="http://schemas.openxmlformats.org/officeDocument/2006/relationships/hyperlink" Target="http://pbs.twimg.com/profile_images/1012633206158516224/KEYNNmK4_normal.jpg" TargetMode="External" /><Relationship Id="rId269" Type="http://schemas.openxmlformats.org/officeDocument/2006/relationships/hyperlink" Target="http://pbs.twimg.com/profile_images/1000871166213545984/giI92XpU_normal.jpg" TargetMode="External" /><Relationship Id="rId270" Type="http://schemas.openxmlformats.org/officeDocument/2006/relationships/hyperlink" Target="http://pbs.twimg.com/profile_images/883787806727782400/cmjxSR9T_normal.jpg" TargetMode="External" /><Relationship Id="rId271" Type="http://schemas.openxmlformats.org/officeDocument/2006/relationships/hyperlink" Target="http://pbs.twimg.com/profile_images/1115549118238216192/W7Jg0WP__normal.png" TargetMode="External" /><Relationship Id="rId272" Type="http://schemas.openxmlformats.org/officeDocument/2006/relationships/hyperlink" Target="http://pbs.twimg.com/profile_images/1003227889763004416/ya_cjzAV_normal.jpg" TargetMode="External" /><Relationship Id="rId273" Type="http://schemas.openxmlformats.org/officeDocument/2006/relationships/hyperlink" Target="http://pbs.twimg.com/profile_images/3342122715/0bf8771230005e9002b05b7647ccab49_normal.jpeg" TargetMode="External" /><Relationship Id="rId274" Type="http://schemas.openxmlformats.org/officeDocument/2006/relationships/hyperlink" Target="http://pbs.twimg.com/profile_images/969333094464540673/TRuri46p_normal.jpg" TargetMode="External" /><Relationship Id="rId275" Type="http://schemas.openxmlformats.org/officeDocument/2006/relationships/hyperlink" Target="http://pbs.twimg.com/profile_images/538393597859856385/0qlisk_o_normal.jpeg" TargetMode="External" /><Relationship Id="rId276" Type="http://schemas.openxmlformats.org/officeDocument/2006/relationships/hyperlink" Target="http://pbs.twimg.com/profile_images/990925995703185408/mBQ9-_np_normal.jpg" TargetMode="External" /><Relationship Id="rId277" Type="http://schemas.openxmlformats.org/officeDocument/2006/relationships/hyperlink" Target="http://pbs.twimg.com/profile_images/837056734740938753/g1yVdAOj_normal.jpg" TargetMode="External" /><Relationship Id="rId278" Type="http://schemas.openxmlformats.org/officeDocument/2006/relationships/hyperlink" Target="http://pbs.twimg.com/profile_images/994990855982329856/7gMOomil_normal.jpg" TargetMode="External" /><Relationship Id="rId279" Type="http://schemas.openxmlformats.org/officeDocument/2006/relationships/hyperlink" Target="http://pbs.twimg.com/profile_images/987187056714698752/TZfstHFo_normal.jpg" TargetMode="External" /><Relationship Id="rId280" Type="http://schemas.openxmlformats.org/officeDocument/2006/relationships/hyperlink" Target="http://pbs.twimg.com/profile_images/1136975776212049920/ur7oXKM9_normal.jpg" TargetMode="External" /><Relationship Id="rId281" Type="http://schemas.openxmlformats.org/officeDocument/2006/relationships/hyperlink" Target="http://pbs.twimg.com/profile_images/2670557334/68dc0cafa15441eaa151f531216af36e_normal.jpeg" TargetMode="External" /><Relationship Id="rId282" Type="http://schemas.openxmlformats.org/officeDocument/2006/relationships/hyperlink" Target="http://pbs.twimg.com/profile_images/1114639929777242114/2X4ft-dC_normal.jpg" TargetMode="External" /><Relationship Id="rId283" Type="http://schemas.openxmlformats.org/officeDocument/2006/relationships/hyperlink" Target="http://pbs.twimg.com/profile_images/3640096338/0b2ddc617722ef569a12e03300f3cf86_normal.png" TargetMode="External" /><Relationship Id="rId284" Type="http://schemas.openxmlformats.org/officeDocument/2006/relationships/hyperlink" Target="http://pbs.twimg.com/profile_images/863498495604424709/e9yw-msL_normal.jpg" TargetMode="External" /><Relationship Id="rId285" Type="http://schemas.openxmlformats.org/officeDocument/2006/relationships/hyperlink" Target="http://pbs.twimg.com/profile_images/886283178071207936/yXGShtXO_normal.jpg" TargetMode="External" /><Relationship Id="rId286" Type="http://schemas.openxmlformats.org/officeDocument/2006/relationships/hyperlink" Target="http://pbs.twimg.com/profile_images/866021782737780736/bMdZWls3_normal.jpg" TargetMode="External" /><Relationship Id="rId287" Type="http://schemas.openxmlformats.org/officeDocument/2006/relationships/hyperlink" Target="http://pbs.twimg.com/profile_images/1125474102683348992/Y0ydyHCv_normal.jpg" TargetMode="External" /><Relationship Id="rId288" Type="http://schemas.openxmlformats.org/officeDocument/2006/relationships/hyperlink" Target="http://pbs.twimg.com/profile_images/1068999840917540869/6KSF_-f6_normal.jpg" TargetMode="External" /><Relationship Id="rId289" Type="http://schemas.openxmlformats.org/officeDocument/2006/relationships/hyperlink" Target="http://pbs.twimg.com/profile_images/359415803/youtube-moskowitz_normal.gif" TargetMode="External" /><Relationship Id="rId290" Type="http://schemas.openxmlformats.org/officeDocument/2006/relationships/hyperlink" Target="http://pbs.twimg.com/profile_images/900568192640323584/98C5pgAe_normal.jpg" TargetMode="External" /><Relationship Id="rId291" Type="http://schemas.openxmlformats.org/officeDocument/2006/relationships/hyperlink" Target="http://pbs.twimg.com/profile_images/666302256854269952/D8yfNrEN_normal.png" TargetMode="External" /><Relationship Id="rId292" Type="http://schemas.openxmlformats.org/officeDocument/2006/relationships/hyperlink" Target="http://pbs.twimg.com/profile_images/1072225942955683840/8BsrCMaP_normal.jpg" TargetMode="External" /><Relationship Id="rId293" Type="http://schemas.openxmlformats.org/officeDocument/2006/relationships/hyperlink" Target="http://pbs.twimg.com/profile_images/1078718319459532801/V0FvvqRx_normal.jpg" TargetMode="External" /><Relationship Id="rId294" Type="http://schemas.openxmlformats.org/officeDocument/2006/relationships/hyperlink" Target="http://pbs.twimg.com/profile_images/1001520799403167749/HMm1ll1B_normal.jpg" TargetMode="External" /><Relationship Id="rId295" Type="http://schemas.openxmlformats.org/officeDocument/2006/relationships/hyperlink" Target="http://pbs.twimg.com/profile_images/1135918709510266880/DPFCs_nj_normal.jpg" TargetMode="External" /><Relationship Id="rId296" Type="http://schemas.openxmlformats.org/officeDocument/2006/relationships/hyperlink" Target="http://pbs.twimg.com/profile_images/1061907978633297921/aPuDuMXq_normal.jpg" TargetMode="External" /><Relationship Id="rId297" Type="http://schemas.openxmlformats.org/officeDocument/2006/relationships/hyperlink" Target="http://pbs.twimg.com/profile_images/992019361316720641/3-FsbwNY_normal.jpg" TargetMode="External" /><Relationship Id="rId298" Type="http://schemas.openxmlformats.org/officeDocument/2006/relationships/hyperlink" Target="http://pbs.twimg.com/profile_images/1073676720002215938/U6jvICj4_normal.jpg" TargetMode="External" /><Relationship Id="rId299" Type="http://schemas.openxmlformats.org/officeDocument/2006/relationships/hyperlink" Target="http://pbs.twimg.com/profile_images/658721974013829121/v3QWp35O_normal.jpg" TargetMode="External" /><Relationship Id="rId300" Type="http://schemas.openxmlformats.org/officeDocument/2006/relationships/hyperlink" Target="http://pbs.twimg.com/profile_images/720526895285145601/QnCGsRbz_normal.jpg" TargetMode="External" /><Relationship Id="rId301" Type="http://schemas.openxmlformats.org/officeDocument/2006/relationships/hyperlink" Target="http://pbs.twimg.com/profile_images/950970880/pink_flowers_-_pionies_normal.jpg" TargetMode="External" /><Relationship Id="rId302" Type="http://schemas.openxmlformats.org/officeDocument/2006/relationships/hyperlink" Target="http://pbs.twimg.com/profile_images/795655463647920128/82hQv4Bk_normal.jpg" TargetMode="External" /><Relationship Id="rId303" Type="http://schemas.openxmlformats.org/officeDocument/2006/relationships/hyperlink" Target="http://pbs.twimg.com/profile_images/378800000515897638/fcd053d0d3680883707a291232ed1eeb_normal.jpeg" TargetMode="External" /><Relationship Id="rId304" Type="http://schemas.openxmlformats.org/officeDocument/2006/relationships/hyperlink" Target="http://pbs.twimg.com/profile_images/1116316932377067520/Moa5kAm-_normal.jpg" TargetMode="External" /><Relationship Id="rId305" Type="http://schemas.openxmlformats.org/officeDocument/2006/relationships/hyperlink" Target="http://pbs.twimg.com/profile_images/805132397880680448/qffcb4F2_normal.jpg" TargetMode="External" /><Relationship Id="rId306" Type="http://schemas.openxmlformats.org/officeDocument/2006/relationships/hyperlink" Target="http://pbs.twimg.com/profile_images/936252115202211841/w8b6hTCS_normal.jpg" TargetMode="External" /><Relationship Id="rId307" Type="http://schemas.openxmlformats.org/officeDocument/2006/relationships/hyperlink" Target="http://pbs.twimg.com/profile_images/689082417777405953/BEEX-0Pt_normal.jpg" TargetMode="External" /><Relationship Id="rId308" Type="http://schemas.openxmlformats.org/officeDocument/2006/relationships/hyperlink" Target="http://pbs.twimg.com/profile_images/1083640358871932928/LtLmHSCT_normal.jpg" TargetMode="External" /><Relationship Id="rId309" Type="http://schemas.openxmlformats.org/officeDocument/2006/relationships/hyperlink" Target="http://pbs.twimg.com/profile_images/781809642171146240/q5_Ox2nx_normal.jpg" TargetMode="External" /><Relationship Id="rId310" Type="http://schemas.openxmlformats.org/officeDocument/2006/relationships/hyperlink" Target="http://pbs.twimg.com/profile_images/1106604735082254337/8KA-mbkP_normal.png" TargetMode="External" /><Relationship Id="rId311" Type="http://schemas.openxmlformats.org/officeDocument/2006/relationships/hyperlink" Target="http://pbs.twimg.com/profile_images/567350542326718464/FXOsgyA7_normal.jpeg" TargetMode="External" /><Relationship Id="rId312" Type="http://schemas.openxmlformats.org/officeDocument/2006/relationships/hyperlink" Target="http://pbs.twimg.com/profile_images/888490452076437504/LjyWI52h_normal.jpg" TargetMode="External" /><Relationship Id="rId313" Type="http://schemas.openxmlformats.org/officeDocument/2006/relationships/hyperlink" Target="http://pbs.twimg.com/profile_images/763890431000088576/Wj5Fyy7x_normal.jpg" TargetMode="External" /><Relationship Id="rId314" Type="http://schemas.openxmlformats.org/officeDocument/2006/relationships/hyperlink" Target="http://pbs.twimg.com/profile_images/378800000660333340/947d1e7d8749f240207f6e07b8e70295_normal.jpeg" TargetMode="External" /><Relationship Id="rId315" Type="http://schemas.openxmlformats.org/officeDocument/2006/relationships/hyperlink" Target="http://pbs.twimg.com/profile_images/1045776487910166529/wiuesxUd_normal.jpg" TargetMode="External" /><Relationship Id="rId316" Type="http://schemas.openxmlformats.org/officeDocument/2006/relationships/hyperlink" Target="http://pbs.twimg.com/profile_images/909482173064994822/8tjNG-Ml_normal.jpg" TargetMode="External" /><Relationship Id="rId317" Type="http://schemas.openxmlformats.org/officeDocument/2006/relationships/hyperlink" Target="http://pbs.twimg.com/profile_images/975847938231623683/RXLakvfM_normal.jpg" TargetMode="External" /><Relationship Id="rId318" Type="http://schemas.openxmlformats.org/officeDocument/2006/relationships/hyperlink" Target="http://pbs.twimg.com/profile_images/838189113664679936/gAG-k6ds_normal.jpg" TargetMode="External" /><Relationship Id="rId319" Type="http://schemas.openxmlformats.org/officeDocument/2006/relationships/hyperlink" Target="http://pbs.twimg.com/profile_images/515222247288479745/o7nqMKZX_normal.jpeg" TargetMode="External" /><Relationship Id="rId320" Type="http://schemas.openxmlformats.org/officeDocument/2006/relationships/hyperlink" Target="http://pbs.twimg.com/profile_images/512854666624118784/E6RUax3z_normal.jpeg" TargetMode="External" /><Relationship Id="rId321" Type="http://schemas.openxmlformats.org/officeDocument/2006/relationships/hyperlink" Target="http://pbs.twimg.com/profile_images/509985124591468544/V95Td3ZK_normal.jpeg" TargetMode="External" /><Relationship Id="rId322" Type="http://schemas.openxmlformats.org/officeDocument/2006/relationships/hyperlink" Target="http://pbs.twimg.com/profile_images/1828739515/Nueva_imagen_normal.JPG" TargetMode="External" /><Relationship Id="rId323" Type="http://schemas.openxmlformats.org/officeDocument/2006/relationships/hyperlink" Target="http://pbs.twimg.com/profile_images/899654920298668034/QSm3xX66_normal.jpg" TargetMode="External" /><Relationship Id="rId324" Type="http://schemas.openxmlformats.org/officeDocument/2006/relationships/hyperlink" Target="http://pbs.twimg.com/profile_images/902935645798232065/Jadm3axW_normal.jpg" TargetMode="External" /><Relationship Id="rId325" Type="http://schemas.openxmlformats.org/officeDocument/2006/relationships/hyperlink" Target="http://pbs.twimg.com/profile_images/1477223829/logo_rod__CST_normal.jpg" TargetMode="External" /><Relationship Id="rId326" Type="http://schemas.openxmlformats.org/officeDocument/2006/relationships/hyperlink" Target="http://pbs.twimg.com/profile_images/919228101325938689/ms3JOnnw_normal.jpg" TargetMode="External" /><Relationship Id="rId327" Type="http://schemas.openxmlformats.org/officeDocument/2006/relationships/hyperlink" Target="http://abs.twimg.com/sticky/default_profile_images/default_profile_normal.png" TargetMode="External" /><Relationship Id="rId328" Type="http://schemas.openxmlformats.org/officeDocument/2006/relationships/hyperlink" Target="http://pbs.twimg.com/profile_images/1132779712885846016/ueOv3KGv_normal.jpg" TargetMode="External" /><Relationship Id="rId329" Type="http://schemas.openxmlformats.org/officeDocument/2006/relationships/hyperlink" Target="http://pbs.twimg.com/profile_images/706194752283275264/ONxgrTjs_normal.jpg" TargetMode="External" /><Relationship Id="rId330" Type="http://schemas.openxmlformats.org/officeDocument/2006/relationships/hyperlink" Target="http://pbs.twimg.com/profile_images/1070220146524995584/avYbFOdZ_normal.jpg" TargetMode="External" /><Relationship Id="rId331" Type="http://schemas.openxmlformats.org/officeDocument/2006/relationships/hyperlink" Target="http://pbs.twimg.com/profile_images/912960381689253888/mxUj0Cgf_normal.jpg" TargetMode="External" /><Relationship Id="rId332" Type="http://schemas.openxmlformats.org/officeDocument/2006/relationships/hyperlink" Target="http://pbs.twimg.com/profile_images/840245904607129600/ufWh30pd_normal.jpg" TargetMode="External" /><Relationship Id="rId333" Type="http://schemas.openxmlformats.org/officeDocument/2006/relationships/hyperlink" Target="https://twitter.com/realityinaction" TargetMode="External" /><Relationship Id="rId334" Type="http://schemas.openxmlformats.org/officeDocument/2006/relationships/hyperlink" Target="https://twitter.com/hhs" TargetMode="External" /><Relationship Id="rId335" Type="http://schemas.openxmlformats.org/officeDocument/2006/relationships/hyperlink" Target="https://twitter.com/realdonaldtrump" TargetMode="External" /><Relationship Id="rId336" Type="http://schemas.openxmlformats.org/officeDocument/2006/relationships/hyperlink" Target="https://twitter.com/chipotletweets" TargetMode="External" /><Relationship Id="rId337" Type="http://schemas.openxmlformats.org/officeDocument/2006/relationships/hyperlink" Target="https://twitter.com/kfox14" TargetMode="External" /><Relationship Id="rId338" Type="http://schemas.openxmlformats.org/officeDocument/2006/relationships/hyperlink" Target="https://twitter.com/ribolivier" TargetMode="External" /><Relationship Id="rId339" Type="http://schemas.openxmlformats.org/officeDocument/2006/relationships/hyperlink" Target="https://twitter.com/229" TargetMode="External" /><Relationship Id="rId340" Type="http://schemas.openxmlformats.org/officeDocument/2006/relationships/hyperlink" Target="https://twitter.com/ab_benin" TargetMode="External" /><Relationship Id="rId341" Type="http://schemas.openxmlformats.org/officeDocument/2006/relationships/hyperlink" Target="https://twitter.com/bbcafrique" TargetMode="External" /><Relationship Id="rId342" Type="http://schemas.openxmlformats.org/officeDocument/2006/relationships/hyperlink" Target="https://twitter.com/rfiafrique" TargetMode="External" /><Relationship Id="rId343" Type="http://schemas.openxmlformats.org/officeDocument/2006/relationships/hyperlink" Target="https://twitter.com/wasexo" TargetMode="External" /><Relationship Id="rId344" Type="http://schemas.openxmlformats.org/officeDocument/2006/relationships/hyperlink" Target="https://twitter.com/gouvbenin" TargetMode="External" /><Relationship Id="rId345" Type="http://schemas.openxmlformats.org/officeDocument/2006/relationships/hyperlink" Target="https://twitter.com/angeliquekidjo" TargetMode="External" /><Relationship Id="rId346" Type="http://schemas.openxmlformats.org/officeDocument/2006/relationships/hyperlink" Target="https://twitter.com/astrofiqhclub" TargetMode="External" /><Relationship Id="rId347" Type="http://schemas.openxmlformats.org/officeDocument/2006/relationships/hyperlink" Target="https://twitter.com/haydenarenasto1" TargetMode="External" /><Relationship Id="rId348" Type="http://schemas.openxmlformats.org/officeDocument/2006/relationships/hyperlink" Target="https://twitter.com/jannethsantos" TargetMode="External" /><Relationship Id="rId349" Type="http://schemas.openxmlformats.org/officeDocument/2006/relationships/hyperlink" Target="https://twitter.com/moncongordc" TargetMode="External" /><Relationship Id="rId350" Type="http://schemas.openxmlformats.org/officeDocument/2006/relationships/hyperlink" Target="https://twitter.com/shaynestatic" TargetMode="External" /><Relationship Id="rId351" Type="http://schemas.openxmlformats.org/officeDocument/2006/relationships/hyperlink" Target="https://twitter.com/stickemup_uk" TargetMode="External" /><Relationship Id="rId352" Type="http://schemas.openxmlformats.org/officeDocument/2006/relationships/hyperlink" Target="https://twitter.com/gamingcomhelper" TargetMode="External" /><Relationship Id="rId353" Type="http://schemas.openxmlformats.org/officeDocument/2006/relationships/hyperlink" Target="https://twitter.com/renerobichaud" TargetMode="External" /><Relationship Id="rId354" Type="http://schemas.openxmlformats.org/officeDocument/2006/relationships/hyperlink" Target="https://twitter.com/ceptbiro" TargetMode="External" /><Relationship Id="rId355" Type="http://schemas.openxmlformats.org/officeDocument/2006/relationships/hyperlink" Target="https://twitter.com/danandtami" TargetMode="External" /><Relationship Id="rId356" Type="http://schemas.openxmlformats.org/officeDocument/2006/relationships/hyperlink" Target="https://twitter.com/universal_ac" TargetMode="External" /><Relationship Id="rId357" Type="http://schemas.openxmlformats.org/officeDocument/2006/relationships/hyperlink" Target="https://twitter.com/codigo_tlaxcala" TargetMode="External" /><Relationship Id="rId358" Type="http://schemas.openxmlformats.org/officeDocument/2006/relationships/hyperlink" Target="https://twitter.com/coloncjc" TargetMode="External" /><Relationship Id="rId359" Type="http://schemas.openxmlformats.org/officeDocument/2006/relationships/hyperlink" Target="https://twitter.com/mmarketingit" TargetMode="External" /><Relationship Id="rId360" Type="http://schemas.openxmlformats.org/officeDocument/2006/relationships/hyperlink" Target="https://twitter.com/lorydoc87" TargetMode="External" /><Relationship Id="rId361" Type="http://schemas.openxmlformats.org/officeDocument/2006/relationships/hyperlink" Target="https://twitter.com/peggyanne" TargetMode="External" /><Relationship Id="rId362" Type="http://schemas.openxmlformats.org/officeDocument/2006/relationships/hyperlink" Target="https://twitter.com/stefanbielau" TargetMode="External" /><Relationship Id="rId363" Type="http://schemas.openxmlformats.org/officeDocument/2006/relationships/hyperlink" Target="https://twitter.com/rl_bln" TargetMode="External" /><Relationship Id="rId364" Type="http://schemas.openxmlformats.org/officeDocument/2006/relationships/hyperlink" Target="https://twitter.com/thomasbcn" TargetMode="External" /><Relationship Id="rId365" Type="http://schemas.openxmlformats.org/officeDocument/2006/relationships/hyperlink" Target="https://twitter.com/moshiblum" TargetMode="External" /><Relationship Id="rId366" Type="http://schemas.openxmlformats.org/officeDocument/2006/relationships/hyperlink" Target="https://twitter.com/tenablesecurity" TargetMode="External" /><Relationship Id="rId367" Type="http://schemas.openxmlformats.org/officeDocument/2006/relationships/hyperlink" Target="https://twitter.com/ce2wells" TargetMode="External" /><Relationship Id="rId368" Type="http://schemas.openxmlformats.org/officeDocument/2006/relationships/hyperlink" Target="https://twitter.com/anopke254" TargetMode="External" /><Relationship Id="rId369" Type="http://schemas.openxmlformats.org/officeDocument/2006/relationships/hyperlink" Target="https://twitter.com/alinereiniche" TargetMode="External" /><Relationship Id="rId370" Type="http://schemas.openxmlformats.org/officeDocument/2006/relationships/hyperlink" Target="https://twitter.com/afoutoug" TargetMode="External" /><Relationship Id="rId371" Type="http://schemas.openxmlformats.org/officeDocument/2006/relationships/hyperlink" Target="https://twitter.com/fabiodoun" TargetMode="External" /><Relationship Id="rId372" Type="http://schemas.openxmlformats.org/officeDocument/2006/relationships/hyperlink" Target="https://twitter.com/banoutobenin" TargetMode="External" /><Relationship Id="rId373" Type="http://schemas.openxmlformats.org/officeDocument/2006/relationships/hyperlink" Target="https://twitter.com/kingyherve" TargetMode="External" /><Relationship Id="rId374" Type="http://schemas.openxmlformats.org/officeDocument/2006/relationships/hyperlink" Target="https://twitter.com/bachllenas" TargetMode="External" /><Relationship Id="rId375" Type="http://schemas.openxmlformats.org/officeDocument/2006/relationships/hyperlink" Target="https://twitter.com/asoadmisalud" TargetMode="External" /><Relationship Id="rId376" Type="http://schemas.openxmlformats.org/officeDocument/2006/relationships/hyperlink" Target="https://twitter.com/capsbesq" TargetMode="External" /><Relationship Id="rId377" Type="http://schemas.openxmlformats.org/officeDocument/2006/relationships/hyperlink" Target="https://twitter.com/dcararach" TargetMode="External" /><Relationship Id="rId378" Type="http://schemas.openxmlformats.org/officeDocument/2006/relationships/hyperlink" Target="https://twitter.com/lbalcell19741" TargetMode="External" /><Relationship Id="rId379" Type="http://schemas.openxmlformats.org/officeDocument/2006/relationships/hyperlink" Target="https://twitter.com/thjodbjorn" TargetMode="External" /><Relationship Id="rId380" Type="http://schemas.openxmlformats.org/officeDocument/2006/relationships/hyperlink" Target="https://twitter.com/criscolungo" TargetMode="External" /><Relationship Id="rId381" Type="http://schemas.openxmlformats.org/officeDocument/2006/relationships/hyperlink" Target="https://twitter.com/mireiasansc" TargetMode="External" /><Relationship Id="rId382" Type="http://schemas.openxmlformats.org/officeDocument/2006/relationships/hyperlink" Target="https://twitter.com/arolassilvia" TargetMode="External" /><Relationship Id="rId383" Type="http://schemas.openxmlformats.org/officeDocument/2006/relationships/hyperlink" Target="https://twitter.com/wljones99" TargetMode="External" /><Relationship Id="rId384" Type="http://schemas.openxmlformats.org/officeDocument/2006/relationships/hyperlink" Target="https://twitter.com/carlosramosmeza" TargetMode="External" /><Relationship Id="rId385" Type="http://schemas.openxmlformats.org/officeDocument/2006/relationships/hyperlink" Target="https://twitter.com/doom_collector" TargetMode="External" /><Relationship Id="rId386" Type="http://schemas.openxmlformats.org/officeDocument/2006/relationships/hyperlink" Target="https://twitter.com/doublement" TargetMode="External" /><Relationship Id="rId387" Type="http://schemas.openxmlformats.org/officeDocument/2006/relationships/hyperlink" Target="https://twitter.com/hufmc" TargetMode="External" /><Relationship Id="rId388" Type="http://schemas.openxmlformats.org/officeDocument/2006/relationships/hyperlink" Target="https://twitter.com/finestresmarisa" TargetMode="External" /><Relationship Id="rId389" Type="http://schemas.openxmlformats.org/officeDocument/2006/relationships/hyperlink" Target="https://twitter.com/patriciamov" TargetMode="External" /><Relationship Id="rId390" Type="http://schemas.openxmlformats.org/officeDocument/2006/relationships/hyperlink" Target="https://twitter.com/sahori_anaheli" TargetMode="External" /><Relationship Id="rId391" Type="http://schemas.openxmlformats.org/officeDocument/2006/relationships/hyperlink" Target="https://twitter.com/jeremymoskowitz" TargetMode="External" /><Relationship Id="rId392" Type="http://schemas.openxmlformats.org/officeDocument/2006/relationships/hyperlink" Target="https://twitter.com/policypak" TargetMode="External" /><Relationship Id="rId393" Type="http://schemas.openxmlformats.org/officeDocument/2006/relationships/hyperlink" Target="https://twitter.com/_j_g" TargetMode="External" /><Relationship Id="rId394" Type="http://schemas.openxmlformats.org/officeDocument/2006/relationships/hyperlink" Target="https://twitter.com/pbpcoahuila1" TargetMode="External" /><Relationship Id="rId395" Type="http://schemas.openxmlformats.org/officeDocument/2006/relationships/hyperlink" Target="https://twitter.com/genote6" TargetMode="External" /><Relationship Id="rId396" Type="http://schemas.openxmlformats.org/officeDocument/2006/relationships/hyperlink" Target="https://twitter.com/cosplayfame" TargetMode="External" /><Relationship Id="rId397" Type="http://schemas.openxmlformats.org/officeDocument/2006/relationships/hyperlink" Target="https://twitter.com/e44e_en" TargetMode="External" /><Relationship Id="rId398" Type="http://schemas.openxmlformats.org/officeDocument/2006/relationships/hyperlink" Target="https://twitter.com/guardian" TargetMode="External" /><Relationship Id="rId399" Type="http://schemas.openxmlformats.org/officeDocument/2006/relationships/hyperlink" Target="https://twitter.com/webpalsgroup" TargetMode="External" /><Relationship Id="rId400" Type="http://schemas.openxmlformats.org/officeDocument/2006/relationships/hyperlink" Target="https://twitter.com/brwneyedamzn" TargetMode="External" /><Relationship Id="rId401" Type="http://schemas.openxmlformats.org/officeDocument/2006/relationships/hyperlink" Target="https://twitter.com/theasoproject" TargetMode="External" /><Relationship Id="rId402" Type="http://schemas.openxmlformats.org/officeDocument/2006/relationships/hyperlink" Target="https://twitter.com/indiedevdog" TargetMode="External" /><Relationship Id="rId403" Type="http://schemas.openxmlformats.org/officeDocument/2006/relationships/hyperlink" Target="https://twitter.com/your_sharona" TargetMode="External" /><Relationship Id="rId404" Type="http://schemas.openxmlformats.org/officeDocument/2006/relationships/hyperlink" Target="https://twitter.com/wfhgamejobs" TargetMode="External" /><Relationship Id="rId405" Type="http://schemas.openxmlformats.org/officeDocument/2006/relationships/hyperlink" Target="https://twitter.com/uandina_cusco" TargetMode="External" /><Relationship Id="rId406" Type="http://schemas.openxmlformats.org/officeDocument/2006/relationships/hyperlink" Target="https://twitter.com/gliderplocan" TargetMode="External" /><Relationship Id="rId407" Type="http://schemas.openxmlformats.org/officeDocument/2006/relationships/hyperlink" Target="https://twitter.com/plocan" TargetMode="External" /><Relationship Id="rId408" Type="http://schemas.openxmlformats.org/officeDocument/2006/relationships/hyperlink" Target="https://twitter.com/interreg_eu" TargetMode="External" /><Relationship Id="rId409" Type="http://schemas.openxmlformats.org/officeDocument/2006/relationships/hyperlink" Target="https://twitter.com/interregmac" TargetMode="External" /><Relationship Id="rId410" Type="http://schemas.openxmlformats.org/officeDocument/2006/relationships/hyperlink" Target="https://twitter.com/ulpgc" TargetMode="External" /><Relationship Id="rId411" Type="http://schemas.openxmlformats.org/officeDocument/2006/relationships/hyperlink" Target="https://twitter.com/_visitfunchal" TargetMode="External" /><Relationship Id="rId412" Type="http://schemas.openxmlformats.org/officeDocument/2006/relationships/hyperlink" Target="https://twitter.com/shiramstein" TargetMode="External" /><Relationship Id="rId413" Type="http://schemas.openxmlformats.org/officeDocument/2006/relationships/hyperlink" Target="https://twitter.com/hhsgov" TargetMode="External" /><Relationship Id="rId414" Type="http://schemas.openxmlformats.org/officeDocument/2006/relationships/hyperlink" Target="https://twitter.com/dhsgov" TargetMode="External" /><Relationship Id="rId415" Type="http://schemas.openxmlformats.org/officeDocument/2006/relationships/hyperlink" Target="https://twitter.com/michaelarossa" TargetMode="External" /><Relationship Id="rId416" Type="http://schemas.openxmlformats.org/officeDocument/2006/relationships/hyperlink" Target="https://twitter.com/alexruoff" TargetMode="External" /><Relationship Id="rId417" Type="http://schemas.openxmlformats.org/officeDocument/2006/relationships/hyperlink" Target="https://twitter.com/ongsanus" TargetMode="External" /><Relationship Id="rId418" Type="http://schemas.openxmlformats.org/officeDocument/2006/relationships/hyperlink" Target="https://twitter.com/memegnon" TargetMode="External" /><Relationship Id="rId419" Type="http://schemas.openxmlformats.org/officeDocument/2006/relationships/hyperlink" Target="https://twitter.com/agandannadge" TargetMode="External" /><Relationship Id="rId420" Type="http://schemas.openxmlformats.org/officeDocument/2006/relationships/hyperlink" Target="https://twitter.com/emawoho" TargetMode="External" /><Relationship Id="rId421" Type="http://schemas.openxmlformats.org/officeDocument/2006/relationships/hyperlink" Target="https://twitter.com/kafelagc" TargetMode="External" /><Relationship Id="rId422" Type="http://schemas.openxmlformats.org/officeDocument/2006/relationships/hyperlink" Target="https://twitter.com/llawgoch" TargetMode="External" /><Relationship Id="rId423" Type="http://schemas.openxmlformats.org/officeDocument/2006/relationships/hyperlink" Target="https://twitter.com/annibynwyrcymru" TargetMode="External" /><Relationship Id="rId424" Type="http://schemas.openxmlformats.org/officeDocument/2006/relationships/hyperlink" Target="https://twitter.com/seaus1" TargetMode="External" /><Relationship Id="rId425" Type="http://schemas.openxmlformats.org/officeDocument/2006/relationships/hyperlink" Target="https://twitter.com/hbellvitge" TargetMode="External" /><Relationship Id="rId426" Type="http://schemas.openxmlformats.org/officeDocument/2006/relationships/hyperlink" Target="https://twitter.com/gestiosanitaria" TargetMode="External" /><Relationship Id="rId427" Type="http://schemas.openxmlformats.org/officeDocument/2006/relationships/hyperlink" Target="https://twitter.com/csterrassa" TargetMode="External" /><Relationship Id="rId428" Type="http://schemas.openxmlformats.org/officeDocument/2006/relationships/hyperlink" Target="https://twitter.com/nupages" TargetMode="External" /><Relationship Id="rId429" Type="http://schemas.openxmlformats.org/officeDocument/2006/relationships/hyperlink" Target="https://twitter.com/montse78912840" TargetMode="External" /><Relationship Id="rId430" Type="http://schemas.openxmlformats.org/officeDocument/2006/relationships/hyperlink" Target="https://twitter.com/gerardorico_com" TargetMode="External" /><Relationship Id="rId431" Type="http://schemas.openxmlformats.org/officeDocument/2006/relationships/hyperlink" Target="https://twitter.com/davucci" TargetMode="External" /><Relationship Id="rId432" Type="http://schemas.openxmlformats.org/officeDocument/2006/relationships/hyperlink" Target="https://twitter.com/wonderfulweaboo" TargetMode="External" /><Relationship Id="rId433" Type="http://schemas.openxmlformats.org/officeDocument/2006/relationships/hyperlink" Target="https://twitter.com/uac_russia_eng" TargetMode="External" /><Relationship Id="rId434" Type="http://schemas.openxmlformats.org/officeDocument/2006/relationships/hyperlink" Target="https://twitter.com/douglaschongys" TargetMode="External" /><Relationship Id="rId435" Type="http://schemas.openxmlformats.org/officeDocument/2006/relationships/comments" Target="../comments2.xml" /><Relationship Id="rId436" Type="http://schemas.openxmlformats.org/officeDocument/2006/relationships/vmlDrawing" Target="../drawings/vmlDrawing2.vml" /><Relationship Id="rId437" Type="http://schemas.openxmlformats.org/officeDocument/2006/relationships/table" Target="../tables/table2.xml" /><Relationship Id="rId4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tickemup.store/" TargetMode="External" /><Relationship Id="rId2" Type="http://schemas.openxmlformats.org/officeDocument/2006/relationships/hyperlink" Target="http://www.uacrussia.ru/upload/market_outlook/Market_Outlook_2018-2037_eng.pdf" TargetMode="External" /><Relationship Id="rId3" Type="http://schemas.openxmlformats.org/officeDocument/2006/relationships/hyperlink" Target="http://uacrussia.ru/en/press-center/news/do-2037-goda-v-mire-budet-prodano-bolee-43-tysyach-novykh-grazhdanskikh-passazhirskikh-samoletov-oak" TargetMode="External" /><Relationship Id="rId4" Type="http://schemas.openxmlformats.org/officeDocument/2006/relationships/hyperlink" Target="https://www.instagram.com/p/ByvtVM2jzei/?igshid=rgwo8k3p5zzl" TargetMode="External" /><Relationship Id="rId5" Type="http://schemas.openxmlformats.org/officeDocument/2006/relationships/hyperlink" Target="https://www.instagram.com/p/Byvb1IxDxjA/?igshid=fdupmlq4g0ph" TargetMode="External" /><Relationship Id="rId6" Type="http://schemas.openxmlformats.org/officeDocument/2006/relationships/hyperlink" Target="https://www.instagram.com/p/ByvU-u1D118/?igshid=22qbrv9wptyz" TargetMode="External" /><Relationship Id="rId7" Type="http://schemas.openxmlformats.org/officeDocument/2006/relationships/hyperlink" Target="https://www.instagram.com/p/ByvJpmPDkI1/?igshid=1gyd57i6c4kb5" TargetMode="External" /><Relationship Id="rId8" Type="http://schemas.openxmlformats.org/officeDocument/2006/relationships/hyperlink" Target="http://src.bna.com/I3P" TargetMode="External" /><Relationship Id="rId9" Type="http://schemas.openxmlformats.org/officeDocument/2006/relationships/hyperlink" Target="https://www.theasoproject.com/blog/choosing-assets-for-your-uac-campaigns/?src=tw" TargetMode="External" /><Relationship Id="rId10" Type="http://schemas.openxmlformats.org/officeDocument/2006/relationships/hyperlink" Target="https://www.webpals.com/mobile/google-uac-best-practices/" TargetMode="External" /><Relationship Id="rId11" Type="http://schemas.openxmlformats.org/officeDocument/2006/relationships/hyperlink" Target="https://www.moncongo.com/announcement/uac-3" TargetMode="External" /><Relationship Id="rId12" Type="http://schemas.openxmlformats.org/officeDocument/2006/relationships/hyperlink" Target="https://null-byte.wonderhowto.com/how-to/bypass-uac-escalate-privileges-windows-using-metasploit-0196076/" TargetMode="External" /><Relationship Id="rId13" Type="http://schemas.openxmlformats.org/officeDocument/2006/relationships/hyperlink" Target="https://null-byte.wonderhowto.com/how-to/bypass-uac-escalate-privileges-windows-using-metasploit-0196076/?utm_medium=social&amp;utm_source=twitter&amp;utm_campaign=postfity&amp;utm_content=postfityf8968" TargetMode="External" /><Relationship Id="rId14" Type="http://schemas.openxmlformats.org/officeDocument/2006/relationships/hyperlink" Target="https://www.ahorainformate.com/2019/06/05/fgr-lamenta-fallecimiento-de-sub-oficial-ejecutada-afuera-de-guarderia-del-issste/" TargetMode="External" /><Relationship Id="rId15" Type="http://schemas.openxmlformats.org/officeDocument/2006/relationships/hyperlink" Target="http://www.americanbar.org/content/dam/aba/administrative/probono_public_service/ican/cila-probar-volunteer-flyer-v2.pdf" TargetMode="External" /><Relationship Id="rId16" Type="http://schemas.openxmlformats.org/officeDocument/2006/relationships/hyperlink" Target="https://www.instagram.com/doom_collector/p/BydorSsgfJc/?igshid=18jpjjha3w424" TargetMode="External" /><Relationship Id="rId17" Type="http://schemas.openxmlformats.org/officeDocument/2006/relationships/hyperlink" Target="https://www.iamellencooper.com/" TargetMode="External" /><Relationship Id="rId18" Type="http://schemas.openxmlformats.org/officeDocument/2006/relationships/hyperlink" Target="https://www.instagram.com/p/ByhF5Hvj4uP434H2ZADkiXwP8V2lo5d9o9quwI0/?igshid=1i1hwxbwjkxr8" TargetMode="External" /><Relationship Id="rId19" Type="http://schemas.openxmlformats.org/officeDocument/2006/relationships/hyperlink" Target="https://www.instagram.com/p/Bykn6IznLV0/?igshid=tt0kw6n5j11a" TargetMode="External" /><Relationship Id="rId20" Type="http://schemas.openxmlformats.org/officeDocument/2006/relationships/hyperlink" Target="https://www.instagram.com/p/Bykn6IznLV0/?igshid=1u5pm502mgvrz" TargetMode="External" /><Relationship Id="rId21" Type="http://schemas.openxmlformats.org/officeDocument/2006/relationships/hyperlink" Target="https://www.banouto.info/article/culture/20190604-bnin-danses-nationales-tradi-univers-un-festival-des-tudiants-de-l-eace--suivre/" TargetMode="External" /><Relationship Id="rId22" Type="http://schemas.openxmlformats.org/officeDocument/2006/relationships/hyperlink" Target="http://src.bna.com/I3P"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1506</v>
      </c>
      <c r="BB2" s="13" t="s">
        <v>1542</v>
      </c>
      <c r="BC2" s="13" t="s">
        <v>1543</v>
      </c>
      <c r="BD2" s="117" t="s">
        <v>2257</v>
      </c>
      <c r="BE2" s="117" t="s">
        <v>2258</v>
      </c>
      <c r="BF2" s="117" t="s">
        <v>2259</v>
      </c>
      <c r="BG2" s="117" t="s">
        <v>2260</v>
      </c>
      <c r="BH2" s="117" t="s">
        <v>2261</v>
      </c>
      <c r="BI2" s="117" t="s">
        <v>2262</v>
      </c>
      <c r="BJ2" s="117" t="s">
        <v>2263</v>
      </c>
      <c r="BK2" s="117" t="s">
        <v>2264</v>
      </c>
      <c r="BL2" s="117" t="s">
        <v>2265</v>
      </c>
    </row>
    <row r="3" spans="1:64" ht="15" customHeight="1">
      <c r="A3" s="64" t="s">
        <v>212</v>
      </c>
      <c r="B3" s="64" t="s">
        <v>284</v>
      </c>
      <c r="C3" s="65" t="s">
        <v>2312</v>
      </c>
      <c r="D3" s="66">
        <v>3</v>
      </c>
      <c r="E3" s="67" t="s">
        <v>132</v>
      </c>
      <c r="F3" s="68">
        <v>35</v>
      </c>
      <c r="G3" s="65"/>
      <c r="H3" s="69"/>
      <c r="I3" s="70"/>
      <c r="J3" s="70"/>
      <c r="K3" s="34" t="s">
        <v>65</v>
      </c>
      <c r="L3" s="71">
        <v>3</v>
      </c>
      <c r="M3" s="71"/>
      <c r="N3" s="72"/>
      <c r="O3" s="78" t="s">
        <v>314</v>
      </c>
      <c r="P3" s="80">
        <v>43620.34042824074</v>
      </c>
      <c r="Q3" s="78" t="s">
        <v>316</v>
      </c>
      <c r="R3" s="78"/>
      <c r="S3" s="78"/>
      <c r="T3" s="78" t="s">
        <v>425</v>
      </c>
      <c r="U3" s="78"/>
      <c r="V3" s="83" t="s">
        <v>507</v>
      </c>
      <c r="W3" s="80">
        <v>43620.34042824074</v>
      </c>
      <c r="X3" s="83" t="s">
        <v>554</v>
      </c>
      <c r="Y3" s="78"/>
      <c r="Z3" s="78"/>
      <c r="AA3" s="84" t="s">
        <v>638</v>
      </c>
      <c r="AB3" s="84" t="s">
        <v>722</v>
      </c>
      <c r="AC3" s="78" t="b">
        <v>0</v>
      </c>
      <c r="AD3" s="78">
        <v>1</v>
      </c>
      <c r="AE3" s="84" t="s">
        <v>726</v>
      </c>
      <c r="AF3" s="78" t="b">
        <v>0</v>
      </c>
      <c r="AG3" s="78" t="s">
        <v>732</v>
      </c>
      <c r="AH3" s="78"/>
      <c r="AI3" s="84" t="s">
        <v>727</v>
      </c>
      <c r="AJ3" s="78" t="b">
        <v>0</v>
      </c>
      <c r="AK3" s="78">
        <v>1</v>
      </c>
      <c r="AL3" s="84" t="s">
        <v>727</v>
      </c>
      <c r="AM3" s="78" t="s">
        <v>739</v>
      </c>
      <c r="AN3" s="78" t="b">
        <v>0</v>
      </c>
      <c r="AO3" s="84" t="s">
        <v>722</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8</v>
      </c>
      <c r="BD3" s="48"/>
      <c r="BE3" s="49"/>
      <c r="BF3" s="48"/>
      <c r="BG3" s="49"/>
      <c r="BH3" s="48"/>
      <c r="BI3" s="49"/>
      <c r="BJ3" s="48"/>
      <c r="BK3" s="49"/>
      <c r="BL3" s="48"/>
    </row>
    <row r="4" spans="1:64" ht="15" customHeight="1">
      <c r="A4" s="64" t="s">
        <v>212</v>
      </c>
      <c r="B4" s="64" t="s">
        <v>285</v>
      </c>
      <c r="C4" s="65" t="s">
        <v>2313</v>
      </c>
      <c r="D4" s="66">
        <v>10</v>
      </c>
      <c r="E4" s="67" t="s">
        <v>136</v>
      </c>
      <c r="F4" s="68">
        <v>12</v>
      </c>
      <c r="G4" s="65"/>
      <c r="H4" s="69"/>
      <c r="I4" s="70"/>
      <c r="J4" s="70"/>
      <c r="K4" s="34" t="s">
        <v>65</v>
      </c>
      <c r="L4" s="77">
        <v>4</v>
      </c>
      <c r="M4" s="77"/>
      <c r="N4" s="72"/>
      <c r="O4" s="79" t="s">
        <v>314</v>
      </c>
      <c r="P4" s="81">
        <v>43620.34042824074</v>
      </c>
      <c r="Q4" s="79" t="s">
        <v>316</v>
      </c>
      <c r="R4" s="79"/>
      <c r="S4" s="79"/>
      <c r="T4" s="79" t="s">
        <v>425</v>
      </c>
      <c r="U4" s="79"/>
      <c r="V4" s="82" t="s">
        <v>507</v>
      </c>
      <c r="W4" s="81">
        <v>43620.34042824074</v>
      </c>
      <c r="X4" s="82" t="s">
        <v>554</v>
      </c>
      <c r="Y4" s="79"/>
      <c r="Z4" s="79"/>
      <c r="AA4" s="85" t="s">
        <v>638</v>
      </c>
      <c r="AB4" s="85" t="s">
        <v>722</v>
      </c>
      <c r="AC4" s="79" t="b">
        <v>0</v>
      </c>
      <c r="AD4" s="79">
        <v>1</v>
      </c>
      <c r="AE4" s="85" t="s">
        <v>726</v>
      </c>
      <c r="AF4" s="79" t="b">
        <v>0</v>
      </c>
      <c r="AG4" s="79" t="s">
        <v>732</v>
      </c>
      <c r="AH4" s="79"/>
      <c r="AI4" s="85" t="s">
        <v>727</v>
      </c>
      <c r="AJ4" s="79" t="b">
        <v>0</v>
      </c>
      <c r="AK4" s="79">
        <v>1</v>
      </c>
      <c r="AL4" s="85" t="s">
        <v>727</v>
      </c>
      <c r="AM4" s="79" t="s">
        <v>739</v>
      </c>
      <c r="AN4" s="79" t="b">
        <v>0</v>
      </c>
      <c r="AO4" s="85" t="s">
        <v>722</v>
      </c>
      <c r="AP4" s="79" t="s">
        <v>176</v>
      </c>
      <c r="AQ4" s="79">
        <v>0</v>
      </c>
      <c r="AR4" s="79">
        <v>0</v>
      </c>
      <c r="AS4" s="79"/>
      <c r="AT4" s="79"/>
      <c r="AU4" s="79"/>
      <c r="AV4" s="79"/>
      <c r="AW4" s="79"/>
      <c r="AX4" s="79"/>
      <c r="AY4" s="79"/>
      <c r="AZ4" s="79"/>
      <c r="BA4">
        <v>2</v>
      </c>
      <c r="BB4" s="78" t="str">
        <f>REPLACE(INDEX(GroupVertices[Group],MATCH(Edges[[#This Row],[Vertex 1]],GroupVertices[Vertex],0)),1,1,"")</f>
        <v>8</v>
      </c>
      <c r="BC4" s="78" t="str">
        <f>REPLACE(INDEX(GroupVertices[Group],MATCH(Edges[[#This Row],[Vertex 2]],GroupVertices[Vertex],0)),1,1,"")</f>
        <v>8</v>
      </c>
      <c r="BD4" s="48"/>
      <c r="BE4" s="49"/>
      <c r="BF4" s="48"/>
      <c r="BG4" s="49"/>
      <c r="BH4" s="48"/>
      <c r="BI4" s="49"/>
      <c r="BJ4" s="48"/>
      <c r="BK4" s="49"/>
      <c r="BL4" s="48"/>
    </row>
    <row r="5" spans="1:64" ht="15">
      <c r="A5" s="64" t="s">
        <v>212</v>
      </c>
      <c r="B5" s="64" t="s">
        <v>285</v>
      </c>
      <c r="C5" s="65" t="s">
        <v>2313</v>
      </c>
      <c r="D5" s="66">
        <v>10</v>
      </c>
      <c r="E5" s="67" t="s">
        <v>136</v>
      </c>
      <c r="F5" s="68">
        <v>12</v>
      </c>
      <c r="G5" s="65"/>
      <c r="H5" s="69"/>
      <c r="I5" s="70"/>
      <c r="J5" s="70"/>
      <c r="K5" s="34" t="s">
        <v>65</v>
      </c>
      <c r="L5" s="77">
        <v>5</v>
      </c>
      <c r="M5" s="77"/>
      <c r="N5" s="72"/>
      <c r="O5" s="79" t="s">
        <v>314</v>
      </c>
      <c r="P5" s="81">
        <v>43620.54414351852</v>
      </c>
      <c r="Q5" s="79" t="s">
        <v>317</v>
      </c>
      <c r="R5" s="79"/>
      <c r="S5" s="79"/>
      <c r="T5" s="79" t="s">
        <v>426</v>
      </c>
      <c r="U5" s="79"/>
      <c r="V5" s="82" t="s">
        <v>507</v>
      </c>
      <c r="W5" s="81">
        <v>43620.54414351852</v>
      </c>
      <c r="X5" s="82" t="s">
        <v>555</v>
      </c>
      <c r="Y5" s="79"/>
      <c r="Z5" s="79"/>
      <c r="AA5" s="85" t="s">
        <v>639</v>
      </c>
      <c r="AB5" s="79"/>
      <c r="AC5" s="79" t="b">
        <v>0</v>
      </c>
      <c r="AD5" s="79">
        <v>0</v>
      </c>
      <c r="AE5" s="85" t="s">
        <v>727</v>
      </c>
      <c r="AF5" s="79" t="b">
        <v>0</v>
      </c>
      <c r="AG5" s="79" t="s">
        <v>732</v>
      </c>
      <c r="AH5" s="79"/>
      <c r="AI5" s="85" t="s">
        <v>727</v>
      </c>
      <c r="AJ5" s="79" t="b">
        <v>0</v>
      </c>
      <c r="AK5" s="79">
        <v>1</v>
      </c>
      <c r="AL5" s="85" t="s">
        <v>638</v>
      </c>
      <c r="AM5" s="79" t="s">
        <v>739</v>
      </c>
      <c r="AN5" s="79" t="b">
        <v>0</v>
      </c>
      <c r="AO5" s="85" t="s">
        <v>638</v>
      </c>
      <c r="AP5" s="79" t="s">
        <v>176</v>
      </c>
      <c r="AQ5" s="79">
        <v>0</v>
      </c>
      <c r="AR5" s="79">
        <v>0</v>
      </c>
      <c r="AS5" s="79"/>
      <c r="AT5" s="79"/>
      <c r="AU5" s="79"/>
      <c r="AV5" s="79"/>
      <c r="AW5" s="79"/>
      <c r="AX5" s="79"/>
      <c r="AY5" s="79"/>
      <c r="AZ5" s="79"/>
      <c r="BA5">
        <v>2</v>
      </c>
      <c r="BB5" s="78" t="str">
        <f>REPLACE(INDEX(GroupVertices[Group],MATCH(Edges[[#This Row],[Vertex 1]],GroupVertices[Vertex],0)),1,1,"")</f>
        <v>8</v>
      </c>
      <c r="BC5" s="78" t="str">
        <f>REPLACE(INDEX(GroupVertices[Group],MATCH(Edges[[#This Row],[Vertex 2]],GroupVertices[Vertex],0)),1,1,"")</f>
        <v>8</v>
      </c>
      <c r="BD5" s="48"/>
      <c r="BE5" s="49"/>
      <c r="BF5" s="48"/>
      <c r="BG5" s="49"/>
      <c r="BH5" s="48"/>
      <c r="BI5" s="49"/>
      <c r="BJ5" s="48"/>
      <c r="BK5" s="49"/>
      <c r="BL5" s="48"/>
    </row>
    <row r="6" spans="1:64" ht="15">
      <c r="A6" s="64" t="s">
        <v>212</v>
      </c>
      <c r="B6" s="64" t="s">
        <v>286</v>
      </c>
      <c r="C6" s="65" t="s">
        <v>2313</v>
      </c>
      <c r="D6" s="66">
        <v>10</v>
      </c>
      <c r="E6" s="67" t="s">
        <v>136</v>
      </c>
      <c r="F6" s="68">
        <v>12</v>
      </c>
      <c r="G6" s="65"/>
      <c r="H6" s="69"/>
      <c r="I6" s="70"/>
      <c r="J6" s="70"/>
      <c r="K6" s="34" t="s">
        <v>65</v>
      </c>
      <c r="L6" s="77">
        <v>6</v>
      </c>
      <c r="M6" s="77"/>
      <c r="N6" s="72"/>
      <c r="O6" s="79" t="s">
        <v>314</v>
      </c>
      <c r="P6" s="81">
        <v>43620.34042824074</v>
      </c>
      <c r="Q6" s="79" t="s">
        <v>316</v>
      </c>
      <c r="R6" s="79"/>
      <c r="S6" s="79"/>
      <c r="T6" s="79" t="s">
        <v>425</v>
      </c>
      <c r="U6" s="79"/>
      <c r="V6" s="82" t="s">
        <v>507</v>
      </c>
      <c r="W6" s="81">
        <v>43620.34042824074</v>
      </c>
      <c r="X6" s="82" t="s">
        <v>554</v>
      </c>
      <c r="Y6" s="79"/>
      <c r="Z6" s="79"/>
      <c r="AA6" s="85" t="s">
        <v>638</v>
      </c>
      <c r="AB6" s="85" t="s">
        <v>722</v>
      </c>
      <c r="AC6" s="79" t="b">
        <v>0</v>
      </c>
      <c r="AD6" s="79">
        <v>1</v>
      </c>
      <c r="AE6" s="85" t="s">
        <v>726</v>
      </c>
      <c r="AF6" s="79" t="b">
        <v>0</v>
      </c>
      <c r="AG6" s="79" t="s">
        <v>732</v>
      </c>
      <c r="AH6" s="79"/>
      <c r="AI6" s="85" t="s">
        <v>727</v>
      </c>
      <c r="AJ6" s="79" t="b">
        <v>0</v>
      </c>
      <c r="AK6" s="79">
        <v>1</v>
      </c>
      <c r="AL6" s="85" t="s">
        <v>727</v>
      </c>
      <c r="AM6" s="79" t="s">
        <v>739</v>
      </c>
      <c r="AN6" s="79" t="b">
        <v>0</v>
      </c>
      <c r="AO6" s="85" t="s">
        <v>722</v>
      </c>
      <c r="AP6" s="79" t="s">
        <v>176</v>
      </c>
      <c r="AQ6" s="79">
        <v>0</v>
      </c>
      <c r="AR6" s="79">
        <v>0</v>
      </c>
      <c r="AS6" s="79"/>
      <c r="AT6" s="79"/>
      <c r="AU6" s="79"/>
      <c r="AV6" s="79"/>
      <c r="AW6" s="79"/>
      <c r="AX6" s="79"/>
      <c r="AY6" s="79"/>
      <c r="AZ6" s="79"/>
      <c r="BA6">
        <v>2</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212</v>
      </c>
      <c r="B7" s="64" t="s">
        <v>286</v>
      </c>
      <c r="C7" s="65" t="s">
        <v>2313</v>
      </c>
      <c r="D7" s="66">
        <v>10</v>
      </c>
      <c r="E7" s="67" t="s">
        <v>136</v>
      </c>
      <c r="F7" s="68">
        <v>12</v>
      </c>
      <c r="G7" s="65"/>
      <c r="H7" s="69"/>
      <c r="I7" s="70"/>
      <c r="J7" s="70"/>
      <c r="K7" s="34" t="s">
        <v>65</v>
      </c>
      <c r="L7" s="77">
        <v>7</v>
      </c>
      <c r="M7" s="77"/>
      <c r="N7" s="72"/>
      <c r="O7" s="79" t="s">
        <v>314</v>
      </c>
      <c r="P7" s="81">
        <v>43620.54414351852</v>
      </c>
      <c r="Q7" s="79" t="s">
        <v>317</v>
      </c>
      <c r="R7" s="79"/>
      <c r="S7" s="79"/>
      <c r="T7" s="79" t="s">
        <v>426</v>
      </c>
      <c r="U7" s="79"/>
      <c r="V7" s="82" t="s">
        <v>507</v>
      </c>
      <c r="W7" s="81">
        <v>43620.54414351852</v>
      </c>
      <c r="X7" s="82" t="s">
        <v>555</v>
      </c>
      <c r="Y7" s="79"/>
      <c r="Z7" s="79"/>
      <c r="AA7" s="85" t="s">
        <v>639</v>
      </c>
      <c r="AB7" s="79"/>
      <c r="AC7" s="79" t="b">
        <v>0</v>
      </c>
      <c r="AD7" s="79">
        <v>0</v>
      </c>
      <c r="AE7" s="85" t="s">
        <v>727</v>
      </c>
      <c r="AF7" s="79" t="b">
        <v>0</v>
      </c>
      <c r="AG7" s="79" t="s">
        <v>732</v>
      </c>
      <c r="AH7" s="79"/>
      <c r="AI7" s="85" t="s">
        <v>727</v>
      </c>
      <c r="AJ7" s="79" t="b">
        <v>0</v>
      </c>
      <c r="AK7" s="79">
        <v>1</v>
      </c>
      <c r="AL7" s="85" t="s">
        <v>638</v>
      </c>
      <c r="AM7" s="79" t="s">
        <v>739</v>
      </c>
      <c r="AN7" s="79" t="b">
        <v>0</v>
      </c>
      <c r="AO7" s="85" t="s">
        <v>638</v>
      </c>
      <c r="AP7" s="79" t="s">
        <v>176</v>
      </c>
      <c r="AQ7" s="79">
        <v>0</v>
      </c>
      <c r="AR7" s="79">
        <v>0</v>
      </c>
      <c r="AS7" s="79"/>
      <c r="AT7" s="79"/>
      <c r="AU7" s="79"/>
      <c r="AV7" s="79"/>
      <c r="AW7" s="79"/>
      <c r="AX7" s="79"/>
      <c r="AY7" s="79"/>
      <c r="AZ7" s="79"/>
      <c r="BA7">
        <v>2</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212</v>
      </c>
      <c r="B8" s="64" t="s">
        <v>287</v>
      </c>
      <c r="C8" s="65" t="s">
        <v>2312</v>
      </c>
      <c r="D8" s="66">
        <v>3</v>
      </c>
      <c r="E8" s="67" t="s">
        <v>132</v>
      </c>
      <c r="F8" s="68">
        <v>35</v>
      </c>
      <c r="G8" s="65"/>
      <c r="H8" s="69"/>
      <c r="I8" s="70"/>
      <c r="J8" s="70"/>
      <c r="K8" s="34" t="s">
        <v>65</v>
      </c>
      <c r="L8" s="77">
        <v>8</v>
      </c>
      <c r="M8" s="77"/>
      <c r="N8" s="72"/>
      <c r="O8" s="79" t="s">
        <v>315</v>
      </c>
      <c r="P8" s="81">
        <v>43620.34042824074</v>
      </c>
      <c r="Q8" s="79" t="s">
        <v>316</v>
      </c>
      <c r="R8" s="79"/>
      <c r="S8" s="79"/>
      <c r="T8" s="79" t="s">
        <v>425</v>
      </c>
      <c r="U8" s="79"/>
      <c r="V8" s="82" t="s">
        <v>507</v>
      </c>
      <c r="W8" s="81">
        <v>43620.34042824074</v>
      </c>
      <c r="X8" s="82" t="s">
        <v>554</v>
      </c>
      <c r="Y8" s="79"/>
      <c r="Z8" s="79"/>
      <c r="AA8" s="85" t="s">
        <v>638</v>
      </c>
      <c r="AB8" s="85" t="s">
        <v>722</v>
      </c>
      <c r="AC8" s="79" t="b">
        <v>0</v>
      </c>
      <c r="AD8" s="79">
        <v>1</v>
      </c>
      <c r="AE8" s="85" t="s">
        <v>726</v>
      </c>
      <c r="AF8" s="79" t="b">
        <v>0</v>
      </c>
      <c r="AG8" s="79" t="s">
        <v>732</v>
      </c>
      <c r="AH8" s="79"/>
      <c r="AI8" s="85" t="s">
        <v>727</v>
      </c>
      <c r="AJ8" s="79" t="b">
        <v>0</v>
      </c>
      <c r="AK8" s="79">
        <v>1</v>
      </c>
      <c r="AL8" s="85" t="s">
        <v>727</v>
      </c>
      <c r="AM8" s="79" t="s">
        <v>739</v>
      </c>
      <c r="AN8" s="79" t="b">
        <v>0</v>
      </c>
      <c r="AO8" s="85" t="s">
        <v>722</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0</v>
      </c>
      <c r="BE8" s="49">
        <v>0</v>
      </c>
      <c r="BF8" s="48">
        <v>0</v>
      </c>
      <c r="BG8" s="49">
        <v>0</v>
      </c>
      <c r="BH8" s="48">
        <v>0</v>
      </c>
      <c r="BI8" s="49">
        <v>0</v>
      </c>
      <c r="BJ8" s="48">
        <v>37</v>
      </c>
      <c r="BK8" s="49">
        <v>100</v>
      </c>
      <c r="BL8" s="48">
        <v>37</v>
      </c>
    </row>
    <row r="9" spans="1:64" ht="15">
      <c r="A9" s="64" t="s">
        <v>212</v>
      </c>
      <c r="B9" s="64" t="s">
        <v>287</v>
      </c>
      <c r="C9" s="65" t="s">
        <v>2312</v>
      </c>
      <c r="D9" s="66">
        <v>3</v>
      </c>
      <c r="E9" s="67" t="s">
        <v>132</v>
      </c>
      <c r="F9" s="68">
        <v>35</v>
      </c>
      <c r="G9" s="65"/>
      <c r="H9" s="69"/>
      <c r="I9" s="70"/>
      <c r="J9" s="70"/>
      <c r="K9" s="34" t="s">
        <v>65</v>
      </c>
      <c r="L9" s="77">
        <v>9</v>
      </c>
      <c r="M9" s="77"/>
      <c r="N9" s="72"/>
      <c r="O9" s="79" t="s">
        <v>314</v>
      </c>
      <c r="P9" s="81">
        <v>43620.54414351852</v>
      </c>
      <c r="Q9" s="79" t="s">
        <v>317</v>
      </c>
      <c r="R9" s="79"/>
      <c r="S9" s="79"/>
      <c r="T9" s="79" t="s">
        <v>426</v>
      </c>
      <c r="U9" s="79"/>
      <c r="V9" s="82" t="s">
        <v>507</v>
      </c>
      <c r="W9" s="81">
        <v>43620.54414351852</v>
      </c>
      <c r="X9" s="82" t="s">
        <v>555</v>
      </c>
      <c r="Y9" s="79"/>
      <c r="Z9" s="79"/>
      <c r="AA9" s="85" t="s">
        <v>639</v>
      </c>
      <c r="AB9" s="79"/>
      <c r="AC9" s="79" t="b">
        <v>0</v>
      </c>
      <c r="AD9" s="79">
        <v>0</v>
      </c>
      <c r="AE9" s="85" t="s">
        <v>727</v>
      </c>
      <c r="AF9" s="79" t="b">
        <v>0</v>
      </c>
      <c r="AG9" s="79" t="s">
        <v>732</v>
      </c>
      <c r="AH9" s="79"/>
      <c r="AI9" s="85" t="s">
        <v>727</v>
      </c>
      <c r="AJ9" s="79" t="b">
        <v>0</v>
      </c>
      <c r="AK9" s="79">
        <v>1</v>
      </c>
      <c r="AL9" s="85" t="s">
        <v>638</v>
      </c>
      <c r="AM9" s="79" t="s">
        <v>739</v>
      </c>
      <c r="AN9" s="79" t="b">
        <v>0</v>
      </c>
      <c r="AO9" s="85" t="s">
        <v>638</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v>0</v>
      </c>
      <c r="BE9" s="49">
        <v>0</v>
      </c>
      <c r="BF9" s="48">
        <v>0</v>
      </c>
      <c r="BG9" s="49">
        <v>0</v>
      </c>
      <c r="BH9" s="48">
        <v>0</v>
      </c>
      <c r="BI9" s="49">
        <v>0</v>
      </c>
      <c r="BJ9" s="48">
        <v>20</v>
      </c>
      <c r="BK9" s="49">
        <v>100</v>
      </c>
      <c r="BL9" s="48">
        <v>20</v>
      </c>
    </row>
    <row r="10" spans="1:64" ht="15">
      <c r="A10" s="64" t="s">
        <v>213</v>
      </c>
      <c r="B10" s="64" t="s">
        <v>288</v>
      </c>
      <c r="C10" s="65" t="s">
        <v>2312</v>
      </c>
      <c r="D10" s="66">
        <v>3</v>
      </c>
      <c r="E10" s="67" t="s">
        <v>132</v>
      </c>
      <c r="F10" s="68">
        <v>35</v>
      </c>
      <c r="G10" s="65"/>
      <c r="H10" s="69"/>
      <c r="I10" s="70"/>
      <c r="J10" s="70"/>
      <c r="K10" s="34" t="s">
        <v>65</v>
      </c>
      <c r="L10" s="77">
        <v>10</v>
      </c>
      <c r="M10" s="77"/>
      <c r="N10" s="72"/>
      <c r="O10" s="79" t="s">
        <v>314</v>
      </c>
      <c r="P10" s="81">
        <v>43620.594189814816</v>
      </c>
      <c r="Q10" s="79" t="s">
        <v>318</v>
      </c>
      <c r="R10" s="82" t="s">
        <v>385</v>
      </c>
      <c r="S10" s="79" t="s">
        <v>410</v>
      </c>
      <c r="T10" s="79" t="s">
        <v>427</v>
      </c>
      <c r="U10" s="79"/>
      <c r="V10" s="82" t="s">
        <v>508</v>
      </c>
      <c r="W10" s="81">
        <v>43620.594189814816</v>
      </c>
      <c r="X10" s="82" t="s">
        <v>556</v>
      </c>
      <c r="Y10" s="79"/>
      <c r="Z10" s="79"/>
      <c r="AA10" s="85" t="s">
        <v>640</v>
      </c>
      <c r="AB10" s="79"/>
      <c r="AC10" s="79" t="b">
        <v>0</v>
      </c>
      <c r="AD10" s="79">
        <v>0</v>
      </c>
      <c r="AE10" s="85" t="s">
        <v>727</v>
      </c>
      <c r="AF10" s="79" t="b">
        <v>0</v>
      </c>
      <c r="AG10" s="79" t="s">
        <v>733</v>
      </c>
      <c r="AH10" s="79"/>
      <c r="AI10" s="85" t="s">
        <v>727</v>
      </c>
      <c r="AJ10" s="79" t="b">
        <v>0</v>
      </c>
      <c r="AK10" s="79">
        <v>0</v>
      </c>
      <c r="AL10" s="85" t="s">
        <v>727</v>
      </c>
      <c r="AM10" s="79" t="s">
        <v>740</v>
      </c>
      <c r="AN10" s="79" t="b">
        <v>0</v>
      </c>
      <c r="AO10" s="85" t="s">
        <v>640</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289</v>
      </c>
      <c r="C11" s="65" t="s">
        <v>2312</v>
      </c>
      <c r="D11" s="66">
        <v>3</v>
      </c>
      <c r="E11" s="67" t="s">
        <v>132</v>
      </c>
      <c r="F11" s="68">
        <v>35</v>
      </c>
      <c r="G11" s="65"/>
      <c r="H11" s="69"/>
      <c r="I11" s="70"/>
      <c r="J11" s="70"/>
      <c r="K11" s="34" t="s">
        <v>65</v>
      </c>
      <c r="L11" s="77">
        <v>11</v>
      </c>
      <c r="M11" s="77"/>
      <c r="N11" s="72"/>
      <c r="O11" s="79" t="s">
        <v>314</v>
      </c>
      <c r="P11" s="81">
        <v>43620.594189814816</v>
      </c>
      <c r="Q11" s="79" t="s">
        <v>318</v>
      </c>
      <c r="R11" s="82" t="s">
        <v>385</v>
      </c>
      <c r="S11" s="79" t="s">
        <v>410</v>
      </c>
      <c r="T11" s="79" t="s">
        <v>427</v>
      </c>
      <c r="U11" s="79"/>
      <c r="V11" s="82" t="s">
        <v>508</v>
      </c>
      <c r="W11" s="81">
        <v>43620.594189814816</v>
      </c>
      <c r="X11" s="82" t="s">
        <v>556</v>
      </c>
      <c r="Y11" s="79"/>
      <c r="Z11" s="79"/>
      <c r="AA11" s="85" t="s">
        <v>640</v>
      </c>
      <c r="AB11" s="79"/>
      <c r="AC11" s="79" t="b">
        <v>0</v>
      </c>
      <c r="AD11" s="79">
        <v>0</v>
      </c>
      <c r="AE11" s="85" t="s">
        <v>727</v>
      </c>
      <c r="AF11" s="79" t="b">
        <v>0</v>
      </c>
      <c r="AG11" s="79" t="s">
        <v>733</v>
      </c>
      <c r="AH11" s="79"/>
      <c r="AI11" s="85" t="s">
        <v>727</v>
      </c>
      <c r="AJ11" s="79" t="b">
        <v>0</v>
      </c>
      <c r="AK11" s="79">
        <v>0</v>
      </c>
      <c r="AL11" s="85" t="s">
        <v>727</v>
      </c>
      <c r="AM11" s="79" t="s">
        <v>740</v>
      </c>
      <c r="AN11" s="79" t="b">
        <v>0</v>
      </c>
      <c r="AO11" s="85" t="s">
        <v>640</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290</v>
      </c>
      <c r="C12" s="65" t="s">
        <v>2312</v>
      </c>
      <c r="D12" s="66">
        <v>3</v>
      </c>
      <c r="E12" s="67" t="s">
        <v>132</v>
      </c>
      <c r="F12" s="68">
        <v>35</v>
      </c>
      <c r="G12" s="65"/>
      <c r="H12" s="69"/>
      <c r="I12" s="70"/>
      <c r="J12" s="70"/>
      <c r="K12" s="34" t="s">
        <v>65</v>
      </c>
      <c r="L12" s="77">
        <v>12</v>
      </c>
      <c r="M12" s="77"/>
      <c r="N12" s="72"/>
      <c r="O12" s="79" t="s">
        <v>314</v>
      </c>
      <c r="P12" s="81">
        <v>43620.594189814816</v>
      </c>
      <c r="Q12" s="79" t="s">
        <v>318</v>
      </c>
      <c r="R12" s="82" t="s">
        <v>385</v>
      </c>
      <c r="S12" s="79" t="s">
        <v>410</v>
      </c>
      <c r="T12" s="79" t="s">
        <v>427</v>
      </c>
      <c r="U12" s="79"/>
      <c r="V12" s="82" t="s">
        <v>508</v>
      </c>
      <c r="W12" s="81">
        <v>43620.594189814816</v>
      </c>
      <c r="X12" s="82" t="s">
        <v>556</v>
      </c>
      <c r="Y12" s="79"/>
      <c r="Z12" s="79"/>
      <c r="AA12" s="85" t="s">
        <v>640</v>
      </c>
      <c r="AB12" s="79"/>
      <c r="AC12" s="79" t="b">
        <v>0</v>
      </c>
      <c r="AD12" s="79">
        <v>0</v>
      </c>
      <c r="AE12" s="85" t="s">
        <v>727</v>
      </c>
      <c r="AF12" s="79" t="b">
        <v>0</v>
      </c>
      <c r="AG12" s="79" t="s">
        <v>733</v>
      </c>
      <c r="AH12" s="79"/>
      <c r="AI12" s="85" t="s">
        <v>727</v>
      </c>
      <c r="AJ12" s="79" t="b">
        <v>0</v>
      </c>
      <c r="AK12" s="79">
        <v>0</v>
      </c>
      <c r="AL12" s="85" t="s">
        <v>727</v>
      </c>
      <c r="AM12" s="79" t="s">
        <v>740</v>
      </c>
      <c r="AN12" s="79" t="b">
        <v>0</v>
      </c>
      <c r="AO12" s="85" t="s">
        <v>640</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291</v>
      </c>
      <c r="C13" s="65" t="s">
        <v>2312</v>
      </c>
      <c r="D13" s="66">
        <v>3</v>
      </c>
      <c r="E13" s="67" t="s">
        <v>132</v>
      </c>
      <c r="F13" s="68">
        <v>35</v>
      </c>
      <c r="G13" s="65"/>
      <c r="H13" s="69"/>
      <c r="I13" s="70"/>
      <c r="J13" s="70"/>
      <c r="K13" s="34" t="s">
        <v>65</v>
      </c>
      <c r="L13" s="77">
        <v>13</v>
      </c>
      <c r="M13" s="77"/>
      <c r="N13" s="72"/>
      <c r="O13" s="79" t="s">
        <v>314</v>
      </c>
      <c r="P13" s="81">
        <v>43620.594189814816</v>
      </c>
      <c r="Q13" s="79" t="s">
        <v>318</v>
      </c>
      <c r="R13" s="82" t="s">
        <v>385</v>
      </c>
      <c r="S13" s="79" t="s">
        <v>410</v>
      </c>
      <c r="T13" s="79" t="s">
        <v>427</v>
      </c>
      <c r="U13" s="79"/>
      <c r="V13" s="82" t="s">
        <v>508</v>
      </c>
      <c r="W13" s="81">
        <v>43620.594189814816</v>
      </c>
      <c r="X13" s="82" t="s">
        <v>556</v>
      </c>
      <c r="Y13" s="79"/>
      <c r="Z13" s="79"/>
      <c r="AA13" s="85" t="s">
        <v>640</v>
      </c>
      <c r="AB13" s="79"/>
      <c r="AC13" s="79" t="b">
        <v>0</v>
      </c>
      <c r="AD13" s="79">
        <v>0</v>
      </c>
      <c r="AE13" s="85" t="s">
        <v>727</v>
      </c>
      <c r="AF13" s="79" t="b">
        <v>0</v>
      </c>
      <c r="AG13" s="79" t="s">
        <v>733</v>
      </c>
      <c r="AH13" s="79"/>
      <c r="AI13" s="85" t="s">
        <v>727</v>
      </c>
      <c r="AJ13" s="79" t="b">
        <v>0</v>
      </c>
      <c r="AK13" s="79">
        <v>0</v>
      </c>
      <c r="AL13" s="85" t="s">
        <v>727</v>
      </c>
      <c r="AM13" s="79" t="s">
        <v>740</v>
      </c>
      <c r="AN13" s="79" t="b">
        <v>0</v>
      </c>
      <c r="AO13" s="85" t="s">
        <v>640</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292</v>
      </c>
      <c r="C14" s="65" t="s">
        <v>2312</v>
      </c>
      <c r="D14" s="66">
        <v>3</v>
      </c>
      <c r="E14" s="67" t="s">
        <v>132</v>
      </c>
      <c r="F14" s="68">
        <v>35</v>
      </c>
      <c r="G14" s="65"/>
      <c r="H14" s="69"/>
      <c r="I14" s="70"/>
      <c r="J14" s="70"/>
      <c r="K14" s="34" t="s">
        <v>65</v>
      </c>
      <c r="L14" s="77">
        <v>14</v>
      </c>
      <c r="M14" s="77"/>
      <c r="N14" s="72"/>
      <c r="O14" s="79" t="s">
        <v>314</v>
      </c>
      <c r="P14" s="81">
        <v>43620.594189814816</v>
      </c>
      <c r="Q14" s="79" t="s">
        <v>318</v>
      </c>
      <c r="R14" s="82" t="s">
        <v>385</v>
      </c>
      <c r="S14" s="79" t="s">
        <v>410</v>
      </c>
      <c r="T14" s="79" t="s">
        <v>427</v>
      </c>
      <c r="U14" s="79"/>
      <c r="V14" s="82" t="s">
        <v>508</v>
      </c>
      <c r="W14" s="81">
        <v>43620.594189814816</v>
      </c>
      <c r="X14" s="82" t="s">
        <v>556</v>
      </c>
      <c r="Y14" s="79"/>
      <c r="Z14" s="79"/>
      <c r="AA14" s="85" t="s">
        <v>640</v>
      </c>
      <c r="AB14" s="79"/>
      <c r="AC14" s="79" t="b">
        <v>0</v>
      </c>
      <c r="AD14" s="79">
        <v>0</v>
      </c>
      <c r="AE14" s="85" t="s">
        <v>727</v>
      </c>
      <c r="AF14" s="79" t="b">
        <v>0</v>
      </c>
      <c r="AG14" s="79" t="s">
        <v>733</v>
      </c>
      <c r="AH14" s="79"/>
      <c r="AI14" s="85" t="s">
        <v>727</v>
      </c>
      <c r="AJ14" s="79" t="b">
        <v>0</v>
      </c>
      <c r="AK14" s="79">
        <v>0</v>
      </c>
      <c r="AL14" s="85" t="s">
        <v>727</v>
      </c>
      <c r="AM14" s="79" t="s">
        <v>740</v>
      </c>
      <c r="AN14" s="79" t="b">
        <v>0</v>
      </c>
      <c r="AO14" s="85" t="s">
        <v>640</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293</v>
      </c>
      <c r="C15" s="65" t="s">
        <v>2312</v>
      </c>
      <c r="D15" s="66">
        <v>3</v>
      </c>
      <c r="E15" s="67" t="s">
        <v>132</v>
      </c>
      <c r="F15" s="68">
        <v>35</v>
      </c>
      <c r="G15" s="65"/>
      <c r="H15" s="69"/>
      <c r="I15" s="70"/>
      <c r="J15" s="70"/>
      <c r="K15" s="34" t="s">
        <v>65</v>
      </c>
      <c r="L15" s="77">
        <v>15</v>
      </c>
      <c r="M15" s="77"/>
      <c r="N15" s="72"/>
      <c r="O15" s="79" t="s">
        <v>314</v>
      </c>
      <c r="P15" s="81">
        <v>43620.594189814816</v>
      </c>
      <c r="Q15" s="79" t="s">
        <v>318</v>
      </c>
      <c r="R15" s="82" t="s">
        <v>385</v>
      </c>
      <c r="S15" s="79" t="s">
        <v>410</v>
      </c>
      <c r="T15" s="79" t="s">
        <v>427</v>
      </c>
      <c r="U15" s="79"/>
      <c r="V15" s="82" t="s">
        <v>508</v>
      </c>
      <c r="W15" s="81">
        <v>43620.594189814816</v>
      </c>
      <c r="X15" s="82" t="s">
        <v>556</v>
      </c>
      <c r="Y15" s="79"/>
      <c r="Z15" s="79"/>
      <c r="AA15" s="85" t="s">
        <v>640</v>
      </c>
      <c r="AB15" s="79"/>
      <c r="AC15" s="79" t="b">
        <v>0</v>
      </c>
      <c r="AD15" s="79">
        <v>0</v>
      </c>
      <c r="AE15" s="85" t="s">
        <v>727</v>
      </c>
      <c r="AF15" s="79" t="b">
        <v>0</v>
      </c>
      <c r="AG15" s="79" t="s">
        <v>733</v>
      </c>
      <c r="AH15" s="79"/>
      <c r="AI15" s="85" t="s">
        <v>727</v>
      </c>
      <c r="AJ15" s="79" t="b">
        <v>0</v>
      </c>
      <c r="AK15" s="79">
        <v>0</v>
      </c>
      <c r="AL15" s="85" t="s">
        <v>727</v>
      </c>
      <c r="AM15" s="79" t="s">
        <v>740</v>
      </c>
      <c r="AN15" s="79" t="b">
        <v>0</v>
      </c>
      <c r="AO15" s="85" t="s">
        <v>640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294</v>
      </c>
      <c r="C16" s="65" t="s">
        <v>2312</v>
      </c>
      <c r="D16" s="66">
        <v>3</v>
      </c>
      <c r="E16" s="67" t="s">
        <v>132</v>
      </c>
      <c r="F16" s="68">
        <v>35</v>
      </c>
      <c r="G16" s="65"/>
      <c r="H16" s="69"/>
      <c r="I16" s="70"/>
      <c r="J16" s="70"/>
      <c r="K16" s="34" t="s">
        <v>65</v>
      </c>
      <c r="L16" s="77">
        <v>16</v>
      </c>
      <c r="M16" s="77"/>
      <c r="N16" s="72"/>
      <c r="O16" s="79" t="s">
        <v>314</v>
      </c>
      <c r="P16" s="81">
        <v>43620.594189814816</v>
      </c>
      <c r="Q16" s="79" t="s">
        <v>318</v>
      </c>
      <c r="R16" s="82" t="s">
        <v>385</v>
      </c>
      <c r="S16" s="79" t="s">
        <v>410</v>
      </c>
      <c r="T16" s="79" t="s">
        <v>427</v>
      </c>
      <c r="U16" s="79"/>
      <c r="V16" s="82" t="s">
        <v>508</v>
      </c>
      <c r="W16" s="81">
        <v>43620.594189814816</v>
      </c>
      <c r="X16" s="82" t="s">
        <v>556</v>
      </c>
      <c r="Y16" s="79"/>
      <c r="Z16" s="79"/>
      <c r="AA16" s="85" t="s">
        <v>640</v>
      </c>
      <c r="AB16" s="79"/>
      <c r="AC16" s="79" t="b">
        <v>0</v>
      </c>
      <c r="AD16" s="79">
        <v>0</v>
      </c>
      <c r="AE16" s="85" t="s">
        <v>727</v>
      </c>
      <c r="AF16" s="79" t="b">
        <v>0</v>
      </c>
      <c r="AG16" s="79" t="s">
        <v>733</v>
      </c>
      <c r="AH16" s="79"/>
      <c r="AI16" s="85" t="s">
        <v>727</v>
      </c>
      <c r="AJ16" s="79" t="b">
        <v>0</v>
      </c>
      <c r="AK16" s="79">
        <v>0</v>
      </c>
      <c r="AL16" s="85" t="s">
        <v>727</v>
      </c>
      <c r="AM16" s="79" t="s">
        <v>740</v>
      </c>
      <c r="AN16" s="79" t="b">
        <v>0</v>
      </c>
      <c r="AO16" s="85" t="s">
        <v>640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31</v>
      </c>
      <c r="BK16" s="49">
        <v>100</v>
      </c>
      <c r="BL16" s="48">
        <v>31</v>
      </c>
    </row>
    <row r="17" spans="1:64" ht="15">
      <c r="A17" s="64" t="s">
        <v>214</v>
      </c>
      <c r="B17" s="64" t="s">
        <v>214</v>
      </c>
      <c r="C17" s="65" t="s">
        <v>2312</v>
      </c>
      <c r="D17" s="66">
        <v>3</v>
      </c>
      <c r="E17" s="67" t="s">
        <v>132</v>
      </c>
      <c r="F17" s="68">
        <v>35</v>
      </c>
      <c r="G17" s="65"/>
      <c r="H17" s="69"/>
      <c r="I17" s="70"/>
      <c r="J17" s="70"/>
      <c r="K17" s="34" t="s">
        <v>65</v>
      </c>
      <c r="L17" s="77">
        <v>17</v>
      </c>
      <c r="M17" s="77"/>
      <c r="N17" s="72"/>
      <c r="O17" s="79" t="s">
        <v>176</v>
      </c>
      <c r="P17" s="81">
        <v>43620.69008101852</v>
      </c>
      <c r="Q17" s="79" t="s">
        <v>319</v>
      </c>
      <c r="R17" s="79"/>
      <c r="S17" s="79"/>
      <c r="T17" s="79" t="s">
        <v>428</v>
      </c>
      <c r="U17" s="82" t="s">
        <v>477</v>
      </c>
      <c r="V17" s="82" t="s">
        <v>477</v>
      </c>
      <c r="W17" s="81">
        <v>43620.69008101852</v>
      </c>
      <c r="X17" s="82" t="s">
        <v>557</v>
      </c>
      <c r="Y17" s="79"/>
      <c r="Z17" s="79"/>
      <c r="AA17" s="85" t="s">
        <v>641</v>
      </c>
      <c r="AB17" s="79"/>
      <c r="AC17" s="79" t="b">
        <v>0</v>
      </c>
      <c r="AD17" s="79">
        <v>4</v>
      </c>
      <c r="AE17" s="85" t="s">
        <v>727</v>
      </c>
      <c r="AF17" s="79" t="b">
        <v>0</v>
      </c>
      <c r="AG17" s="79" t="s">
        <v>734</v>
      </c>
      <c r="AH17" s="79"/>
      <c r="AI17" s="85" t="s">
        <v>727</v>
      </c>
      <c r="AJ17" s="79" t="b">
        <v>0</v>
      </c>
      <c r="AK17" s="79">
        <v>0</v>
      </c>
      <c r="AL17" s="85" t="s">
        <v>727</v>
      </c>
      <c r="AM17" s="79" t="s">
        <v>741</v>
      </c>
      <c r="AN17" s="79" t="b">
        <v>0</v>
      </c>
      <c r="AO17" s="85" t="s">
        <v>641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215</v>
      </c>
      <c r="B18" s="64" t="s">
        <v>295</v>
      </c>
      <c r="C18" s="65" t="s">
        <v>2312</v>
      </c>
      <c r="D18" s="66">
        <v>3</v>
      </c>
      <c r="E18" s="67" t="s">
        <v>132</v>
      </c>
      <c r="F18" s="68">
        <v>35</v>
      </c>
      <c r="G18" s="65"/>
      <c r="H18" s="69"/>
      <c r="I18" s="70"/>
      <c r="J18" s="70"/>
      <c r="K18" s="34" t="s">
        <v>65</v>
      </c>
      <c r="L18" s="77">
        <v>18</v>
      </c>
      <c r="M18" s="77"/>
      <c r="N18" s="72"/>
      <c r="O18" s="79" t="s">
        <v>314</v>
      </c>
      <c r="P18" s="81">
        <v>43620.79025462963</v>
      </c>
      <c r="Q18" s="79" t="s">
        <v>320</v>
      </c>
      <c r="R18" s="79"/>
      <c r="S18" s="79"/>
      <c r="T18" s="79" t="s">
        <v>429</v>
      </c>
      <c r="U18" s="82" t="s">
        <v>478</v>
      </c>
      <c r="V18" s="82" t="s">
        <v>478</v>
      </c>
      <c r="W18" s="81">
        <v>43620.79025462963</v>
      </c>
      <c r="X18" s="82" t="s">
        <v>558</v>
      </c>
      <c r="Y18" s="79"/>
      <c r="Z18" s="79"/>
      <c r="AA18" s="85" t="s">
        <v>642</v>
      </c>
      <c r="AB18" s="79"/>
      <c r="AC18" s="79" t="b">
        <v>0</v>
      </c>
      <c r="AD18" s="79">
        <v>0</v>
      </c>
      <c r="AE18" s="85" t="s">
        <v>727</v>
      </c>
      <c r="AF18" s="79" t="b">
        <v>0</v>
      </c>
      <c r="AG18" s="79" t="s">
        <v>735</v>
      </c>
      <c r="AH18" s="79"/>
      <c r="AI18" s="85" t="s">
        <v>727</v>
      </c>
      <c r="AJ18" s="79" t="b">
        <v>0</v>
      </c>
      <c r="AK18" s="79">
        <v>0</v>
      </c>
      <c r="AL18" s="85" t="s">
        <v>727</v>
      </c>
      <c r="AM18" s="79" t="s">
        <v>741</v>
      </c>
      <c r="AN18" s="79" t="b">
        <v>0</v>
      </c>
      <c r="AO18" s="85" t="s">
        <v>642</v>
      </c>
      <c r="AP18" s="79" t="s">
        <v>176</v>
      </c>
      <c r="AQ18" s="79">
        <v>0</v>
      </c>
      <c r="AR18" s="79">
        <v>0</v>
      </c>
      <c r="AS18" s="79"/>
      <c r="AT18" s="79"/>
      <c r="AU18" s="79"/>
      <c r="AV18" s="79"/>
      <c r="AW18" s="79"/>
      <c r="AX18" s="79"/>
      <c r="AY18" s="79"/>
      <c r="AZ18" s="79"/>
      <c r="BA18">
        <v>1</v>
      </c>
      <c r="BB18" s="78" t="str">
        <f>REPLACE(INDEX(GroupVertices[Group],MATCH(Edges[[#This Row],[Vertex 1]],GroupVertices[Vertex],0)),1,1,"")</f>
        <v>22</v>
      </c>
      <c r="BC18" s="78" t="str">
        <f>REPLACE(INDEX(GroupVertices[Group],MATCH(Edges[[#This Row],[Vertex 2]],GroupVertices[Vertex],0)),1,1,"")</f>
        <v>22</v>
      </c>
      <c r="BD18" s="48">
        <v>0</v>
      </c>
      <c r="BE18" s="49">
        <v>0</v>
      </c>
      <c r="BF18" s="48">
        <v>0</v>
      </c>
      <c r="BG18" s="49">
        <v>0</v>
      </c>
      <c r="BH18" s="48">
        <v>0</v>
      </c>
      <c r="BI18" s="49">
        <v>0</v>
      </c>
      <c r="BJ18" s="48">
        <v>11</v>
      </c>
      <c r="BK18" s="49">
        <v>100</v>
      </c>
      <c r="BL18" s="48">
        <v>11</v>
      </c>
    </row>
    <row r="19" spans="1:64" ht="15">
      <c r="A19" s="64" t="s">
        <v>216</v>
      </c>
      <c r="B19" s="64" t="s">
        <v>216</v>
      </c>
      <c r="C19" s="65" t="s">
        <v>2312</v>
      </c>
      <c r="D19" s="66">
        <v>3</v>
      </c>
      <c r="E19" s="67" t="s">
        <v>132</v>
      </c>
      <c r="F19" s="68">
        <v>35</v>
      </c>
      <c r="G19" s="65"/>
      <c r="H19" s="69"/>
      <c r="I19" s="70"/>
      <c r="J19" s="70"/>
      <c r="K19" s="34" t="s">
        <v>65</v>
      </c>
      <c r="L19" s="77">
        <v>19</v>
      </c>
      <c r="M19" s="77"/>
      <c r="N19" s="72"/>
      <c r="O19" s="79" t="s">
        <v>176</v>
      </c>
      <c r="P19" s="81">
        <v>43621.45903935185</v>
      </c>
      <c r="Q19" s="79" t="s">
        <v>321</v>
      </c>
      <c r="R19" s="82" t="s">
        <v>386</v>
      </c>
      <c r="S19" s="79" t="s">
        <v>411</v>
      </c>
      <c r="T19" s="79" t="s">
        <v>430</v>
      </c>
      <c r="U19" s="82" t="s">
        <v>479</v>
      </c>
      <c r="V19" s="82" t="s">
        <v>479</v>
      </c>
      <c r="W19" s="81">
        <v>43621.45903935185</v>
      </c>
      <c r="X19" s="82" t="s">
        <v>559</v>
      </c>
      <c r="Y19" s="79"/>
      <c r="Z19" s="79"/>
      <c r="AA19" s="85" t="s">
        <v>643</v>
      </c>
      <c r="AB19" s="79"/>
      <c r="AC19" s="79" t="b">
        <v>0</v>
      </c>
      <c r="AD19" s="79">
        <v>0</v>
      </c>
      <c r="AE19" s="85" t="s">
        <v>727</v>
      </c>
      <c r="AF19" s="79" t="b">
        <v>0</v>
      </c>
      <c r="AG19" s="79" t="s">
        <v>733</v>
      </c>
      <c r="AH19" s="79"/>
      <c r="AI19" s="85" t="s">
        <v>727</v>
      </c>
      <c r="AJ19" s="79" t="b">
        <v>0</v>
      </c>
      <c r="AK19" s="79">
        <v>0</v>
      </c>
      <c r="AL19" s="85" t="s">
        <v>727</v>
      </c>
      <c r="AM19" s="79" t="s">
        <v>742</v>
      </c>
      <c r="AN19" s="79" t="b">
        <v>0</v>
      </c>
      <c r="AO19" s="85" t="s">
        <v>643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2.6315789473684212</v>
      </c>
      <c r="BF19" s="48">
        <v>0</v>
      </c>
      <c r="BG19" s="49">
        <v>0</v>
      </c>
      <c r="BH19" s="48">
        <v>0</v>
      </c>
      <c r="BI19" s="49">
        <v>0</v>
      </c>
      <c r="BJ19" s="48">
        <v>37</v>
      </c>
      <c r="BK19" s="49">
        <v>97.36842105263158</v>
      </c>
      <c r="BL19" s="48">
        <v>38</v>
      </c>
    </row>
    <row r="20" spans="1:64" ht="15">
      <c r="A20" s="64" t="s">
        <v>217</v>
      </c>
      <c r="B20" s="64" t="s">
        <v>218</v>
      </c>
      <c r="C20" s="65" t="s">
        <v>2312</v>
      </c>
      <c r="D20" s="66">
        <v>3</v>
      </c>
      <c r="E20" s="67" t="s">
        <v>132</v>
      </c>
      <c r="F20" s="68">
        <v>35</v>
      </c>
      <c r="G20" s="65"/>
      <c r="H20" s="69"/>
      <c r="I20" s="70"/>
      <c r="J20" s="70"/>
      <c r="K20" s="34" t="s">
        <v>65</v>
      </c>
      <c r="L20" s="77">
        <v>20</v>
      </c>
      <c r="M20" s="77"/>
      <c r="N20" s="72"/>
      <c r="O20" s="79" t="s">
        <v>314</v>
      </c>
      <c r="P20" s="81">
        <v>43621.51675925926</v>
      </c>
      <c r="Q20" s="79" t="s">
        <v>322</v>
      </c>
      <c r="R20" s="82" t="s">
        <v>387</v>
      </c>
      <c r="S20" s="79" t="s">
        <v>412</v>
      </c>
      <c r="T20" s="79" t="s">
        <v>431</v>
      </c>
      <c r="U20" s="79"/>
      <c r="V20" s="82" t="s">
        <v>509</v>
      </c>
      <c r="W20" s="81">
        <v>43621.51675925926</v>
      </c>
      <c r="X20" s="82" t="s">
        <v>560</v>
      </c>
      <c r="Y20" s="79"/>
      <c r="Z20" s="79"/>
      <c r="AA20" s="85" t="s">
        <v>644</v>
      </c>
      <c r="AB20" s="79"/>
      <c r="AC20" s="79" t="b">
        <v>0</v>
      </c>
      <c r="AD20" s="79">
        <v>0</v>
      </c>
      <c r="AE20" s="85" t="s">
        <v>727</v>
      </c>
      <c r="AF20" s="79" t="b">
        <v>0</v>
      </c>
      <c r="AG20" s="79" t="s">
        <v>732</v>
      </c>
      <c r="AH20" s="79"/>
      <c r="AI20" s="85" t="s">
        <v>727</v>
      </c>
      <c r="AJ20" s="79" t="b">
        <v>0</v>
      </c>
      <c r="AK20" s="79">
        <v>2</v>
      </c>
      <c r="AL20" s="85" t="s">
        <v>645</v>
      </c>
      <c r="AM20" s="79" t="s">
        <v>743</v>
      </c>
      <c r="AN20" s="79" t="b">
        <v>0</v>
      </c>
      <c r="AO20" s="85" t="s">
        <v>645</v>
      </c>
      <c r="AP20" s="79" t="s">
        <v>176</v>
      </c>
      <c r="AQ20" s="79">
        <v>0</v>
      </c>
      <c r="AR20" s="79">
        <v>0</v>
      </c>
      <c r="AS20" s="79"/>
      <c r="AT20" s="79"/>
      <c r="AU20" s="79"/>
      <c r="AV20" s="79"/>
      <c r="AW20" s="79"/>
      <c r="AX20" s="79"/>
      <c r="AY20" s="79"/>
      <c r="AZ20" s="79"/>
      <c r="BA20">
        <v>1</v>
      </c>
      <c r="BB20" s="78" t="str">
        <f>REPLACE(INDEX(GroupVertices[Group],MATCH(Edges[[#This Row],[Vertex 1]],GroupVertices[Vertex],0)),1,1,"")</f>
        <v>13</v>
      </c>
      <c r="BC20" s="78" t="str">
        <f>REPLACE(INDEX(GroupVertices[Group],MATCH(Edges[[#This Row],[Vertex 2]],GroupVertices[Vertex],0)),1,1,"")</f>
        <v>13</v>
      </c>
      <c r="BD20" s="48">
        <v>0</v>
      </c>
      <c r="BE20" s="49">
        <v>0</v>
      </c>
      <c r="BF20" s="48">
        <v>2</v>
      </c>
      <c r="BG20" s="49">
        <v>9.523809523809524</v>
      </c>
      <c r="BH20" s="48">
        <v>0</v>
      </c>
      <c r="BI20" s="49">
        <v>0</v>
      </c>
      <c r="BJ20" s="48">
        <v>19</v>
      </c>
      <c r="BK20" s="49">
        <v>90.47619047619048</v>
      </c>
      <c r="BL20" s="48">
        <v>21</v>
      </c>
    </row>
    <row r="21" spans="1:64" ht="15">
      <c r="A21" s="64" t="s">
        <v>218</v>
      </c>
      <c r="B21" s="64" t="s">
        <v>218</v>
      </c>
      <c r="C21" s="65" t="s">
        <v>2312</v>
      </c>
      <c r="D21" s="66">
        <v>3</v>
      </c>
      <c r="E21" s="67" t="s">
        <v>132</v>
      </c>
      <c r="F21" s="68">
        <v>35</v>
      </c>
      <c r="G21" s="65"/>
      <c r="H21" s="69"/>
      <c r="I21" s="70"/>
      <c r="J21" s="70"/>
      <c r="K21" s="34" t="s">
        <v>65</v>
      </c>
      <c r="L21" s="77">
        <v>21</v>
      </c>
      <c r="M21" s="77"/>
      <c r="N21" s="72"/>
      <c r="O21" s="79" t="s">
        <v>176</v>
      </c>
      <c r="P21" s="81">
        <v>43621.35663194444</v>
      </c>
      <c r="Q21" s="79" t="s">
        <v>323</v>
      </c>
      <c r="R21" s="79" t="s">
        <v>388</v>
      </c>
      <c r="S21" s="79" t="s">
        <v>413</v>
      </c>
      <c r="T21" s="79" t="s">
        <v>432</v>
      </c>
      <c r="U21" s="79"/>
      <c r="V21" s="82" t="s">
        <v>510</v>
      </c>
      <c r="W21" s="81">
        <v>43621.35663194444</v>
      </c>
      <c r="X21" s="82" t="s">
        <v>561</v>
      </c>
      <c r="Y21" s="79"/>
      <c r="Z21" s="79"/>
      <c r="AA21" s="85" t="s">
        <v>645</v>
      </c>
      <c r="AB21" s="79"/>
      <c r="AC21" s="79" t="b">
        <v>0</v>
      </c>
      <c r="AD21" s="79">
        <v>8</v>
      </c>
      <c r="AE21" s="85" t="s">
        <v>727</v>
      </c>
      <c r="AF21" s="79" t="b">
        <v>0</v>
      </c>
      <c r="AG21" s="79" t="s">
        <v>732</v>
      </c>
      <c r="AH21" s="79"/>
      <c r="AI21" s="85" t="s">
        <v>727</v>
      </c>
      <c r="AJ21" s="79" t="b">
        <v>0</v>
      </c>
      <c r="AK21" s="79">
        <v>2</v>
      </c>
      <c r="AL21" s="85" t="s">
        <v>727</v>
      </c>
      <c r="AM21" s="79" t="s">
        <v>740</v>
      </c>
      <c r="AN21" s="79" t="b">
        <v>0</v>
      </c>
      <c r="AO21" s="85" t="s">
        <v>645</v>
      </c>
      <c r="AP21" s="79" t="s">
        <v>176</v>
      </c>
      <c r="AQ21" s="79">
        <v>0</v>
      </c>
      <c r="AR21" s="79">
        <v>0</v>
      </c>
      <c r="AS21" s="79"/>
      <c r="AT21" s="79"/>
      <c r="AU21" s="79"/>
      <c r="AV21" s="79"/>
      <c r="AW21" s="79"/>
      <c r="AX21" s="79"/>
      <c r="AY21" s="79"/>
      <c r="AZ21" s="79"/>
      <c r="BA21">
        <v>1</v>
      </c>
      <c r="BB21" s="78" t="str">
        <f>REPLACE(INDEX(GroupVertices[Group],MATCH(Edges[[#This Row],[Vertex 1]],GroupVertices[Vertex],0)),1,1,"")</f>
        <v>13</v>
      </c>
      <c r="BC21" s="78" t="str">
        <f>REPLACE(INDEX(GroupVertices[Group],MATCH(Edges[[#This Row],[Vertex 2]],GroupVertices[Vertex],0)),1,1,"")</f>
        <v>13</v>
      </c>
      <c r="BD21" s="48">
        <v>0</v>
      </c>
      <c r="BE21" s="49">
        <v>0</v>
      </c>
      <c r="BF21" s="48">
        <v>2</v>
      </c>
      <c r="BG21" s="49">
        <v>6.666666666666667</v>
      </c>
      <c r="BH21" s="48">
        <v>0</v>
      </c>
      <c r="BI21" s="49">
        <v>0</v>
      </c>
      <c r="BJ21" s="48">
        <v>28</v>
      </c>
      <c r="BK21" s="49">
        <v>93.33333333333333</v>
      </c>
      <c r="BL21" s="48">
        <v>30</v>
      </c>
    </row>
    <row r="22" spans="1:64" ht="15">
      <c r="A22" s="64" t="s">
        <v>219</v>
      </c>
      <c r="B22" s="64" t="s">
        <v>218</v>
      </c>
      <c r="C22" s="65" t="s">
        <v>2312</v>
      </c>
      <c r="D22" s="66">
        <v>3</v>
      </c>
      <c r="E22" s="67" t="s">
        <v>132</v>
      </c>
      <c r="F22" s="68">
        <v>35</v>
      </c>
      <c r="G22" s="65"/>
      <c r="H22" s="69"/>
      <c r="I22" s="70"/>
      <c r="J22" s="70"/>
      <c r="K22" s="34" t="s">
        <v>65</v>
      </c>
      <c r="L22" s="77">
        <v>22</v>
      </c>
      <c r="M22" s="77"/>
      <c r="N22" s="72"/>
      <c r="O22" s="79" t="s">
        <v>314</v>
      </c>
      <c r="P22" s="81">
        <v>43621.521458333336</v>
      </c>
      <c r="Q22" s="79" t="s">
        <v>322</v>
      </c>
      <c r="R22" s="82" t="s">
        <v>387</v>
      </c>
      <c r="S22" s="79" t="s">
        <v>412</v>
      </c>
      <c r="T22" s="79" t="s">
        <v>431</v>
      </c>
      <c r="U22" s="79"/>
      <c r="V22" s="82" t="s">
        <v>511</v>
      </c>
      <c r="W22" s="81">
        <v>43621.521458333336</v>
      </c>
      <c r="X22" s="82" t="s">
        <v>562</v>
      </c>
      <c r="Y22" s="79"/>
      <c r="Z22" s="79"/>
      <c r="AA22" s="85" t="s">
        <v>646</v>
      </c>
      <c r="AB22" s="79"/>
      <c r="AC22" s="79" t="b">
        <v>0</v>
      </c>
      <c r="AD22" s="79">
        <v>0</v>
      </c>
      <c r="AE22" s="85" t="s">
        <v>727</v>
      </c>
      <c r="AF22" s="79" t="b">
        <v>0</v>
      </c>
      <c r="AG22" s="79" t="s">
        <v>732</v>
      </c>
      <c r="AH22" s="79"/>
      <c r="AI22" s="85" t="s">
        <v>727</v>
      </c>
      <c r="AJ22" s="79" t="b">
        <v>0</v>
      </c>
      <c r="AK22" s="79">
        <v>2</v>
      </c>
      <c r="AL22" s="85" t="s">
        <v>645</v>
      </c>
      <c r="AM22" s="79" t="s">
        <v>740</v>
      </c>
      <c r="AN22" s="79" t="b">
        <v>0</v>
      </c>
      <c r="AO22" s="85" t="s">
        <v>645</v>
      </c>
      <c r="AP22" s="79" t="s">
        <v>176</v>
      </c>
      <c r="AQ22" s="79">
        <v>0</v>
      </c>
      <c r="AR22" s="79">
        <v>0</v>
      </c>
      <c r="AS22" s="79"/>
      <c r="AT22" s="79"/>
      <c r="AU22" s="79"/>
      <c r="AV22" s="79"/>
      <c r="AW22" s="79"/>
      <c r="AX22" s="79"/>
      <c r="AY22" s="79"/>
      <c r="AZ22" s="79"/>
      <c r="BA22">
        <v>1</v>
      </c>
      <c r="BB22" s="78" t="str">
        <f>REPLACE(INDEX(GroupVertices[Group],MATCH(Edges[[#This Row],[Vertex 1]],GroupVertices[Vertex],0)),1,1,"")</f>
        <v>13</v>
      </c>
      <c r="BC22" s="78" t="str">
        <f>REPLACE(INDEX(GroupVertices[Group],MATCH(Edges[[#This Row],[Vertex 2]],GroupVertices[Vertex],0)),1,1,"")</f>
        <v>13</v>
      </c>
      <c r="BD22" s="48">
        <v>0</v>
      </c>
      <c r="BE22" s="49">
        <v>0</v>
      </c>
      <c r="BF22" s="48">
        <v>2</v>
      </c>
      <c r="BG22" s="49">
        <v>9.523809523809524</v>
      </c>
      <c r="BH22" s="48">
        <v>0</v>
      </c>
      <c r="BI22" s="49">
        <v>0</v>
      </c>
      <c r="BJ22" s="48">
        <v>19</v>
      </c>
      <c r="BK22" s="49">
        <v>90.47619047619048</v>
      </c>
      <c r="BL22" s="48">
        <v>21</v>
      </c>
    </row>
    <row r="23" spans="1:64" ht="15">
      <c r="A23" s="64" t="s">
        <v>220</v>
      </c>
      <c r="B23" s="64" t="s">
        <v>220</v>
      </c>
      <c r="C23" s="65" t="s">
        <v>2312</v>
      </c>
      <c r="D23" s="66">
        <v>3</v>
      </c>
      <c r="E23" s="67" t="s">
        <v>132</v>
      </c>
      <c r="F23" s="68">
        <v>35</v>
      </c>
      <c r="G23" s="65"/>
      <c r="H23" s="69"/>
      <c r="I23" s="70"/>
      <c r="J23" s="70"/>
      <c r="K23" s="34" t="s">
        <v>65</v>
      </c>
      <c r="L23" s="77">
        <v>23</v>
      </c>
      <c r="M23" s="77"/>
      <c r="N23" s="72"/>
      <c r="O23" s="79" t="s">
        <v>176</v>
      </c>
      <c r="P23" s="81">
        <v>43621.54231481482</v>
      </c>
      <c r="Q23" s="79" t="s">
        <v>324</v>
      </c>
      <c r="R23" s="82" t="s">
        <v>389</v>
      </c>
      <c r="S23" s="79" t="s">
        <v>414</v>
      </c>
      <c r="T23" s="79" t="s">
        <v>433</v>
      </c>
      <c r="U23" s="79"/>
      <c r="V23" s="82" t="s">
        <v>512</v>
      </c>
      <c r="W23" s="81">
        <v>43621.54231481482</v>
      </c>
      <c r="X23" s="82" t="s">
        <v>563</v>
      </c>
      <c r="Y23" s="79"/>
      <c r="Z23" s="79"/>
      <c r="AA23" s="85" t="s">
        <v>647</v>
      </c>
      <c r="AB23" s="79"/>
      <c r="AC23" s="79" t="b">
        <v>0</v>
      </c>
      <c r="AD23" s="79">
        <v>0</v>
      </c>
      <c r="AE23" s="85" t="s">
        <v>727</v>
      </c>
      <c r="AF23" s="79" t="b">
        <v>0</v>
      </c>
      <c r="AG23" s="79" t="s">
        <v>732</v>
      </c>
      <c r="AH23" s="79"/>
      <c r="AI23" s="85" t="s">
        <v>727</v>
      </c>
      <c r="AJ23" s="79" t="b">
        <v>0</v>
      </c>
      <c r="AK23" s="79">
        <v>0</v>
      </c>
      <c r="AL23" s="85" t="s">
        <v>727</v>
      </c>
      <c r="AM23" s="79" t="s">
        <v>740</v>
      </c>
      <c r="AN23" s="79" t="b">
        <v>0</v>
      </c>
      <c r="AO23" s="85" t="s">
        <v>647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8</v>
      </c>
      <c r="BK23" s="49">
        <v>100</v>
      </c>
      <c r="BL23" s="48">
        <v>8</v>
      </c>
    </row>
    <row r="24" spans="1:64" ht="15">
      <c r="A24" s="64" t="s">
        <v>221</v>
      </c>
      <c r="B24" s="64" t="s">
        <v>221</v>
      </c>
      <c r="C24" s="65" t="s">
        <v>2312</v>
      </c>
      <c r="D24" s="66">
        <v>3</v>
      </c>
      <c r="E24" s="67" t="s">
        <v>132</v>
      </c>
      <c r="F24" s="68">
        <v>35</v>
      </c>
      <c r="G24" s="65"/>
      <c r="H24" s="69"/>
      <c r="I24" s="70"/>
      <c r="J24" s="70"/>
      <c r="K24" s="34" t="s">
        <v>65</v>
      </c>
      <c r="L24" s="77">
        <v>24</v>
      </c>
      <c r="M24" s="77"/>
      <c r="N24" s="72"/>
      <c r="O24" s="79" t="s">
        <v>176</v>
      </c>
      <c r="P24" s="81">
        <v>43621.54236111111</v>
      </c>
      <c r="Q24" s="79" t="s">
        <v>325</v>
      </c>
      <c r="R24" s="82" t="s">
        <v>390</v>
      </c>
      <c r="S24" s="79" t="s">
        <v>414</v>
      </c>
      <c r="T24" s="79" t="s">
        <v>433</v>
      </c>
      <c r="U24" s="79"/>
      <c r="V24" s="82" t="s">
        <v>513</v>
      </c>
      <c r="W24" s="81">
        <v>43621.54236111111</v>
      </c>
      <c r="X24" s="82" t="s">
        <v>564</v>
      </c>
      <c r="Y24" s="79"/>
      <c r="Z24" s="79"/>
      <c r="AA24" s="85" t="s">
        <v>648</v>
      </c>
      <c r="AB24" s="79"/>
      <c r="AC24" s="79" t="b">
        <v>0</v>
      </c>
      <c r="AD24" s="79">
        <v>0</v>
      </c>
      <c r="AE24" s="85" t="s">
        <v>727</v>
      </c>
      <c r="AF24" s="79" t="b">
        <v>0</v>
      </c>
      <c r="AG24" s="79" t="s">
        <v>732</v>
      </c>
      <c r="AH24" s="79"/>
      <c r="AI24" s="85" t="s">
        <v>727</v>
      </c>
      <c r="AJ24" s="79" t="b">
        <v>0</v>
      </c>
      <c r="AK24" s="79">
        <v>0</v>
      </c>
      <c r="AL24" s="85" t="s">
        <v>727</v>
      </c>
      <c r="AM24" s="79" t="s">
        <v>744</v>
      </c>
      <c r="AN24" s="79" t="b">
        <v>0</v>
      </c>
      <c r="AO24" s="85" t="s">
        <v>648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8</v>
      </c>
      <c r="BK24" s="49">
        <v>100</v>
      </c>
      <c r="BL24" s="48">
        <v>8</v>
      </c>
    </row>
    <row r="25" spans="1:64" ht="15">
      <c r="A25" s="64" t="s">
        <v>222</v>
      </c>
      <c r="B25" s="64" t="s">
        <v>296</v>
      </c>
      <c r="C25" s="65" t="s">
        <v>2312</v>
      </c>
      <c r="D25" s="66">
        <v>3</v>
      </c>
      <c r="E25" s="67" t="s">
        <v>132</v>
      </c>
      <c r="F25" s="68">
        <v>35</v>
      </c>
      <c r="G25" s="65"/>
      <c r="H25" s="69"/>
      <c r="I25" s="70"/>
      <c r="J25" s="70"/>
      <c r="K25" s="34" t="s">
        <v>65</v>
      </c>
      <c r="L25" s="77">
        <v>25</v>
      </c>
      <c r="M25" s="77"/>
      <c r="N25" s="72"/>
      <c r="O25" s="79" t="s">
        <v>314</v>
      </c>
      <c r="P25" s="81">
        <v>43621.6166087963</v>
      </c>
      <c r="Q25" s="79" t="s">
        <v>326</v>
      </c>
      <c r="R25" s="79"/>
      <c r="S25" s="79"/>
      <c r="T25" s="79" t="s">
        <v>434</v>
      </c>
      <c r="U25" s="79"/>
      <c r="V25" s="82" t="s">
        <v>514</v>
      </c>
      <c r="W25" s="81">
        <v>43621.6166087963</v>
      </c>
      <c r="X25" s="82" t="s">
        <v>565</v>
      </c>
      <c r="Y25" s="79"/>
      <c r="Z25" s="79"/>
      <c r="AA25" s="85" t="s">
        <v>649</v>
      </c>
      <c r="AB25" s="79"/>
      <c r="AC25" s="79" t="b">
        <v>0</v>
      </c>
      <c r="AD25" s="79">
        <v>0</v>
      </c>
      <c r="AE25" s="85" t="s">
        <v>727</v>
      </c>
      <c r="AF25" s="79" t="b">
        <v>0</v>
      </c>
      <c r="AG25" s="79" t="s">
        <v>732</v>
      </c>
      <c r="AH25" s="79"/>
      <c r="AI25" s="85" t="s">
        <v>727</v>
      </c>
      <c r="AJ25" s="79" t="b">
        <v>0</v>
      </c>
      <c r="AK25" s="79">
        <v>0</v>
      </c>
      <c r="AL25" s="85" t="s">
        <v>727</v>
      </c>
      <c r="AM25" s="79" t="s">
        <v>745</v>
      </c>
      <c r="AN25" s="79" t="b">
        <v>0</v>
      </c>
      <c r="AO25" s="85" t="s">
        <v>649</v>
      </c>
      <c r="AP25" s="79" t="s">
        <v>176</v>
      </c>
      <c r="AQ25" s="79">
        <v>0</v>
      </c>
      <c r="AR25" s="79">
        <v>0</v>
      </c>
      <c r="AS25" s="79"/>
      <c r="AT25" s="79"/>
      <c r="AU25" s="79"/>
      <c r="AV25" s="79"/>
      <c r="AW25" s="79"/>
      <c r="AX25" s="79"/>
      <c r="AY25" s="79"/>
      <c r="AZ25" s="79"/>
      <c r="BA25">
        <v>1</v>
      </c>
      <c r="BB25" s="78" t="str">
        <f>REPLACE(INDEX(GroupVertices[Group],MATCH(Edges[[#This Row],[Vertex 1]],GroupVertices[Vertex],0)),1,1,"")</f>
        <v>21</v>
      </c>
      <c r="BC25" s="78" t="str">
        <f>REPLACE(INDEX(GroupVertices[Group],MATCH(Edges[[#This Row],[Vertex 2]],GroupVertices[Vertex],0)),1,1,"")</f>
        <v>21</v>
      </c>
      <c r="BD25" s="48">
        <v>1</v>
      </c>
      <c r="BE25" s="49">
        <v>8.333333333333334</v>
      </c>
      <c r="BF25" s="48">
        <v>0</v>
      </c>
      <c r="BG25" s="49">
        <v>0</v>
      </c>
      <c r="BH25" s="48">
        <v>0</v>
      </c>
      <c r="BI25" s="49">
        <v>0</v>
      </c>
      <c r="BJ25" s="48">
        <v>11</v>
      </c>
      <c r="BK25" s="49">
        <v>91.66666666666667</v>
      </c>
      <c r="BL25" s="48">
        <v>12</v>
      </c>
    </row>
    <row r="26" spans="1:64" ht="15">
      <c r="A26" s="64" t="s">
        <v>223</v>
      </c>
      <c r="B26" s="64" t="s">
        <v>223</v>
      </c>
      <c r="C26" s="65" t="s">
        <v>2312</v>
      </c>
      <c r="D26" s="66">
        <v>3</v>
      </c>
      <c r="E26" s="67" t="s">
        <v>132</v>
      </c>
      <c r="F26" s="68">
        <v>35</v>
      </c>
      <c r="G26" s="65"/>
      <c r="H26" s="69"/>
      <c r="I26" s="70"/>
      <c r="J26" s="70"/>
      <c r="K26" s="34" t="s">
        <v>65</v>
      </c>
      <c r="L26" s="77">
        <v>26</v>
      </c>
      <c r="M26" s="77"/>
      <c r="N26" s="72"/>
      <c r="O26" s="79" t="s">
        <v>176</v>
      </c>
      <c r="P26" s="81">
        <v>43621.883680555555</v>
      </c>
      <c r="Q26" s="79" t="s">
        <v>327</v>
      </c>
      <c r="R26" s="82" t="s">
        <v>391</v>
      </c>
      <c r="S26" s="79" t="s">
        <v>415</v>
      </c>
      <c r="T26" s="79" t="s">
        <v>435</v>
      </c>
      <c r="U26" s="82" t="s">
        <v>480</v>
      </c>
      <c r="V26" s="82" t="s">
        <v>480</v>
      </c>
      <c r="W26" s="81">
        <v>43621.883680555555</v>
      </c>
      <c r="X26" s="82" t="s">
        <v>566</v>
      </c>
      <c r="Y26" s="79"/>
      <c r="Z26" s="79"/>
      <c r="AA26" s="85" t="s">
        <v>650</v>
      </c>
      <c r="AB26" s="79"/>
      <c r="AC26" s="79" t="b">
        <v>0</v>
      </c>
      <c r="AD26" s="79">
        <v>0</v>
      </c>
      <c r="AE26" s="85" t="s">
        <v>727</v>
      </c>
      <c r="AF26" s="79" t="b">
        <v>0</v>
      </c>
      <c r="AG26" s="79" t="s">
        <v>735</v>
      </c>
      <c r="AH26" s="79"/>
      <c r="AI26" s="85" t="s">
        <v>727</v>
      </c>
      <c r="AJ26" s="79" t="b">
        <v>0</v>
      </c>
      <c r="AK26" s="79">
        <v>0</v>
      </c>
      <c r="AL26" s="85" t="s">
        <v>727</v>
      </c>
      <c r="AM26" s="79" t="s">
        <v>746</v>
      </c>
      <c r="AN26" s="79" t="b">
        <v>0</v>
      </c>
      <c r="AO26" s="85" t="s">
        <v>650</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19</v>
      </c>
      <c r="BK26" s="49">
        <v>100</v>
      </c>
      <c r="BL26" s="48">
        <v>19</v>
      </c>
    </row>
    <row r="27" spans="1:64" ht="15">
      <c r="A27" s="64" t="s">
        <v>224</v>
      </c>
      <c r="B27" s="64" t="s">
        <v>224</v>
      </c>
      <c r="C27" s="65" t="s">
        <v>2312</v>
      </c>
      <c r="D27" s="66">
        <v>3</v>
      </c>
      <c r="E27" s="67" t="s">
        <v>132</v>
      </c>
      <c r="F27" s="68">
        <v>35</v>
      </c>
      <c r="G27" s="65"/>
      <c r="H27" s="69"/>
      <c r="I27" s="70"/>
      <c r="J27" s="70"/>
      <c r="K27" s="34" t="s">
        <v>65</v>
      </c>
      <c r="L27" s="77">
        <v>27</v>
      </c>
      <c r="M27" s="77"/>
      <c r="N27" s="72"/>
      <c r="O27" s="79" t="s">
        <v>176</v>
      </c>
      <c r="P27" s="81">
        <v>43622.0303125</v>
      </c>
      <c r="Q27" s="79" t="s">
        <v>328</v>
      </c>
      <c r="R27" s="79"/>
      <c r="S27" s="79"/>
      <c r="T27" s="79" t="s">
        <v>436</v>
      </c>
      <c r="U27" s="79"/>
      <c r="V27" s="82" t="s">
        <v>515</v>
      </c>
      <c r="W27" s="81">
        <v>43622.0303125</v>
      </c>
      <c r="X27" s="82" t="s">
        <v>567</v>
      </c>
      <c r="Y27" s="79"/>
      <c r="Z27" s="79"/>
      <c r="AA27" s="85" t="s">
        <v>651</v>
      </c>
      <c r="AB27" s="85" t="s">
        <v>723</v>
      </c>
      <c r="AC27" s="79" t="b">
        <v>0</v>
      </c>
      <c r="AD27" s="79">
        <v>0</v>
      </c>
      <c r="AE27" s="85" t="s">
        <v>728</v>
      </c>
      <c r="AF27" s="79" t="b">
        <v>0</v>
      </c>
      <c r="AG27" s="79" t="s">
        <v>732</v>
      </c>
      <c r="AH27" s="79"/>
      <c r="AI27" s="85" t="s">
        <v>727</v>
      </c>
      <c r="AJ27" s="79" t="b">
        <v>0</v>
      </c>
      <c r="AK27" s="79">
        <v>0</v>
      </c>
      <c r="AL27" s="85" t="s">
        <v>727</v>
      </c>
      <c r="AM27" s="79" t="s">
        <v>743</v>
      </c>
      <c r="AN27" s="79" t="b">
        <v>0</v>
      </c>
      <c r="AO27" s="85" t="s">
        <v>723</v>
      </c>
      <c r="AP27" s="79" t="s">
        <v>176</v>
      </c>
      <c r="AQ27" s="79">
        <v>0</v>
      </c>
      <c r="AR27" s="79">
        <v>0</v>
      </c>
      <c r="AS27" s="79" t="s">
        <v>752</v>
      </c>
      <c r="AT27" s="79" t="s">
        <v>756</v>
      </c>
      <c r="AU27" s="79" t="s">
        <v>758</v>
      </c>
      <c r="AV27" s="79" t="s">
        <v>760</v>
      </c>
      <c r="AW27" s="79" t="s">
        <v>764</v>
      </c>
      <c r="AX27" s="79" t="s">
        <v>768</v>
      </c>
      <c r="AY27" s="79" t="s">
        <v>772</v>
      </c>
      <c r="AZ27" s="82" t="s">
        <v>774</v>
      </c>
      <c r="BA27">
        <v>1</v>
      </c>
      <c r="BB27" s="78" t="str">
        <f>REPLACE(INDEX(GroupVertices[Group],MATCH(Edges[[#This Row],[Vertex 1]],GroupVertices[Vertex],0)),1,1,"")</f>
        <v>1</v>
      </c>
      <c r="BC27" s="78" t="str">
        <f>REPLACE(INDEX(GroupVertices[Group],MATCH(Edges[[#This Row],[Vertex 2]],GroupVertices[Vertex],0)),1,1,"")</f>
        <v>1</v>
      </c>
      <c r="BD27" s="48">
        <v>0</v>
      </c>
      <c r="BE27" s="49">
        <v>0</v>
      </c>
      <c r="BF27" s="48">
        <v>2</v>
      </c>
      <c r="BG27" s="49">
        <v>10</v>
      </c>
      <c r="BH27" s="48">
        <v>0</v>
      </c>
      <c r="BI27" s="49">
        <v>0</v>
      </c>
      <c r="BJ27" s="48">
        <v>18</v>
      </c>
      <c r="BK27" s="49">
        <v>90</v>
      </c>
      <c r="BL27" s="48">
        <v>20</v>
      </c>
    </row>
    <row r="28" spans="1:64" ht="15">
      <c r="A28" s="64" t="s">
        <v>225</v>
      </c>
      <c r="B28" s="64" t="s">
        <v>232</v>
      </c>
      <c r="C28" s="65" t="s">
        <v>2312</v>
      </c>
      <c r="D28" s="66">
        <v>3</v>
      </c>
      <c r="E28" s="67" t="s">
        <v>132</v>
      </c>
      <c r="F28" s="68">
        <v>35</v>
      </c>
      <c r="G28" s="65"/>
      <c r="H28" s="69"/>
      <c r="I28" s="70"/>
      <c r="J28" s="70"/>
      <c r="K28" s="34" t="s">
        <v>65</v>
      </c>
      <c r="L28" s="77">
        <v>28</v>
      </c>
      <c r="M28" s="77"/>
      <c r="N28" s="72"/>
      <c r="O28" s="79" t="s">
        <v>314</v>
      </c>
      <c r="P28" s="81">
        <v>43622.35428240741</v>
      </c>
      <c r="Q28" s="79" t="s">
        <v>329</v>
      </c>
      <c r="R28" s="79"/>
      <c r="S28" s="79"/>
      <c r="T28" s="79" t="s">
        <v>437</v>
      </c>
      <c r="U28" s="79"/>
      <c r="V28" s="82" t="s">
        <v>516</v>
      </c>
      <c r="W28" s="81">
        <v>43622.35428240741</v>
      </c>
      <c r="X28" s="82" t="s">
        <v>568</v>
      </c>
      <c r="Y28" s="79"/>
      <c r="Z28" s="79"/>
      <c r="AA28" s="85" t="s">
        <v>652</v>
      </c>
      <c r="AB28" s="79"/>
      <c r="AC28" s="79" t="b">
        <v>0</v>
      </c>
      <c r="AD28" s="79">
        <v>0</v>
      </c>
      <c r="AE28" s="85" t="s">
        <v>727</v>
      </c>
      <c r="AF28" s="79" t="b">
        <v>0</v>
      </c>
      <c r="AG28" s="79" t="s">
        <v>732</v>
      </c>
      <c r="AH28" s="79"/>
      <c r="AI28" s="85" t="s">
        <v>727</v>
      </c>
      <c r="AJ28" s="79" t="b">
        <v>0</v>
      </c>
      <c r="AK28" s="79">
        <v>4</v>
      </c>
      <c r="AL28" s="85" t="s">
        <v>659</v>
      </c>
      <c r="AM28" s="79" t="s">
        <v>743</v>
      </c>
      <c r="AN28" s="79" t="b">
        <v>0</v>
      </c>
      <c r="AO28" s="85" t="s">
        <v>659</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v>0</v>
      </c>
      <c r="BE28" s="49">
        <v>0</v>
      </c>
      <c r="BF28" s="48">
        <v>0</v>
      </c>
      <c r="BG28" s="49">
        <v>0</v>
      </c>
      <c r="BH28" s="48">
        <v>0</v>
      </c>
      <c r="BI28" s="49">
        <v>0</v>
      </c>
      <c r="BJ28" s="48">
        <v>24</v>
      </c>
      <c r="BK28" s="49">
        <v>100</v>
      </c>
      <c r="BL28" s="48">
        <v>24</v>
      </c>
    </row>
    <row r="29" spans="1:64" ht="15">
      <c r="A29" s="64" t="s">
        <v>226</v>
      </c>
      <c r="B29" s="64" t="s">
        <v>232</v>
      </c>
      <c r="C29" s="65" t="s">
        <v>2312</v>
      </c>
      <c r="D29" s="66">
        <v>3</v>
      </c>
      <c r="E29" s="67" t="s">
        <v>132</v>
      </c>
      <c r="F29" s="68">
        <v>35</v>
      </c>
      <c r="G29" s="65"/>
      <c r="H29" s="69"/>
      <c r="I29" s="70"/>
      <c r="J29" s="70"/>
      <c r="K29" s="34" t="s">
        <v>65</v>
      </c>
      <c r="L29" s="77">
        <v>29</v>
      </c>
      <c r="M29" s="77"/>
      <c r="N29" s="72"/>
      <c r="O29" s="79" t="s">
        <v>314</v>
      </c>
      <c r="P29" s="81">
        <v>43622.35753472222</v>
      </c>
      <c r="Q29" s="79" t="s">
        <v>329</v>
      </c>
      <c r="R29" s="79"/>
      <c r="S29" s="79"/>
      <c r="T29" s="79" t="s">
        <v>437</v>
      </c>
      <c r="U29" s="79"/>
      <c r="V29" s="82" t="s">
        <v>517</v>
      </c>
      <c r="W29" s="81">
        <v>43622.35753472222</v>
      </c>
      <c r="X29" s="82" t="s">
        <v>569</v>
      </c>
      <c r="Y29" s="79"/>
      <c r="Z29" s="79"/>
      <c r="AA29" s="85" t="s">
        <v>653</v>
      </c>
      <c r="AB29" s="79"/>
      <c r="AC29" s="79" t="b">
        <v>0</v>
      </c>
      <c r="AD29" s="79">
        <v>0</v>
      </c>
      <c r="AE29" s="85" t="s">
        <v>727</v>
      </c>
      <c r="AF29" s="79" t="b">
        <v>0</v>
      </c>
      <c r="AG29" s="79" t="s">
        <v>732</v>
      </c>
      <c r="AH29" s="79"/>
      <c r="AI29" s="85" t="s">
        <v>727</v>
      </c>
      <c r="AJ29" s="79" t="b">
        <v>0</v>
      </c>
      <c r="AK29" s="79">
        <v>4</v>
      </c>
      <c r="AL29" s="85" t="s">
        <v>659</v>
      </c>
      <c r="AM29" s="79" t="s">
        <v>740</v>
      </c>
      <c r="AN29" s="79" t="b">
        <v>0</v>
      </c>
      <c r="AO29" s="85" t="s">
        <v>659</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24</v>
      </c>
      <c r="BK29" s="49">
        <v>100</v>
      </c>
      <c r="BL29" s="48">
        <v>24</v>
      </c>
    </row>
    <row r="30" spans="1:64" ht="15">
      <c r="A30" s="64" t="s">
        <v>227</v>
      </c>
      <c r="B30" s="64" t="s">
        <v>232</v>
      </c>
      <c r="C30" s="65" t="s">
        <v>2312</v>
      </c>
      <c r="D30" s="66">
        <v>3</v>
      </c>
      <c r="E30" s="67" t="s">
        <v>132</v>
      </c>
      <c r="F30" s="68">
        <v>35</v>
      </c>
      <c r="G30" s="65"/>
      <c r="H30" s="69"/>
      <c r="I30" s="70"/>
      <c r="J30" s="70"/>
      <c r="K30" s="34" t="s">
        <v>65</v>
      </c>
      <c r="L30" s="77">
        <v>30</v>
      </c>
      <c r="M30" s="77"/>
      <c r="N30" s="72"/>
      <c r="O30" s="79" t="s">
        <v>314</v>
      </c>
      <c r="P30" s="81">
        <v>43622.36888888889</v>
      </c>
      <c r="Q30" s="79" t="s">
        <v>329</v>
      </c>
      <c r="R30" s="79"/>
      <c r="S30" s="79"/>
      <c r="T30" s="79" t="s">
        <v>437</v>
      </c>
      <c r="U30" s="79"/>
      <c r="V30" s="82" t="s">
        <v>518</v>
      </c>
      <c r="W30" s="81">
        <v>43622.36888888889</v>
      </c>
      <c r="X30" s="82" t="s">
        <v>570</v>
      </c>
      <c r="Y30" s="79"/>
      <c r="Z30" s="79"/>
      <c r="AA30" s="85" t="s">
        <v>654</v>
      </c>
      <c r="AB30" s="79"/>
      <c r="AC30" s="79" t="b">
        <v>0</v>
      </c>
      <c r="AD30" s="79">
        <v>0</v>
      </c>
      <c r="AE30" s="85" t="s">
        <v>727</v>
      </c>
      <c r="AF30" s="79" t="b">
        <v>0</v>
      </c>
      <c r="AG30" s="79" t="s">
        <v>732</v>
      </c>
      <c r="AH30" s="79"/>
      <c r="AI30" s="85" t="s">
        <v>727</v>
      </c>
      <c r="AJ30" s="79" t="b">
        <v>0</v>
      </c>
      <c r="AK30" s="79">
        <v>4</v>
      </c>
      <c r="AL30" s="85" t="s">
        <v>659</v>
      </c>
      <c r="AM30" s="79" t="s">
        <v>743</v>
      </c>
      <c r="AN30" s="79" t="b">
        <v>0</v>
      </c>
      <c r="AO30" s="85" t="s">
        <v>659</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v>0</v>
      </c>
      <c r="BE30" s="49">
        <v>0</v>
      </c>
      <c r="BF30" s="48">
        <v>0</v>
      </c>
      <c r="BG30" s="49">
        <v>0</v>
      </c>
      <c r="BH30" s="48">
        <v>0</v>
      </c>
      <c r="BI30" s="49">
        <v>0</v>
      </c>
      <c r="BJ30" s="48">
        <v>24</v>
      </c>
      <c r="BK30" s="49">
        <v>100</v>
      </c>
      <c r="BL30" s="48">
        <v>24</v>
      </c>
    </row>
    <row r="31" spans="1:64" ht="15">
      <c r="A31" s="64" t="s">
        <v>228</v>
      </c>
      <c r="B31" s="64" t="s">
        <v>232</v>
      </c>
      <c r="C31" s="65" t="s">
        <v>2312</v>
      </c>
      <c r="D31" s="66">
        <v>3</v>
      </c>
      <c r="E31" s="67" t="s">
        <v>132</v>
      </c>
      <c r="F31" s="68">
        <v>35</v>
      </c>
      <c r="G31" s="65"/>
      <c r="H31" s="69"/>
      <c r="I31" s="70"/>
      <c r="J31" s="70"/>
      <c r="K31" s="34" t="s">
        <v>65</v>
      </c>
      <c r="L31" s="77">
        <v>31</v>
      </c>
      <c r="M31" s="77"/>
      <c r="N31" s="72"/>
      <c r="O31" s="79" t="s">
        <v>314</v>
      </c>
      <c r="P31" s="81">
        <v>43622.499756944446</v>
      </c>
      <c r="Q31" s="79" t="s">
        <v>329</v>
      </c>
      <c r="R31" s="79"/>
      <c r="S31" s="79"/>
      <c r="T31" s="79" t="s">
        <v>437</v>
      </c>
      <c r="U31" s="79"/>
      <c r="V31" s="82" t="s">
        <v>519</v>
      </c>
      <c r="W31" s="81">
        <v>43622.499756944446</v>
      </c>
      <c r="X31" s="82" t="s">
        <v>571</v>
      </c>
      <c r="Y31" s="79"/>
      <c r="Z31" s="79"/>
      <c r="AA31" s="85" t="s">
        <v>655</v>
      </c>
      <c r="AB31" s="79"/>
      <c r="AC31" s="79" t="b">
        <v>0</v>
      </c>
      <c r="AD31" s="79">
        <v>0</v>
      </c>
      <c r="AE31" s="85" t="s">
        <v>727</v>
      </c>
      <c r="AF31" s="79" t="b">
        <v>0</v>
      </c>
      <c r="AG31" s="79" t="s">
        <v>732</v>
      </c>
      <c r="AH31" s="79"/>
      <c r="AI31" s="85" t="s">
        <v>727</v>
      </c>
      <c r="AJ31" s="79" t="b">
        <v>0</v>
      </c>
      <c r="AK31" s="79">
        <v>4</v>
      </c>
      <c r="AL31" s="85" t="s">
        <v>659</v>
      </c>
      <c r="AM31" s="79" t="s">
        <v>747</v>
      </c>
      <c r="AN31" s="79" t="b">
        <v>0</v>
      </c>
      <c r="AO31" s="85" t="s">
        <v>659</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24</v>
      </c>
      <c r="BK31" s="49">
        <v>100</v>
      </c>
      <c r="BL31" s="48">
        <v>24</v>
      </c>
    </row>
    <row r="32" spans="1:64" ht="15">
      <c r="A32" s="64" t="s">
        <v>229</v>
      </c>
      <c r="B32" s="64" t="s">
        <v>297</v>
      </c>
      <c r="C32" s="65" t="s">
        <v>2312</v>
      </c>
      <c r="D32" s="66">
        <v>3</v>
      </c>
      <c r="E32" s="67" t="s">
        <v>132</v>
      </c>
      <c r="F32" s="68">
        <v>35</v>
      </c>
      <c r="G32" s="65"/>
      <c r="H32" s="69"/>
      <c r="I32" s="70"/>
      <c r="J32" s="70"/>
      <c r="K32" s="34" t="s">
        <v>65</v>
      </c>
      <c r="L32" s="77">
        <v>32</v>
      </c>
      <c r="M32" s="77"/>
      <c r="N32" s="72"/>
      <c r="O32" s="79" t="s">
        <v>314</v>
      </c>
      <c r="P32" s="81">
        <v>43622.50101851852</v>
      </c>
      <c r="Q32" s="79" t="s">
        <v>330</v>
      </c>
      <c r="R32" s="79"/>
      <c r="S32" s="79"/>
      <c r="T32" s="79" t="s">
        <v>426</v>
      </c>
      <c r="U32" s="79"/>
      <c r="V32" s="82" t="s">
        <v>520</v>
      </c>
      <c r="W32" s="81">
        <v>43622.50101851852</v>
      </c>
      <c r="X32" s="82" t="s">
        <v>572</v>
      </c>
      <c r="Y32" s="79"/>
      <c r="Z32" s="79"/>
      <c r="AA32" s="85" t="s">
        <v>656</v>
      </c>
      <c r="AB32" s="79"/>
      <c r="AC32" s="79" t="b">
        <v>0</v>
      </c>
      <c r="AD32" s="79">
        <v>1</v>
      </c>
      <c r="AE32" s="85" t="s">
        <v>727</v>
      </c>
      <c r="AF32" s="79" t="b">
        <v>0</v>
      </c>
      <c r="AG32" s="79" t="s">
        <v>732</v>
      </c>
      <c r="AH32" s="79"/>
      <c r="AI32" s="85" t="s">
        <v>727</v>
      </c>
      <c r="AJ32" s="79" t="b">
        <v>0</v>
      </c>
      <c r="AK32" s="79">
        <v>0</v>
      </c>
      <c r="AL32" s="85" t="s">
        <v>727</v>
      </c>
      <c r="AM32" s="79" t="s">
        <v>743</v>
      </c>
      <c r="AN32" s="79" t="b">
        <v>0</v>
      </c>
      <c r="AO32" s="85" t="s">
        <v>656</v>
      </c>
      <c r="AP32" s="79" t="s">
        <v>176</v>
      </c>
      <c r="AQ32" s="79">
        <v>0</v>
      </c>
      <c r="AR32" s="79">
        <v>0</v>
      </c>
      <c r="AS32" s="79"/>
      <c r="AT32" s="79"/>
      <c r="AU32" s="79"/>
      <c r="AV32" s="79"/>
      <c r="AW32" s="79"/>
      <c r="AX32" s="79"/>
      <c r="AY32" s="79"/>
      <c r="AZ32" s="79"/>
      <c r="BA32">
        <v>1</v>
      </c>
      <c r="BB32" s="78" t="str">
        <f>REPLACE(INDEX(GroupVertices[Group],MATCH(Edges[[#This Row],[Vertex 1]],GroupVertices[Vertex],0)),1,1,"")</f>
        <v>20</v>
      </c>
      <c r="BC32" s="78" t="str">
        <f>REPLACE(INDEX(GroupVertices[Group],MATCH(Edges[[#This Row],[Vertex 2]],GroupVertices[Vertex],0)),1,1,"")</f>
        <v>20</v>
      </c>
      <c r="BD32" s="48">
        <v>1</v>
      </c>
      <c r="BE32" s="49">
        <v>4.761904761904762</v>
      </c>
      <c r="BF32" s="48">
        <v>2</v>
      </c>
      <c r="BG32" s="49">
        <v>9.523809523809524</v>
      </c>
      <c r="BH32" s="48">
        <v>0</v>
      </c>
      <c r="BI32" s="49">
        <v>0</v>
      </c>
      <c r="BJ32" s="48">
        <v>18</v>
      </c>
      <c r="BK32" s="49">
        <v>85.71428571428571</v>
      </c>
      <c r="BL32" s="48">
        <v>21</v>
      </c>
    </row>
    <row r="33" spans="1:64" ht="15">
      <c r="A33" s="64" t="s">
        <v>230</v>
      </c>
      <c r="B33" s="64" t="s">
        <v>298</v>
      </c>
      <c r="C33" s="65" t="s">
        <v>2312</v>
      </c>
      <c r="D33" s="66">
        <v>3</v>
      </c>
      <c r="E33" s="67" t="s">
        <v>132</v>
      </c>
      <c r="F33" s="68">
        <v>35</v>
      </c>
      <c r="G33" s="65"/>
      <c r="H33" s="69"/>
      <c r="I33" s="70"/>
      <c r="J33" s="70"/>
      <c r="K33" s="34" t="s">
        <v>65</v>
      </c>
      <c r="L33" s="77">
        <v>33</v>
      </c>
      <c r="M33" s="77"/>
      <c r="N33" s="72"/>
      <c r="O33" s="79" t="s">
        <v>314</v>
      </c>
      <c r="P33" s="81">
        <v>43413.570763888885</v>
      </c>
      <c r="Q33" s="79" t="s">
        <v>331</v>
      </c>
      <c r="R33" s="82" t="s">
        <v>392</v>
      </c>
      <c r="S33" s="79" t="s">
        <v>416</v>
      </c>
      <c r="T33" s="79" t="s">
        <v>438</v>
      </c>
      <c r="U33" s="79"/>
      <c r="V33" s="82" t="s">
        <v>521</v>
      </c>
      <c r="W33" s="81">
        <v>43413.570763888885</v>
      </c>
      <c r="X33" s="82" t="s">
        <v>573</v>
      </c>
      <c r="Y33" s="79"/>
      <c r="Z33" s="79"/>
      <c r="AA33" s="85" t="s">
        <v>657</v>
      </c>
      <c r="AB33" s="79"/>
      <c r="AC33" s="79" t="b">
        <v>0</v>
      </c>
      <c r="AD33" s="79">
        <v>194</v>
      </c>
      <c r="AE33" s="85" t="s">
        <v>727</v>
      </c>
      <c r="AF33" s="79" t="b">
        <v>0</v>
      </c>
      <c r="AG33" s="79" t="s">
        <v>732</v>
      </c>
      <c r="AH33" s="79"/>
      <c r="AI33" s="85" t="s">
        <v>727</v>
      </c>
      <c r="AJ33" s="79" t="b">
        <v>0</v>
      </c>
      <c r="AK33" s="79">
        <v>153</v>
      </c>
      <c r="AL33" s="85" t="s">
        <v>727</v>
      </c>
      <c r="AM33" s="79" t="s">
        <v>742</v>
      </c>
      <c r="AN33" s="79" t="b">
        <v>0</v>
      </c>
      <c r="AO33" s="85" t="s">
        <v>657</v>
      </c>
      <c r="AP33" s="79" t="s">
        <v>751</v>
      </c>
      <c r="AQ33" s="79">
        <v>0</v>
      </c>
      <c r="AR33" s="79">
        <v>0</v>
      </c>
      <c r="AS33" s="79"/>
      <c r="AT33" s="79"/>
      <c r="AU33" s="79"/>
      <c r="AV33" s="79"/>
      <c r="AW33" s="79"/>
      <c r="AX33" s="79"/>
      <c r="AY33" s="79"/>
      <c r="AZ33" s="79"/>
      <c r="BA33">
        <v>1</v>
      </c>
      <c r="BB33" s="78" t="str">
        <f>REPLACE(INDEX(GroupVertices[Group],MATCH(Edges[[#This Row],[Vertex 1]],GroupVertices[Vertex],0)),1,1,"")</f>
        <v>12</v>
      </c>
      <c r="BC33" s="78" t="str">
        <f>REPLACE(INDEX(GroupVertices[Group],MATCH(Edges[[#This Row],[Vertex 2]],GroupVertices[Vertex],0)),1,1,"")</f>
        <v>12</v>
      </c>
      <c r="BD33" s="48">
        <v>1</v>
      </c>
      <c r="BE33" s="49">
        <v>3.5714285714285716</v>
      </c>
      <c r="BF33" s="48">
        <v>1</v>
      </c>
      <c r="BG33" s="49">
        <v>3.5714285714285716</v>
      </c>
      <c r="BH33" s="48">
        <v>0</v>
      </c>
      <c r="BI33" s="49">
        <v>0</v>
      </c>
      <c r="BJ33" s="48">
        <v>26</v>
      </c>
      <c r="BK33" s="49">
        <v>92.85714285714286</v>
      </c>
      <c r="BL33" s="48">
        <v>28</v>
      </c>
    </row>
    <row r="34" spans="1:64" ht="15">
      <c r="A34" s="64" t="s">
        <v>231</v>
      </c>
      <c r="B34" s="64" t="s">
        <v>298</v>
      </c>
      <c r="C34" s="65" t="s">
        <v>2312</v>
      </c>
      <c r="D34" s="66">
        <v>3</v>
      </c>
      <c r="E34" s="67" t="s">
        <v>132</v>
      </c>
      <c r="F34" s="68">
        <v>35</v>
      </c>
      <c r="G34" s="65"/>
      <c r="H34" s="69"/>
      <c r="I34" s="70"/>
      <c r="J34" s="70"/>
      <c r="K34" s="34" t="s">
        <v>65</v>
      </c>
      <c r="L34" s="77">
        <v>34</v>
      </c>
      <c r="M34" s="77"/>
      <c r="N34" s="72"/>
      <c r="O34" s="79" t="s">
        <v>314</v>
      </c>
      <c r="P34" s="81">
        <v>43622.57001157408</v>
      </c>
      <c r="Q34" s="79" t="s">
        <v>332</v>
      </c>
      <c r="R34" s="79"/>
      <c r="S34" s="79"/>
      <c r="T34" s="79"/>
      <c r="U34" s="79"/>
      <c r="V34" s="82" t="s">
        <v>522</v>
      </c>
      <c r="W34" s="81">
        <v>43622.57001157408</v>
      </c>
      <c r="X34" s="82" t="s">
        <v>574</v>
      </c>
      <c r="Y34" s="79"/>
      <c r="Z34" s="79"/>
      <c r="AA34" s="85" t="s">
        <v>658</v>
      </c>
      <c r="AB34" s="79"/>
      <c r="AC34" s="79" t="b">
        <v>0</v>
      </c>
      <c r="AD34" s="79">
        <v>0</v>
      </c>
      <c r="AE34" s="85" t="s">
        <v>727</v>
      </c>
      <c r="AF34" s="79" t="b">
        <v>0</v>
      </c>
      <c r="AG34" s="79" t="s">
        <v>732</v>
      </c>
      <c r="AH34" s="79"/>
      <c r="AI34" s="85" t="s">
        <v>727</v>
      </c>
      <c r="AJ34" s="79" t="b">
        <v>0</v>
      </c>
      <c r="AK34" s="79">
        <v>153</v>
      </c>
      <c r="AL34" s="85" t="s">
        <v>657</v>
      </c>
      <c r="AM34" s="79" t="s">
        <v>741</v>
      </c>
      <c r="AN34" s="79" t="b">
        <v>0</v>
      </c>
      <c r="AO34" s="85" t="s">
        <v>657</v>
      </c>
      <c r="AP34" s="79" t="s">
        <v>176</v>
      </c>
      <c r="AQ34" s="79">
        <v>0</v>
      </c>
      <c r="AR34" s="79">
        <v>0</v>
      </c>
      <c r="AS34" s="79"/>
      <c r="AT34" s="79"/>
      <c r="AU34" s="79"/>
      <c r="AV34" s="79"/>
      <c r="AW34" s="79"/>
      <c r="AX34" s="79"/>
      <c r="AY34" s="79"/>
      <c r="AZ34" s="79"/>
      <c r="BA34">
        <v>1</v>
      </c>
      <c r="BB34" s="78" t="str">
        <f>REPLACE(INDEX(GroupVertices[Group],MATCH(Edges[[#This Row],[Vertex 1]],GroupVertices[Vertex],0)),1,1,"")</f>
        <v>12</v>
      </c>
      <c r="BC34" s="78" t="str">
        <f>REPLACE(INDEX(GroupVertices[Group],MATCH(Edges[[#This Row],[Vertex 2]],GroupVertices[Vertex],0)),1,1,"")</f>
        <v>12</v>
      </c>
      <c r="BD34" s="48"/>
      <c r="BE34" s="49"/>
      <c r="BF34" s="48"/>
      <c r="BG34" s="49"/>
      <c r="BH34" s="48"/>
      <c r="BI34" s="49"/>
      <c r="BJ34" s="48"/>
      <c r="BK34" s="49"/>
      <c r="BL34" s="48"/>
    </row>
    <row r="35" spans="1:64" ht="15">
      <c r="A35" s="64" t="s">
        <v>231</v>
      </c>
      <c r="B35" s="64" t="s">
        <v>230</v>
      </c>
      <c r="C35" s="65" t="s">
        <v>2312</v>
      </c>
      <c r="D35" s="66">
        <v>3</v>
      </c>
      <c r="E35" s="67" t="s">
        <v>132</v>
      </c>
      <c r="F35" s="68">
        <v>35</v>
      </c>
      <c r="G35" s="65"/>
      <c r="H35" s="69"/>
      <c r="I35" s="70"/>
      <c r="J35" s="70"/>
      <c r="K35" s="34" t="s">
        <v>65</v>
      </c>
      <c r="L35" s="77">
        <v>35</v>
      </c>
      <c r="M35" s="77"/>
      <c r="N35" s="72"/>
      <c r="O35" s="79" t="s">
        <v>314</v>
      </c>
      <c r="P35" s="81">
        <v>43622.57001157408</v>
      </c>
      <c r="Q35" s="79" t="s">
        <v>332</v>
      </c>
      <c r="R35" s="79"/>
      <c r="S35" s="79"/>
      <c r="T35" s="79"/>
      <c r="U35" s="79"/>
      <c r="V35" s="82" t="s">
        <v>522</v>
      </c>
      <c r="W35" s="81">
        <v>43622.57001157408</v>
      </c>
      <c r="X35" s="82" t="s">
        <v>574</v>
      </c>
      <c r="Y35" s="79"/>
      <c r="Z35" s="79"/>
      <c r="AA35" s="85" t="s">
        <v>658</v>
      </c>
      <c r="AB35" s="79"/>
      <c r="AC35" s="79" t="b">
        <v>0</v>
      </c>
      <c r="AD35" s="79">
        <v>0</v>
      </c>
      <c r="AE35" s="85" t="s">
        <v>727</v>
      </c>
      <c r="AF35" s="79" t="b">
        <v>0</v>
      </c>
      <c r="AG35" s="79" t="s">
        <v>732</v>
      </c>
      <c r="AH35" s="79"/>
      <c r="AI35" s="85" t="s">
        <v>727</v>
      </c>
      <c r="AJ35" s="79" t="b">
        <v>0</v>
      </c>
      <c r="AK35" s="79">
        <v>153</v>
      </c>
      <c r="AL35" s="85" t="s">
        <v>657</v>
      </c>
      <c r="AM35" s="79" t="s">
        <v>741</v>
      </c>
      <c r="AN35" s="79" t="b">
        <v>0</v>
      </c>
      <c r="AO35" s="85" t="s">
        <v>657</v>
      </c>
      <c r="AP35" s="79" t="s">
        <v>176</v>
      </c>
      <c r="AQ35" s="79">
        <v>0</v>
      </c>
      <c r="AR35" s="79">
        <v>0</v>
      </c>
      <c r="AS35" s="79"/>
      <c r="AT35" s="79"/>
      <c r="AU35" s="79"/>
      <c r="AV35" s="79"/>
      <c r="AW35" s="79"/>
      <c r="AX35" s="79"/>
      <c r="AY35" s="79"/>
      <c r="AZ35" s="79"/>
      <c r="BA35">
        <v>1</v>
      </c>
      <c r="BB35" s="78" t="str">
        <f>REPLACE(INDEX(GroupVertices[Group],MATCH(Edges[[#This Row],[Vertex 1]],GroupVertices[Vertex],0)),1,1,"")</f>
        <v>12</v>
      </c>
      <c r="BC35" s="78" t="str">
        <f>REPLACE(INDEX(GroupVertices[Group],MATCH(Edges[[#This Row],[Vertex 2]],GroupVertices[Vertex],0)),1,1,"")</f>
        <v>12</v>
      </c>
      <c r="BD35" s="48">
        <v>0</v>
      </c>
      <c r="BE35" s="49">
        <v>0</v>
      </c>
      <c r="BF35" s="48">
        <v>0</v>
      </c>
      <c r="BG35" s="49">
        <v>0</v>
      </c>
      <c r="BH35" s="48">
        <v>0</v>
      </c>
      <c r="BI35" s="49">
        <v>0</v>
      </c>
      <c r="BJ35" s="48">
        <v>17</v>
      </c>
      <c r="BK35" s="49">
        <v>100</v>
      </c>
      <c r="BL35" s="48">
        <v>17</v>
      </c>
    </row>
    <row r="36" spans="1:64" ht="15">
      <c r="A36" s="64" t="s">
        <v>232</v>
      </c>
      <c r="B36" s="64" t="s">
        <v>232</v>
      </c>
      <c r="C36" s="65" t="s">
        <v>2312</v>
      </c>
      <c r="D36" s="66">
        <v>3</v>
      </c>
      <c r="E36" s="67" t="s">
        <v>132</v>
      </c>
      <c r="F36" s="68">
        <v>35</v>
      </c>
      <c r="G36" s="65"/>
      <c r="H36" s="69"/>
      <c r="I36" s="70"/>
      <c r="J36" s="70"/>
      <c r="K36" s="34" t="s">
        <v>65</v>
      </c>
      <c r="L36" s="77">
        <v>36</v>
      </c>
      <c r="M36" s="77"/>
      <c r="N36" s="72"/>
      <c r="O36" s="79" t="s">
        <v>176</v>
      </c>
      <c r="P36" s="81">
        <v>43622.34707175926</v>
      </c>
      <c r="Q36" s="79" t="s">
        <v>333</v>
      </c>
      <c r="R36" s="79"/>
      <c r="S36" s="79"/>
      <c r="T36" s="79" t="s">
        <v>439</v>
      </c>
      <c r="U36" s="82" t="s">
        <v>481</v>
      </c>
      <c r="V36" s="82" t="s">
        <v>481</v>
      </c>
      <c r="W36" s="81">
        <v>43622.34707175926</v>
      </c>
      <c r="X36" s="82" t="s">
        <v>575</v>
      </c>
      <c r="Y36" s="79"/>
      <c r="Z36" s="79"/>
      <c r="AA36" s="85" t="s">
        <v>659</v>
      </c>
      <c r="AB36" s="79"/>
      <c r="AC36" s="79" t="b">
        <v>0</v>
      </c>
      <c r="AD36" s="79">
        <v>11</v>
      </c>
      <c r="AE36" s="85" t="s">
        <v>727</v>
      </c>
      <c r="AF36" s="79" t="b">
        <v>0</v>
      </c>
      <c r="AG36" s="79" t="s">
        <v>732</v>
      </c>
      <c r="AH36" s="79"/>
      <c r="AI36" s="85" t="s">
        <v>727</v>
      </c>
      <c r="AJ36" s="79" t="b">
        <v>0</v>
      </c>
      <c r="AK36" s="79">
        <v>4</v>
      </c>
      <c r="AL36" s="85" t="s">
        <v>727</v>
      </c>
      <c r="AM36" s="79" t="s">
        <v>743</v>
      </c>
      <c r="AN36" s="79" t="b">
        <v>0</v>
      </c>
      <c r="AO36" s="85" t="s">
        <v>659</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25</v>
      </c>
      <c r="BK36" s="49">
        <v>100</v>
      </c>
      <c r="BL36" s="48">
        <v>25</v>
      </c>
    </row>
    <row r="37" spans="1:64" ht="15">
      <c r="A37" s="64" t="s">
        <v>233</v>
      </c>
      <c r="B37" s="64" t="s">
        <v>232</v>
      </c>
      <c r="C37" s="65" t="s">
        <v>2312</v>
      </c>
      <c r="D37" s="66">
        <v>3</v>
      </c>
      <c r="E37" s="67" t="s">
        <v>132</v>
      </c>
      <c r="F37" s="68">
        <v>35</v>
      </c>
      <c r="G37" s="65"/>
      <c r="H37" s="69"/>
      <c r="I37" s="70"/>
      <c r="J37" s="70"/>
      <c r="K37" s="34" t="s">
        <v>65</v>
      </c>
      <c r="L37" s="77">
        <v>37</v>
      </c>
      <c r="M37" s="77"/>
      <c r="N37" s="72"/>
      <c r="O37" s="79" t="s">
        <v>314</v>
      </c>
      <c r="P37" s="81">
        <v>43622.8608912037</v>
      </c>
      <c r="Q37" s="79" t="s">
        <v>334</v>
      </c>
      <c r="R37" s="79"/>
      <c r="S37" s="79"/>
      <c r="T37" s="79" t="s">
        <v>437</v>
      </c>
      <c r="U37" s="79"/>
      <c r="V37" s="82" t="s">
        <v>523</v>
      </c>
      <c r="W37" s="81">
        <v>43622.8608912037</v>
      </c>
      <c r="X37" s="82" t="s">
        <v>576</v>
      </c>
      <c r="Y37" s="79"/>
      <c r="Z37" s="79"/>
      <c r="AA37" s="85" t="s">
        <v>660</v>
      </c>
      <c r="AB37" s="79"/>
      <c r="AC37" s="79" t="b">
        <v>0</v>
      </c>
      <c r="AD37" s="79">
        <v>0</v>
      </c>
      <c r="AE37" s="85" t="s">
        <v>727</v>
      </c>
      <c r="AF37" s="79" t="b">
        <v>0</v>
      </c>
      <c r="AG37" s="79" t="s">
        <v>732</v>
      </c>
      <c r="AH37" s="79"/>
      <c r="AI37" s="85" t="s">
        <v>727</v>
      </c>
      <c r="AJ37" s="79" t="b">
        <v>0</v>
      </c>
      <c r="AK37" s="79">
        <v>5</v>
      </c>
      <c r="AL37" s="85" t="s">
        <v>659</v>
      </c>
      <c r="AM37" s="79" t="s">
        <v>743</v>
      </c>
      <c r="AN37" s="79" t="b">
        <v>0</v>
      </c>
      <c r="AO37" s="85" t="s">
        <v>659</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24</v>
      </c>
      <c r="BK37" s="49">
        <v>100</v>
      </c>
      <c r="BL37" s="48">
        <v>24</v>
      </c>
    </row>
    <row r="38" spans="1:64" ht="15">
      <c r="A38" s="64" t="s">
        <v>234</v>
      </c>
      <c r="B38" s="64" t="s">
        <v>235</v>
      </c>
      <c r="C38" s="65" t="s">
        <v>2312</v>
      </c>
      <c r="D38" s="66">
        <v>3</v>
      </c>
      <c r="E38" s="67" t="s">
        <v>132</v>
      </c>
      <c r="F38" s="68">
        <v>35</v>
      </c>
      <c r="G38" s="65"/>
      <c r="H38" s="69"/>
      <c r="I38" s="70"/>
      <c r="J38" s="70"/>
      <c r="K38" s="34" t="s">
        <v>66</v>
      </c>
      <c r="L38" s="77">
        <v>38</v>
      </c>
      <c r="M38" s="77"/>
      <c r="N38" s="72"/>
      <c r="O38" s="79" t="s">
        <v>314</v>
      </c>
      <c r="P38" s="81">
        <v>43622.88924768518</v>
      </c>
      <c r="Q38" s="79" t="s">
        <v>335</v>
      </c>
      <c r="R38" s="79"/>
      <c r="S38" s="79"/>
      <c r="T38" s="79" t="s">
        <v>440</v>
      </c>
      <c r="U38" s="82" t="s">
        <v>482</v>
      </c>
      <c r="V38" s="82" t="s">
        <v>482</v>
      </c>
      <c r="W38" s="81">
        <v>43622.88924768518</v>
      </c>
      <c r="X38" s="82" t="s">
        <v>577</v>
      </c>
      <c r="Y38" s="79"/>
      <c r="Z38" s="79"/>
      <c r="AA38" s="85" t="s">
        <v>661</v>
      </c>
      <c r="AB38" s="79"/>
      <c r="AC38" s="79" t="b">
        <v>0</v>
      </c>
      <c r="AD38" s="79">
        <v>2</v>
      </c>
      <c r="AE38" s="85" t="s">
        <v>727</v>
      </c>
      <c r="AF38" s="79" t="b">
        <v>0</v>
      </c>
      <c r="AG38" s="79" t="s">
        <v>733</v>
      </c>
      <c r="AH38" s="79"/>
      <c r="AI38" s="85" t="s">
        <v>727</v>
      </c>
      <c r="AJ38" s="79" t="b">
        <v>0</v>
      </c>
      <c r="AK38" s="79">
        <v>1</v>
      </c>
      <c r="AL38" s="85" t="s">
        <v>727</v>
      </c>
      <c r="AM38" s="79" t="s">
        <v>740</v>
      </c>
      <c r="AN38" s="79" t="b">
        <v>0</v>
      </c>
      <c r="AO38" s="85" t="s">
        <v>661</v>
      </c>
      <c r="AP38" s="79" t="s">
        <v>176</v>
      </c>
      <c r="AQ38" s="79">
        <v>0</v>
      </c>
      <c r="AR38" s="79">
        <v>0</v>
      </c>
      <c r="AS38" s="79"/>
      <c r="AT38" s="79"/>
      <c r="AU38" s="79"/>
      <c r="AV38" s="79"/>
      <c r="AW38" s="79"/>
      <c r="AX38" s="79"/>
      <c r="AY38" s="79"/>
      <c r="AZ38" s="79"/>
      <c r="BA38">
        <v>1</v>
      </c>
      <c r="BB38" s="78" t="str">
        <f>REPLACE(INDEX(GroupVertices[Group],MATCH(Edges[[#This Row],[Vertex 1]],GroupVertices[Vertex],0)),1,1,"")</f>
        <v>19</v>
      </c>
      <c r="BC38" s="78" t="str">
        <f>REPLACE(INDEX(GroupVertices[Group],MATCH(Edges[[#This Row],[Vertex 2]],GroupVertices[Vertex],0)),1,1,"")</f>
        <v>19</v>
      </c>
      <c r="BD38" s="48">
        <v>0</v>
      </c>
      <c r="BE38" s="49">
        <v>0</v>
      </c>
      <c r="BF38" s="48">
        <v>0</v>
      </c>
      <c r="BG38" s="49">
        <v>0</v>
      </c>
      <c r="BH38" s="48">
        <v>0</v>
      </c>
      <c r="BI38" s="49">
        <v>0</v>
      </c>
      <c r="BJ38" s="48">
        <v>31</v>
      </c>
      <c r="BK38" s="49">
        <v>100</v>
      </c>
      <c r="BL38" s="48">
        <v>31</v>
      </c>
    </row>
    <row r="39" spans="1:64" ht="15">
      <c r="A39" s="64" t="s">
        <v>235</v>
      </c>
      <c r="B39" s="64" t="s">
        <v>234</v>
      </c>
      <c r="C39" s="65" t="s">
        <v>2312</v>
      </c>
      <c r="D39" s="66">
        <v>3</v>
      </c>
      <c r="E39" s="67" t="s">
        <v>132</v>
      </c>
      <c r="F39" s="68">
        <v>35</v>
      </c>
      <c r="G39" s="65"/>
      <c r="H39" s="69"/>
      <c r="I39" s="70"/>
      <c r="J39" s="70"/>
      <c r="K39" s="34" t="s">
        <v>66</v>
      </c>
      <c r="L39" s="77">
        <v>39</v>
      </c>
      <c r="M39" s="77"/>
      <c r="N39" s="72"/>
      <c r="O39" s="79" t="s">
        <v>314</v>
      </c>
      <c r="P39" s="81">
        <v>43622.89844907408</v>
      </c>
      <c r="Q39" s="79" t="s">
        <v>336</v>
      </c>
      <c r="R39" s="79"/>
      <c r="S39" s="79"/>
      <c r="T39" s="79" t="s">
        <v>440</v>
      </c>
      <c r="U39" s="79"/>
      <c r="V39" s="82" t="s">
        <v>524</v>
      </c>
      <c r="W39" s="81">
        <v>43622.89844907408</v>
      </c>
      <c r="X39" s="82" t="s">
        <v>578</v>
      </c>
      <c r="Y39" s="79"/>
      <c r="Z39" s="79"/>
      <c r="AA39" s="85" t="s">
        <v>662</v>
      </c>
      <c r="AB39" s="79"/>
      <c r="AC39" s="79" t="b">
        <v>0</v>
      </c>
      <c r="AD39" s="79">
        <v>0</v>
      </c>
      <c r="AE39" s="85" t="s">
        <v>727</v>
      </c>
      <c r="AF39" s="79" t="b">
        <v>0</v>
      </c>
      <c r="AG39" s="79" t="s">
        <v>733</v>
      </c>
      <c r="AH39" s="79"/>
      <c r="AI39" s="85" t="s">
        <v>727</v>
      </c>
      <c r="AJ39" s="79" t="b">
        <v>0</v>
      </c>
      <c r="AK39" s="79">
        <v>1</v>
      </c>
      <c r="AL39" s="85" t="s">
        <v>661</v>
      </c>
      <c r="AM39" s="79" t="s">
        <v>741</v>
      </c>
      <c r="AN39" s="79" t="b">
        <v>0</v>
      </c>
      <c r="AO39" s="85" t="s">
        <v>661</v>
      </c>
      <c r="AP39" s="79" t="s">
        <v>176</v>
      </c>
      <c r="AQ39" s="79">
        <v>0</v>
      </c>
      <c r="AR39" s="79">
        <v>0</v>
      </c>
      <c r="AS39" s="79"/>
      <c r="AT39" s="79"/>
      <c r="AU39" s="79"/>
      <c r="AV39" s="79"/>
      <c r="AW39" s="79"/>
      <c r="AX39" s="79"/>
      <c r="AY39" s="79"/>
      <c r="AZ39" s="79"/>
      <c r="BA39">
        <v>1</v>
      </c>
      <c r="BB39" s="78" t="str">
        <f>REPLACE(INDEX(GroupVertices[Group],MATCH(Edges[[#This Row],[Vertex 1]],GroupVertices[Vertex],0)),1,1,"")</f>
        <v>19</v>
      </c>
      <c r="BC39" s="78" t="str">
        <f>REPLACE(INDEX(GroupVertices[Group],MATCH(Edges[[#This Row],[Vertex 2]],GroupVertices[Vertex],0)),1,1,"")</f>
        <v>19</v>
      </c>
      <c r="BD39" s="48">
        <v>0</v>
      </c>
      <c r="BE39" s="49">
        <v>0</v>
      </c>
      <c r="BF39" s="48">
        <v>0</v>
      </c>
      <c r="BG39" s="49">
        <v>0</v>
      </c>
      <c r="BH39" s="48">
        <v>0</v>
      </c>
      <c r="BI39" s="49">
        <v>0</v>
      </c>
      <c r="BJ39" s="48">
        <v>23</v>
      </c>
      <c r="BK39" s="49">
        <v>100</v>
      </c>
      <c r="BL39" s="48">
        <v>23</v>
      </c>
    </row>
    <row r="40" spans="1:64" ht="15">
      <c r="A40" s="64" t="s">
        <v>236</v>
      </c>
      <c r="B40" s="64" t="s">
        <v>236</v>
      </c>
      <c r="C40" s="65" t="s">
        <v>2312</v>
      </c>
      <c r="D40" s="66">
        <v>3</v>
      </c>
      <c r="E40" s="67" t="s">
        <v>132</v>
      </c>
      <c r="F40" s="68">
        <v>35</v>
      </c>
      <c r="G40" s="65"/>
      <c r="H40" s="69"/>
      <c r="I40" s="70"/>
      <c r="J40" s="70"/>
      <c r="K40" s="34" t="s">
        <v>65</v>
      </c>
      <c r="L40" s="77">
        <v>40</v>
      </c>
      <c r="M40" s="77"/>
      <c r="N40" s="72"/>
      <c r="O40" s="79" t="s">
        <v>176</v>
      </c>
      <c r="P40" s="81">
        <v>43621.839270833334</v>
      </c>
      <c r="Q40" s="79" t="s">
        <v>337</v>
      </c>
      <c r="R40" s="82" t="s">
        <v>393</v>
      </c>
      <c r="S40" s="79" t="s">
        <v>410</v>
      </c>
      <c r="T40" s="79" t="s">
        <v>441</v>
      </c>
      <c r="U40" s="79"/>
      <c r="V40" s="82" t="s">
        <v>525</v>
      </c>
      <c r="W40" s="81">
        <v>43621.839270833334</v>
      </c>
      <c r="X40" s="82" t="s">
        <v>579</v>
      </c>
      <c r="Y40" s="79"/>
      <c r="Z40" s="79"/>
      <c r="AA40" s="85" t="s">
        <v>663</v>
      </c>
      <c r="AB40" s="79"/>
      <c r="AC40" s="79" t="b">
        <v>0</v>
      </c>
      <c r="AD40" s="79">
        <v>0</v>
      </c>
      <c r="AE40" s="85" t="s">
        <v>727</v>
      </c>
      <c r="AF40" s="79" t="b">
        <v>0</v>
      </c>
      <c r="AG40" s="79" t="s">
        <v>733</v>
      </c>
      <c r="AH40" s="79"/>
      <c r="AI40" s="85" t="s">
        <v>727</v>
      </c>
      <c r="AJ40" s="79" t="b">
        <v>0</v>
      </c>
      <c r="AK40" s="79">
        <v>0</v>
      </c>
      <c r="AL40" s="85" t="s">
        <v>727</v>
      </c>
      <c r="AM40" s="79" t="s">
        <v>740</v>
      </c>
      <c r="AN40" s="79" t="b">
        <v>0</v>
      </c>
      <c r="AO40" s="85" t="s">
        <v>663</v>
      </c>
      <c r="AP40" s="79" t="s">
        <v>176</v>
      </c>
      <c r="AQ40" s="79">
        <v>0</v>
      </c>
      <c r="AR40" s="79">
        <v>0</v>
      </c>
      <c r="AS40" s="79"/>
      <c r="AT40" s="79"/>
      <c r="AU40" s="79"/>
      <c r="AV40" s="79"/>
      <c r="AW40" s="79"/>
      <c r="AX40" s="79"/>
      <c r="AY40" s="79"/>
      <c r="AZ40" s="79"/>
      <c r="BA40">
        <v>1</v>
      </c>
      <c r="BB40" s="78" t="str">
        <f>REPLACE(INDEX(GroupVertices[Group],MATCH(Edges[[#This Row],[Vertex 1]],GroupVertices[Vertex],0)),1,1,"")</f>
        <v>18</v>
      </c>
      <c r="BC40" s="78" t="str">
        <f>REPLACE(INDEX(GroupVertices[Group],MATCH(Edges[[#This Row],[Vertex 2]],GroupVertices[Vertex],0)),1,1,"")</f>
        <v>18</v>
      </c>
      <c r="BD40" s="48">
        <v>0</v>
      </c>
      <c r="BE40" s="49">
        <v>0</v>
      </c>
      <c r="BF40" s="48">
        <v>0</v>
      </c>
      <c r="BG40" s="49">
        <v>0</v>
      </c>
      <c r="BH40" s="48">
        <v>0</v>
      </c>
      <c r="BI40" s="49">
        <v>0</v>
      </c>
      <c r="BJ40" s="48">
        <v>16</v>
      </c>
      <c r="BK40" s="49">
        <v>100</v>
      </c>
      <c r="BL40" s="48">
        <v>16</v>
      </c>
    </row>
    <row r="41" spans="1:64" ht="15">
      <c r="A41" s="64" t="s">
        <v>237</v>
      </c>
      <c r="B41" s="64" t="s">
        <v>236</v>
      </c>
      <c r="C41" s="65" t="s">
        <v>2312</v>
      </c>
      <c r="D41" s="66">
        <v>3</v>
      </c>
      <c r="E41" s="67" t="s">
        <v>132</v>
      </c>
      <c r="F41" s="68">
        <v>35</v>
      </c>
      <c r="G41" s="65"/>
      <c r="H41" s="69"/>
      <c r="I41" s="70"/>
      <c r="J41" s="70"/>
      <c r="K41" s="34" t="s">
        <v>65</v>
      </c>
      <c r="L41" s="77">
        <v>41</v>
      </c>
      <c r="M41" s="77"/>
      <c r="N41" s="72"/>
      <c r="O41" s="79" t="s">
        <v>314</v>
      </c>
      <c r="P41" s="81">
        <v>43623.46902777778</v>
      </c>
      <c r="Q41" s="79" t="s">
        <v>338</v>
      </c>
      <c r="R41" s="82" t="s">
        <v>394</v>
      </c>
      <c r="S41" s="79" t="s">
        <v>410</v>
      </c>
      <c r="T41" s="79" t="s">
        <v>442</v>
      </c>
      <c r="U41" s="79"/>
      <c r="V41" s="82" t="s">
        <v>526</v>
      </c>
      <c r="W41" s="81">
        <v>43623.46902777778</v>
      </c>
      <c r="X41" s="82" t="s">
        <v>580</v>
      </c>
      <c r="Y41" s="79"/>
      <c r="Z41" s="79"/>
      <c r="AA41" s="85" t="s">
        <v>664</v>
      </c>
      <c r="AB41" s="79"/>
      <c r="AC41" s="79" t="b">
        <v>0</v>
      </c>
      <c r="AD41" s="79">
        <v>1</v>
      </c>
      <c r="AE41" s="85" t="s">
        <v>727</v>
      </c>
      <c r="AF41" s="79" t="b">
        <v>0</v>
      </c>
      <c r="AG41" s="79" t="s">
        <v>733</v>
      </c>
      <c r="AH41" s="79"/>
      <c r="AI41" s="85" t="s">
        <v>727</v>
      </c>
      <c r="AJ41" s="79" t="b">
        <v>0</v>
      </c>
      <c r="AK41" s="79">
        <v>0</v>
      </c>
      <c r="AL41" s="85" t="s">
        <v>727</v>
      </c>
      <c r="AM41" s="79" t="s">
        <v>740</v>
      </c>
      <c r="AN41" s="79" t="b">
        <v>0</v>
      </c>
      <c r="AO41" s="85" t="s">
        <v>664</v>
      </c>
      <c r="AP41" s="79" t="s">
        <v>176</v>
      </c>
      <c r="AQ41" s="79">
        <v>0</v>
      </c>
      <c r="AR41" s="79">
        <v>0</v>
      </c>
      <c r="AS41" s="79"/>
      <c r="AT41" s="79"/>
      <c r="AU41" s="79"/>
      <c r="AV41" s="79"/>
      <c r="AW41" s="79"/>
      <c r="AX41" s="79"/>
      <c r="AY41" s="79"/>
      <c r="AZ41" s="79"/>
      <c r="BA41">
        <v>1</v>
      </c>
      <c r="BB41" s="78" t="str">
        <f>REPLACE(INDEX(GroupVertices[Group],MATCH(Edges[[#This Row],[Vertex 1]],GroupVertices[Vertex],0)),1,1,"")</f>
        <v>18</v>
      </c>
      <c r="BC41" s="78" t="str">
        <f>REPLACE(INDEX(GroupVertices[Group],MATCH(Edges[[#This Row],[Vertex 2]],GroupVertices[Vertex],0)),1,1,"")</f>
        <v>18</v>
      </c>
      <c r="BD41" s="48">
        <v>0</v>
      </c>
      <c r="BE41" s="49">
        <v>0</v>
      </c>
      <c r="BF41" s="48">
        <v>0</v>
      </c>
      <c r="BG41" s="49">
        <v>0</v>
      </c>
      <c r="BH41" s="48">
        <v>0</v>
      </c>
      <c r="BI41" s="49">
        <v>0</v>
      </c>
      <c r="BJ41" s="48">
        <v>29</v>
      </c>
      <c r="BK41" s="49">
        <v>100</v>
      </c>
      <c r="BL41" s="48">
        <v>29</v>
      </c>
    </row>
    <row r="42" spans="1:64" ht="15">
      <c r="A42" s="64" t="s">
        <v>238</v>
      </c>
      <c r="B42" s="64" t="s">
        <v>299</v>
      </c>
      <c r="C42" s="65" t="s">
        <v>2312</v>
      </c>
      <c r="D42" s="66">
        <v>3</v>
      </c>
      <c r="E42" s="67" t="s">
        <v>132</v>
      </c>
      <c r="F42" s="68">
        <v>35</v>
      </c>
      <c r="G42" s="65"/>
      <c r="H42" s="69"/>
      <c r="I42" s="70"/>
      <c r="J42" s="70"/>
      <c r="K42" s="34" t="s">
        <v>65</v>
      </c>
      <c r="L42" s="77">
        <v>42</v>
      </c>
      <c r="M42" s="77"/>
      <c r="N42" s="72"/>
      <c r="O42" s="79" t="s">
        <v>314</v>
      </c>
      <c r="P42" s="81">
        <v>43623.52638888889</v>
      </c>
      <c r="Q42" s="79" t="s">
        <v>339</v>
      </c>
      <c r="R42" s="79"/>
      <c r="S42" s="79"/>
      <c r="T42" s="79" t="s">
        <v>443</v>
      </c>
      <c r="U42" s="79"/>
      <c r="V42" s="82" t="s">
        <v>527</v>
      </c>
      <c r="W42" s="81">
        <v>43623.52638888889</v>
      </c>
      <c r="X42" s="82" t="s">
        <v>581</v>
      </c>
      <c r="Y42" s="79"/>
      <c r="Z42" s="79"/>
      <c r="AA42" s="85" t="s">
        <v>665</v>
      </c>
      <c r="AB42" s="79"/>
      <c r="AC42" s="79" t="b">
        <v>0</v>
      </c>
      <c r="AD42" s="79">
        <v>0</v>
      </c>
      <c r="AE42" s="85" t="s">
        <v>727</v>
      </c>
      <c r="AF42" s="79" t="b">
        <v>0</v>
      </c>
      <c r="AG42" s="79" t="s">
        <v>734</v>
      </c>
      <c r="AH42" s="79"/>
      <c r="AI42" s="85" t="s">
        <v>727</v>
      </c>
      <c r="AJ42" s="79" t="b">
        <v>0</v>
      </c>
      <c r="AK42" s="79">
        <v>3</v>
      </c>
      <c r="AL42" s="85" t="s">
        <v>679</v>
      </c>
      <c r="AM42" s="79" t="s">
        <v>743</v>
      </c>
      <c r="AN42" s="79" t="b">
        <v>0</v>
      </c>
      <c r="AO42" s="85" t="s">
        <v>679</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238</v>
      </c>
      <c r="B43" s="64" t="s">
        <v>239</v>
      </c>
      <c r="C43" s="65" t="s">
        <v>2312</v>
      </c>
      <c r="D43" s="66">
        <v>3</v>
      </c>
      <c r="E43" s="67" t="s">
        <v>132</v>
      </c>
      <c r="F43" s="68">
        <v>35</v>
      </c>
      <c r="G43" s="65"/>
      <c r="H43" s="69"/>
      <c r="I43" s="70"/>
      <c r="J43" s="70"/>
      <c r="K43" s="34" t="s">
        <v>65</v>
      </c>
      <c r="L43" s="77">
        <v>43</v>
      </c>
      <c r="M43" s="77"/>
      <c r="N43" s="72"/>
      <c r="O43" s="79" t="s">
        <v>314</v>
      </c>
      <c r="P43" s="81">
        <v>43623.52638888889</v>
      </c>
      <c r="Q43" s="79" t="s">
        <v>339</v>
      </c>
      <c r="R43" s="79"/>
      <c r="S43" s="79"/>
      <c r="T43" s="79" t="s">
        <v>443</v>
      </c>
      <c r="U43" s="79"/>
      <c r="V43" s="82" t="s">
        <v>527</v>
      </c>
      <c r="W43" s="81">
        <v>43623.52638888889</v>
      </c>
      <c r="X43" s="82" t="s">
        <v>581</v>
      </c>
      <c r="Y43" s="79"/>
      <c r="Z43" s="79"/>
      <c r="AA43" s="85" t="s">
        <v>665</v>
      </c>
      <c r="AB43" s="79"/>
      <c r="AC43" s="79" t="b">
        <v>0</v>
      </c>
      <c r="AD43" s="79">
        <v>0</v>
      </c>
      <c r="AE43" s="85" t="s">
        <v>727</v>
      </c>
      <c r="AF43" s="79" t="b">
        <v>0</v>
      </c>
      <c r="AG43" s="79" t="s">
        <v>734</v>
      </c>
      <c r="AH43" s="79"/>
      <c r="AI43" s="85" t="s">
        <v>727</v>
      </c>
      <c r="AJ43" s="79" t="b">
        <v>0</v>
      </c>
      <c r="AK43" s="79">
        <v>3</v>
      </c>
      <c r="AL43" s="85" t="s">
        <v>679</v>
      </c>
      <c r="AM43" s="79" t="s">
        <v>743</v>
      </c>
      <c r="AN43" s="79" t="b">
        <v>0</v>
      </c>
      <c r="AO43" s="85" t="s">
        <v>679</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1</v>
      </c>
      <c r="BG43" s="49">
        <v>5.2631578947368425</v>
      </c>
      <c r="BH43" s="48">
        <v>0</v>
      </c>
      <c r="BI43" s="49">
        <v>0</v>
      </c>
      <c r="BJ43" s="48">
        <v>18</v>
      </c>
      <c r="BK43" s="49">
        <v>94.73684210526316</v>
      </c>
      <c r="BL43" s="48">
        <v>19</v>
      </c>
    </row>
    <row r="44" spans="1:64" ht="15">
      <c r="A44" s="64" t="s">
        <v>239</v>
      </c>
      <c r="B44" s="64" t="s">
        <v>300</v>
      </c>
      <c r="C44" s="65" t="s">
        <v>2312</v>
      </c>
      <c r="D44" s="66">
        <v>3</v>
      </c>
      <c r="E44" s="67" t="s">
        <v>132</v>
      </c>
      <c r="F44" s="68">
        <v>35</v>
      </c>
      <c r="G44" s="65"/>
      <c r="H44" s="69"/>
      <c r="I44" s="70"/>
      <c r="J44" s="70"/>
      <c r="K44" s="34" t="s">
        <v>65</v>
      </c>
      <c r="L44" s="77">
        <v>44</v>
      </c>
      <c r="M44" s="77"/>
      <c r="N44" s="72"/>
      <c r="O44" s="79" t="s">
        <v>314</v>
      </c>
      <c r="P44" s="81">
        <v>43622.667233796295</v>
      </c>
      <c r="Q44" s="79" t="s">
        <v>340</v>
      </c>
      <c r="R44" s="79"/>
      <c r="S44" s="79"/>
      <c r="T44" s="79" t="s">
        <v>444</v>
      </c>
      <c r="U44" s="82" t="s">
        <v>483</v>
      </c>
      <c r="V44" s="82" t="s">
        <v>483</v>
      </c>
      <c r="W44" s="81">
        <v>43622.667233796295</v>
      </c>
      <c r="X44" s="82" t="s">
        <v>582</v>
      </c>
      <c r="Y44" s="79"/>
      <c r="Z44" s="79"/>
      <c r="AA44" s="85" t="s">
        <v>666</v>
      </c>
      <c r="AB44" s="79"/>
      <c r="AC44" s="79" t="b">
        <v>0</v>
      </c>
      <c r="AD44" s="79">
        <v>6</v>
      </c>
      <c r="AE44" s="85" t="s">
        <v>727</v>
      </c>
      <c r="AF44" s="79" t="b">
        <v>0</v>
      </c>
      <c r="AG44" s="79" t="s">
        <v>734</v>
      </c>
      <c r="AH44" s="79"/>
      <c r="AI44" s="85" t="s">
        <v>727</v>
      </c>
      <c r="AJ44" s="79" t="b">
        <v>0</v>
      </c>
      <c r="AK44" s="79">
        <v>1</v>
      </c>
      <c r="AL44" s="85" t="s">
        <v>727</v>
      </c>
      <c r="AM44" s="79" t="s">
        <v>741</v>
      </c>
      <c r="AN44" s="79" t="b">
        <v>0</v>
      </c>
      <c r="AO44" s="85" t="s">
        <v>666</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24</v>
      </c>
      <c r="BK44" s="49">
        <v>100</v>
      </c>
      <c r="BL44" s="48">
        <v>24</v>
      </c>
    </row>
    <row r="45" spans="1:64" ht="15">
      <c r="A45" s="64" t="s">
        <v>240</v>
      </c>
      <c r="B45" s="64" t="s">
        <v>299</v>
      </c>
      <c r="C45" s="65" t="s">
        <v>2312</v>
      </c>
      <c r="D45" s="66">
        <v>3</v>
      </c>
      <c r="E45" s="67" t="s">
        <v>132</v>
      </c>
      <c r="F45" s="68">
        <v>35</v>
      </c>
      <c r="G45" s="65"/>
      <c r="H45" s="69"/>
      <c r="I45" s="70"/>
      <c r="J45" s="70"/>
      <c r="K45" s="34" t="s">
        <v>65</v>
      </c>
      <c r="L45" s="77">
        <v>45</v>
      </c>
      <c r="M45" s="77"/>
      <c r="N45" s="72"/>
      <c r="O45" s="79" t="s">
        <v>314</v>
      </c>
      <c r="P45" s="81">
        <v>43623.57608796296</v>
      </c>
      <c r="Q45" s="79" t="s">
        <v>339</v>
      </c>
      <c r="R45" s="79"/>
      <c r="S45" s="79"/>
      <c r="T45" s="79" t="s">
        <v>443</v>
      </c>
      <c r="U45" s="79"/>
      <c r="V45" s="82" t="s">
        <v>528</v>
      </c>
      <c r="W45" s="81">
        <v>43623.57608796296</v>
      </c>
      <c r="X45" s="82" t="s">
        <v>583</v>
      </c>
      <c r="Y45" s="79"/>
      <c r="Z45" s="79"/>
      <c r="AA45" s="85" t="s">
        <v>667</v>
      </c>
      <c r="AB45" s="79"/>
      <c r="AC45" s="79" t="b">
        <v>0</v>
      </c>
      <c r="AD45" s="79">
        <v>0</v>
      </c>
      <c r="AE45" s="85" t="s">
        <v>727</v>
      </c>
      <c r="AF45" s="79" t="b">
        <v>0</v>
      </c>
      <c r="AG45" s="79" t="s">
        <v>734</v>
      </c>
      <c r="AH45" s="79"/>
      <c r="AI45" s="85" t="s">
        <v>727</v>
      </c>
      <c r="AJ45" s="79" t="b">
        <v>0</v>
      </c>
      <c r="AK45" s="79">
        <v>3</v>
      </c>
      <c r="AL45" s="85" t="s">
        <v>679</v>
      </c>
      <c r="AM45" s="79" t="s">
        <v>741</v>
      </c>
      <c r="AN45" s="79" t="b">
        <v>0</v>
      </c>
      <c r="AO45" s="85" t="s">
        <v>679</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240</v>
      </c>
      <c r="B46" s="64" t="s">
        <v>239</v>
      </c>
      <c r="C46" s="65" t="s">
        <v>2312</v>
      </c>
      <c r="D46" s="66">
        <v>3</v>
      </c>
      <c r="E46" s="67" t="s">
        <v>132</v>
      </c>
      <c r="F46" s="68">
        <v>35</v>
      </c>
      <c r="G46" s="65"/>
      <c r="H46" s="69"/>
      <c r="I46" s="70"/>
      <c r="J46" s="70"/>
      <c r="K46" s="34" t="s">
        <v>65</v>
      </c>
      <c r="L46" s="77">
        <v>46</v>
      </c>
      <c r="M46" s="77"/>
      <c r="N46" s="72"/>
      <c r="O46" s="79" t="s">
        <v>314</v>
      </c>
      <c r="P46" s="81">
        <v>43623.57608796296</v>
      </c>
      <c r="Q46" s="79" t="s">
        <v>339</v>
      </c>
      <c r="R46" s="79"/>
      <c r="S46" s="79"/>
      <c r="T46" s="79" t="s">
        <v>443</v>
      </c>
      <c r="U46" s="79"/>
      <c r="V46" s="82" t="s">
        <v>528</v>
      </c>
      <c r="W46" s="81">
        <v>43623.57608796296</v>
      </c>
      <c r="X46" s="82" t="s">
        <v>583</v>
      </c>
      <c r="Y46" s="79"/>
      <c r="Z46" s="79"/>
      <c r="AA46" s="85" t="s">
        <v>667</v>
      </c>
      <c r="AB46" s="79"/>
      <c r="AC46" s="79" t="b">
        <v>0</v>
      </c>
      <c r="AD46" s="79">
        <v>0</v>
      </c>
      <c r="AE46" s="85" t="s">
        <v>727</v>
      </c>
      <c r="AF46" s="79" t="b">
        <v>0</v>
      </c>
      <c r="AG46" s="79" t="s">
        <v>734</v>
      </c>
      <c r="AH46" s="79"/>
      <c r="AI46" s="85" t="s">
        <v>727</v>
      </c>
      <c r="AJ46" s="79" t="b">
        <v>0</v>
      </c>
      <c r="AK46" s="79">
        <v>3</v>
      </c>
      <c r="AL46" s="85" t="s">
        <v>679</v>
      </c>
      <c r="AM46" s="79" t="s">
        <v>741</v>
      </c>
      <c r="AN46" s="79" t="b">
        <v>0</v>
      </c>
      <c r="AO46" s="85" t="s">
        <v>679</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0</v>
      </c>
      <c r="BE46" s="49">
        <v>0</v>
      </c>
      <c r="BF46" s="48">
        <v>1</v>
      </c>
      <c r="BG46" s="49">
        <v>5.2631578947368425</v>
      </c>
      <c r="BH46" s="48">
        <v>0</v>
      </c>
      <c r="BI46" s="49">
        <v>0</v>
      </c>
      <c r="BJ46" s="48">
        <v>18</v>
      </c>
      <c r="BK46" s="49">
        <v>94.73684210526316</v>
      </c>
      <c r="BL46" s="48">
        <v>19</v>
      </c>
    </row>
    <row r="47" spans="1:64" ht="15">
      <c r="A47" s="64" t="s">
        <v>241</v>
      </c>
      <c r="B47" s="64" t="s">
        <v>241</v>
      </c>
      <c r="C47" s="65" t="s">
        <v>2312</v>
      </c>
      <c r="D47" s="66">
        <v>3</v>
      </c>
      <c r="E47" s="67" t="s">
        <v>132</v>
      </c>
      <c r="F47" s="68">
        <v>35</v>
      </c>
      <c r="G47" s="65"/>
      <c r="H47" s="69"/>
      <c r="I47" s="70"/>
      <c r="J47" s="70"/>
      <c r="K47" s="34" t="s">
        <v>65</v>
      </c>
      <c r="L47" s="77">
        <v>47</v>
      </c>
      <c r="M47" s="77"/>
      <c r="N47" s="72"/>
      <c r="O47" s="79" t="s">
        <v>176</v>
      </c>
      <c r="P47" s="81">
        <v>43623.61292824074</v>
      </c>
      <c r="Q47" s="79" t="s">
        <v>341</v>
      </c>
      <c r="R47" s="79"/>
      <c r="S47" s="79"/>
      <c r="T47" s="79" t="s">
        <v>445</v>
      </c>
      <c r="U47" s="82" t="s">
        <v>484</v>
      </c>
      <c r="V47" s="82" t="s">
        <v>484</v>
      </c>
      <c r="W47" s="81">
        <v>43623.61292824074</v>
      </c>
      <c r="X47" s="82" t="s">
        <v>584</v>
      </c>
      <c r="Y47" s="79"/>
      <c r="Z47" s="79"/>
      <c r="AA47" s="85" t="s">
        <v>668</v>
      </c>
      <c r="AB47" s="79"/>
      <c r="AC47" s="79" t="b">
        <v>0</v>
      </c>
      <c r="AD47" s="79">
        <v>0</v>
      </c>
      <c r="AE47" s="85" t="s">
        <v>727</v>
      </c>
      <c r="AF47" s="79" t="b">
        <v>0</v>
      </c>
      <c r="AG47" s="79" t="s">
        <v>732</v>
      </c>
      <c r="AH47" s="79"/>
      <c r="AI47" s="85" t="s">
        <v>727</v>
      </c>
      <c r="AJ47" s="79" t="b">
        <v>0</v>
      </c>
      <c r="AK47" s="79">
        <v>0</v>
      </c>
      <c r="AL47" s="85" t="s">
        <v>727</v>
      </c>
      <c r="AM47" s="79" t="s">
        <v>747</v>
      </c>
      <c r="AN47" s="79" t="b">
        <v>0</v>
      </c>
      <c r="AO47" s="85" t="s">
        <v>668</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11.11111111111111</v>
      </c>
      <c r="BF47" s="48">
        <v>2</v>
      </c>
      <c r="BG47" s="49">
        <v>11.11111111111111</v>
      </c>
      <c r="BH47" s="48">
        <v>0</v>
      </c>
      <c r="BI47" s="49">
        <v>0</v>
      </c>
      <c r="BJ47" s="48">
        <v>14</v>
      </c>
      <c r="BK47" s="49">
        <v>77.77777777777777</v>
      </c>
      <c r="BL47" s="48">
        <v>18</v>
      </c>
    </row>
    <row r="48" spans="1:64" ht="15">
      <c r="A48" s="64" t="s">
        <v>242</v>
      </c>
      <c r="B48" s="64" t="s">
        <v>299</v>
      </c>
      <c r="C48" s="65" t="s">
        <v>2312</v>
      </c>
      <c r="D48" s="66">
        <v>3</v>
      </c>
      <c r="E48" s="67" t="s">
        <v>132</v>
      </c>
      <c r="F48" s="68">
        <v>35</v>
      </c>
      <c r="G48" s="65"/>
      <c r="H48" s="69"/>
      <c r="I48" s="70"/>
      <c r="J48" s="70"/>
      <c r="K48" s="34" t="s">
        <v>65</v>
      </c>
      <c r="L48" s="77">
        <v>48</v>
      </c>
      <c r="M48" s="77"/>
      <c r="N48" s="72"/>
      <c r="O48" s="79" t="s">
        <v>314</v>
      </c>
      <c r="P48" s="81">
        <v>43623.7319212963</v>
      </c>
      <c r="Q48" s="79" t="s">
        <v>339</v>
      </c>
      <c r="R48" s="79"/>
      <c r="S48" s="79"/>
      <c r="T48" s="79" t="s">
        <v>443</v>
      </c>
      <c r="U48" s="79"/>
      <c r="V48" s="82" t="s">
        <v>529</v>
      </c>
      <c r="W48" s="81">
        <v>43623.7319212963</v>
      </c>
      <c r="X48" s="82" t="s">
        <v>585</v>
      </c>
      <c r="Y48" s="79"/>
      <c r="Z48" s="79"/>
      <c r="AA48" s="85" t="s">
        <v>669</v>
      </c>
      <c r="AB48" s="79"/>
      <c r="AC48" s="79" t="b">
        <v>0</v>
      </c>
      <c r="AD48" s="79">
        <v>0</v>
      </c>
      <c r="AE48" s="85" t="s">
        <v>727</v>
      </c>
      <c r="AF48" s="79" t="b">
        <v>0</v>
      </c>
      <c r="AG48" s="79" t="s">
        <v>734</v>
      </c>
      <c r="AH48" s="79"/>
      <c r="AI48" s="85" t="s">
        <v>727</v>
      </c>
      <c r="AJ48" s="79" t="b">
        <v>0</v>
      </c>
      <c r="AK48" s="79">
        <v>3</v>
      </c>
      <c r="AL48" s="85" t="s">
        <v>679</v>
      </c>
      <c r="AM48" s="79" t="s">
        <v>741</v>
      </c>
      <c r="AN48" s="79" t="b">
        <v>0</v>
      </c>
      <c r="AO48" s="85" t="s">
        <v>679</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242</v>
      </c>
      <c r="B49" s="64" t="s">
        <v>239</v>
      </c>
      <c r="C49" s="65" t="s">
        <v>2312</v>
      </c>
      <c r="D49" s="66">
        <v>3</v>
      </c>
      <c r="E49" s="67" t="s">
        <v>132</v>
      </c>
      <c r="F49" s="68">
        <v>35</v>
      </c>
      <c r="G49" s="65"/>
      <c r="H49" s="69"/>
      <c r="I49" s="70"/>
      <c r="J49" s="70"/>
      <c r="K49" s="34" t="s">
        <v>65</v>
      </c>
      <c r="L49" s="77">
        <v>49</v>
      </c>
      <c r="M49" s="77"/>
      <c r="N49" s="72"/>
      <c r="O49" s="79" t="s">
        <v>314</v>
      </c>
      <c r="P49" s="81">
        <v>43623.7319212963</v>
      </c>
      <c r="Q49" s="79" t="s">
        <v>339</v>
      </c>
      <c r="R49" s="79"/>
      <c r="S49" s="79"/>
      <c r="T49" s="79" t="s">
        <v>443</v>
      </c>
      <c r="U49" s="79"/>
      <c r="V49" s="82" t="s">
        <v>529</v>
      </c>
      <c r="W49" s="81">
        <v>43623.7319212963</v>
      </c>
      <c r="X49" s="82" t="s">
        <v>585</v>
      </c>
      <c r="Y49" s="79"/>
      <c r="Z49" s="79"/>
      <c r="AA49" s="85" t="s">
        <v>669</v>
      </c>
      <c r="AB49" s="79"/>
      <c r="AC49" s="79" t="b">
        <v>0</v>
      </c>
      <c r="AD49" s="79">
        <v>0</v>
      </c>
      <c r="AE49" s="85" t="s">
        <v>727</v>
      </c>
      <c r="AF49" s="79" t="b">
        <v>0</v>
      </c>
      <c r="AG49" s="79" t="s">
        <v>734</v>
      </c>
      <c r="AH49" s="79"/>
      <c r="AI49" s="85" t="s">
        <v>727</v>
      </c>
      <c r="AJ49" s="79" t="b">
        <v>0</v>
      </c>
      <c r="AK49" s="79">
        <v>3</v>
      </c>
      <c r="AL49" s="85" t="s">
        <v>679</v>
      </c>
      <c r="AM49" s="79" t="s">
        <v>741</v>
      </c>
      <c r="AN49" s="79" t="b">
        <v>0</v>
      </c>
      <c r="AO49" s="85" t="s">
        <v>679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1</v>
      </c>
      <c r="BG49" s="49">
        <v>5.2631578947368425</v>
      </c>
      <c r="BH49" s="48">
        <v>0</v>
      </c>
      <c r="BI49" s="49">
        <v>0</v>
      </c>
      <c r="BJ49" s="48">
        <v>18</v>
      </c>
      <c r="BK49" s="49">
        <v>94.73684210526316</v>
      </c>
      <c r="BL49" s="48">
        <v>19</v>
      </c>
    </row>
    <row r="50" spans="1:64" ht="15">
      <c r="A50" s="64" t="s">
        <v>243</v>
      </c>
      <c r="B50" s="64" t="s">
        <v>301</v>
      </c>
      <c r="C50" s="65" t="s">
        <v>2312</v>
      </c>
      <c r="D50" s="66">
        <v>3</v>
      </c>
      <c r="E50" s="67" t="s">
        <v>132</v>
      </c>
      <c r="F50" s="68">
        <v>35</v>
      </c>
      <c r="G50" s="65"/>
      <c r="H50" s="69"/>
      <c r="I50" s="70"/>
      <c r="J50" s="70"/>
      <c r="K50" s="34" t="s">
        <v>65</v>
      </c>
      <c r="L50" s="77">
        <v>50</v>
      </c>
      <c r="M50" s="77"/>
      <c r="N50" s="72"/>
      <c r="O50" s="79" t="s">
        <v>314</v>
      </c>
      <c r="P50" s="81">
        <v>43623.743425925924</v>
      </c>
      <c r="Q50" s="79" t="s">
        <v>342</v>
      </c>
      <c r="R50" s="79"/>
      <c r="S50" s="79"/>
      <c r="T50" s="79" t="s">
        <v>446</v>
      </c>
      <c r="U50" s="79"/>
      <c r="V50" s="82" t="s">
        <v>530</v>
      </c>
      <c r="W50" s="81">
        <v>43623.743425925924</v>
      </c>
      <c r="X50" s="82" t="s">
        <v>586</v>
      </c>
      <c r="Y50" s="79"/>
      <c r="Z50" s="79"/>
      <c r="AA50" s="85" t="s">
        <v>670</v>
      </c>
      <c r="AB50" s="79"/>
      <c r="AC50" s="79" t="b">
        <v>0</v>
      </c>
      <c r="AD50" s="79">
        <v>0</v>
      </c>
      <c r="AE50" s="85" t="s">
        <v>727</v>
      </c>
      <c r="AF50" s="79" t="b">
        <v>0</v>
      </c>
      <c r="AG50" s="79" t="s">
        <v>734</v>
      </c>
      <c r="AH50" s="79"/>
      <c r="AI50" s="85" t="s">
        <v>727</v>
      </c>
      <c r="AJ50" s="79" t="b">
        <v>0</v>
      </c>
      <c r="AK50" s="79">
        <v>1</v>
      </c>
      <c r="AL50" s="85" t="s">
        <v>676</v>
      </c>
      <c r="AM50" s="79" t="s">
        <v>743</v>
      </c>
      <c r="AN50" s="79" t="b">
        <v>0</v>
      </c>
      <c r="AO50" s="85" t="s">
        <v>676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21</v>
      </c>
      <c r="BK50" s="49">
        <v>100</v>
      </c>
      <c r="BL50" s="48">
        <v>21</v>
      </c>
    </row>
    <row r="51" spans="1:64" ht="15">
      <c r="A51" s="64" t="s">
        <v>243</v>
      </c>
      <c r="B51" s="64" t="s">
        <v>239</v>
      </c>
      <c r="C51" s="65" t="s">
        <v>2312</v>
      </c>
      <c r="D51" s="66">
        <v>3</v>
      </c>
      <c r="E51" s="67" t="s">
        <v>132</v>
      </c>
      <c r="F51" s="68">
        <v>35</v>
      </c>
      <c r="G51" s="65"/>
      <c r="H51" s="69"/>
      <c r="I51" s="70"/>
      <c r="J51" s="70"/>
      <c r="K51" s="34" t="s">
        <v>65</v>
      </c>
      <c r="L51" s="77">
        <v>51</v>
      </c>
      <c r="M51" s="77"/>
      <c r="N51" s="72"/>
      <c r="O51" s="79" t="s">
        <v>314</v>
      </c>
      <c r="P51" s="81">
        <v>43623.743425925924</v>
      </c>
      <c r="Q51" s="79" t="s">
        <v>342</v>
      </c>
      <c r="R51" s="79"/>
      <c r="S51" s="79"/>
      <c r="T51" s="79" t="s">
        <v>446</v>
      </c>
      <c r="U51" s="79"/>
      <c r="V51" s="82" t="s">
        <v>530</v>
      </c>
      <c r="W51" s="81">
        <v>43623.743425925924</v>
      </c>
      <c r="X51" s="82" t="s">
        <v>586</v>
      </c>
      <c r="Y51" s="79"/>
      <c r="Z51" s="79"/>
      <c r="AA51" s="85" t="s">
        <v>670</v>
      </c>
      <c r="AB51" s="79"/>
      <c r="AC51" s="79" t="b">
        <v>0</v>
      </c>
      <c r="AD51" s="79">
        <v>0</v>
      </c>
      <c r="AE51" s="85" t="s">
        <v>727</v>
      </c>
      <c r="AF51" s="79" t="b">
        <v>0</v>
      </c>
      <c r="AG51" s="79" t="s">
        <v>734</v>
      </c>
      <c r="AH51" s="79"/>
      <c r="AI51" s="85" t="s">
        <v>727</v>
      </c>
      <c r="AJ51" s="79" t="b">
        <v>0</v>
      </c>
      <c r="AK51" s="79">
        <v>1</v>
      </c>
      <c r="AL51" s="85" t="s">
        <v>676</v>
      </c>
      <c r="AM51" s="79" t="s">
        <v>743</v>
      </c>
      <c r="AN51" s="79" t="b">
        <v>0</v>
      </c>
      <c r="AO51" s="85" t="s">
        <v>676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244</v>
      </c>
      <c r="B52" s="64" t="s">
        <v>244</v>
      </c>
      <c r="C52" s="65" t="s">
        <v>2312</v>
      </c>
      <c r="D52" s="66">
        <v>3</v>
      </c>
      <c r="E52" s="67" t="s">
        <v>132</v>
      </c>
      <c r="F52" s="68">
        <v>35</v>
      </c>
      <c r="G52" s="65"/>
      <c r="H52" s="69"/>
      <c r="I52" s="70"/>
      <c r="J52" s="70"/>
      <c r="K52" s="34" t="s">
        <v>65</v>
      </c>
      <c r="L52" s="77">
        <v>52</v>
      </c>
      <c r="M52" s="77"/>
      <c r="N52" s="72"/>
      <c r="O52" s="79" t="s">
        <v>176</v>
      </c>
      <c r="P52" s="81">
        <v>43623.877974537034</v>
      </c>
      <c r="Q52" s="79" t="s">
        <v>343</v>
      </c>
      <c r="R52" s="82" t="s">
        <v>395</v>
      </c>
      <c r="S52" s="79" t="s">
        <v>417</v>
      </c>
      <c r="T52" s="79" t="s">
        <v>447</v>
      </c>
      <c r="U52" s="79"/>
      <c r="V52" s="82" t="s">
        <v>531</v>
      </c>
      <c r="W52" s="81">
        <v>43623.877974537034</v>
      </c>
      <c r="X52" s="82" t="s">
        <v>587</v>
      </c>
      <c r="Y52" s="79"/>
      <c r="Z52" s="79"/>
      <c r="AA52" s="85" t="s">
        <v>671</v>
      </c>
      <c r="AB52" s="79"/>
      <c r="AC52" s="79" t="b">
        <v>0</v>
      </c>
      <c r="AD52" s="79">
        <v>0</v>
      </c>
      <c r="AE52" s="85" t="s">
        <v>727</v>
      </c>
      <c r="AF52" s="79" t="b">
        <v>0</v>
      </c>
      <c r="AG52" s="79" t="s">
        <v>732</v>
      </c>
      <c r="AH52" s="79"/>
      <c r="AI52" s="85" t="s">
        <v>727</v>
      </c>
      <c r="AJ52" s="79" t="b">
        <v>0</v>
      </c>
      <c r="AK52" s="79">
        <v>0</v>
      </c>
      <c r="AL52" s="85" t="s">
        <v>727</v>
      </c>
      <c r="AM52" s="79" t="s">
        <v>740</v>
      </c>
      <c r="AN52" s="79" t="b">
        <v>0</v>
      </c>
      <c r="AO52" s="85" t="s">
        <v>671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26</v>
      </c>
      <c r="BK52" s="49">
        <v>100</v>
      </c>
      <c r="BL52" s="48">
        <v>26</v>
      </c>
    </row>
    <row r="53" spans="1:64" ht="15">
      <c r="A53" s="64" t="s">
        <v>245</v>
      </c>
      <c r="B53" s="64" t="s">
        <v>245</v>
      </c>
      <c r="C53" s="65" t="s">
        <v>2312</v>
      </c>
      <c r="D53" s="66">
        <v>3</v>
      </c>
      <c r="E53" s="67" t="s">
        <v>132</v>
      </c>
      <c r="F53" s="68">
        <v>35</v>
      </c>
      <c r="G53" s="65"/>
      <c r="H53" s="69"/>
      <c r="I53" s="70"/>
      <c r="J53" s="70"/>
      <c r="K53" s="34" t="s">
        <v>65</v>
      </c>
      <c r="L53" s="77">
        <v>53</v>
      </c>
      <c r="M53" s="77"/>
      <c r="N53" s="72"/>
      <c r="O53" s="79" t="s">
        <v>176</v>
      </c>
      <c r="P53" s="81">
        <v>43624.11369212963</v>
      </c>
      <c r="Q53" s="79" t="s">
        <v>344</v>
      </c>
      <c r="R53" s="79"/>
      <c r="S53" s="79"/>
      <c r="T53" s="79" t="s">
        <v>448</v>
      </c>
      <c r="U53" s="82" t="s">
        <v>485</v>
      </c>
      <c r="V53" s="82" t="s">
        <v>485</v>
      </c>
      <c r="W53" s="81">
        <v>43624.11369212963</v>
      </c>
      <c r="X53" s="82" t="s">
        <v>588</v>
      </c>
      <c r="Y53" s="79"/>
      <c r="Z53" s="79"/>
      <c r="AA53" s="85" t="s">
        <v>672</v>
      </c>
      <c r="AB53" s="79"/>
      <c r="AC53" s="79" t="b">
        <v>0</v>
      </c>
      <c r="AD53" s="79">
        <v>0</v>
      </c>
      <c r="AE53" s="85" t="s">
        <v>727</v>
      </c>
      <c r="AF53" s="79" t="b">
        <v>0</v>
      </c>
      <c r="AG53" s="79" t="s">
        <v>735</v>
      </c>
      <c r="AH53" s="79"/>
      <c r="AI53" s="85" t="s">
        <v>727</v>
      </c>
      <c r="AJ53" s="79" t="b">
        <v>0</v>
      </c>
      <c r="AK53" s="79">
        <v>0</v>
      </c>
      <c r="AL53" s="85" t="s">
        <v>727</v>
      </c>
      <c r="AM53" s="79" t="s">
        <v>743</v>
      </c>
      <c r="AN53" s="79" t="b">
        <v>0</v>
      </c>
      <c r="AO53" s="85" t="s">
        <v>672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21</v>
      </c>
      <c r="BK53" s="49">
        <v>100</v>
      </c>
      <c r="BL53" s="48">
        <v>21</v>
      </c>
    </row>
    <row r="54" spans="1:64" ht="15">
      <c r="A54" s="64" t="s">
        <v>246</v>
      </c>
      <c r="B54" s="64" t="s">
        <v>246</v>
      </c>
      <c r="C54" s="65" t="s">
        <v>2312</v>
      </c>
      <c r="D54" s="66">
        <v>3</v>
      </c>
      <c r="E54" s="67" t="s">
        <v>132</v>
      </c>
      <c r="F54" s="68">
        <v>35</v>
      </c>
      <c r="G54" s="65"/>
      <c r="H54" s="69"/>
      <c r="I54" s="70"/>
      <c r="J54" s="70"/>
      <c r="K54" s="34" t="s">
        <v>65</v>
      </c>
      <c r="L54" s="77">
        <v>54</v>
      </c>
      <c r="M54" s="77"/>
      <c r="N54" s="72"/>
      <c r="O54" s="79" t="s">
        <v>176</v>
      </c>
      <c r="P54" s="81">
        <v>43624.874606481484</v>
      </c>
      <c r="Q54" s="79" t="s">
        <v>345</v>
      </c>
      <c r="R54" s="82" t="s">
        <v>396</v>
      </c>
      <c r="S54" s="79" t="s">
        <v>418</v>
      </c>
      <c r="T54" s="79" t="s">
        <v>449</v>
      </c>
      <c r="U54" s="79"/>
      <c r="V54" s="82" t="s">
        <v>532</v>
      </c>
      <c r="W54" s="81">
        <v>43624.874606481484</v>
      </c>
      <c r="X54" s="82" t="s">
        <v>589</v>
      </c>
      <c r="Y54" s="79"/>
      <c r="Z54" s="79"/>
      <c r="AA54" s="85" t="s">
        <v>673</v>
      </c>
      <c r="AB54" s="79"/>
      <c r="AC54" s="79" t="b">
        <v>0</v>
      </c>
      <c r="AD54" s="79">
        <v>0</v>
      </c>
      <c r="AE54" s="85" t="s">
        <v>727</v>
      </c>
      <c r="AF54" s="79" t="b">
        <v>0</v>
      </c>
      <c r="AG54" s="79" t="s">
        <v>732</v>
      </c>
      <c r="AH54" s="79"/>
      <c r="AI54" s="85" t="s">
        <v>727</v>
      </c>
      <c r="AJ54" s="79" t="b">
        <v>0</v>
      </c>
      <c r="AK54" s="79">
        <v>0</v>
      </c>
      <c r="AL54" s="85" t="s">
        <v>727</v>
      </c>
      <c r="AM54" s="79" t="s">
        <v>748</v>
      </c>
      <c r="AN54" s="79" t="b">
        <v>0</v>
      </c>
      <c r="AO54" s="85" t="s">
        <v>673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2</v>
      </c>
      <c r="BG54" s="49">
        <v>13.333333333333334</v>
      </c>
      <c r="BH54" s="48">
        <v>0</v>
      </c>
      <c r="BI54" s="49">
        <v>0</v>
      </c>
      <c r="BJ54" s="48">
        <v>13</v>
      </c>
      <c r="BK54" s="49">
        <v>86.66666666666667</v>
      </c>
      <c r="BL54" s="48">
        <v>15</v>
      </c>
    </row>
    <row r="55" spans="1:64" ht="15">
      <c r="A55" s="64" t="s">
        <v>247</v>
      </c>
      <c r="B55" s="64" t="s">
        <v>247</v>
      </c>
      <c r="C55" s="65" t="s">
        <v>2312</v>
      </c>
      <c r="D55" s="66">
        <v>3</v>
      </c>
      <c r="E55" s="67" t="s">
        <v>132</v>
      </c>
      <c r="F55" s="68">
        <v>35</v>
      </c>
      <c r="G55" s="65"/>
      <c r="H55" s="69"/>
      <c r="I55" s="70"/>
      <c r="J55" s="70"/>
      <c r="K55" s="34" t="s">
        <v>65</v>
      </c>
      <c r="L55" s="77">
        <v>55</v>
      </c>
      <c r="M55" s="77"/>
      <c r="N55" s="72"/>
      <c r="O55" s="79" t="s">
        <v>176</v>
      </c>
      <c r="P55" s="81">
        <v>43624.95863425926</v>
      </c>
      <c r="Q55" s="79" t="s">
        <v>346</v>
      </c>
      <c r="R55" s="82" t="s">
        <v>397</v>
      </c>
      <c r="S55" s="79" t="s">
        <v>419</v>
      </c>
      <c r="T55" s="79" t="s">
        <v>450</v>
      </c>
      <c r="U55" s="82" t="s">
        <v>486</v>
      </c>
      <c r="V55" s="82" t="s">
        <v>486</v>
      </c>
      <c r="W55" s="81">
        <v>43624.95863425926</v>
      </c>
      <c r="X55" s="82" t="s">
        <v>590</v>
      </c>
      <c r="Y55" s="79"/>
      <c r="Z55" s="79"/>
      <c r="AA55" s="85" t="s">
        <v>674</v>
      </c>
      <c r="AB55" s="79"/>
      <c r="AC55" s="79" t="b">
        <v>0</v>
      </c>
      <c r="AD55" s="79">
        <v>1</v>
      </c>
      <c r="AE55" s="85" t="s">
        <v>727</v>
      </c>
      <c r="AF55" s="79" t="b">
        <v>0</v>
      </c>
      <c r="AG55" s="79" t="s">
        <v>732</v>
      </c>
      <c r="AH55" s="79"/>
      <c r="AI55" s="85" t="s">
        <v>727</v>
      </c>
      <c r="AJ55" s="79" t="b">
        <v>0</v>
      </c>
      <c r="AK55" s="79">
        <v>0</v>
      </c>
      <c r="AL55" s="85" t="s">
        <v>727</v>
      </c>
      <c r="AM55" s="79" t="s">
        <v>741</v>
      </c>
      <c r="AN55" s="79" t="b">
        <v>0</v>
      </c>
      <c r="AO55" s="85" t="s">
        <v>674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20</v>
      </c>
      <c r="BK55" s="49">
        <v>100</v>
      </c>
      <c r="BL55" s="48">
        <v>20</v>
      </c>
    </row>
    <row r="56" spans="1:64" ht="15">
      <c r="A56" s="64" t="s">
        <v>248</v>
      </c>
      <c r="B56" s="64" t="s">
        <v>299</v>
      </c>
      <c r="C56" s="65" t="s">
        <v>2312</v>
      </c>
      <c r="D56" s="66">
        <v>3</v>
      </c>
      <c r="E56" s="67" t="s">
        <v>132</v>
      </c>
      <c r="F56" s="68">
        <v>35</v>
      </c>
      <c r="G56" s="65"/>
      <c r="H56" s="69"/>
      <c r="I56" s="70"/>
      <c r="J56" s="70"/>
      <c r="K56" s="34" t="s">
        <v>65</v>
      </c>
      <c r="L56" s="77">
        <v>56</v>
      </c>
      <c r="M56" s="77"/>
      <c r="N56" s="72"/>
      <c r="O56" s="79" t="s">
        <v>314</v>
      </c>
      <c r="P56" s="81">
        <v>43625.411412037036</v>
      </c>
      <c r="Q56" s="79" t="s">
        <v>339</v>
      </c>
      <c r="R56" s="79"/>
      <c r="S56" s="79"/>
      <c r="T56" s="79" t="s">
        <v>443</v>
      </c>
      <c r="U56" s="79"/>
      <c r="V56" s="82" t="s">
        <v>533</v>
      </c>
      <c r="W56" s="81">
        <v>43625.411412037036</v>
      </c>
      <c r="X56" s="82" t="s">
        <v>591</v>
      </c>
      <c r="Y56" s="79"/>
      <c r="Z56" s="79"/>
      <c r="AA56" s="85" t="s">
        <v>675</v>
      </c>
      <c r="AB56" s="79"/>
      <c r="AC56" s="79" t="b">
        <v>0</v>
      </c>
      <c r="AD56" s="79">
        <v>0</v>
      </c>
      <c r="AE56" s="85" t="s">
        <v>727</v>
      </c>
      <c r="AF56" s="79" t="b">
        <v>0</v>
      </c>
      <c r="AG56" s="79" t="s">
        <v>734</v>
      </c>
      <c r="AH56" s="79"/>
      <c r="AI56" s="85" t="s">
        <v>727</v>
      </c>
      <c r="AJ56" s="79" t="b">
        <v>0</v>
      </c>
      <c r="AK56" s="79">
        <v>5</v>
      </c>
      <c r="AL56" s="85" t="s">
        <v>679</v>
      </c>
      <c r="AM56" s="79" t="s">
        <v>741</v>
      </c>
      <c r="AN56" s="79" t="b">
        <v>0</v>
      </c>
      <c r="AO56" s="85" t="s">
        <v>679</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248</v>
      </c>
      <c r="B57" s="64" t="s">
        <v>239</v>
      </c>
      <c r="C57" s="65" t="s">
        <v>2312</v>
      </c>
      <c r="D57" s="66">
        <v>3</v>
      </c>
      <c r="E57" s="67" t="s">
        <v>132</v>
      </c>
      <c r="F57" s="68">
        <v>35</v>
      </c>
      <c r="G57" s="65"/>
      <c r="H57" s="69"/>
      <c r="I57" s="70"/>
      <c r="J57" s="70"/>
      <c r="K57" s="34" t="s">
        <v>65</v>
      </c>
      <c r="L57" s="77">
        <v>57</v>
      </c>
      <c r="M57" s="77"/>
      <c r="N57" s="72"/>
      <c r="O57" s="79" t="s">
        <v>314</v>
      </c>
      <c r="P57" s="81">
        <v>43625.411412037036</v>
      </c>
      <c r="Q57" s="79" t="s">
        <v>339</v>
      </c>
      <c r="R57" s="79"/>
      <c r="S57" s="79"/>
      <c r="T57" s="79" t="s">
        <v>443</v>
      </c>
      <c r="U57" s="79"/>
      <c r="V57" s="82" t="s">
        <v>533</v>
      </c>
      <c r="W57" s="81">
        <v>43625.411412037036</v>
      </c>
      <c r="X57" s="82" t="s">
        <v>591</v>
      </c>
      <c r="Y57" s="79"/>
      <c r="Z57" s="79"/>
      <c r="AA57" s="85" t="s">
        <v>675</v>
      </c>
      <c r="AB57" s="79"/>
      <c r="AC57" s="79" t="b">
        <v>0</v>
      </c>
      <c r="AD57" s="79">
        <v>0</v>
      </c>
      <c r="AE57" s="85" t="s">
        <v>727</v>
      </c>
      <c r="AF57" s="79" t="b">
        <v>0</v>
      </c>
      <c r="AG57" s="79" t="s">
        <v>734</v>
      </c>
      <c r="AH57" s="79"/>
      <c r="AI57" s="85" t="s">
        <v>727</v>
      </c>
      <c r="AJ57" s="79" t="b">
        <v>0</v>
      </c>
      <c r="AK57" s="79">
        <v>5</v>
      </c>
      <c r="AL57" s="85" t="s">
        <v>679</v>
      </c>
      <c r="AM57" s="79" t="s">
        <v>741</v>
      </c>
      <c r="AN57" s="79" t="b">
        <v>0</v>
      </c>
      <c r="AO57" s="85" t="s">
        <v>679</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1</v>
      </c>
      <c r="BG57" s="49">
        <v>5.2631578947368425</v>
      </c>
      <c r="BH57" s="48">
        <v>0</v>
      </c>
      <c r="BI57" s="49">
        <v>0</v>
      </c>
      <c r="BJ57" s="48">
        <v>18</v>
      </c>
      <c r="BK57" s="49">
        <v>94.73684210526316</v>
      </c>
      <c r="BL57" s="48">
        <v>19</v>
      </c>
    </row>
    <row r="58" spans="1:64" ht="15">
      <c r="A58" s="64" t="s">
        <v>239</v>
      </c>
      <c r="B58" s="64" t="s">
        <v>301</v>
      </c>
      <c r="C58" s="65" t="s">
        <v>2312</v>
      </c>
      <c r="D58" s="66">
        <v>3</v>
      </c>
      <c r="E58" s="67" t="s">
        <v>132</v>
      </c>
      <c r="F58" s="68">
        <v>35</v>
      </c>
      <c r="G58" s="65"/>
      <c r="H58" s="69"/>
      <c r="I58" s="70"/>
      <c r="J58" s="70"/>
      <c r="K58" s="34" t="s">
        <v>65</v>
      </c>
      <c r="L58" s="77">
        <v>58</v>
      </c>
      <c r="M58" s="77"/>
      <c r="N58" s="72"/>
      <c r="O58" s="79" t="s">
        <v>314</v>
      </c>
      <c r="P58" s="81">
        <v>43623.5321875</v>
      </c>
      <c r="Q58" s="79" t="s">
        <v>347</v>
      </c>
      <c r="R58" s="79"/>
      <c r="S58" s="79"/>
      <c r="T58" s="79" t="s">
        <v>446</v>
      </c>
      <c r="U58" s="82" t="s">
        <v>487</v>
      </c>
      <c r="V58" s="82" t="s">
        <v>487</v>
      </c>
      <c r="W58" s="81">
        <v>43623.5321875</v>
      </c>
      <c r="X58" s="82" t="s">
        <v>592</v>
      </c>
      <c r="Y58" s="79"/>
      <c r="Z58" s="79"/>
      <c r="AA58" s="85" t="s">
        <v>676</v>
      </c>
      <c r="AB58" s="85" t="s">
        <v>724</v>
      </c>
      <c r="AC58" s="79" t="b">
        <v>0</v>
      </c>
      <c r="AD58" s="79">
        <v>10</v>
      </c>
      <c r="AE58" s="85" t="s">
        <v>729</v>
      </c>
      <c r="AF58" s="79" t="b">
        <v>0</v>
      </c>
      <c r="AG58" s="79" t="s">
        <v>734</v>
      </c>
      <c r="AH58" s="79"/>
      <c r="AI58" s="85" t="s">
        <v>727</v>
      </c>
      <c r="AJ58" s="79" t="b">
        <v>0</v>
      </c>
      <c r="AK58" s="79">
        <v>1</v>
      </c>
      <c r="AL58" s="85" t="s">
        <v>727</v>
      </c>
      <c r="AM58" s="79" t="s">
        <v>743</v>
      </c>
      <c r="AN58" s="79" t="b">
        <v>0</v>
      </c>
      <c r="AO58" s="85" t="s">
        <v>724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0</v>
      </c>
      <c r="BE58" s="49">
        <v>0</v>
      </c>
      <c r="BF58" s="48">
        <v>0</v>
      </c>
      <c r="BG58" s="49">
        <v>0</v>
      </c>
      <c r="BH58" s="48">
        <v>0</v>
      </c>
      <c r="BI58" s="49">
        <v>0</v>
      </c>
      <c r="BJ58" s="48">
        <v>25</v>
      </c>
      <c r="BK58" s="49">
        <v>100</v>
      </c>
      <c r="BL58" s="48">
        <v>25</v>
      </c>
    </row>
    <row r="59" spans="1:64" ht="15">
      <c r="A59" s="64" t="s">
        <v>249</v>
      </c>
      <c r="B59" s="64" t="s">
        <v>301</v>
      </c>
      <c r="C59" s="65" t="s">
        <v>2312</v>
      </c>
      <c r="D59" s="66">
        <v>3</v>
      </c>
      <c r="E59" s="67" t="s">
        <v>132</v>
      </c>
      <c r="F59" s="68">
        <v>35</v>
      </c>
      <c r="G59" s="65"/>
      <c r="H59" s="69"/>
      <c r="I59" s="70"/>
      <c r="J59" s="70"/>
      <c r="K59" s="34" t="s">
        <v>65</v>
      </c>
      <c r="L59" s="77">
        <v>59</v>
      </c>
      <c r="M59" s="77"/>
      <c r="N59" s="72"/>
      <c r="O59" s="79" t="s">
        <v>314</v>
      </c>
      <c r="P59" s="81">
        <v>43625.59951388889</v>
      </c>
      <c r="Q59" s="79" t="s">
        <v>342</v>
      </c>
      <c r="R59" s="79"/>
      <c r="S59" s="79"/>
      <c r="T59" s="79" t="s">
        <v>446</v>
      </c>
      <c r="U59" s="79"/>
      <c r="V59" s="82" t="s">
        <v>534</v>
      </c>
      <c r="W59" s="81">
        <v>43625.59951388889</v>
      </c>
      <c r="X59" s="82" t="s">
        <v>593</v>
      </c>
      <c r="Y59" s="79"/>
      <c r="Z59" s="79"/>
      <c r="AA59" s="85" t="s">
        <v>677</v>
      </c>
      <c r="AB59" s="79"/>
      <c r="AC59" s="79" t="b">
        <v>0</v>
      </c>
      <c r="AD59" s="79">
        <v>0</v>
      </c>
      <c r="AE59" s="85" t="s">
        <v>727</v>
      </c>
      <c r="AF59" s="79" t="b">
        <v>0</v>
      </c>
      <c r="AG59" s="79" t="s">
        <v>734</v>
      </c>
      <c r="AH59" s="79"/>
      <c r="AI59" s="85" t="s">
        <v>727</v>
      </c>
      <c r="AJ59" s="79" t="b">
        <v>0</v>
      </c>
      <c r="AK59" s="79">
        <v>2</v>
      </c>
      <c r="AL59" s="85" t="s">
        <v>676</v>
      </c>
      <c r="AM59" s="79" t="s">
        <v>741</v>
      </c>
      <c r="AN59" s="79" t="b">
        <v>0</v>
      </c>
      <c r="AO59" s="85" t="s">
        <v>676</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249</v>
      </c>
      <c r="B60" s="64" t="s">
        <v>299</v>
      </c>
      <c r="C60" s="65" t="s">
        <v>2312</v>
      </c>
      <c r="D60" s="66">
        <v>3</v>
      </c>
      <c r="E60" s="67" t="s">
        <v>132</v>
      </c>
      <c r="F60" s="68">
        <v>35</v>
      </c>
      <c r="G60" s="65"/>
      <c r="H60" s="69"/>
      <c r="I60" s="70"/>
      <c r="J60" s="70"/>
      <c r="K60" s="34" t="s">
        <v>65</v>
      </c>
      <c r="L60" s="77">
        <v>60</v>
      </c>
      <c r="M60" s="77"/>
      <c r="N60" s="72"/>
      <c r="O60" s="79" t="s">
        <v>314</v>
      </c>
      <c r="P60" s="81">
        <v>43625.599386574075</v>
      </c>
      <c r="Q60" s="79" t="s">
        <v>339</v>
      </c>
      <c r="R60" s="79"/>
      <c r="S60" s="79"/>
      <c r="T60" s="79" t="s">
        <v>443</v>
      </c>
      <c r="U60" s="79"/>
      <c r="V60" s="82" t="s">
        <v>534</v>
      </c>
      <c r="W60" s="81">
        <v>43625.599386574075</v>
      </c>
      <c r="X60" s="82" t="s">
        <v>594</v>
      </c>
      <c r="Y60" s="79"/>
      <c r="Z60" s="79"/>
      <c r="AA60" s="85" t="s">
        <v>678</v>
      </c>
      <c r="AB60" s="79"/>
      <c r="AC60" s="79" t="b">
        <v>0</v>
      </c>
      <c r="AD60" s="79">
        <v>0</v>
      </c>
      <c r="AE60" s="85" t="s">
        <v>727</v>
      </c>
      <c r="AF60" s="79" t="b">
        <v>0</v>
      </c>
      <c r="AG60" s="79" t="s">
        <v>734</v>
      </c>
      <c r="AH60" s="79"/>
      <c r="AI60" s="85" t="s">
        <v>727</v>
      </c>
      <c r="AJ60" s="79" t="b">
        <v>0</v>
      </c>
      <c r="AK60" s="79">
        <v>5</v>
      </c>
      <c r="AL60" s="85" t="s">
        <v>679</v>
      </c>
      <c r="AM60" s="79" t="s">
        <v>741</v>
      </c>
      <c r="AN60" s="79" t="b">
        <v>0</v>
      </c>
      <c r="AO60" s="85" t="s">
        <v>679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249</v>
      </c>
      <c r="B61" s="64" t="s">
        <v>239</v>
      </c>
      <c r="C61" s="65" t="s">
        <v>2313</v>
      </c>
      <c r="D61" s="66">
        <v>10</v>
      </c>
      <c r="E61" s="67" t="s">
        <v>136</v>
      </c>
      <c r="F61" s="68">
        <v>12</v>
      </c>
      <c r="G61" s="65"/>
      <c r="H61" s="69"/>
      <c r="I61" s="70"/>
      <c r="J61" s="70"/>
      <c r="K61" s="34" t="s">
        <v>65</v>
      </c>
      <c r="L61" s="77">
        <v>61</v>
      </c>
      <c r="M61" s="77"/>
      <c r="N61" s="72"/>
      <c r="O61" s="79" t="s">
        <v>314</v>
      </c>
      <c r="P61" s="81">
        <v>43625.599386574075</v>
      </c>
      <c r="Q61" s="79" t="s">
        <v>339</v>
      </c>
      <c r="R61" s="79"/>
      <c r="S61" s="79"/>
      <c r="T61" s="79" t="s">
        <v>443</v>
      </c>
      <c r="U61" s="79"/>
      <c r="V61" s="82" t="s">
        <v>534</v>
      </c>
      <c r="W61" s="81">
        <v>43625.599386574075</v>
      </c>
      <c r="X61" s="82" t="s">
        <v>594</v>
      </c>
      <c r="Y61" s="79"/>
      <c r="Z61" s="79"/>
      <c r="AA61" s="85" t="s">
        <v>678</v>
      </c>
      <c r="AB61" s="79"/>
      <c r="AC61" s="79" t="b">
        <v>0</v>
      </c>
      <c r="AD61" s="79">
        <v>0</v>
      </c>
      <c r="AE61" s="85" t="s">
        <v>727</v>
      </c>
      <c r="AF61" s="79" t="b">
        <v>0</v>
      </c>
      <c r="AG61" s="79" t="s">
        <v>734</v>
      </c>
      <c r="AH61" s="79"/>
      <c r="AI61" s="85" t="s">
        <v>727</v>
      </c>
      <c r="AJ61" s="79" t="b">
        <v>0</v>
      </c>
      <c r="AK61" s="79">
        <v>5</v>
      </c>
      <c r="AL61" s="85" t="s">
        <v>679</v>
      </c>
      <c r="AM61" s="79" t="s">
        <v>741</v>
      </c>
      <c r="AN61" s="79" t="b">
        <v>0</v>
      </c>
      <c r="AO61" s="85" t="s">
        <v>679</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v>0</v>
      </c>
      <c r="BE61" s="49">
        <v>0</v>
      </c>
      <c r="BF61" s="48">
        <v>1</v>
      </c>
      <c r="BG61" s="49">
        <v>5.2631578947368425</v>
      </c>
      <c r="BH61" s="48">
        <v>0</v>
      </c>
      <c r="BI61" s="49">
        <v>0</v>
      </c>
      <c r="BJ61" s="48">
        <v>18</v>
      </c>
      <c r="BK61" s="49">
        <v>94.73684210526316</v>
      </c>
      <c r="BL61" s="48">
        <v>19</v>
      </c>
    </row>
    <row r="62" spans="1:64" ht="15">
      <c r="A62" s="64" t="s">
        <v>249</v>
      </c>
      <c r="B62" s="64" t="s">
        <v>239</v>
      </c>
      <c r="C62" s="65" t="s">
        <v>2313</v>
      </c>
      <c r="D62" s="66">
        <v>10</v>
      </c>
      <c r="E62" s="67" t="s">
        <v>136</v>
      </c>
      <c r="F62" s="68">
        <v>12</v>
      </c>
      <c r="G62" s="65"/>
      <c r="H62" s="69"/>
      <c r="I62" s="70"/>
      <c r="J62" s="70"/>
      <c r="K62" s="34" t="s">
        <v>65</v>
      </c>
      <c r="L62" s="77">
        <v>62</v>
      </c>
      <c r="M62" s="77"/>
      <c r="N62" s="72"/>
      <c r="O62" s="79" t="s">
        <v>314</v>
      </c>
      <c r="P62" s="81">
        <v>43625.59951388889</v>
      </c>
      <c r="Q62" s="79" t="s">
        <v>342</v>
      </c>
      <c r="R62" s="79"/>
      <c r="S62" s="79"/>
      <c r="T62" s="79" t="s">
        <v>446</v>
      </c>
      <c r="U62" s="79"/>
      <c r="V62" s="82" t="s">
        <v>534</v>
      </c>
      <c r="W62" s="81">
        <v>43625.59951388889</v>
      </c>
      <c r="X62" s="82" t="s">
        <v>593</v>
      </c>
      <c r="Y62" s="79"/>
      <c r="Z62" s="79"/>
      <c r="AA62" s="85" t="s">
        <v>677</v>
      </c>
      <c r="AB62" s="79"/>
      <c r="AC62" s="79" t="b">
        <v>0</v>
      </c>
      <c r="AD62" s="79">
        <v>0</v>
      </c>
      <c r="AE62" s="85" t="s">
        <v>727</v>
      </c>
      <c r="AF62" s="79" t="b">
        <v>0</v>
      </c>
      <c r="AG62" s="79" t="s">
        <v>734</v>
      </c>
      <c r="AH62" s="79"/>
      <c r="AI62" s="85" t="s">
        <v>727</v>
      </c>
      <c r="AJ62" s="79" t="b">
        <v>0</v>
      </c>
      <c r="AK62" s="79">
        <v>2</v>
      </c>
      <c r="AL62" s="85" t="s">
        <v>676</v>
      </c>
      <c r="AM62" s="79" t="s">
        <v>741</v>
      </c>
      <c r="AN62" s="79" t="b">
        <v>0</v>
      </c>
      <c r="AO62" s="85" t="s">
        <v>676</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21</v>
      </c>
      <c r="BK62" s="49">
        <v>100</v>
      </c>
      <c r="BL62" s="48">
        <v>21</v>
      </c>
    </row>
    <row r="63" spans="1:64" ht="15">
      <c r="A63" s="64" t="s">
        <v>239</v>
      </c>
      <c r="B63" s="64" t="s">
        <v>299</v>
      </c>
      <c r="C63" s="65" t="s">
        <v>2312</v>
      </c>
      <c r="D63" s="66">
        <v>3</v>
      </c>
      <c r="E63" s="67" t="s">
        <v>132</v>
      </c>
      <c r="F63" s="68">
        <v>35</v>
      </c>
      <c r="G63" s="65"/>
      <c r="H63" s="69"/>
      <c r="I63" s="70"/>
      <c r="J63" s="70"/>
      <c r="K63" s="34" t="s">
        <v>65</v>
      </c>
      <c r="L63" s="77">
        <v>63</v>
      </c>
      <c r="M63" s="77"/>
      <c r="N63" s="72"/>
      <c r="O63" s="79" t="s">
        <v>314</v>
      </c>
      <c r="P63" s="81">
        <v>43623.512557870374</v>
      </c>
      <c r="Q63" s="79" t="s">
        <v>348</v>
      </c>
      <c r="R63" s="79"/>
      <c r="S63" s="79"/>
      <c r="T63" s="79" t="s">
        <v>451</v>
      </c>
      <c r="U63" s="82" t="s">
        <v>488</v>
      </c>
      <c r="V63" s="82" t="s">
        <v>488</v>
      </c>
      <c r="W63" s="81">
        <v>43623.512557870374</v>
      </c>
      <c r="X63" s="82" t="s">
        <v>595</v>
      </c>
      <c r="Y63" s="79"/>
      <c r="Z63" s="79"/>
      <c r="AA63" s="85" t="s">
        <v>679</v>
      </c>
      <c r="AB63" s="79"/>
      <c r="AC63" s="79" t="b">
        <v>0</v>
      </c>
      <c r="AD63" s="79">
        <v>19</v>
      </c>
      <c r="AE63" s="85" t="s">
        <v>727</v>
      </c>
      <c r="AF63" s="79" t="b">
        <v>0</v>
      </c>
      <c r="AG63" s="79" t="s">
        <v>734</v>
      </c>
      <c r="AH63" s="79"/>
      <c r="AI63" s="85" t="s">
        <v>727</v>
      </c>
      <c r="AJ63" s="79" t="b">
        <v>0</v>
      </c>
      <c r="AK63" s="79">
        <v>3</v>
      </c>
      <c r="AL63" s="85" t="s">
        <v>727</v>
      </c>
      <c r="AM63" s="79" t="s">
        <v>743</v>
      </c>
      <c r="AN63" s="79" t="b">
        <v>0</v>
      </c>
      <c r="AO63" s="85" t="s">
        <v>679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1</v>
      </c>
      <c r="BG63" s="49">
        <v>3.7037037037037037</v>
      </c>
      <c r="BH63" s="48">
        <v>0</v>
      </c>
      <c r="BI63" s="49">
        <v>0</v>
      </c>
      <c r="BJ63" s="48">
        <v>26</v>
      </c>
      <c r="BK63" s="49">
        <v>96.29629629629629</v>
      </c>
      <c r="BL63" s="48">
        <v>27</v>
      </c>
    </row>
    <row r="64" spans="1:64" ht="15">
      <c r="A64" s="64" t="s">
        <v>250</v>
      </c>
      <c r="B64" s="64" t="s">
        <v>299</v>
      </c>
      <c r="C64" s="65" t="s">
        <v>2312</v>
      </c>
      <c r="D64" s="66">
        <v>3</v>
      </c>
      <c r="E64" s="67" t="s">
        <v>132</v>
      </c>
      <c r="F64" s="68">
        <v>35</v>
      </c>
      <c r="G64" s="65"/>
      <c r="H64" s="69"/>
      <c r="I64" s="70"/>
      <c r="J64" s="70"/>
      <c r="K64" s="34" t="s">
        <v>65</v>
      </c>
      <c r="L64" s="77">
        <v>64</v>
      </c>
      <c r="M64" s="77"/>
      <c r="N64" s="72"/>
      <c r="O64" s="79" t="s">
        <v>314</v>
      </c>
      <c r="P64" s="81">
        <v>43625.71826388889</v>
      </c>
      <c r="Q64" s="79" t="s">
        <v>339</v>
      </c>
      <c r="R64" s="79"/>
      <c r="S64" s="79"/>
      <c r="T64" s="79" t="s">
        <v>443</v>
      </c>
      <c r="U64" s="79"/>
      <c r="V64" s="82" t="s">
        <v>535</v>
      </c>
      <c r="W64" s="81">
        <v>43625.71826388889</v>
      </c>
      <c r="X64" s="82" t="s">
        <v>596</v>
      </c>
      <c r="Y64" s="79"/>
      <c r="Z64" s="79"/>
      <c r="AA64" s="85" t="s">
        <v>680</v>
      </c>
      <c r="AB64" s="79"/>
      <c r="AC64" s="79" t="b">
        <v>0</v>
      </c>
      <c r="AD64" s="79">
        <v>0</v>
      </c>
      <c r="AE64" s="85" t="s">
        <v>727</v>
      </c>
      <c r="AF64" s="79" t="b">
        <v>0</v>
      </c>
      <c r="AG64" s="79" t="s">
        <v>734</v>
      </c>
      <c r="AH64" s="79"/>
      <c r="AI64" s="85" t="s">
        <v>727</v>
      </c>
      <c r="AJ64" s="79" t="b">
        <v>0</v>
      </c>
      <c r="AK64" s="79">
        <v>6</v>
      </c>
      <c r="AL64" s="85" t="s">
        <v>679</v>
      </c>
      <c r="AM64" s="79" t="s">
        <v>743</v>
      </c>
      <c r="AN64" s="79" t="b">
        <v>0</v>
      </c>
      <c r="AO64" s="85" t="s">
        <v>679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250</v>
      </c>
      <c r="B65" s="64" t="s">
        <v>239</v>
      </c>
      <c r="C65" s="65" t="s">
        <v>2312</v>
      </c>
      <c r="D65" s="66">
        <v>3</v>
      </c>
      <c r="E65" s="67" t="s">
        <v>132</v>
      </c>
      <c r="F65" s="68">
        <v>35</v>
      </c>
      <c r="G65" s="65"/>
      <c r="H65" s="69"/>
      <c r="I65" s="70"/>
      <c r="J65" s="70"/>
      <c r="K65" s="34" t="s">
        <v>65</v>
      </c>
      <c r="L65" s="77">
        <v>65</v>
      </c>
      <c r="M65" s="77"/>
      <c r="N65" s="72"/>
      <c r="O65" s="79" t="s">
        <v>314</v>
      </c>
      <c r="P65" s="81">
        <v>43625.71826388889</v>
      </c>
      <c r="Q65" s="79" t="s">
        <v>339</v>
      </c>
      <c r="R65" s="79"/>
      <c r="S65" s="79"/>
      <c r="T65" s="79" t="s">
        <v>443</v>
      </c>
      <c r="U65" s="79"/>
      <c r="V65" s="82" t="s">
        <v>535</v>
      </c>
      <c r="W65" s="81">
        <v>43625.71826388889</v>
      </c>
      <c r="X65" s="82" t="s">
        <v>596</v>
      </c>
      <c r="Y65" s="79"/>
      <c r="Z65" s="79"/>
      <c r="AA65" s="85" t="s">
        <v>680</v>
      </c>
      <c r="AB65" s="79"/>
      <c r="AC65" s="79" t="b">
        <v>0</v>
      </c>
      <c r="AD65" s="79">
        <v>0</v>
      </c>
      <c r="AE65" s="85" t="s">
        <v>727</v>
      </c>
      <c r="AF65" s="79" t="b">
        <v>0</v>
      </c>
      <c r="AG65" s="79" t="s">
        <v>734</v>
      </c>
      <c r="AH65" s="79"/>
      <c r="AI65" s="85" t="s">
        <v>727</v>
      </c>
      <c r="AJ65" s="79" t="b">
        <v>0</v>
      </c>
      <c r="AK65" s="79">
        <v>6</v>
      </c>
      <c r="AL65" s="85" t="s">
        <v>679</v>
      </c>
      <c r="AM65" s="79" t="s">
        <v>743</v>
      </c>
      <c r="AN65" s="79" t="b">
        <v>0</v>
      </c>
      <c r="AO65" s="85" t="s">
        <v>679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1</v>
      </c>
      <c r="BG65" s="49">
        <v>5.2631578947368425</v>
      </c>
      <c r="BH65" s="48">
        <v>0</v>
      </c>
      <c r="BI65" s="49">
        <v>0</v>
      </c>
      <c r="BJ65" s="48">
        <v>18</v>
      </c>
      <c r="BK65" s="49">
        <v>94.73684210526316</v>
      </c>
      <c r="BL65" s="48">
        <v>19</v>
      </c>
    </row>
    <row r="66" spans="1:64" ht="15">
      <c r="A66" s="64" t="s">
        <v>251</v>
      </c>
      <c r="B66" s="64" t="s">
        <v>251</v>
      </c>
      <c r="C66" s="65" t="s">
        <v>2312</v>
      </c>
      <c r="D66" s="66">
        <v>3</v>
      </c>
      <c r="E66" s="67" t="s">
        <v>132</v>
      </c>
      <c r="F66" s="68">
        <v>35</v>
      </c>
      <c r="G66" s="65"/>
      <c r="H66" s="69"/>
      <c r="I66" s="70"/>
      <c r="J66" s="70"/>
      <c r="K66" s="34" t="s">
        <v>65</v>
      </c>
      <c r="L66" s="77">
        <v>66</v>
      </c>
      <c r="M66" s="77"/>
      <c r="N66" s="72"/>
      <c r="O66" s="79" t="s">
        <v>176</v>
      </c>
      <c r="P66" s="81">
        <v>43626.21696759259</v>
      </c>
      <c r="Q66" s="79" t="s">
        <v>349</v>
      </c>
      <c r="R66" s="82" t="s">
        <v>398</v>
      </c>
      <c r="S66" s="79" t="s">
        <v>418</v>
      </c>
      <c r="T66" s="79" t="s">
        <v>452</v>
      </c>
      <c r="U66" s="79"/>
      <c r="V66" s="82" t="s">
        <v>536</v>
      </c>
      <c r="W66" s="81">
        <v>43626.21696759259</v>
      </c>
      <c r="X66" s="82" t="s">
        <v>597</v>
      </c>
      <c r="Y66" s="79"/>
      <c r="Z66" s="79"/>
      <c r="AA66" s="85" t="s">
        <v>681</v>
      </c>
      <c r="AB66" s="79"/>
      <c r="AC66" s="79" t="b">
        <v>0</v>
      </c>
      <c r="AD66" s="79">
        <v>0</v>
      </c>
      <c r="AE66" s="85" t="s">
        <v>727</v>
      </c>
      <c r="AF66" s="79" t="b">
        <v>0</v>
      </c>
      <c r="AG66" s="79" t="s">
        <v>735</v>
      </c>
      <c r="AH66" s="79"/>
      <c r="AI66" s="85" t="s">
        <v>727</v>
      </c>
      <c r="AJ66" s="79" t="b">
        <v>0</v>
      </c>
      <c r="AK66" s="79">
        <v>0</v>
      </c>
      <c r="AL66" s="85" t="s">
        <v>727</v>
      </c>
      <c r="AM66" s="79" t="s">
        <v>748</v>
      </c>
      <c r="AN66" s="79" t="b">
        <v>0</v>
      </c>
      <c r="AO66" s="85" t="s">
        <v>681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26</v>
      </c>
      <c r="BK66" s="49">
        <v>100</v>
      </c>
      <c r="BL66" s="48">
        <v>26</v>
      </c>
    </row>
    <row r="67" spans="1:64" ht="15">
      <c r="A67" s="64" t="s">
        <v>252</v>
      </c>
      <c r="B67" s="64" t="s">
        <v>253</v>
      </c>
      <c r="C67" s="65" t="s">
        <v>2312</v>
      </c>
      <c r="D67" s="66">
        <v>3</v>
      </c>
      <c r="E67" s="67" t="s">
        <v>132</v>
      </c>
      <c r="F67" s="68">
        <v>35</v>
      </c>
      <c r="G67" s="65"/>
      <c r="H67" s="69"/>
      <c r="I67" s="70"/>
      <c r="J67" s="70"/>
      <c r="K67" s="34" t="s">
        <v>65</v>
      </c>
      <c r="L67" s="77">
        <v>67</v>
      </c>
      <c r="M67" s="77"/>
      <c r="N67" s="72"/>
      <c r="O67" s="79" t="s">
        <v>314</v>
      </c>
      <c r="P67" s="81">
        <v>43626.648518518516</v>
      </c>
      <c r="Q67" s="79" t="s">
        <v>350</v>
      </c>
      <c r="R67" s="79"/>
      <c r="S67" s="79"/>
      <c r="T67" s="79" t="s">
        <v>426</v>
      </c>
      <c r="U67" s="79"/>
      <c r="V67" s="82" t="s">
        <v>537</v>
      </c>
      <c r="W67" s="81">
        <v>43626.648518518516</v>
      </c>
      <c r="X67" s="82" t="s">
        <v>598</v>
      </c>
      <c r="Y67" s="79"/>
      <c r="Z67" s="79"/>
      <c r="AA67" s="85" t="s">
        <v>682</v>
      </c>
      <c r="AB67" s="79"/>
      <c r="AC67" s="79" t="b">
        <v>0</v>
      </c>
      <c r="AD67" s="79">
        <v>0</v>
      </c>
      <c r="AE67" s="85" t="s">
        <v>727</v>
      </c>
      <c r="AF67" s="79" t="b">
        <v>0</v>
      </c>
      <c r="AG67" s="79" t="s">
        <v>732</v>
      </c>
      <c r="AH67" s="79"/>
      <c r="AI67" s="85" t="s">
        <v>727</v>
      </c>
      <c r="AJ67" s="79" t="b">
        <v>0</v>
      </c>
      <c r="AK67" s="79">
        <v>1</v>
      </c>
      <c r="AL67" s="85" t="s">
        <v>683</v>
      </c>
      <c r="AM67" s="79" t="s">
        <v>742</v>
      </c>
      <c r="AN67" s="79" t="b">
        <v>0</v>
      </c>
      <c r="AO67" s="85" t="s">
        <v>683</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v>1</v>
      </c>
      <c r="BE67" s="49">
        <v>4.761904761904762</v>
      </c>
      <c r="BF67" s="48">
        <v>0</v>
      </c>
      <c r="BG67" s="49">
        <v>0</v>
      </c>
      <c r="BH67" s="48">
        <v>0</v>
      </c>
      <c r="BI67" s="49">
        <v>0</v>
      </c>
      <c r="BJ67" s="48">
        <v>20</v>
      </c>
      <c r="BK67" s="49">
        <v>95.23809523809524</v>
      </c>
      <c r="BL67" s="48">
        <v>21</v>
      </c>
    </row>
    <row r="68" spans="1:64" ht="15">
      <c r="A68" s="64" t="s">
        <v>253</v>
      </c>
      <c r="B68" s="64" t="s">
        <v>253</v>
      </c>
      <c r="C68" s="65" t="s">
        <v>2312</v>
      </c>
      <c r="D68" s="66">
        <v>3</v>
      </c>
      <c r="E68" s="67" t="s">
        <v>132</v>
      </c>
      <c r="F68" s="68">
        <v>35</v>
      </c>
      <c r="G68" s="65"/>
      <c r="H68" s="69"/>
      <c r="I68" s="70"/>
      <c r="J68" s="70"/>
      <c r="K68" s="34" t="s">
        <v>65</v>
      </c>
      <c r="L68" s="77">
        <v>68</v>
      </c>
      <c r="M68" s="77"/>
      <c r="N68" s="72"/>
      <c r="O68" s="79" t="s">
        <v>176</v>
      </c>
      <c r="P68" s="81">
        <v>43626.64826388889</v>
      </c>
      <c r="Q68" s="79" t="s">
        <v>351</v>
      </c>
      <c r="R68" s="82" t="s">
        <v>399</v>
      </c>
      <c r="S68" s="79" t="s">
        <v>420</v>
      </c>
      <c r="T68" s="79" t="s">
        <v>453</v>
      </c>
      <c r="U68" s="79"/>
      <c r="V68" s="82" t="s">
        <v>538</v>
      </c>
      <c r="W68" s="81">
        <v>43626.64826388889</v>
      </c>
      <c r="X68" s="82" t="s">
        <v>599</v>
      </c>
      <c r="Y68" s="79"/>
      <c r="Z68" s="79"/>
      <c r="AA68" s="85" t="s">
        <v>683</v>
      </c>
      <c r="AB68" s="79"/>
      <c r="AC68" s="79" t="b">
        <v>0</v>
      </c>
      <c r="AD68" s="79">
        <v>1</v>
      </c>
      <c r="AE68" s="85" t="s">
        <v>727</v>
      </c>
      <c r="AF68" s="79" t="b">
        <v>0</v>
      </c>
      <c r="AG68" s="79" t="s">
        <v>732</v>
      </c>
      <c r="AH68" s="79"/>
      <c r="AI68" s="85" t="s">
        <v>727</v>
      </c>
      <c r="AJ68" s="79" t="b">
        <v>0</v>
      </c>
      <c r="AK68" s="79">
        <v>1</v>
      </c>
      <c r="AL68" s="85" t="s">
        <v>727</v>
      </c>
      <c r="AM68" s="79" t="s">
        <v>742</v>
      </c>
      <c r="AN68" s="79" t="b">
        <v>0</v>
      </c>
      <c r="AO68" s="85" t="s">
        <v>683</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2</v>
      </c>
      <c r="BE68" s="49">
        <v>5.128205128205129</v>
      </c>
      <c r="BF68" s="48">
        <v>0</v>
      </c>
      <c r="BG68" s="49">
        <v>0</v>
      </c>
      <c r="BH68" s="48">
        <v>0</v>
      </c>
      <c r="BI68" s="49">
        <v>0</v>
      </c>
      <c r="BJ68" s="48">
        <v>37</v>
      </c>
      <c r="BK68" s="49">
        <v>94.87179487179488</v>
      </c>
      <c r="BL68" s="48">
        <v>39</v>
      </c>
    </row>
    <row r="69" spans="1:64" ht="15">
      <c r="A69" s="64" t="s">
        <v>254</v>
      </c>
      <c r="B69" s="64" t="s">
        <v>253</v>
      </c>
      <c r="C69" s="65" t="s">
        <v>2312</v>
      </c>
      <c r="D69" s="66">
        <v>3</v>
      </c>
      <c r="E69" s="67" t="s">
        <v>132</v>
      </c>
      <c r="F69" s="68">
        <v>35</v>
      </c>
      <c r="G69" s="65"/>
      <c r="H69" s="69"/>
      <c r="I69" s="70"/>
      <c r="J69" s="70"/>
      <c r="K69" s="34" t="s">
        <v>65</v>
      </c>
      <c r="L69" s="77">
        <v>69</v>
      </c>
      <c r="M69" s="77"/>
      <c r="N69" s="72"/>
      <c r="O69" s="79" t="s">
        <v>314</v>
      </c>
      <c r="P69" s="81">
        <v>43626.743946759256</v>
      </c>
      <c r="Q69" s="79" t="s">
        <v>350</v>
      </c>
      <c r="R69" s="79"/>
      <c r="S69" s="79"/>
      <c r="T69" s="79" t="s">
        <v>426</v>
      </c>
      <c r="U69" s="79"/>
      <c r="V69" s="82" t="s">
        <v>539</v>
      </c>
      <c r="W69" s="81">
        <v>43626.743946759256</v>
      </c>
      <c r="X69" s="82" t="s">
        <v>600</v>
      </c>
      <c r="Y69" s="79"/>
      <c r="Z69" s="79"/>
      <c r="AA69" s="85" t="s">
        <v>684</v>
      </c>
      <c r="AB69" s="79"/>
      <c r="AC69" s="79" t="b">
        <v>0</v>
      </c>
      <c r="AD69" s="79">
        <v>0</v>
      </c>
      <c r="AE69" s="85" t="s">
        <v>727</v>
      </c>
      <c r="AF69" s="79" t="b">
        <v>0</v>
      </c>
      <c r="AG69" s="79" t="s">
        <v>732</v>
      </c>
      <c r="AH69" s="79"/>
      <c r="AI69" s="85" t="s">
        <v>727</v>
      </c>
      <c r="AJ69" s="79" t="b">
        <v>0</v>
      </c>
      <c r="AK69" s="79">
        <v>2</v>
      </c>
      <c r="AL69" s="85" t="s">
        <v>683</v>
      </c>
      <c r="AM69" s="79" t="s">
        <v>747</v>
      </c>
      <c r="AN69" s="79" t="b">
        <v>0</v>
      </c>
      <c r="AO69" s="85" t="s">
        <v>683</v>
      </c>
      <c r="AP69" s="79" t="s">
        <v>176</v>
      </c>
      <c r="AQ69" s="79">
        <v>0</v>
      </c>
      <c r="AR69" s="79">
        <v>0</v>
      </c>
      <c r="AS69" s="79"/>
      <c r="AT69" s="79"/>
      <c r="AU69" s="79"/>
      <c r="AV69" s="79"/>
      <c r="AW69" s="79"/>
      <c r="AX69" s="79"/>
      <c r="AY69" s="79"/>
      <c r="AZ69" s="79"/>
      <c r="BA69">
        <v>1</v>
      </c>
      <c r="BB69" s="78" t="str">
        <f>REPLACE(INDEX(GroupVertices[Group],MATCH(Edges[[#This Row],[Vertex 1]],GroupVertices[Vertex],0)),1,1,"")</f>
        <v>11</v>
      </c>
      <c r="BC69" s="78" t="str">
        <f>REPLACE(INDEX(GroupVertices[Group],MATCH(Edges[[#This Row],[Vertex 2]],GroupVertices[Vertex],0)),1,1,"")</f>
        <v>11</v>
      </c>
      <c r="BD69" s="48">
        <v>1</v>
      </c>
      <c r="BE69" s="49">
        <v>4.761904761904762</v>
      </c>
      <c r="BF69" s="48">
        <v>0</v>
      </c>
      <c r="BG69" s="49">
        <v>0</v>
      </c>
      <c r="BH69" s="48">
        <v>0</v>
      </c>
      <c r="BI69" s="49">
        <v>0</v>
      </c>
      <c r="BJ69" s="48">
        <v>20</v>
      </c>
      <c r="BK69" s="49">
        <v>95.23809523809524</v>
      </c>
      <c r="BL69" s="48">
        <v>21</v>
      </c>
    </row>
    <row r="70" spans="1:64" ht="15">
      <c r="A70" s="64" t="s">
        <v>255</v>
      </c>
      <c r="B70" s="64" t="s">
        <v>255</v>
      </c>
      <c r="C70" s="65" t="s">
        <v>2312</v>
      </c>
      <c r="D70" s="66">
        <v>3</v>
      </c>
      <c r="E70" s="67" t="s">
        <v>132</v>
      </c>
      <c r="F70" s="68">
        <v>35</v>
      </c>
      <c r="G70" s="65"/>
      <c r="H70" s="69"/>
      <c r="I70" s="70"/>
      <c r="J70" s="70"/>
      <c r="K70" s="34" t="s">
        <v>65</v>
      </c>
      <c r="L70" s="77">
        <v>70</v>
      </c>
      <c r="M70" s="77"/>
      <c r="N70" s="72"/>
      <c r="O70" s="79" t="s">
        <v>176</v>
      </c>
      <c r="P70" s="81">
        <v>43614.64695601852</v>
      </c>
      <c r="Q70" s="79" t="s">
        <v>352</v>
      </c>
      <c r="R70" s="79"/>
      <c r="S70" s="79"/>
      <c r="T70" s="79" t="s">
        <v>454</v>
      </c>
      <c r="U70" s="82" t="s">
        <v>489</v>
      </c>
      <c r="V70" s="82" t="s">
        <v>489</v>
      </c>
      <c r="W70" s="81">
        <v>43614.64695601852</v>
      </c>
      <c r="X70" s="82" t="s">
        <v>601</v>
      </c>
      <c r="Y70" s="79"/>
      <c r="Z70" s="79"/>
      <c r="AA70" s="85" t="s">
        <v>685</v>
      </c>
      <c r="AB70" s="79"/>
      <c r="AC70" s="79" t="b">
        <v>0</v>
      </c>
      <c r="AD70" s="79">
        <v>3</v>
      </c>
      <c r="AE70" s="85" t="s">
        <v>730</v>
      </c>
      <c r="AF70" s="79" t="b">
        <v>0</v>
      </c>
      <c r="AG70" s="79" t="s">
        <v>735</v>
      </c>
      <c r="AH70" s="79"/>
      <c r="AI70" s="85" t="s">
        <v>727</v>
      </c>
      <c r="AJ70" s="79" t="b">
        <v>0</v>
      </c>
      <c r="AK70" s="79">
        <v>3</v>
      </c>
      <c r="AL70" s="85" t="s">
        <v>727</v>
      </c>
      <c r="AM70" s="79" t="s">
        <v>747</v>
      </c>
      <c r="AN70" s="79" t="b">
        <v>0</v>
      </c>
      <c r="AO70" s="85" t="s">
        <v>685</v>
      </c>
      <c r="AP70" s="79" t="s">
        <v>751</v>
      </c>
      <c r="AQ70" s="79">
        <v>0</v>
      </c>
      <c r="AR70" s="79">
        <v>0</v>
      </c>
      <c r="AS70" s="79"/>
      <c r="AT70" s="79"/>
      <c r="AU70" s="79"/>
      <c r="AV70" s="79"/>
      <c r="AW70" s="79"/>
      <c r="AX70" s="79"/>
      <c r="AY70" s="79"/>
      <c r="AZ70" s="79"/>
      <c r="BA70">
        <v>1</v>
      </c>
      <c r="BB70" s="78" t="str">
        <f>REPLACE(INDEX(GroupVertices[Group],MATCH(Edges[[#This Row],[Vertex 1]],GroupVertices[Vertex],0)),1,1,"")</f>
        <v>17</v>
      </c>
      <c r="BC70" s="78" t="str">
        <f>REPLACE(INDEX(GroupVertices[Group],MATCH(Edges[[#This Row],[Vertex 2]],GroupVertices[Vertex],0)),1,1,"")</f>
        <v>17</v>
      </c>
      <c r="BD70" s="48">
        <v>0</v>
      </c>
      <c r="BE70" s="49">
        <v>0</v>
      </c>
      <c r="BF70" s="48">
        <v>0</v>
      </c>
      <c r="BG70" s="49">
        <v>0</v>
      </c>
      <c r="BH70" s="48">
        <v>0</v>
      </c>
      <c r="BI70" s="49">
        <v>0</v>
      </c>
      <c r="BJ70" s="48">
        <v>35</v>
      </c>
      <c r="BK70" s="49">
        <v>100</v>
      </c>
      <c r="BL70" s="48">
        <v>35</v>
      </c>
    </row>
    <row r="71" spans="1:64" ht="15">
      <c r="A71" s="64" t="s">
        <v>256</v>
      </c>
      <c r="B71" s="64" t="s">
        <v>255</v>
      </c>
      <c r="C71" s="65" t="s">
        <v>2312</v>
      </c>
      <c r="D71" s="66">
        <v>3</v>
      </c>
      <c r="E71" s="67" t="s">
        <v>132</v>
      </c>
      <c r="F71" s="68">
        <v>35</v>
      </c>
      <c r="G71" s="65"/>
      <c r="H71" s="69"/>
      <c r="I71" s="70"/>
      <c r="J71" s="70"/>
      <c r="K71" s="34" t="s">
        <v>65</v>
      </c>
      <c r="L71" s="77">
        <v>71</v>
      </c>
      <c r="M71" s="77"/>
      <c r="N71" s="72"/>
      <c r="O71" s="79" t="s">
        <v>314</v>
      </c>
      <c r="P71" s="81">
        <v>43626.91248842593</v>
      </c>
      <c r="Q71" s="79" t="s">
        <v>353</v>
      </c>
      <c r="R71" s="79"/>
      <c r="S71" s="79"/>
      <c r="T71" s="79" t="s">
        <v>455</v>
      </c>
      <c r="U71" s="79"/>
      <c r="V71" s="82" t="s">
        <v>540</v>
      </c>
      <c r="W71" s="81">
        <v>43626.91248842593</v>
      </c>
      <c r="X71" s="82" t="s">
        <v>602</v>
      </c>
      <c r="Y71" s="79"/>
      <c r="Z71" s="79"/>
      <c r="AA71" s="85" t="s">
        <v>686</v>
      </c>
      <c r="AB71" s="79"/>
      <c r="AC71" s="79" t="b">
        <v>0</v>
      </c>
      <c r="AD71" s="79">
        <v>0</v>
      </c>
      <c r="AE71" s="85" t="s">
        <v>727</v>
      </c>
      <c r="AF71" s="79" t="b">
        <v>0</v>
      </c>
      <c r="AG71" s="79" t="s">
        <v>735</v>
      </c>
      <c r="AH71" s="79"/>
      <c r="AI71" s="85" t="s">
        <v>727</v>
      </c>
      <c r="AJ71" s="79" t="b">
        <v>0</v>
      </c>
      <c r="AK71" s="79">
        <v>3</v>
      </c>
      <c r="AL71" s="85" t="s">
        <v>685</v>
      </c>
      <c r="AM71" s="79" t="s">
        <v>743</v>
      </c>
      <c r="AN71" s="79" t="b">
        <v>0</v>
      </c>
      <c r="AO71" s="85" t="s">
        <v>685</v>
      </c>
      <c r="AP71" s="79" t="s">
        <v>176</v>
      </c>
      <c r="AQ71" s="79">
        <v>0</v>
      </c>
      <c r="AR71" s="79">
        <v>0</v>
      </c>
      <c r="AS71" s="79"/>
      <c r="AT71" s="79"/>
      <c r="AU71" s="79"/>
      <c r="AV71" s="79"/>
      <c r="AW71" s="79"/>
      <c r="AX71" s="79"/>
      <c r="AY71" s="79"/>
      <c r="AZ71" s="79"/>
      <c r="BA71">
        <v>1</v>
      </c>
      <c r="BB71" s="78" t="str">
        <f>REPLACE(INDEX(GroupVertices[Group],MATCH(Edges[[#This Row],[Vertex 1]],GroupVertices[Vertex],0)),1,1,"")</f>
        <v>17</v>
      </c>
      <c r="BC71" s="78" t="str">
        <f>REPLACE(INDEX(GroupVertices[Group],MATCH(Edges[[#This Row],[Vertex 2]],GroupVertices[Vertex],0)),1,1,"")</f>
        <v>17</v>
      </c>
      <c r="BD71" s="48">
        <v>0</v>
      </c>
      <c r="BE71" s="49">
        <v>0</v>
      </c>
      <c r="BF71" s="48">
        <v>0</v>
      </c>
      <c r="BG71" s="49">
        <v>0</v>
      </c>
      <c r="BH71" s="48">
        <v>0</v>
      </c>
      <c r="BI71" s="49">
        <v>0</v>
      </c>
      <c r="BJ71" s="48">
        <v>20</v>
      </c>
      <c r="BK71" s="49">
        <v>100</v>
      </c>
      <c r="BL71" s="48">
        <v>20</v>
      </c>
    </row>
    <row r="72" spans="1:64" ht="15">
      <c r="A72" s="64" t="s">
        <v>257</v>
      </c>
      <c r="B72" s="64" t="s">
        <v>257</v>
      </c>
      <c r="C72" s="65" t="s">
        <v>2313</v>
      </c>
      <c r="D72" s="66">
        <v>10</v>
      </c>
      <c r="E72" s="67" t="s">
        <v>136</v>
      </c>
      <c r="F72" s="68">
        <v>12</v>
      </c>
      <c r="G72" s="65"/>
      <c r="H72" s="69"/>
      <c r="I72" s="70"/>
      <c r="J72" s="70"/>
      <c r="K72" s="34" t="s">
        <v>65</v>
      </c>
      <c r="L72" s="77">
        <v>72</v>
      </c>
      <c r="M72" s="77"/>
      <c r="N72" s="72"/>
      <c r="O72" s="79" t="s">
        <v>176</v>
      </c>
      <c r="P72" s="81">
        <v>43627.58851851852</v>
      </c>
      <c r="Q72" s="79" t="s">
        <v>354</v>
      </c>
      <c r="R72" s="82" t="s">
        <v>400</v>
      </c>
      <c r="S72" s="79" t="s">
        <v>418</v>
      </c>
      <c r="T72" s="79" t="s">
        <v>456</v>
      </c>
      <c r="U72" s="79"/>
      <c r="V72" s="82" t="s">
        <v>541</v>
      </c>
      <c r="W72" s="81">
        <v>43627.58851851852</v>
      </c>
      <c r="X72" s="82" t="s">
        <v>603</v>
      </c>
      <c r="Y72" s="79">
        <v>28.4254013</v>
      </c>
      <c r="Z72" s="79">
        <v>-81.4616228</v>
      </c>
      <c r="AA72" s="85" t="s">
        <v>687</v>
      </c>
      <c r="AB72" s="79"/>
      <c r="AC72" s="79" t="b">
        <v>0</v>
      </c>
      <c r="AD72" s="79">
        <v>0</v>
      </c>
      <c r="AE72" s="85" t="s">
        <v>727</v>
      </c>
      <c r="AF72" s="79" t="b">
        <v>0</v>
      </c>
      <c r="AG72" s="79" t="s">
        <v>736</v>
      </c>
      <c r="AH72" s="79"/>
      <c r="AI72" s="85" t="s">
        <v>727</v>
      </c>
      <c r="AJ72" s="79" t="b">
        <v>0</v>
      </c>
      <c r="AK72" s="79">
        <v>0</v>
      </c>
      <c r="AL72" s="85" t="s">
        <v>727</v>
      </c>
      <c r="AM72" s="79" t="s">
        <v>748</v>
      </c>
      <c r="AN72" s="79" t="b">
        <v>0</v>
      </c>
      <c r="AO72" s="85" t="s">
        <v>687</v>
      </c>
      <c r="AP72" s="79" t="s">
        <v>176</v>
      </c>
      <c r="AQ72" s="79">
        <v>0</v>
      </c>
      <c r="AR72" s="79">
        <v>0</v>
      </c>
      <c r="AS72" s="79" t="s">
        <v>753</v>
      </c>
      <c r="AT72" s="79" t="s">
        <v>756</v>
      </c>
      <c r="AU72" s="79" t="s">
        <v>758</v>
      </c>
      <c r="AV72" s="79" t="s">
        <v>761</v>
      </c>
      <c r="AW72" s="79" t="s">
        <v>765</v>
      </c>
      <c r="AX72" s="79" t="s">
        <v>769</v>
      </c>
      <c r="AY72" s="79" t="s">
        <v>773</v>
      </c>
      <c r="AZ72" s="82" t="s">
        <v>775</v>
      </c>
      <c r="BA72">
        <v>2</v>
      </c>
      <c r="BB72" s="78" t="str">
        <f>REPLACE(INDEX(GroupVertices[Group],MATCH(Edges[[#This Row],[Vertex 1]],GroupVertices[Vertex],0)),1,1,"")</f>
        <v>1</v>
      </c>
      <c r="BC72" s="78" t="str">
        <f>REPLACE(INDEX(GroupVertices[Group],MATCH(Edges[[#This Row],[Vertex 2]],GroupVertices[Vertex],0)),1,1,"")</f>
        <v>1</v>
      </c>
      <c r="BD72" s="48">
        <v>0</v>
      </c>
      <c r="BE72" s="49">
        <v>0</v>
      </c>
      <c r="BF72" s="48">
        <v>1</v>
      </c>
      <c r="BG72" s="49">
        <v>4.761904761904762</v>
      </c>
      <c r="BH72" s="48">
        <v>0</v>
      </c>
      <c r="BI72" s="49">
        <v>0</v>
      </c>
      <c r="BJ72" s="48">
        <v>20</v>
      </c>
      <c r="BK72" s="49">
        <v>95.23809523809524</v>
      </c>
      <c r="BL72" s="48">
        <v>21</v>
      </c>
    </row>
    <row r="73" spans="1:64" ht="15">
      <c r="A73" s="64" t="s">
        <v>257</v>
      </c>
      <c r="B73" s="64" t="s">
        <v>257</v>
      </c>
      <c r="C73" s="65" t="s">
        <v>2313</v>
      </c>
      <c r="D73" s="66">
        <v>10</v>
      </c>
      <c r="E73" s="67" t="s">
        <v>136</v>
      </c>
      <c r="F73" s="68">
        <v>12</v>
      </c>
      <c r="G73" s="65"/>
      <c r="H73" s="69"/>
      <c r="I73" s="70"/>
      <c r="J73" s="70"/>
      <c r="K73" s="34" t="s">
        <v>65</v>
      </c>
      <c r="L73" s="77">
        <v>73</v>
      </c>
      <c r="M73" s="77"/>
      <c r="N73" s="72"/>
      <c r="O73" s="79" t="s">
        <v>176</v>
      </c>
      <c r="P73" s="81">
        <v>43627.59039351852</v>
      </c>
      <c r="Q73" s="79" t="s">
        <v>355</v>
      </c>
      <c r="R73" s="82" t="s">
        <v>401</v>
      </c>
      <c r="S73" s="79" t="s">
        <v>418</v>
      </c>
      <c r="T73" s="79" t="s">
        <v>456</v>
      </c>
      <c r="U73" s="79"/>
      <c r="V73" s="82" t="s">
        <v>541</v>
      </c>
      <c r="W73" s="81">
        <v>43627.59039351852</v>
      </c>
      <c r="X73" s="82" t="s">
        <v>604</v>
      </c>
      <c r="Y73" s="79">
        <v>28.4254013</v>
      </c>
      <c r="Z73" s="79">
        <v>-81.4616228</v>
      </c>
      <c r="AA73" s="85" t="s">
        <v>688</v>
      </c>
      <c r="AB73" s="79"/>
      <c r="AC73" s="79" t="b">
        <v>0</v>
      </c>
      <c r="AD73" s="79">
        <v>0</v>
      </c>
      <c r="AE73" s="85" t="s">
        <v>727</v>
      </c>
      <c r="AF73" s="79" t="b">
        <v>0</v>
      </c>
      <c r="AG73" s="79" t="s">
        <v>736</v>
      </c>
      <c r="AH73" s="79"/>
      <c r="AI73" s="85" t="s">
        <v>727</v>
      </c>
      <c r="AJ73" s="79" t="b">
        <v>0</v>
      </c>
      <c r="AK73" s="79">
        <v>0</v>
      </c>
      <c r="AL73" s="85" t="s">
        <v>727</v>
      </c>
      <c r="AM73" s="79" t="s">
        <v>748</v>
      </c>
      <c r="AN73" s="79" t="b">
        <v>0</v>
      </c>
      <c r="AO73" s="85" t="s">
        <v>688</v>
      </c>
      <c r="AP73" s="79" t="s">
        <v>176</v>
      </c>
      <c r="AQ73" s="79">
        <v>0</v>
      </c>
      <c r="AR73" s="79">
        <v>0</v>
      </c>
      <c r="AS73" s="79" t="s">
        <v>753</v>
      </c>
      <c r="AT73" s="79" t="s">
        <v>756</v>
      </c>
      <c r="AU73" s="79" t="s">
        <v>758</v>
      </c>
      <c r="AV73" s="79" t="s">
        <v>761</v>
      </c>
      <c r="AW73" s="79" t="s">
        <v>765</v>
      </c>
      <c r="AX73" s="79" t="s">
        <v>769</v>
      </c>
      <c r="AY73" s="79" t="s">
        <v>773</v>
      </c>
      <c r="AZ73" s="82" t="s">
        <v>775</v>
      </c>
      <c r="BA73">
        <v>2</v>
      </c>
      <c r="BB73" s="78" t="str">
        <f>REPLACE(INDEX(GroupVertices[Group],MATCH(Edges[[#This Row],[Vertex 1]],GroupVertices[Vertex],0)),1,1,"")</f>
        <v>1</v>
      </c>
      <c r="BC73" s="78" t="str">
        <f>REPLACE(INDEX(GroupVertices[Group],MATCH(Edges[[#This Row],[Vertex 2]],GroupVertices[Vertex],0)),1,1,"")</f>
        <v>1</v>
      </c>
      <c r="BD73" s="48">
        <v>0</v>
      </c>
      <c r="BE73" s="49">
        <v>0</v>
      </c>
      <c r="BF73" s="48">
        <v>1</v>
      </c>
      <c r="BG73" s="49">
        <v>4.761904761904762</v>
      </c>
      <c r="BH73" s="48">
        <v>0</v>
      </c>
      <c r="BI73" s="49">
        <v>0</v>
      </c>
      <c r="BJ73" s="48">
        <v>20</v>
      </c>
      <c r="BK73" s="49">
        <v>95.23809523809524</v>
      </c>
      <c r="BL73" s="48">
        <v>21</v>
      </c>
    </row>
    <row r="74" spans="1:64" ht="15">
      <c r="A74" s="64" t="s">
        <v>258</v>
      </c>
      <c r="B74" s="64" t="s">
        <v>302</v>
      </c>
      <c r="C74" s="65" t="s">
        <v>2312</v>
      </c>
      <c r="D74" s="66">
        <v>3</v>
      </c>
      <c r="E74" s="67" t="s">
        <v>132</v>
      </c>
      <c r="F74" s="68">
        <v>35</v>
      </c>
      <c r="G74" s="65"/>
      <c r="H74" s="69"/>
      <c r="I74" s="70"/>
      <c r="J74" s="70"/>
      <c r="K74" s="34" t="s">
        <v>65</v>
      </c>
      <c r="L74" s="77">
        <v>74</v>
      </c>
      <c r="M74" s="77"/>
      <c r="N74" s="72"/>
      <c r="O74" s="79" t="s">
        <v>314</v>
      </c>
      <c r="P74" s="81">
        <v>43627.59930555556</v>
      </c>
      <c r="Q74" s="79" t="s">
        <v>356</v>
      </c>
      <c r="R74" s="79"/>
      <c r="S74" s="79"/>
      <c r="T74" s="79" t="s">
        <v>457</v>
      </c>
      <c r="U74" s="82" t="s">
        <v>490</v>
      </c>
      <c r="V74" s="82" t="s">
        <v>490</v>
      </c>
      <c r="W74" s="81">
        <v>43627.59930555556</v>
      </c>
      <c r="X74" s="82" t="s">
        <v>605</v>
      </c>
      <c r="Y74" s="79"/>
      <c r="Z74" s="79"/>
      <c r="AA74" s="85" t="s">
        <v>689</v>
      </c>
      <c r="AB74" s="85" t="s">
        <v>725</v>
      </c>
      <c r="AC74" s="79" t="b">
        <v>0</v>
      </c>
      <c r="AD74" s="79">
        <v>0</v>
      </c>
      <c r="AE74" s="85" t="s">
        <v>731</v>
      </c>
      <c r="AF74" s="79" t="b">
        <v>0</v>
      </c>
      <c r="AG74" s="79" t="s">
        <v>732</v>
      </c>
      <c r="AH74" s="79"/>
      <c r="AI74" s="85" t="s">
        <v>727</v>
      </c>
      <c r="AJ74" s="79" t="b">
        <v>0</v>
      </c>
      <c r="AK74" s="79">
        <v>0</v>
      </c>
      <c r="AL74" s="85" t="s">
        <v>727</v>
      </c>
      <c r="AM74" s="79" t="s">
        <v>743</v>
      </c>
      <c r="AN74" s="79" t="b">
        <v>0</v>
      </c>
      <c r="AO74" s="85" t="s">
        <v>725</v>
      </c>
      <c r="AP74" s="79" t="s">
        <v>176</v>
      </c>
      <c r="AQ74" s="79">
        <v>0</v>
      </c>
      <c r="AR74" s="79">
        <v>0</v>
      </c>
      <c r="AS74" s="79"/>
      <c r="AT74" s="79"/>
      <c r="AU74" s="79"/>
      <c r="AV74" s="79"/>
      <c r="AW74" s="79"/>
      <c r="AX74" s="79"/>
      <c r="AY74" s="79"/>
      <c r="AZ74" s="79"/>
      <c r="BA74">
        <v>1</v>
      </c>
      <c r="BB74" s="78" t="str">
        <f>REPLACE(INDEX(GroupVertices[Group],MATCH(Edges[[#This Row],[Vertex 1]],GroupVertices[Vertex],0)),1,1,"")</f>
        <v>16</v>
      </c>
      <c r="BC74" s="78" t="str">
        <f>REPLACE(INDEX(GroupVertices[Group],MATCH(Edges[[#This Row],[Vertex 2]],GroupVertices[Vertex],0)),1,1,"")</f>
        <v>16</v>
      </c>
      <c r="BD74" s="48">
        <v>1</v>
      </c>
      <c r="BE74" s="49">
        <v>2.5</v>
      </c>
      <c r="BF74" s="48">
        <v>2</v>
      </c>
      <c r="BG74" s="49">
        <v>5</v>
      </c>
      <c r="BH74" s="48">
        <v>0</v>
      </c>
      <c r="BI74" s="49">
        <v>0</v>
      </c>
      <c r="BJ74" s="48">
        <v>37</v>
      </c>
      <c r="BK74" s="49">
        <v>92.5</v>
      </c>
      <c r="BL74" s="48">
        <v>40</v>
      </c>
    </row>
    <row r="75" spans="1:64" ht="15">
      <c r="A75" s="64" t="s">
        <v>259</v>
      </c>
      <c r="B75" s="64" t="s">
        <v>259</v>
      </c>
      <c r="C75" s="65" t="s">
        <v>2312</v>
      </c>
      <c r="D75" s="66">
        <v>3</v>
      </c>
      <c r="E75" s="67" t="s">
        <v>132</v>
      </c>
      <c r="F75" s="68">
        <v>35</v>
      </c>
      <c r="G75" s="65"/>
      <c r="H75" s="69"/>
      <c r="I75" s="70"/>
      <c r="J75" s="70"/>
      <c r="K75" s="34" t="s">
        <v>65</v>
      </c>
      <c r="L75" s="77">
        <v>75</v>
      </c>
      <c r="M75" s="77"/>
      <c r="N75" s="72"/>
      <c r="O75" s="79" t="s">
        <v>176</v>
      </c>
      <c r="P75" s="81">
        <v>43627.63829861111</v>
      </c>
      <c r="Q75" s="79" t="s">
        <v>357</v>
      </c>
      <c r="R75" s="82" t="s">
        <v>402</v>
      </c>
      <c r="S75" s="79" t="s">
        <v>421</v>
      </c>
      <c r="T75" s="79" t="s">
        <v>458</v>
      </c>
      <c r="U75" s="79"/>
      <c r="V75" s="82" t="s">
        <v>542</v>
      </c>
      <c r="W75" s="81">
        <v>43627.63829861111</v>
      </c>
      <c r="X75" s="82" t="s">
        <v>606</v>
      </c>
      <c r="Y75" s="79"/>
      <c r="Z75" s="79"/>
      <c r="AA75" s="85" t="s">
        <v>690</v>
      </c>
      <c r="AB75" s="79"/>
      <c r="AC75" s="79" t="b">
        <v>0</v>
      </c>
      <c r="AD75" s="79">
        <v>0</v>
      </c>
      <c r="AE75" s="85" t="s">
        <v>727</v>
      </c>
      <c r="AF75" s="79" t="b">
        <v>0</v>
      </c>
      <c r="AG75" s="79" t="s">
        <v>732</v>
      </c>
      <c r="AH75" s="79"/>
      <c r="AI75" s="85" t="s">
        <v>727</v>
      </c>
      <c r="AJ75" s="79" t="b">
        <v>0</v>
      </c>
      <c r="AK75" s="79">
        <v>0</v>
      </c>
      <c r="AL75" s="85" t="s">
        <v>727</v>
      </c>
      <c r="AM75" s="79" t="s">
        <v>740</v>
      </c>
      <c r="AN75" s="79" t="b">
        <v>0</v>
      </c>
      <c r="AO75" s="85" t="s">
        <v>690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2.7777777777777777</v>
      </c>
      <c r="BF75" s="48">
        <v>0</v>
      </c>
      <c r="BG75" s="49">
        <v>0</v>
      </c>
      <c r="BH75" s="48">
        <v>0</v>
      </c>
      <c r="BI75" s="49">
        <v>0</v>
      </c>
      <c r="BJ75" s="48">
        <v>35</v>
      </c>
      <c r="BK75" s="49">
        <v>97.22222222222223</v>
      </c>
      <c r="BL75" s="48">
        <v>36</v>
      </c>
    </row>
    <row r="76" spans="1:64" ht="15">
      <c r="A76" s="64" t="s">
        <v>260</v>
      </c>
      <c r="B76" s="64" t="s">
        <v>260</v>
      </c>
      <c r="C76" s="65" t="s">
        <v>2312</v>
      </c>
      <c r="D76" s="66">
        <v>3</v>
      </c>
      <c r="E76" s="67" t="s">
        <v>132</v>
      </c>
      <c r="F76" s="68">
        <v>35</v>
      </c>
      <c r="G76" s="65"/>
      <c r="H76" s="69"/>
      <c r="I76" s="70"/>
      <c r="J76" s="70"/>
      <c r="K76" s="34" t="s">
        <v>65</v>
      </c>
      <c r="L76" s="77">
        <v>76</v>
      </c>
      <c r="M76" s="77"/>
      <c r="N76" s="72"/>
      <c r="O76" s="79" t="s">
        <v>176</v>
      </c>
      <c r="P76" s="81">
        <v>43627.782476851855</v>
      </c>
      <c r="Q76" s="79" t="s">
        <v>358</v>
      </c>
      <c r="R76" s="79"/>
      <c r="S76" s="79"/>
      <c r="T76" s="79" t="s">
        <v>459</v>
      </c>
      <c r="U76" s="82" t="s">
        <v>491</v>
      </c>
      <c r="V76" s="82" t="s">
        <v>491</v>
      </c>
      <c r="W76" s="81">
        <v>43627.782476851855</v>
      </c>
      <c r="X76" s="82" t="s">
        <v>607</v>
      </c>
      <c r="Y76" s="79"/>
      <c r="Z76" s="79"/>
      <c r="AA76" s="85" t="s">
        <v>691</v>
      </c>
      <c r="AB76" s="79"/>
      <c r="AC76" s="79" t="b">
        <v>0</v>
      </c>
      <c r="AD76" s="79">
        <v>13</v>
      </c>
      <c r="AE76" s="85" t="s">
        <v>727</v>
      </c>
      <c r="AF76" s="79" t="b">
        <v>0</v>
      </c>
      <c r="AG76" s="79" t="s">
        <v>732</v>
      </c>
      <c r="AH76" s="79"/>
      <c r="AI76" s="85" t="s">
        <v>727</v>
      </c>
      <c r="AJ76" s="79" t="b">
        <v>0</v>
      </c>
      <c r="AK76" s="79">
        <v>0</v>
      </c>
      <c r="AL76" s="85" t="s">
        <v>727</v>
      </c>
      <c r="AM76" s="79" t="s">
        <v>743</v>
      </c>
      <c r="AN76" s="79" t="b">
        <v>0</v>
      </c>
      <c r="AO76" s="85" t="s">
        <v>691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2.2222222222222223</v>
      </c>
      <c r="BF76" s="48">
        <v>0</v>
      </c>
      <c r="BG76" s="49">
        <v>0</v>
      </c>
      <c r="BH76" s="48">
        <v>0</v>
      </c>
      <c r="BI76" s="49">
        <v>0</v>
      </c>
      <c r="BJ76" s="48">
        <v>44</v>
      </c>
      <c r="BK76" s="49">
        <v>97.77777777777777</v>
      </c>
      <c r="BL76" s="48">
        <v>45</v>
      </c>
    </row>
    <row r="77" spans="1:64" ht="15">
      <c r="A77" s="64" t="s">
        <v>261</v>
      </c>
      <c r="B77" s="64" t="s">
        <v>261</v>
      </c>
      <c r="C77" s="65" t="s">
        <v>2312</v>
      </c>
      <c r="D77" s="66">
        <v>3</v>
      </c>
      <c r="E77" s="67" t="s">
        <v>132</v>
      </c>
      <c r="F77" s="68">
        <v>35</v>
      </c>
      <c r="G77" s="65"/>
      <c r="H77" s="69"/>
      <c r="I77" s="70"/>
      <c r="J77" s="70"/>
      <c r="K77" s="34" t="s">
        <v>65</v>
      </c>
      <c r="L77" s="77">
        <v>77</v>
      </c>
      <c r="M77" s="77"/>
      <c r="N77" s="72"/>
      <c r="O77" s="79" t="s">
        <v>176</v>
      </c>
      <c r="P77" s="81">
        <v>43627.88056712963</v>
      </c>
      <c r="Q77" s="79" t="s">
        <v>359</v>
      </c>
      <c r="R77" s="82" t="s">
        <v>403</v>
      </c>
      <c r="S77" s="79" t="s">
        <v>422</v>
      </c>
      <c r="T77" s="79" t="s">
        <v>460</v>
      </c>
      <c r="U77" s="82" t="s">
        <v>492</v>
      </c>
      <c r="V77" s="82" t="s">
        <v>492</v>
      </c>
      <c r="W77" s="81">
        <v>43627.88056712963</v>
      </c>
      <c r="X77" s="82" t="s">
        <v>608</v>
      </c>
      <c r="Y77" s="79"/>
      <c r="Z77" s="79"/>
      <c r="AA77" s="85" t="s">
        <v>692</v>
      </c>
      <c r="AB77" s="79"/>
      <c r="AC77" s="79" t="b">
        <v>0</v>
      </c>
      <c r="AD77" s="79">
        <v>2</v>
      </c>
      <c r="AE77" s="85" t="s">
        <v>727</v>
      </c>
      <c r="AF77" s="79" t="b">
        <v>0</v>
      </c>
      <c r="AG77" s="79" t="s">
        <v>732</v>
      </c>
      <c r="AH77" s="79"/>
      <c r="AI77" s="85" t="s">
        <v>727</v>
      </c>
      <c r="AJ77" s="79" t="b">
        <v>0</v>
      </c>
      <c r="AK77" s="79">
        <v>0</v>
      </c>
      <c r="AL77" s="85" t="s">
        <v>727</v>
      </c>
      <c r="AM77" s="79" t="s">
        <v>740</v>
      </c>
      <c r="AN77" s="79" t="b">
        <v>0</v>
      </c>
      <c r="AO77" s="85" t="s">
        <v>692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v>
      </c>
      <c r="BF77" s="48">
        <v>0</v>
      </c>
      <c r="BG77" s="49">
        <v>0</v>
      </c>
      <c r="BH77" s="48">
        <v>0</v>
      </c>
      <c r="BI77" s="49">
        <v>0</v>
      </c>
      <c r="BJ77" s="48">
        <v>24</v>
      </c>
      <c r="BK77" s="49">
        <v>96</v>
      </c>
      <c r="BL77" s="48">
        <v>25</v>
      </c>
    </row>
    <row r="78" spans="1:64" ht="15">
      <c r="A78" s="64" t="s">
        <v>262</v>
      </c>
      <c r="B78" s="64" t="s">
        <v>263</v>
      </c>
      <c r="C78" s="65" t="s">
        <v>2312</v>
      </c>
      <c r="D78" s="66">
        <v>3</v>
      </c>
      <c r="E78" s="67" t="s">
        <v>132</v>
      </c>
      <c r="F78" s="68">
        <v>35</v>
      </c>
      <c r="G78" s="65"/>
      <c r="H78" s="69"/>
      <c r="I78" s="70"/>
      <c r="J78" s="70"/>
      <c r="K78" s="34" t="s">
        <v>65</v>
      </c>
      <c r="L78" s="77">
        <v>78</v>
      </c>
      <c r="M78" s="77"/>
      <c r="N78" s="72"/>
      <c r="O78" s="79" t="s">
        <v>314</v>
      </c>
      <c r="P78" s="81">
        <v>43628.01398148148</v>
      </c>
      <c r="Q78" s="79" t="s">
        <v>360</v>
      </c>
      <c r="R78" s="79"/>
      <c r="S78" s="79"/>
      <c r="T78" s="79" t="s">
        <v>461</v>
      </c>
      <c r="U78" s="79"/>
      <c r="V78" s="82" t="s">
        <v>543</v>
      </c>
      <c r="W78" s="81">
        <v>43628.01398148148</v>
      </c>
      <c r="X78" s="82" t="s">
        <v>609</v>
      </c>
      <c r="Y78" s="79"/>
      <c r="Z78" s="79"/>
      <c r="AA78" s="85" t="s">
        <v>693</v>
      </c>
      <c r="AB78" s="79"/>
      <c r="AC78" s="79" t="b">
        <v>0</v>
      </c>
      <c r="AD78" s="79">
        <v>0</v>
      </c>
      <c r="AE78" s="85" t="s">
        <v>727</v>
      </c>
      <c r="AF78" s="79" t="b">
        <v>0</v>
      </c>
      <c r="AG78" s="79" t="s">
        <v>732</v>
      </c>
      <c r="AH78" s="79"/>
      <c r="AI78" s="85" t="s">
        <v>727</v>
      </c>
      <c r="AJ78" s="79" t="b">
        <v>0</v>
      </c>
      <c r="AK78" s="79">
        <v>2</v>
      </c>
      <c r="AL78" s="85" t="s">
        <v>694</v>
      </c>
      <c r="AM78" s="79" t="s">
        <v>749</v>
      </c>
      <c r="AN78" s="79" t="b">
        <v>0</v>
      </c>
      <c r="AO78" s="85" t="s">
        <v>694</v>
      </c>
      <c r="AP78" s="79" t="s">
        <v>176</v>
      </c>
      <c r="AQ78" s="79">
        <v>0</v>
      </c>
      <c r="AR78" s="79">
        <v>0</v>
      </c>
      <c r="AS78" s="79"/>
      <c r="AT78" s="79"/>
      <c r="AU78" s="79"/>
      <c r="AV78" s="79"/>
      <c r="AW78" s="79"/>
      <c r="AX78" s="79"/>
      <c r="AY78" s="79"/>
      <c r="AZ78" s="79"/>
      <c r="BA78">
        <v>1</v>
      </c>
      <c r="BB78" s="78" t="str">
        <f>REPLACE(INDEX(GroupVertices[Group],MATCH(Edges[[#This Row],[Vertex 1]],GroupVertices[Vertex],0)),1,1,"")</f>
        <v>10</v>
      </c>
      <c r="BC78" s="78" t="str">
        <f>REPLACE(INDEX(GroupVertices[Group],MATCH(Edges[[#This Row],[Vertex 2]],GroupVertices[Vertex],0)),1,1,"")</f>
        <v>10</v>
      </c>
      <c r="BD78" s="48">
        <v>0</v>
      </c>
      <c r="BE78" s="49">
        <v>0</v>
      </c>
      <c r="BF78" s="48">
        <v>0</v>
      </c>
      <c r="BG78" s="49">
        <v>0</v>
      </c>
      <c r="BH78" s="48">
        <v>0</v>
      </c>
      <c r="BI78" s="49">
        <v>0</v>
      </c>
      <c r="BJ78" s="48">
        <v>19</v>
      </c>
      <c r="BK78" s="49">
        <v>100</v>
      </c>
      <c r="BL78" s="48">
        <v>19</v>
      </c>
    </row>
    <row r="79" spans="1:64" ht="15">
      <c r="A79" s="64" t="s">
        <v>263</v>
      </c>
      <c r="B79" s="64" t="s">
        <v>263</v>
      </c>
      <c r="C79" s="65" t="s">
        <v>2312</v>
      </c>
      <c r="D79" s="66">
        <v>3</v>
      </c>
      <c r="E79" s="67" t="s">
        <v>132</v>
      </c>
      <c r="F79" s="68">
        <v>35</v>
      </c>
      <c r="G79" s="65"/>
      <c r="H79" s="69"/>
      <c r="I79" s="70"/>
      <c r="J79" s="70"/>
      <c r="K79" s="34" t="s">
        <v>65</v>
      </c>
      <c r="L79" s="77">
        <v>79</v>
      </c>
      <c r="M79" s="77"/>
      <c r="N79" s="72"/>
      <c r="O79" s="79" t="s">
        <v>176</v>
      </c>
      <c r="P79" s="81">
        <v>43627.98640046296</v>
      </c>
      <c r="Q79" s="79" t="s">
        <v>361</v>
      </c>
      <c r="R79" s="79"/>
      <c r="S79" s="79"/>
      <c r="T79" s="79" t="s">
        <v>462</v>
      </c>
      <c r="U79" s="79"/>
      <c r="V79" s="82" t="s">
        <v>544</v>
      </c>
      <c r="W79" s="81">
        <v>43627.98640046296</v>
      </c>
      <c r="X79" s="82" t="s">
        <v>610</v>
      </c>
      <c r="Y79" s="79"/>
      <c r="Z79" s="79"/>
      <c r="AA79" s="85" t="s">
        <v>694</v>
      </c>
      <c r="AB79" s="79"/>
      <c r="AC79" s="79" t="b">
        <v>0</v>
      </c>
      <c r="AD79" s="79">
        <v>0</v>
      </c>
      <c r="AE79" s="85" t="s">
        <v>727</v>
      </c>
      <c r="AF79" s="79" t="b">
        <v>0</v>
      </c>
      <c r="AG79" s="79" t="s">
        <v>732</v>
      </c>
      <c r="AH79" s="79"/>
      <c r="AI79" s="85" t="s">
        <v>727</v>
      </c>
      <c r="AJ79" s="79" t="b">
        <v>0</v>
      </c>
      <c r="AK79" s="79">
        <v>2</v>
      </c>
      <c r="AL79" s="85" t="s">
        <v>727</v>
      </c>
      <c r="AM79" s="79" t="s">
        <v>740</v>
      </c>
      <c r="AN79" s="79" t="b">
        <v>0</v>
      </c>
      <c r="AO79" s="85" t="s">
        <v>694</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v>1</v>
      </c>
      <c r="BE79" s="49">
        <v>2.2222222222222223</v>
      </c>
      <c r="BF79" s="48">
        <v>0</v>
      </c>
      <c r="BG79" s="49">
        <v>0</v>
      </c>
      <c r="BH79" s="48">
        <v>0</v>
      </c>
      <c r="BI79" s="49">
        <v>0</v>
      </c>
      <c r="BJ79" s="48">
        <v>44</v>
      </c>
      <c r="BK79" s="49">
        <v>97.77777777777777</v>
      </c>
      <c r="BL79" s="48">
        <v>45</v>
      </c>
    </row>
    <row r="80" spans="1:64" ht="15">
      <c r="A80" s="64" t="s">
        <v>264</v>
      </c>
      <c r="B80" s="64" t="s">
        <v>263</v>
      </c>
      <c r="C80" s="65" t="s">
        <v>2312</v>
      </c>
      <c r="D80" s="66">
        <v>3</v>
      </c>
      <c r="E80" s="67" t="s">
        <v>132</v>
      </c>
      <c r="F80" s="68">
        <v>35</v>
      </c>
      <c r="G80" s="65"/>
      <c r="H80" s="69"/>
      <c r="I80" s="70"/>
      <c r="J80" s="70"/>
      <c r="K80" s="34" t="s">
        <v>65</v>
      </c>
      <c r="L80" s="77">
        <v>80</v>
      </c>
      <c r="M80" s="77"/>
      <c r="N80" s="72"/>
      <c r="O80" s="79" t="s">
        <v>314</v>
      </c>
      <c r="P80" s="81">
        <v>43628.02663194444</v>
      </c>
      <c r="Q80" s="79" t="s">
        <v>360</v>
      </c>
      <c r="R80" s="79"/>
      <c r="S80" s="79"/>
      <c r="T80" s="79" t="s">
        <v>461</v>
      </c>
      <c r="U80" s="79"/>
      <c r="V80" s="82" t="s">
        <v>545</v>
      </c>
      <c r="W80" s="81">
        <v>43628.02663194444</v>
      </c>
      <c r="X80" s="82" t="s">
        <v>611</v>
      </c>
      <c r="Y80" s="79"/>
      <c r="Z80" s="79"/>
      <c r="AA80" s="85" t="s">
        <v>695</v>
      </c>
      <c r="AB80" s="79"/>
      <c r="AC80" s="79" t="b">
        <v>0</v>
      </c>
      <c r="AD80" s="79">
        <v>0</v>
      </c>
      <c r="AE80" s="85" t="s">
        <v>727</v>
      </c>
      <c r="AF80" s="79" t="b">
        <v>0</v>
      </c>
      <c r="AG80" s="79" t="s">
        <v>732</v>
      </c>
      <c r="AH80" s="79"/>
      <c r="AI80" s="85" t="s">
        <v>727</v>
      </c>
      <c r="AJ80" s="79" t="b">
        <v>0</v>
      </c>
      <c r="AK80" s="79">
        <v>2</v>
      </c>
      <c r="AL80" s="85" t="s">
        <v>694</v>
      </c>
      <c r="AM80" s="79" t="s">
        <v>750</v>
      </c>
      <c r="AN80" s="79" t="b">
        <v>0</v>
      </c>
      <c r="AO80" s="85" t="s">
        <v>694</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v>0</v>
      </c>
      <c r="BE80" s="49">
        <v>0</v>
      </c>
      <c r="BF80" s="48">
        <v>0</v>
      </c>
      <c r="BG80" s="49">
        <v>0</v>
      </c>
      <c r="BH80" s="48">
        <v>0</v>
      </c>
      <c r="BI80" s="49">
        <v>0</v>
      </c>
      <c r="BJ80" s="48">
        <v>19</v>
      </c>
      <c r="BK80" s="49">
        <v>100</v>
      </c>
      <c r="BL80" s="48">
        <v>19</v>
      </c>
    </row>
    <row r="81" spans="1:64" ht="15">
      <c r="A81" s="64" t="s">
        <v>265</v>
      </c>
      <c r="B81" s="64" t="s">
        <v>265</v>
      </c>
      <c r="C81" s="65" t="s">
        <v>2313</v>
      </c>
      <c r="D81" s="66">
        <v>10</v>
      </c>
      <c r="E81" s="67" t="s">
        <v>136</v>
      </c>
      <c r="F81" s="68">
        <v>12</v>
      </c>
      <c r="G81" s="65"/>
      <c r="H81" s="69"/>
      <c r="I81" s="70"/>
      <c r="J81" s="70"/>
      <c r="K81" s="34" t="s">
        <v>65</v>
      </c>
      <c r="L81" s="77">
        <v>81</v>
      </c>
      <c r="M81" s="77"/>
      <c r="N81" s="72"/>
      <c r="O81" s="79" t="s">
        <v>176</v>
      </c>
      <c r="P81" s="81">
        <v>43620.61699074074</v>
      </c>
      <c r="Q81" s="79" t="s">
        <v>362</v>
      </c>
      <c r="R81" s="79"/>
      <c r="S81" s="79"/>
      <c r="T81" s="79" t="s">
        <v>463</v>
      </c>
      <c r="U81" s="82" t="s">
        <v>493</v>
      </c>
      <c r="V81" s="82" t="s">
        <v>493</v>
      </c>
      <c r="W81" s="81">
        <v>43620.61699074074</v>
      </c>
      <c r="X81" s="82" t="s">
        <v>612</v>
      </c>
      <c r="Y81" s="79"/>
      <c r="Z81" s="79"/>
      <c r="AA81" s="85" t="s">
        <v>696</v>
      </c>
      <c r="AB81" s="79"/>
      <c r="AC81" s="79" t="b">
        <v>0</v>
      </c>
      <c r="AD81" s="79">
        <v>0</v>
      </c>
      <c r="AE81" s="85" t="s">
        <v>727</v>
      </c>
      <c r="AF81" s="79" t="b">
        <v>0</v>
      </c>
      <c r="AG81" s="79" t="s">
        <v>737</v>
      </c>
      <c r="AH81" s="79"/>
      <c r="AI81" s="85" t="s">
        <v>727</v>
      </c>
      <c r="AJ81" s="79" t="b">
        <v>0</v>
      </c>
      <c r="AK81" s="79">
        <v>0</v>
      </c>
      <c r="AL81" s="85" t="s">
        <v>727</v>
      </c>
      <c r="AM81" s="79" t="s">
        <v>740</v>
      </c>
      <c r="AN81" s="79" t="b">
        <v>0</v>
      </c>
      <c r="AO81" s="85" t="s">
        <v>696</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v>
      </c>
      <c r="BK81" s="49">
        <v>100</v>
      </c>
      <c r="BL81" s="48">
        <v>2</v>
      </c>
    </row>
    <row r="82" spans="1:64" ht="15">
      <c r="A82" s="64" t="s">
        <v>265</v>
      </c>
      <c r="B82" s="64" t="s">
        <v>265</v>
      </c>
      <c r="C82" s="65" t="s">
        <v>2313</v>
      </c>
      <c r="D82" s="66">
        <v>10</v>
      </c>
      <c r="E82" s="67" t="s">
        <v>136</v>
      </c>
      <c r="F82" s="68">
        <v>12</v>
      </c>
      <c r="G82" s="65"/>
      <c r="H82" s="69"/>
      <c r="I82" s="70"/>
      <c r="J82" s="70"/>
      <c r="K82" s="34" t="s">
        <v>65</v>
      </c>
      <c r="L82" s="77">
        <v>82</v>
      </c>
      <c r="M82" s="77"/>
      <c r="N82" s="72"/>
      <c r="O82" s="79" t="s">
        <v>176</v>
      </c>
      <c r="P82" s="81">
        <v>43620.6171875</v>
      </c>
      <c r="Q82" s="79" t="s">
        <v>363</v>
      </c>
      <c r="R82" s="79"/>
      <c r="S82" s="79"/>
      <c r="T82" s="79" t="s">
        <v>463</v>
      </c>
      <c r="U82" s="82" t="s">
        <v>494</v>
      </c>
      <c r="V82" s="82" t="s">
        <v>494</v>
      </c>
      <c r="W82" s="81">
        <v>43620.6171875</v>
      </c>
      <c r="X82" s="82" t="s">
        <v>613</v>
      </c>
      <c r="Y82" s="79"/>
      <c r="Z82" s="79"/>
      <c r="AA82" s="85" t="s">
        <v>697</v>
      </c>
      <c r="AB82" s="79"/>
      <c r="AC82" s="79" t="b">
        <v>0</v>
      </c>
      <c r="AD82" s="79">
        <v>0</v>
      </c>
      <c r="AE82" s="85" t="s">
        <v>727</v>
      </c>
      <c r="AF82" s="79" t="b">
        <v>0</v>
      </c>
      <c r="AG82" s="79" t="s">
        <v>737</v>
      </c>
      <c r="AH82" s="79"/>
      <c r="AI82" s="85" t="s">
        <v>727</v>
      </c>
      <c r="AJ82" s="79" t="b">
        <v>0</v>
      </c>
      <c r="AK82" s="79">
        <v>0</v>
      </c>
      <c r="AL82" s="85" t="s">
        <v>727</v>
      </c>
      <c r="AM82" s="79" t="s">
        <v>740</v>
      </c>
      <c r="AN82" s="79" t="b">
        <v>0</v>
      </c>
      <c r="AO82" s="85" t="s">
        <v>697</v>
      </c>
      <c r="AP82" s="79" t="s">
        <v>176</v>
      </c>
      <c r="AQ82" s="79">
        <v>0</v>
      </c>
      <c r="AR82" s="79">
        <v>0</v>
      </c>
      <c r="AS82" s="79"/>
      <c r="AT82" s="79"/>
      <c r="AU82" s="79"/>
      <c r="AV82" s="79"/>
      <c r="AW82" s="79"/>
      <c r="AX82" s="79"/>
      <c r="AY82" s="79"/>
      <c r="AZ82" s="79"/>
      <c r="BA82">
        <v>4</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v>
      </c>
      <c r="BK82" s="49">
        <v>100</v>
      </c>
      <c r="BL82" s="48">
        <v>2</v>
      </c>
    </row>
    <row r="83" spans="1:64" ht="15">
      <c r="A83" s="64" t="s">
        <v>265</v>
      </c>
      <c r="B83" s="64" t="s">
        <v>265</v>
      </c>
      <c r="C83" s="65" t="s">
        <v>2313</v>
      </c>
      <c r="D83" s="66">
        <v>10</v>
      </c>
      <c r="E83" s="67" t="s">
        <v>136</v>
      </c>
      <c r="F83" s="68">
        <v>12</v>
      </c>
      <c r="G83" s="65"/>
      <c r="H83" s="69"/>
      <c r="I83" s="70"/>
      <c r="J83" s="70"/>
      <c r="K83" s="34" t="s">
        <v>65</v>
      </c>
      <c r="L83" s="77">
        <v>83</v>
      </c>
      <c r="M83" s="77"/>
      <c r="N83" s="72"/>
      <c r="O83" s="79" t="s">
        <v>176</v>
      </c>
      <c r="P83" s="81">
        <v>43628.63658564815</v>
      </c>
      <c r="Q83" s="79" t="s">
        <v>364</v>
      </c>
      <c r="R83" s="79"/>
      <c r="S83" s="79"/>
      <c r="T83" s="79" t="s">
        <v>464</v>
      </c>
      <c r="U83" s="82" t="s">
        <v>495</v>
      </c>
      <c r="V83" s="82" t="s">
        <v>495</v>
      </c>
      <c r="W83" s="81">
        <v>43628.63658564815</v>
      </c>
      <c r="X83" s="82" t="s">
        <v>614</v>
      </c>
      <c r="Y83" s="79"/>
      <c r="Z83" s="79"/>
      <c r="AA83" s="85" t="s">
        <v>698</v>
      </c>
      <c r="AB83" s="79"/>
      <c r="AC83" s="79" t="b">
        <v>0</v>
      </c>
      <c r="AD83" s="79">
        <v>0</v>
      </c>
      <c r="AE83" s="85" t="s">
        <v>727</v>
      </c>
      <c r="AF83" s="79" t="b">
        <v>0</v>
      </c>
      <c r="AG83" s="79" t="s">
        <v>735</v>
      </c>
      <c r="AH83" s="79"/>
      <c r="AI83" s="85" t="s">
        <v>727</v>
      </c>
      <c r="AJ83" s="79" t="b">
        <v>0</v>
      </c>
      <c r="AK83" s="79">
        <v>0</v>
      </c>
      <c r="AL83" s="85" t="s">
        <v>727</v>
      </c>
      <c r="AM83" s="79" t="s">
        <v>740</v>
      </c>
      <c r="AN83" s="79" t="b">
        <v>0</v>
      </c>
      <c r="AO83" s="85" t="s">
        <v>698</v>
      </c>
      <c r="AP83" s="79" t="s">
        <v>176</v>
      </c>
      <c r="AQ83" s="79">
        <v>0</v>
      </c>
      <c r="AR83" s="79">
        <v>0</v>
      </c>
      <c r="AS83" s="79"/>
      <c r="AT83" s="79"/>
      <c r="AU83" s="79"/>
      <c r="AV83" s="79"/>
      <c r="AW83" s="79"/>
      <c r="AX83" s="79"/>
      <c r="AY83" s="79"/>
      <c r="AZ83" s="79"/>
      <c r="BA83">
        <v>4</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46</v>
      </c>
      <c r="BK83" s="49">
        <v>100</v>
      </c>
      <c r="BL83" s="48">
        <v>46</v>
      </c>
    </row>
    <row r="84" spans="1:64" ht="15">
      <c r="A84" s="64" t="s">
        <v>265</v>
      </c>
      <c r="B84" s="64" t="s">
        <v>265</v>
      </c>
      <c r="C84" s="65" t="s">
        <v>2313</v>
      </c>
      <c r="D84" s="66">
        <v>10</v>
      </c>
      <c r="E84" s="67" t="s">
        <v>136</v>
      </c>
      <c r="F84" s="68">
        <v>12</v>
      </c>
      <c r="G84" s="65"/>
      <c r="H84" s="69"/>
      <c r="I84" s="70"/>
      <c r="J84" s="70"/>
      <c r="K84" s="34" t="s">
        <v>65</v>
      </c>
      <c r="L84" s="77">
        <v>84</v>
      </c>
      <c r="M84" s="77"/>
      <c r="N84" s="72"/>
      <c r="O84" s="79" t="s">
        <v>176</v>
      </c>
      <c r="P84" s="81">
        <v>43628.8002662037</v>
      </c>
      <c r="Q84" s="79" t="s">
        <v>365</v>
      </c>
      <c r="R84" s="79"/>
      <c r="S84" s="79"/>
      <c r="T84" s="79" t="s">
        <v>465</v>
      </c>
      <c r="U84" s="82" t="s">
        <v>496</v>
      </c>
      <c r="V84" s="82" t="s">
        <v>496</v>
      </c>
      <c r="W84" s="81">
        <v>43628.8002662037</v>
      </c>
      <c r="X84" s="82" t="s">
        <v>615</v>
      </c>
      <c r="Y84" s="79"/>
      <c r="Z84" s="79"/>
      <c r="AA84" s="85" t="s">
        <v>699</v>
      </c>
      <c r="AB84" s="79"/>
      <c r="AC84" s="79" t="b">
        <v>0</v>
      </c>
      <c r="AD84" s="79">
        <v>0</v>
      </c>
      <c r="AE84" s="85" t="s">
        <v>727</v>
      </c>
      <c r="AF84" s="79" t="b">
        <v>0</v>
      </c>
      <c r="AG84" s="79" t="s">
        <v>737</v>
      </c>
      <c r="AH84" s="79"/>
      <c r="AI84" s="85" t="s">
        <v>727</v>
      </c>
      <c r="AJ84" s="79" t="b">
        <v>0</v>
      </c>
      <c r="AK84" s="79">
        <v>0</v>
      </c>
      <c r="AL84" s="85" t="s">
        <v>727</v>
      </c>
      <c r="AM84" s="79" t="s">
        <v>740</v>
      </c>
      <c r="AN84" s="79" t="b">
        <v>0</v>
      </c>
      <c r="AO84" s="85" t="s">
        <v>699</v>
      </c>
      <c r="AP84" s="79" t="s">
        <v>176</v>
      </c>
      <c r="AQ84" s="79">
        <v>0</v>
      </c>
      <c r="AR84" s="79">
        <v>0</v>
      </c>
      <c r="AS84" s="79"/>
      <c r="AT84" s="79"/>
      <c r="AU84" s="79"/>
      <c r="AV84" s="79"/>
      <c r="AW84" s="79"/>
      <c r="AX84" s="79"/>
      <c r="AY84" s="79"/>
      <c r="AZ84" s="79"/>
      <c r="BA84">
        <v>4</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v>
      </c>
      <c r="BK84" s="49">
        <v>100</v>
      </c>
      <c r="BL84" s="48">
        <v>2</v>
      </c>
    </row>
    <row r="85" spans="1:64" ht="15">
      <c r="A85" s="64" t="s">
        <v>266</v>
      </c>
      <c r="B85" s="64" t="s">
        <v>303</v>
      </c>
      <c r="C85" s="65" t="s">
        <v>2312</v>
      </c>
      <c r="D85" s="66">
        <v>3</v>
      </c>
      <c r="E85" s="67" t="s">
        <v>132</v>
      </c>
      <c r="F85" s="68">
        <v>35</v>
      </c>
      <c r="G85" s="65"/>
      <c r="H85" s="69"/>
      <c r="I85" s="70"/>
      <c r="J85" s="70"/>
      <c r="K85" s="34" t="s">
        <v>65</v>
      </c>
      <c r="L85" s="77">
        <v>85</v>
      </c>
      <c r="M85" s="77"/>
      <c r="N85" s="72"/>
      <c r="O85" s="79" t="s">
        <v>314</v>
      </c>
      <c r="P85" s="81">
        <v>43628.90143518519</v>
      </c>
      <c r="Q85" s="79" t="s">
        <v>366</v>
      </c>
      <c r="R85" s="79"/>
      <c r="S85" s="79"/>
      <c r="T85" s="79" t="s">
        <v>466</v>
      </c>
      <c r="U85" s="82" t="s">
        <v>497</v>
      </c>
      <c r="V85" s="82" t="s">
        <v>497</v>
      </c>
      <c r="W85" s="81">
        <v>43628.90143518519</v>
      </c>
      <c r="X85" s="82" t="s">
        <v>616</v>
      </c>
      <c r="Y85" s="79"/>
      <c r="Z85" s="79"/>
      <c r="AA85" s="85" t="s">
        <v>700</v>
      </c>
      <c r="AB85" s="79"/>
      <c r="AC85" s="79" t="b">
        <v>0</v>
      </c>
      <c r="AD85" s="79">
        <v>0</v>
      </c>
      <c r="AE85" s="85" t="s">
        <v>727</v>
      </c>
      <c r="AF85" s="79" t="b">
        <v>0</v>
      </c>
      <c r="AG85" s="79" t="s">
        <v>732</v>
      </c>
      <c r="AH85" s="79"/>
      <c r="AI85" s="85" t="s">
        <v>727</v>
      </c>
      <c r="AJ85" s="79" t="b">
        <v>0</v>
      </c>
      <c r="AK85" s="79">
        <v>0</v>
      </c>
      <c r="AL85" s="85" t="s">
        <v>727</v>
      </c>
      <c r="AM85" s="79" t="s">
        <v>743</v>
      </c>
      <c r="AN85" s="79" t="b">
        <v>0</v>
      </c>
      <c r="AO85" s="85" t="s">
        <v>700</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266</v>
      </c>
      <c r="B86" s="64" t="s">
        <v>304</v>
      </c>
      <c r="C86" s="65" t="s">
        <v>2312</v>
      </c>
      <c r="D86" s="66">
        <v>3</v>
      </c>
      <c r="E86" s="67" t="s">
        <v>132</v>
      </c>
      <c r="F86" s="68">
        <v>35</v>
      </c>
      <c r="G86" s="65"/>
      <c r="H86" s="69"/>
      <c r="I86" s="70"/>
      <c r="J86" s="70"/>
      <c r="K86" s="34" t="s">
        <v>65</v>
      </c>
      <c r="L86" s="77">
        <v>86</v>
      </c>
      <c r="M86" s="77"/>
      <c r="N86" s="72"/>
      <c r="O86" s="79" t="s">
        <v>314</v>
      </c>
      <c r="P86" s="81">
        <v>43628.90143518519</v>
      </c>
      <c r="Q86" s="79" t="s">
        <v>366</v>
      </c>
      <c r="R86" s="79"/>
      <c r="S86" s="79"/>
      <c r="T86" s="79" t="s">
        <v>466</v>
      </c>
      <c r="U86" s="82" t="s">
        <v>497</v>
      </c>
      <c r="V86" s="82" t="s">
        <v>497</v>
      </c>
      <c r="W86" s="81">
        <v>43628.90143518519</v>
      </c>
      <c r="X86" s="82" t="s">
        <v>616</v>
      </c>
      <c r="Y86" s="79"/>
      <c r="Z86" s="79"/>
      <c r="AA86" s="85" t="s">
        <v>700</v>
      </c>
      <c r="AB86" s="79"/>
      <c r="AC86" s="79" t="b">
        <v>0</v>
      </c>
      <c r="AD86" s="79">
        <v>0</v>
      </c>
      <c r="AE86" s="85" t="s">
        <v>727</v>
      </c>
      <c r="AF86" s="79" t="b">
        <v>0</v>
      </c>
      <c r="AG86" s="79" t="s">
        <v>732</v>
      </c>
      <c r="AH86" s="79"/>
      <c r="AI86" s="85" t="s">
        <v>727</v>
      </c>
      <c r="AJ86" s="79" t="b">
        <v>0</v>
      </c>
      <c r="AK86" s="79">
        <v>0</v>
      </c>
      <c r="AL86" s="85" t="s">
        <v>727</v>
      </c>
      <c r="AM86" s="79" t="s">
        <v>743</v>
      </c>
      <c r="AN86" s="79" t="b">
        <v>0</v>
      </c>
      <c r="AO86" s="85" t="s">
        <v>700</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266</v>
      </c>
      <c r="B87" s="64" t="s">
        <v>305</v>
      </c>
      <c r="C87" s="65" t="s">
        <v>2312</v>
      </c>
      <c r="D87" s="66">
        <v>3</v>
      </c>
      <c r="E87" s="67" t="s">
        <v>132</v>
      </c>
      <c r="F87" s="68">
        <v>35</v>
      </c>
      <c r="G87" s="65"/>
      <c r="H87" s="69"/>
      <c r="I87" s="70"/>
      <c r="J87" s="70"/>
      <c r="K87" s="34" t="s">
        <v>65</v>
      </c>
      <c r="L87" s="77">
        <v>87</v>
      </c>
      <c r="M87" s="77"/>
      <c r="N87" s="72"/>
      <c r="O87" s="79" t="s">
        <v>314</v>
      </c>
      <c r="P87" s="81">
        <v>43628.90143518519</v>
      </c>
      <c r="Q87" s="79" t="s">
        <v>366</v>
      </c>
      <c r="R87" s="79"/>
      <c r="S87" s="79"/>
      <c r="T87" s="79" t="s">
        <v>466</v>
      </c>
      <c r="U87" s="82" t="s">
        <v>497</v>
      </c>
      <c r="V87" s="82" t="s">
        <v>497</v>
      </c>
      <c r="W87" s="81">
        <v>43628.90143518519</v>
      </c>
      <c r="X87" s="82" t="s">
        <v>616</v>
      </c>
      <c r="Y87" s="79"/>
      <c r="Z87" s="79"/>
      <c r="AA87" s="85" t="s">
        <v>700</v>
      </c>
      <c r="AB87" s="79"/>
      <c r="AC87" s="79" t="b">
        <v>0</v>
      </c>
      <c r="AD87" s="79">
        <v>0</v>
      </c>
      <c r="AE87" s="85" t="s">
        <v>727</v>
      </c>
      <c r="AF87" s="79" t="b">
        <v>0</v>
      </c>
      <c r="AG87" s="79" t="s">
        <v>732</v>
      </c>
      <c r="AH87" s="79"/>
      <c r="AI87" s="85" t="s">
        <v>727</v>
      </c>
      <c r="AJ87" s="79" t="b">
        <v>0</v>
      </c>
      <c r="AK87" s="79">
        <v>0</v>
      </c>
      <c r="AL87" s="85" t="s">
        <v>727</v>
      </c>
      <c r="AM87" s="79" t="s">
        <v>743</v>
      </c>
      <c r="AN87" s="79" t="b">
        <v>0</v>
      </c>
      <c r="AO87" s="85" t="s">
        <v>700</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266</v>
      </c>
      <c r="B88" s="64" t="s">
        <v>306</v>
      </c>
      <c r="C88" s="65" t="s">
        <v>2312</v>
      </c>
      <c r="D88" s="66">
        <v>3</v>
      </c>
      <c r="E88" s="67" t="s">
        <v>132</v>
      </c>
      <c r="F88" s="68">
        <v>35</v>
      </c>
      <c r="G88" s="65"/>
      <c r="H88" s="69"/>
      <c r="I88" s="70"/>
      <c r="J88" s="70"/>
      <c r="K88" s="34" t="s">
        <v>65</v>
      </c>
      <c r="L88" s="77">
        <v>88</v>
      </c>
      <c r="M88" s="77"/>
      <c r="N88" s="72"/>
      <c r="O88" s="79" t="s">
        <v>314</v>
      </c>
      <c r="P88" s="81">
        <v>43628.90143518519</v>
      </c>
      <c r="Q88" s="79" t="s">
        <v>366</v>
      </c>
      <c r="R88" s="79"/>
      <c r="S88" s="79"/>
      <c r="T88" s="79" t="s">
        <v>466</v>
      </c>
      <c r="U88" s="82" t="s">
        <v>497</v>
      </c>
      <c r="V88" s="82" t="s">
        <v>497</v>
      </c>
      <c r="W88" s="81">
        <v>43628.90143518519</v>
      </c>
      <c r="X88" s="82" t="s">
        <v>616</v>
      </c>
      <c r="Y88" s="79"/>
      <c r="Z88" s="79"/>
      <c r="AA88" s="85" t="s">
        <v>700</v>
      </c>
      <c r="AB88" s="79"/>
      <c r="AC88" s="79" t="b">
        <v>0</v>
      </c>
      <c r="AD88" s="79">
        <v>0</v>
      </c>
      <c r="AE88" s="85" t="s">
        <v>727</v>
      </c>
      <c r="AF88" s="79" t="b">
        <v>0</v>
      </c>
      <c r="AG88" s="79" t="s">
        <v>732</v>
      </c>
      <c r="AH88" s="79"/>
      <c r="AI88" s="85" t="s">
        <v>727</v>
      </c>
      <c r="AJ88" s="79" t="b">
        <v>0</v>
      </c>
      <c r="AK88" s="79">
        <v>0</v>
      </c>
      <c r="AL88" s="85" t="s">
        <v>727</v>
      </c>
      <c r="AM88" s="79" t="s">
        <v>743</v>
      </c>
      <c r="AN88" s="79" t="b">
        <v>0</v>
      </c>
      <c r="AO88" s="85" t="s">
        <v>700</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266</v>
      </c>
      <c r="B89" s="64" t="s">
        <v>307</v>
      </c>
      <c r="C89" s="65" t="s">
        <v>2312</v>
      </c>
      <c r="D89" s="66">
        <v>3</v>
      </c>
      <c r="E89" s="67" t="s">
        <v>132</v>
      </c>
      <c r="F89" s="68">
        <v>35</v>
      </c>
      <c r="G89" s="65"/>
      <c r="H89" s="69"/>
      <c r="I89" s="70"/>
      <c r="J89" s="70"/>
      <c r="K89" s="34" t="s">
        <v>65</v>
      </c>
      <c r="L89" s="77">
        <v>89</v>
      </c>
      <c r="M89" s="77"/>
      <c r="N89" s="72"/>
      <c r="O89" s="79" t="s">
        <v>314</v>
      </c>
      <c r="P89" s="81">
        <v>43628.90143518519</v>
      </c>
      <c r="Q89" s="79" t="s">
        <v>366</v>
      </c>
      <c r="R89" s="79"/>
      <c r="S89" s="79"/>
      <c r="T89" s="79" t="s">
        <v>466</v>
      </c>
      <c r="U89" s="82" t="s">
        <v>497</v>
      </c>
      <c r="V89" s="82" t="s">
        <v>497</v>
      </c>
      <c r="W89" s="81">
        <v>43628.90143518519</v>
      </c>
      <c r="X89" s="82" t="s">
        <v>616</v>
      </c>
      <c r="Y89" s="79"/>
      <c r="Z89" s="79"/>
      <c r="AA89" s="85" t="s">
        <v>700</v>
      </c>
      <c r="AB89" s="79"/>
      <c r="AC89" s="79" t="b">
        <v>0</v>
      </c>
      <c r="AD89" s="79">
        <v>0</v>
      </c>
      <c r="AE89" s="85" t="s">
        <v>727</v>
      </c>
      <c r="AF89" s="79" t="b">
        <v>0</v>
      </c>
      <c r="AG89" s="79" t="s">
        <v>732</v>
      </c>
      <c r="AH89" s="79"/>
      <c r="AI89" s="85" t="s">
        <v>727</v>
      </c>
      <c r="AJ89" s="79" t="b">
        <v>0</v>
      </c>
      <c r="AK89" s="79">
        <v>0</v>
      </c>
      <c r="AL89" s="85" t="s">
        <v>727</v>
      </c>
      <c r="AM89" s="79" t="s">
        <v>743</v>
      </c>
      <c r="AN89" s="79" t="b">
        <v>0</v>
      </c>
      <c r="AO89" s="85" t="s">
        <v>700</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21</v>
      </c>
      <c r="BK89" s="49">
        <v>100</v>
      </c>
      <c r="BL89" s="48">
        <v>21</v>
      </c>
    </row>
    <row r="90" spans="1:64" ht="15">
      <c r="A90" s="64" t="s">
        <v>267</v>
      </c>
      <c r="B90" s="64" t="s">
        <v>308</v>
      </c>
      <c r="C90" s="65" t="s">
        <v>2312</v>
      </c>
      <c r="D90" s="66">
        <v>3</v>
      </c>
      <c r="E90" s="67" t="s">
        <v>132</v>
      </c>
      <c r="F90" s="68">
        <v>35</v>
      </c>
      <c r="G90" s="65"/>
      <c r="H90" s="69"/>
      <c r="I90" s="70"/>
      <c r="J90" s="70"/>
      <c r="K90" s="34" t="s">
        <v>65</v>
      </c>
      <c r="L90" s="77">
        <v>90</v>
      </c>
      <c r="M90" s="77"/>
      <c r="N90" s="72"/>
      <c r="O90" s="79" t="s">
        <v>314</v>
      </c>
      <c r="P90" s="81">
        <v>43629.06086805555</v>
      </c>
      <c r="Q90" s="79" t="s">
        <v>367</v>
      </c>
      <c r="R90" s="79"/>
      <c r="S90" s="79"/>
      <c r="T90" s="79" t="s">
        <v>467</v>
      </c>
      <c r="U90" s="79"/>
      <c r="V90" s="82" t="s">
        <v>546</v>
      </c>
      <c r="W90" s="81">
        <v>43629.06086805555</v>
      </c>
      <c r="X90" s="82" t="s">
        <v>617</v>
      </c>
      <c r="Y90" s="79"/>
      <c r="Z90" s="79"/>
      <c r="AA90" s="85" t="s">
        <v>701</v>
      </c>
      <c r="AB90" s="79"/>
      <c r="AC90" s="79" t="b">
        <v>0</v>
      </c>
      <c r="AD90" s="79">
        <v>0</v>
      </c>
      <c r="AE90" s="85" t="s">
        <v>727</v>
      </c>
      <c r="AF90" s="79" t="b">
        <v>0</v>
      </c>
      <c r="AG90" s="79" t="s">
        <v>732</v>
      </c>
      <c r="AH90" s="79"/>
      <c r="AI90" s="85" t="s">
        <v>727</v>
      </c>
      <c r="AJ90" s="79" t="b">
        <v>0</v>
      </c>
      <c r="AK90" s="79">
        <v>2</v>
      </c>
      <c r="AL90" s="85" t="s">
        <v>702</v>
      </c>
      <c r="AM90" s="79" t="s">
        <v>743</v>
      </c>
      <c r="AN90" s="79" t="b">
        <v>0</v>
      </c>
      <c r="AO90" s="85" t="s">
        <v>702</v>
      </c>
      <c r="AP90" s="79" t="s">
        <v>176</v>
      </c>
      <c r="AQ90" s="79">
        <v>0</v>
      </c>
      <c r="AR90" s="79">
        <v>0</v>
      </c>
      <c r="AS90" s="79"/>
      <c r="AT90" s="79"/>
      <c r="AU90" s="79"/>
      <c r="AV90" s="79"/>
      <c r="AW90" s="79"/>
      <c r="AX90" s="79"/>
      <c r="AY90" s="79"/>
      <c r="AZ90" s="79"/>
      <c r="BA90">
        <v>1</v>
      </c>
      <c r="BB90" s="78" t="str">
        <f>REPLACE(INDEX(GroupVertices[Group],MATCH(Edges[[#This Row],[Vertex 1]],GroupVertices[Vertex],0)),1,1,"")</f>
        <v>7</v>
      </c>
      <c r="BC90" s="78" t="str">
        <f>REPLACE(INDEX(GroupVertices[Group],MATCH(Edges[[#This Row],[Vertex 2]],GroupVertices[Vertex],0)),1,1,"")</f>
        <v>7</v>
      </c>
      <c r="BD90" s="48"/>
      <c r="BE90" s="49"/>
      <c r="BF90" s="48"/>
      <c r="BG90" s="49"/>
      <c r="BH90" s="48"/>
      <c r="BI90" s="49"/>
      <c r="BJ90" s="48"/>
      <c r="BK90" s="49"/>
      <c r="BL90" s="48"/>
    </row>
    <row r="91" spans="1:64" ht="15">
      <c r="A91" s="64" t="s">
        <v>267</v>
      </c>
      <c r="B91" s="64" t="s">
        <v>309</v>
      </c>
      <c r="C91" s="65" t="s">
        <v>2312</v>
      </c>
      <c r="D91" s="66">
        <v>3</v>
      </c>
      <c r="E91" s="67" t="s">
        <v>132</v>
      </c>
      <c r="F91" s="68">
        <v>35</v>
      </c>
      <c r="G91" s="65"/>
      <c r="H91" s="69"/>
      <c r="I91" s="70"/>
      <c r="J91" s="70"/>
      <c r="K91" s="34" t="s">
        <v>65</v>
      </c>
      <c r="L91" s="77">
        <v>91</v>
      </c>
      <c r="M91" s="77"/>
      <c r="N91" s="72"/>
      <c r="O91" s="79" t="s">
        <v>314</v>
      </c>
      <c r="P91" s="81">
        <v>43629.06086805555</v>
      </c>
      <c r="Q91" s="79" t="s">
        <v>367</v>
      </c>
      <c r="R91" s="79"/>
      <c r="S91" s="79"/>
      <c r="T91" s="79" t="s">
        <v>467</v>
      </c>
      <c r="U91" s="79"/>
      <c r="V91" s="82" t="s">
        <v>546</v>
      </c>
      <c r="W91" s="81">
        <v>43629.06086805555</v>
      </c>
      <c r="X91" s="82" t="s">
        <v>617</v>
      </c>
      <c r="Y91" s="79"/>
      <c r="Z91" s="79"/>
      <c r="AA91" s="85" t="s">
        <v>701</v>
      </c>
      <c r="AB91" s="79"/>
      <c r="AC91" s="79" t="b">
        <v>0</v>
      </c>
      <c r="AD91" s="79">
        <v>0</v>
      </c>
      <c r="AE91" s="85" t="s">
        <v>727</v>
      </c>
      <c r="AF91" s="79" t="b">
        <v>0</v>
      </c>
      <c r="AG91" s="79" t="s">
        <v>732</v>
      </c>
      <c r="AH91" s="79"/>
      <c r="AI91" s="85" t="s">
        <v>727</v>
      </c>
      <c r="AJ91" s="79" t="b">
        <v>0</v>
      </c>
      <c r="AK91" s="79">
        <v>2</v>
      </c>
      <c r="AL91" s="85" t="s">
        <v>702</v>
      </c>
      <c r="AM91" s="79" t="s">
        <v>743</v>
      </c>
      <c r="AN91" s="79" t="b">
        <v>0</v>
      </c>
      <c r="AO91" s="85" t="s">
        <v>702</v>
      </c>
      <c r="AP91" s="79" t="s">
        <v>176</v>
      </c>
      <c r="AQ91" s="79">
        <v>0</v>
      </c>
      <c r="AR91" s="79">
        <v>0</v>
      </c>
      <c r="AS91" s="79"/>
      <c r="AT91" s="79"/>
      <c r="AU91" s="79"/>
      <c r="AV91" s="79"/>
      <c r="AW91" s="79"/>
      <c r="AX91" s="79"/>
      <c r="AY91" s="79"/>
      <c r="AZ91" s="79"/>
      <c r="BA91">
        <v>1</v>
      </c>
      <c r="BB91" s="78" t="str">
        <f>REPLACE(INDEX(GroupVertices[Group],MATCH(Edges[[#This Row],[Vertex 1]],GroupVertices[Vertex],0)),1,1,"")</f>
        <v>7</v>
      </c>
      <c r="BC91" s="78" t="str">
        <f>REPLACE(INDEX(GroupVertices[Group],MATCH(Edges[[#This Row],[Vertex 2]],GroupVertices[Vertex],0)),1,1,"")</f>
        <v>7</v>
      </c>
      <c r="BD91" s="48"/>
      <c r="BE91" s="49"/>
      <c r="BF91" s="48"/>
      <c r="BG91" s="49"/>
      <c r="BH91" s="48"/>
      <c r="BI91" s="49"/>
      <c r="BJ91" s="48"/>
      <c r="BK91" s="49"/>
      <c r="BL91" s="48"/>
    </row>
    <row r="92" spans="1:64" ht="15">
      <c r="A92" s="64" t="s">
        <v>267</v>
      </c>
      <c r="B92" s="64" t="s">
        <v>268</v>
      </c>
      <c r="C92" s="65" t="s">
        <v>2312</v>
      </c>
      <c r="D92" s="66">
        <v>3</v>
      </c>
      <c r="E92" s="67" t="s">
        <v>132</v>
      </c>
      <c r="F92" s="68">
        <v>35</v>
      </c>
      <c r="G92" s="65"/>
      <c r="H92" s="69"/>
      <c r="I92" s="70"/>
      <c r="J92" s="70"/>
      <c r="K92" s="34" t="s">
        <v>65</v>
      </c>
      <c r="L92" s="77">
        <v>92</v>
      </c>
      <c r="M92" s="77"/>
      <c r="N92" s="72"/>
      <c r="O92" s="79" t="s">
        <v>314</v>
      </c>
      <c r="P92" s="81">
        <v>43629.06086805555</v>
      </c>
      <c r="Q92" s="79" t="s">
        <v>367</v>
      </c>
      <c r="R92" s="79"/>
      <c r="S92" s="79"/>
      <c r="T92" s="79" t="s">
        <v>467</v>
      </c>
      <c r="U92" s="79"/>
      <c r="V92" s="82" t="s">
        <v>546</v>
      </c>
      <c r="W92" s="81">
        <v>43629.06086805555</v>
      </c>
      <c r="X92" s="82" t="s">
        <v>617</v>
      </c>
      <c r="Y92" s="79"/>
      <c r="Z92" s="79"/>
      <c r="AA92" s="85" t="s">
        <v>701</v>
      </c>
      <c r="AB92" s="79"/>
      <c r="AC92" s="79" t="b">
        <v>0</v>
      </c>
      <c r="AD92" s="79">
        <v>0</v>
      </c>
      <c r="AE92" s="85" t="s">
        <v>727</v>
      </c>
      <c r="AF92" s="79" t="b">
        <v>0</v>
      </c>
      <c r="AG92" s="79" t="s">
        <v>732</v>
      </c>
      <c r="AH92" s="79"/>
      <c r="AI92" s="85" t="s">
        <v>727</v>
      </c>
      <c r="AJ92" s="79" t="b">
        <v>0</v>
      </c>
      <c r="AK92" s="79">
        <v>2</v>
      </c>
      <c r="AL92" s="85" t="s">
        <v>702</v>
      </c>
      <c r="AM92" s="79" t="s">
        <v>743</v>
      </c>
      <c r="AN92" s="79" t="b">
        <v>0</v>
      </c>
      <c r="AO92" s="85" t="s">
        <v>702</v>
      </c>
      <c r="AP92" s="79" t="s">
        <v>176</v>
      </c>
      <c r="AQ92" s="79">
        <v>0</v>
      </c>
      <c r="AR92" s="79">
        <v>0</v>
      </c>
      <c r="AS92" s="79"/>
      <c r="AT92" s="79"/>
      <c r="AU92" s="79"/>
      <c r="AV92" s="79"/>
      <c r="AW92" s="79"/>
      <c r="AX92" s="79"/>
      <c r="AY92" s="79"/>
      <c r="AZ92" s="79"/>
      <c r="BA92">
        <v>1</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22</v>
      </c>
      <c r="BK92" s="49">
        <v>100</v>
      </c>
      <c r="BL92" s="48">
        <v>22</v>
      </c>
    </row>
    <row r="93" spans="1:64" ht="15">
      <c r="A93" s="64" t="s">
        <v>268</v>
      </c>
      <c r="B93" s="64" t="s">
        <v>308</v>
      </c>
      <c r="C93" s="65" t="s">
        <v>2312</v>
      </c>
      <c r="D93" s="66">
        <v>3</v>
      </c>
      <c r="E93" s="67" t="s">
        <v>132</v>
      </c>
      <c r="F93" s="68">
        <v>35</v>
      </c>
      <c r="G93" s="65"/>
      <c r="H93" s="69"/>
      <c r="I93" s="70"/>
      <c r="J93" s="70"/>
      <c r="K93" s="34" t="s">
        <v>65</v>
      </c>
      <c r="L93" s="77">
        <v>93</v>
      </c>
      <c r="M93" s="77"/>
      <c r="N93" s="72"/>
      <c r="O93" s="79" t="s">
        <v>314</v>
      </c>
      <c r="P93" s="81">
        <v>43629.0243287037</v>
      </c>
      <c r="Q93" s="79" t="s">
        <v>368</v>
      </c>
      <c r="R93" s="82" t="s">
        <v>404</v>
      </c>
      <c r="S93" s="79" t="s">
        <v>423</v>
      </c>
      <c r="T93" s="79" t="s">
        <v>468</v>
      </c>
      <c r="U93" s="82" t="s">
        <v>498</v>
      </c>
      <c r="V93" s="82" t="s">
        <v>498</v>
      </c>
      <c r="W93" s="81">
        <v>43629.0243287037</v>
      </c>
      <c r="X93" s="82" t="s">
        <v>618</v>
      </c>
      <c r="Y93" s="79"/>
      <c r="Z93" s="79"/>
      <c r="AA93" s="85" t="s">
        <v>702</v>
      </c>
      <c r="AB93" s="79"/>
      <c r="AC93" s="79" t="b">
        <v>0</v>
      </c>
      <c r="AD93" s="79">
        <v>0</v>
      </c>
      <c r="AE93" s="85" t="s">
        <v>727</v>
      </c>
      <c r="AF93" s="79" t="b">
        <v>0</v>
      </c>
      <c r="AG93" s="79" t="s">
        <v>732</v>
      </c>
      <c r="AH93" s="79"/>
      <c r="AI93" s="85" t="s">
        <v>727</v>
      </c>
      <c r="AJ93" s="79" t="b">
        <v>0</v>
      </c>
      <c r="AK93" s="79">
        <v>2</v>
      </c>
      <c r="AL93" s="85" t="s">
        <v>727</v>
      </c>
      <c r="AM93" s="79" t="s">
        <v>740</v>
      </c>
      <c r="AN93" s="79" t="b">
        <v>0</v>
      </c>
      <c r="AO93" s="85" t="s">
        <v>702</v>
      </c>
      <c r="AP93" s="79" t="s">
        <v>176</v>
      </c>
      <c r="AQ93" s="79">
        <v>0</v>
      </c>
      <c r="AR93" s="79">
        <v>0</v>
      </c>
      <c r="AS93" s="79"/>
      <c r="AT93" s="79"/>
      <c r="AU93" s="79"/>
      <c r="AV93" s="79"/>
      <c r="AW93" s="79"/>
      <c r="AX93" s="79"/>
      <c r="AY93" s="79"/>
      <c r="AZ93" s="79"/>
      <c r="BA93">
        <v>1</v>
      </c>
      <c r="BB93" s="78" t="str">
        <f>REPLACE(INDEX(GroupVertices[Group],MATCH(Edges[[#This Row],[Vertex 1]],GroupVertices[Vertex],0)),1,1,"")</f>
        <v>7</v>
      </c>
      <c r="BC93" s="78" t="str">
        <f>REPLACE(INDEX(GroupVertices[Group],MATCH(Edges[[#This Row],[Vertex 2]],GroupVertices[Vertex],0)),1,1,"")</f>
        <v>7</v>
      </c>
      <c r="BD93" s="48"/>
      <c r="BE93" s="49"/>
      <c r="BF93" s="48"/>
      <c r="BG93" s="49"/>
      <c r="BH93" s="48"/>
      <c r="BI93" s="49"/>
      <c r="BJ93" s="48"/>
      <c r="BK93" s="49"/>
      <c r="BL93" s="48"/>
    </row>
    <row r="94" spans="1:64" ht="15">
      <c r="A94" s="64" t="s">
        <v>269</v>
      </c>
      <c r="B94" s="64" t="s">
        <v>308</v>
      </c>
      <c r="C94" s="65" t="s">
        <v>2312</v>
      </c>
      <c r="D94" s="66">
        <v>3</v>
      </c>
      <c r="E94" s="67" t="s">
        <v>132</v>
      </c>
      <c r="F94" s="68">
        <v>35</v>
      </c>
      <c r="G94" s="65"/>
      <c r="H94" s="69"/>
      <c r="I94" s="70"/>
      <c r="J94" s="70"/>
      <c r="K94" s="34" t="s">
        <v>65</v>
      </c>
      <c r="L94" s="77">
        <v>94</v>
      </c>
      <c r="M94" s="77"/>
      <c r="N94" s="72"/>
      <c r="O94" s="79" t="s">
        <v>314</v>
      </c>
      <c r="P94" s="81">
        <v>43629.06133101852</v>
      </c>
      <c r="Q94" s="79" t="s">
        <v>367</v>
      </c>
      <c r="R94" s="79"/>
      <c r="S94" s="79"/>
      <c r="T94" s="79" t="s">
        <v>467</v>
      </c>
      <c r="U94" s="79"/>
      <c r="V94" s="82" t="s">
        <v>547</v>
      </c>
      <c r="W94" s="81">
        <v>43629.06133101852</v>
      </c>
      <c r="X94" s="82" t="s">
        <v>619</v>
      </c>
      <c r="Y94" s="79"/>
      <c r="Z94" s="79"/>
      <c r="AA94" s="85" t="s">
        <v>703</v>
      </c>
      <c r="AB94" s="79"/>
      <c r="AC94" s="79" t="b">
        <v>0</v>
      </c>
      <c r="AD94" s="79">
        <v>0</v>
      </c>
      <c r="AE94" s="85" t="s">
        <v>727</v>
      </c>
      <c r="AF94" s="79" t="b">
        <v>0</v>
      </c>
      <c r="AG94" s="79" t="s">
        <v>732</v>
      </c>
      <c r="AH94" s="79"/>
      <c r="AI94" s="85" t="s">
        <v>727</v>
      </c>
      <c r="AJ94" s="79" t="b">
        <v>0</v>
      </c>
      <c r="AK94" s="79">
        <v>2</v>
      </c>
      <c r="AL94" s="85" t="s">
        <v>702</v>
      </c>
      <c r="AM94" s="79" t="s">
        <v>743</v>
      </c>
      <c r="AN94" s="79" t="b">
        <v>0</v>
      </c>
      <c r="AO94" s="85" t="s">
        <v>702</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c r="BE94" s="49"/>
      <c r="BF94" s="48"/>
      <c r="BG94" s="49"/>
      <c r="BH94" s="48"/>
      <c r="BI94" s="49"/>
      <c r="BJ94" s="48"/>
      <c r="BK94" s="49"/>
      <c r="BL94" s="48"/>
    </row>
    <row r="95" spans="1:64" ht="15">
      <c r="A95" s="64" t="s">
        <v>268</v>
      </c>
      <c r="B95" s="64" t="s">
        <v>309</v>
      </c>
      <c r="C95" s="65" t="s">
        <v>2312</v>
      </c>
      <c r="D95" s="66">
        <v>3</v>
      </c>
      <c r="E95" s="67" t="s">
        <v>132</v>
      </c>
      <c r="F95" s="68">
        <v>35</v>
      </c>
      <c r="G95" s="65"/>
      <c r="H95" s="69"/>
      <c r="I95" s="70"/>
      <c r="J95" s="70"/>
      <c r="K95" s="34" t="s">
        <v>65</v>
      </c>
      <c r="L95" s="77">
        <v>95</v>
      </c>
      <c r="M95" s="77"/>
      <c r="N95" s="72"/>
      <c r="O95" s="79" t="s">
        <v>314</v>
      </c>
      <c r="P95" s="81">
        <v>43629.0243287037</v>
      </c>
      <c r="Q95" s="79" t="s">
        <v>368</v>
      </c>
      <c r="R95" s="82" t="s">
        <v>404</v>
      </c>
      <c r="S95" s="79" t="s">
        <v>423</v>
      </c>
      <c r="T95" s="79" t="s">
        <v>468</v>
      </c>
      <c r="U95" s="82" t="s">
        <v>498</v>
      </c>
      <c r="V95" s="82" t="s">
        <v>498</v>
      </c>
      <c r="W95" s="81">
        <v>43629.0243287037</v>
      </c>
      <c r="X95" s="82" t="s">
        <v>618</v>
      </c>
      <c r="Y95" s="79"/>
      <c r="Z95" s="79"/>
      <c r="AA95" s="85" t="s">
        <v>702</v>
      </c>
      <c r="AB95" s="79"/>
      <c r="AC95" s="79" t="b">
        <v>0</v>
      </c>
      <c r="AD95" s="79">
        <v>0</v>
      </c>
      <c r="AE95" s="85" t="s">
        <v>727</v>
      </c>
      <c r="AF95" s="79" t="b">
        <v>0</v>
      </c>
      <c r="AG95" s="79" t="s">
        <v>732</v>
      </c>
      <c r="AH95" s="79"/>
      <c r="AI95" s="85" t="s">
        <v>727</v>
      </c>
      <c r="AJ95" s="79" t="b">
        <v>0</v>
      </c>
      <c r="AK95" s="79">
        <v>2</v>
      </c>
      <c r="AL95" s="85" t="s">
        <v>727</v>
      </c>
      <c r="AM95" s="79" t="s">
        <v>740</v>
      </c>
      <c r="AN95" s="79" t="b">
        <v>0</v>
      </c>
      <c r="AO95" s="85" t="s">
        <v>702</v>
      </c>
      <c r="AP95" s="79" t="s">
        <v>176</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v>0</v>
      </c>
      <c r="BE95" s="49">
        <v>0</v>
      </c>
      <c r="BF95" s="48">
        <v>0</v>
      </c>
      <c r="BG95" s="49">
        <v>0</v>
      </c>
      <c r="BH95" s="48">
        <v>0</v>
      </c>
      <c r="BI95" s="49">
        <v>0</v>
      </c>
      <c r="BJ95" s="48">
        <v>20</v>
      </c>
      <c r="BK95" s="49">
        <v>100</v>
      </c>
      <c r="BL95" s="48">
        <v>20</v>
      </c>
    </row>
    <row r="96" spans="1:64" ht="15">
      <c r="A96" s="64" t="s">
        <v>269</v>
      </c>
      <c r="B96" s="64" t="s">
        <v>309</v>
      </c>
      <c r="C96" s="65" t="s">
        <v>2312</v>
      </c>
      <c r="D96" s="66">
        <v>3</v>
      </c>
      <c r="E96" s="67" t="s">
        <v>132</v>
      </c>
      <c r="F96" s="68">
        <v>35</v>
      </c>
      <c r="G96" s="65"/>
      <c r="H96" s="69"/>
      <c r="I96" s="70"/>
      <c r="J96" s="70"/>
      <c r="K96" s="34" t="s">
        <v>65</v>
      </c>
      <c r="L96" s="77">
        <v>96</v>
      </c>
      <c r="M96" s="77"/>
      <c r="N96" s="72"/>
      <c r="O96" s="79" t="s">
        <v>314</v>
      </c>
      <c r="P96" s="81">
        <v>43629.06133101852</v>
      </c>
      <c r="Q96" s="79" t="s">
        <v>367</v>
      </c>
      <c r="R96" s="79"/>
      <c r="S96" s="79"/>
      <c r="T96" s="79" t="s">
        <v>467</v>
      </c>
      <c r="U96" s="79"/>
      <c r="V96" s="82" t="s">
        <v>547</v>
      </c>
      <c r="W96" s="81">
        <v>43629.06133101852</v>
      </c>
      <c r="X96" s="82" t="s">
        <v>619</v>
      </c>
      <c r="Y96" s="79"/>
      <c r="Z96" s="79"/>
      <c r="AA96" s="85" t="s">
        <v>703</v>
      </c>
      <c r="AB96" s="79"/>
      <c r="AC96" s="79" t="b">
        <v>0</v>
      </c>
      <c r="AD96" s="79">
        <v>0</v>
      </c>
      <c r="AE96" s="85" t="s">
        <v>727</v>
      </c>
      <c r="AF96" s="79" t="b">
        <v>0</v>
      </c>
      <c r="AG96" s="79" t="s">
        <v>732</v>
      </c>
      <c r="AH96" s="79"/>
      <c r="AI96" s="85" t="s">
        <v>727</v>
      </c>
      <c r="AJ96" s="79" t="b">
        <v>0</v>
      </c>
      <c r="AK96" s="79">
        <v>2</v>
      </c>
      <c r="AL96" s="85" t="s">
        <v>702</v>
      </c>
      <c r="AM96" s="79" t="s">
        <v>743</v>
      </c>
      <c r="AN96" s="79" t="b">
        <v>0</v>
      </c>
      <c r="AO96" s="85" t="s">
        <v>702</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c r="BE96" s="49"/>
      <c r="BF96" s="48"/>
      <c r="BG96" s="49"/>
      <c r="BH96" s="48"/>
      <c r="BI96" s="49"/>
      <c r="BJ96" s="48"/>
      <c r="BK96" s="49"/>
      <c r="BL96" s="48"/>
    </row>
    <row r="97" spans="1:64" ht="15">
      <c r="A97" s="64" t="s">
        <v>269</v>
      </c>
      <c r="B97" s="64" t="s">
        <v>268</v>
      </c>
      <c r="C97" s="65" t="s">
        <v>2312</v>
      </c>
      <c r="D97" s="66">
        <v>3</v>
      </c>
      <c r="E97" s="67" t="s">
        <v>132</v>
      </c>
      <c r="F97" s="68">
        <v>35</v>
      </c>
      <c r="G97" s="65"/>
      <c r="H97" s="69"/>
      <c r="I97" s="70"/>
      <c r="J97" s="70"/>
      <c r="K97" s="34" t="s">
        <v>65</v>
      </c>
      <c r="L97" s="77">
        <v>97</v>
      </c>
      <c r="M97" s="77"/>
      <c r="N97" s="72"/>
      <c r="O97" s="79" t="s">
        <v>314</v>
      </c>
      <c r="P97" s="81">
        <v>43629.06133101852</v>
      </c>
      <c r="Q97" s="79" t="s">
        <v>367</v>
      </c>
      <c r="R97" s="79"/>
      <c r="S97" s="79"/>
      <c r="T97" s="79" t="s">
        <v>467</v>
      </c>
      <c r="U97" s="79"/>
      <c r="V97" s="82" t="s">
        <v>547</v>
      </c>
      <c r="W97" s="81">
        <v>43629.06133101852</v>
      </c>
      <c r="X97" s="82" t="s">
        <v>619</v>
      </c>
      <c r="Y97" s="79"/>
      <c r="Z97" s="79"/>
      <c r="AA97" s="85" t="s">
        <v>703</v>
      </c>
      <c r="AB97" s="79"/>
      <c r="AC97" s="79" t="b">
        <v>0</v>
      </c>
      <c r="AD97" s="79">
        <v>0</v>
      </c>
      <c r="AE97" s="85" t="s">
        <v>727</v>
      </c>
      <c r="AF97" s="79" t="b">
        <v>0</v>
      </c>
      <c r="AG97" s="79" t="s">
        <v>732</v>
      </c>
      <c r="AH97" s="79"/>
      <c r="AI97" s="85" t="s">
        <v>727</v>
      </c>
      <c r="AJ97" s="79" t="b">
        <v>0</v>
      </c>
      <c r="AK97" s="79">
        <v>2</v>
      </c>
      <c r="AL97" s="85" t="s">
        <v>702</v>
      </c>
      <c r="AM97" s="79" t="s">
        <v>743</v>
      </c>
      <c r="AN97" s="79" t="b">
        <v>0</v>
      </c>
      <c r="AO97" s="85" t="s">
        <v>702</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22</v>
      </c>
      <c r="BK97" s="49">
        <v>100</v>
      </c>
      <c r="BL97" s="48">
        <v>22</v>
      </c>
    </row>
    <row r="98" spans="1:64" ht="15">
      <c r="A98" s="64" t="s">
        <v>270</v>
      </c>
      <c r="B98" s="64" t="s">
        <v>310</v>
      </c>
      <c r="C98" s="65" t="s">
        <v>2312</v>
      </c>
      <c r="D98" s="66">
        <v>3</v>
      </c>
      <c r="E98" s="67" t="s">
        <v>132</v>
      </c>
      <c r="F98" s="68">
        <v>35</v>
      </c>
      <c r="G98" s="65"/>
      <c r="H98" s="69"/>
      <c r="I98" s="70"/>
      <c r="J98" s="70"/>
      <c r="K98" s="34" t="s">
        <v>65</v>
      </c>
      <c r="L98" s="77">
        <v>98</v>
      </c>
      <c r="M98" s="77"/>
      <c r="N98" s="72"/>
      <c r="O98" s="79" t="s">
        <v>314</v>
      </c>
      <c r="P98" s="81">
        <v>43629.473645833335</v>
      </c>
      <c r="Q98" s="79" t="s">
        <v>369</v>
      </c>
      <c r="R98" s="79"/>
      <c r="S98" s="79"/>
      <c r="T98" s="79" t="s">
        <v>469</v>
      </c>
      <c r="U98" s="82" t="s">
        <v>499</v>
      </c>
      <c r="V98" s="82" t="s">
        <v>499</v>
      </c>
      <c r="W98" s="81">
        <v>43629.473645833335</v>
      </c>
      <c r="X98" s="82" t="s">
        <v>620</v>
      </c>
      <c r="Y98" s="79"/>
      <c r="Z98" s="79"/>
      <c r="AA98" s="85" t="s">
        <v>704</v>
      </c>
      <c r="AB98" s="79"/>
      <c r="AC98" s="79" t="b">
        <v>0</v>
      </c>
      <c r="AD98" s="79">
        <v>1</v>
      </c>
      <c r="AE98" s="85" t="s">
        <v>727</v>
      </c>
      <c r="AF98" s="79" t="b">
        <v>0</v>
      </c>
      <c r="AG98" s="79" t="s">
        <v>733</v>
      </c>
      <c r="AH98" s="79"/>
      <c r="AI98" s="85" t="s">
        <v>727</v>
      </c>
      <c r="AJ98" s="79" t="b">
        <v>0</v>
      </c>
      <c r="AK98" s="79">
        <v>1</v>
      </c>
      <c r="AL98" s="85" t="s">
        <v>727</v>
      </c>
      <c r="AM98" s="79" t="s">
        <v>741</v>
      </c>
      <c r="AN98" s="79" t="b">
        <v>0</v>
      </c>
      <c r="AO98" s="85" t="s">
        <v>704</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c r="BE98" s="49"/>
      <c r="BF98" s="48"/>
      <c r="BG98" s="49"/>
      <c r="BH98" s="48"/>
      <c r="BI98" s="49"/>
      <c r="BJ98" s="48"/>
      <c r="BK98" s="49"/>
      <c r="BL98" s="48"/>
    </row>
    <row r="99" spans="1:64" ht="15">
      <c r="A99" s="64" t="s">
        <v>270</v>
      </c>
      <c r="B99" s="64" t="s">
        <v>311</v>
      </c>
      <c r="C99" s="65" t="s">
        <v>2312</v>
      </c>
      <c r="D99" s="66">
        <v>3</v>
      </c>
      <c r="E99" s="67" t="s">
        <v>132</v>
      </c>
      <c r="F99" s="68">
        <v>35</v>
      </c>
      <c r="G99" s="65"/>
      <c r="H99" s="69"/>
      <c r="I99" s="70"/>
      <c r="J99" s="70"/>
      <c r="K99" s="34" t="s">
        <v>65</v>
      </c>
      <c r="L99" s="77">
        <v>99</v>
      </c>
      <c r="M99" s="77"/>
      <c r="N99" s="72"/>
      <c r="O99" s="79" t="s">
        <v>314</v>
      </c>
      <c r="P99" s="81">
        <v>43629.473645833335</v>
      </c>
      <c r="Q99" s="79" t="s">
        <v>369</v>
      </c>
      <c r="R99" s="79"/>
      <c r="S99" s="79"/>
      <c r="T99" s="79" t="s">
        <v>469</v>
      </c>
      <c r="U99" s="82" t="s">
        <v>499</v>
      </c>
      <c r="V99" s="82" t="s">
        <v>499</v>
      </c>
      <c r="W99" s="81">
        <v>43629.473645833335</v>
      </c>
      <c r="X99" s="82" t="s">
        <v>620</v>
      </c>
      <c r="Y99" s="79"/>
      <c r="Z99" s="79"/>
      <c r="AA99" s="85" t="s">
        <v>704</v>
      </c>
      <c r="AB99" s="79"/>
      <c r="AC99" s="79" t="b">
        <v>0</v>
      </c>
      <c r="AD99" s="79">
        <v>1</v>
      </c>
      <c r="AE99" s="85" t="s">
        <v>727</v>
      </c>
      <c r="AF99" s="79" t="b">
        <v>0</v>
      </c>
      <c r="AG99" s="79" t="s">
        <v>733</v>
      </c>
      <c r="AH99" s="79"/>
      <c r="AI99" s="85" t="s">
        <v>727</v>
      </c>
      <c r="AJ99" s="79" t="b">
        <v>0</v>
      </c>
      <c r="AK99" s="79">
        <v>1</v>
      </c>
      <c r="AL99" s="85" t="s">
        <v>727</v>
      </c>
      <c r="AM99" s="79" t="s">
        <v>741</v>
      </c>
      <c r="AN99" s="79" t="b">
        <v>0</v>
      </c>
      <c r="AO99" s="85" t="s">
        <v>704</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c r="BE99" s="49"/>
      <c r="BF99" s="48"/>
      <c r="BG99" s="49"/>
      <c r="BH99" s="48"/>
      <c r="BI99" s="49"/>
      <c r="BJ99" s="48"/>
      <c r="BK99" s="49"/>
      <c r="BL99" s="48"/>
    </row>
    <row r="100" spans="1:64" ht="15">
      <c r="A100" s="64" t="s">
        <v>270</v>
      </c>
      <c r="B100" s="64" t="s">
        <v>271</v>
      </c>
      <c r="C100" s="65" t="s">
        <v>2312</v>
      </c>
      <c r="D100" s="66">
        <v>3</v>
      </c>
      <c r="E100" s="67" t="s">
        <v>132</v>
      </c>
      <c r="F100" s="68">
        <v>35</v>
      </c>
      <c r="G100" s="65"/>
      <c r="H100" s="69"/>
      <c r="I100" s="70"/>
      <c r="J100" s="70"/>
      <c r="K100" s="34" t="s">
        <v>66</v>
      </c>
      <c r="L100" s="77">
        <v>100</v>
      </c>
      <c r="M100" s="77"/>
      <c r="N100" s="72"/>
      <c r="O100" s="79" t="s">
        <v>314</v>
      </c>
      <c r="P100" s="81">
        <v>43629.473645833335</v>
      </c>
      <c r="Q100" s="79" t="s">
        <v>369</v>
      </c>
      <c r="R100" s="79"/>
      <c r="S100" s="79"/>
      <c r="T100" s="79" t="s">
        <v>469</v>
      </c>
      <c r="U100" s="82" t="s">
        <v>499</v>
      </c>
      <c r="V100" s="82" t="s">
        <v>499</v>
      </c>
      <c r="W100" s="81">
        <v>43629.473645833335</v>
      </c>
      <c r="X100" s="82" t="s">
        <v>620</v>
      </c>
      <c r="Y100" s="79"/>
      <c r="Z100" s="79"/>
      <c r="AA100" s="85" t="s">
        <v>704</v>
      </c>
      <c r="AB100" s="79"/>
      <c r="AC100" s="79" t="b">
        <v>0</v>
      </c>
      <c r="AD100" s="79">
        <v>1</v>
      </c>
      <c r="AE100" s="85" t="s">
        <v>727</v>
      </c>
      <c r="AF100" s="79" t="b">
        <v>0</v>
      </c>
      <c r="AG100" s="79" t="s">
        <v>733</v>
      </c>
      <c r="AH100" s="79"/>
      <c r="AI100" s="85" t="s">
        <v>727</v>
      </c>
      <c r="AJ100" s="79" t="b">
        <v>0</v>
      </c>
      <c r="AK100" s="79">
        <v>1</v>
      </c>
      <c r="AL100" s="85" t="s">
        <v>727</v>
      </c>
      <c r="AM100" s="79" t="s">
        <v>741</v>
      </c>
      <c r="AN100" s="79" t="b">
        <v>0</v>
      </c>
      <c r="AO100" s="85" t="s">
        <v>704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9</v>
      </c>
      <c r="BC100" s="78" t="str">
        <f>REPLACE(INDEX(GroupVertices[Group],MATCH(Edges[[#This Row],[Vertex 2]],GroupVertices[Vertex],0)),1,1,"")</f>
        <v>9</v>
      </c>
      <c r="BD100" s="48">
        <v>0</v>
      </c>
      <c r="BE100" s="49">
        <v>0</v>
      </c>
      <c r="BF100" s="48">
        <v>1</v>
      </c>
      <c r="BG100" s="49">
        <v>2.6315789473684212</v>
      </c>
      <c r="BH100" s="48">
        <v>0</v>
      </c>
      <c r="BI100" s="49">
        <v>0</v>
      </c>
      <c r="BJ100" s="48">
        <v>37</v>
      </c>
      <c r="BK100" s="49">
        <v>97.36842105263158</v>
      </c>
      <c r="BL100" s="48">
        <v>38</v>
      </c>
    </row>
    <row r="101" spans="1:64" ht="15">
      <c r="A101" s="64" t="s">
        <v>271</v>
      </c>
      <c r="B101" s="64" t="s">
        <v>270</v>
      </c>
      <c r="C101" s="65" t="s">
        <v>2312</v>
      </c>
      <c r="D101" s="66">
        <v>3</v>
      </c>
      <c r="E101" s="67" t="s">
        <v>132</v>
      </c>
      <c r="F101" s="68">
        <v>35</v>
      </c>
      <c r="G101" s="65"/>
      <c r="H101" s="69"/>
      <c r="I101" s="70"/>
      <c r="J101" s="70"/>
      <c r="K101" s="34" t="s">
        <v>66</v>
      </c>
      <c r="L101" s="77">
        <v>101</v>
      </c>
      <c r="M101" s="77"/>
      <c r="N101" s="72"/>
      <c r="O101" s="79" t="s">
        <v>314</v>
      </c>
      <c r="P101" s="81">
        <v>43629.47525462963</v>
      </c>
      <c r="Q101" s="79" t="s">
        <v>370</v>
      </c>
      <c r="R101" s="79"/>
      <c r="S101" s="79"/>
      <c r="T101" s="79" t="s">
        <v>470</v>
      </c>
      <c r="U101" s="79"/>
      <c r="V101" s="82" t="s">
        <v>548</v>
      </c>
      <c r="W101" s="81">
        <v>43629.47525462963</v>
      </c>
      <c r="X101" s="82" t="s">
        <v>621</v>
      </c>
      <c r="Y101" s="79"/>
      <c r="Z101" s="79"/>
      <c r="AA101" s="85" t="s">
        <v>705</v>
      </c>
      <c r="AB101" s="79"/>
      <c r="AC101" s="79" t="b">
        <v>0</v>
      </c>
      <c r="AD101" s="79">
        <v>0</v>
      </c>
      <c r="AE101" s="85" t="s">
        <v>727</v>
      </c>
      <c r="AF101" s="79" t="b">
        <v>0</v>
      </c>
      <c r="AG101" s="79" t="s">
        <v>733</v>
      </c>
      <c r="AH101" s="79"/>
      <c r="AI101" s="85" t="s">
        <v>727</v>
      </c>
      <c r="AJ101" s="79" t="b">
        <v>0</v>
      </c>
      <c r="AK101" s="79">
        <v>1</v>
      </c>
      <c r="AL101" s="85" t="s">
        <v>704</v>
      </c>
      <c r="AM101" s="79" t="s">
        <v>747</v>
      </c>
      <c r="AN101" s="79" t="b">
        <v>0</v>
      </c>
      <c r="AO101" s="85" t="s">
        <v>704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v>0</v>
      </c>
      <c r="BE101" s="49">
        <v>0</v>
      </c>
      <c r="BF101" s="48">
        <v>0</v>
      </c>
      <c r="BG101" s="49">
        <v>0</v>
      </c>
      <c r="BH101" s="48">
        <v>0</v>
      </c>
      <c r="BI101" s="49">
        <v>0</v>
      </c>
      <c r="BJ101" s="48">
        <v>19</v>
      </c>
      <c r="BK101" s="49">
        <v>100</v>
      </c>
      <c r="BL101" s="48">
        <v>19</v>
      </c>
    </row>
    <row r="102" spans="1:64" ht="15">
      <c r="A102" s="64" t="s">
        <v>272</v>
      </c>
      <c r="B102" s="64" t="s">
        <v>272</v>
      </c>
      <c r="C102" s="65" t="s">
        <v>2312</v>
      </c>
      <c r="D102" s="66">
        <v>3</v>
      </c>
      <c r="E102" s="67" t="s">
        <v>132</v>
      </c>
      <c r="F102" s="68">
        <v>35</v>
      </c>
      <c r="G102" s="65"/>
      <c r="H102" s="69"/>
      <c r="I102" s="70"/>
      <c r="J102" s="70"/>
      <c r="K102" s="34" t="s">
        <v>65</v>
      </c>
      <c r="L102" s="77">
        <v>102</v>
      </c>
      <c r="M102" s="77"/>
      <c r="N102" s="72"/>
      <c r="O102" s="79" t="s">
        <v>176</v>
      </c>
      <c r="P102" s="81">
        <v>43629.492164351854</v>
      </c>
      <c r="Q102" s="79" t="s">
        <v>371</v>
      </c>
      <c r="R102" s="79"/>
      <c r="S102" s="79"/>
      <c r="T102" s="79" t="s">
        <v>471</v>
      </c>
      <c r="U102" s="82" t="s">
        <v>500</v>
      </c>
      <c r="V102" s="82" t="s">
        <v>500</v>
      </c>
      <c r="W102" s="81">
        <v>43629.492164351854</v>
      </c>
      <c r="X102" s="82" t="s">
        <v>622</v>
      </c>
      <c r="Y102" s="79"/>
      <c r="Z102" s="79"/>
      <c r="AA102" s="85" t="s">
        <v>706</v>
      </c>
      <c r="AB102" s="79"/>
      <c r="AC102" s="79" t="b">
        <v>0</v>
      </c>
      <c r="AD102" s="79">
        <v>0</v>
      </c>
      <c r="AE102" s="85" t="s">
        <v>727</v>
      </c>
      <c r="AF102" s="79" t="b">
        <v>0</v>
      </c>
      <c r="AG102" s="79" t="s">
        <v>732</v>
      </c>
      <c r="AH102" s="79"/>
      <c r="AI102" s="85" t="s">
        <v>727</v>
      </c>
      <c r="AJ102" s="79" t="b">
        <v>0</v>
      </c>
      <c r="AK102" s="79">
        <v>0</v>
      </c>
      <c r="AL102" s="85" t="s">
        <v>727</v>
      </c>
      <c r="AM102" s="79" t="s">
        <v>741</v>
      </c>
      <c r="AN102" s="79" t="b">
        <v>0</v>
      </c>
      <c r="AO102" s="85" t="s">
        <v>706</v>
      </c>
      <c r="AP102" s="79" t="s">
        <v>176</v>
      </c>
      <c r="AQ102" s="79">
        <v>0</v>
      </c>
      <c r="AR102" s="79">
        <v>0</v>
      </c>
      <c r="AS102" s="79" t="s">
        <v>754</v>
      </c>
      <c r="AT102" s="79" t="s">
        <v>757</v>
      </c>
      <c r="AU102" s="79" t="s">
        <v>759</v>
      </c>
      <c r="AV102" s="79" t="s">
        <v>762</v>
      </c>
      <c r="AW102" s="79" t="s">
        <v>766</v>
      </c>
      <c r="AX102" s="79" t="s">
        <v>770</v>
      </c>
      <c r="AY102" s="79" t="s">
        <v>772</v>
      </c>
      <c r="AZ102" s="82" t="s">
        <v>776</v>
      </c>
      <c r="BA102">
        <v>1</v>
      </c>
      <c r="BB102" s="78" t="str">
        <f>REPLACE(INDEX(GroupVertices[Group],MATCH(Edges[[#This Row],[Vertex 1]],GroupVertices[Vertex],0)),1,1,"")</f>
        <v>1</v>
      </c>
      <c r="BC102" s="78" t="str">
        <f>REPLACE(INDEX(GroupVertices[Group],MATCH(Edges[[#This Row],[Vertex 2]],GroupVertices[Vertex],0)),1,1,"")</f>
        <v>1</v>
      </c>
      <c r="BD102" s="48">
        <v>1</v>
      </c>
      <c r="BE102" s="49">
        <v>3.5714285714285716</v>
      </c>
      <c r="BF102" s="48">
        <v>0</v>
      </c>
      <c r="BG102" s="49">
        <v>0</v>
      </c>
      <c r="BH102" s="48">
        <v>0</v>
      </c>
      <c r="BI102" s="49">
        <v>0</v>
      </c>
      <c r="BJ102" s="48">
        <v>27</v>
      </c>
      <c r="BK102" s="49">
        <v>96.42857142857143</v>
      </c>
      <c r="BL102" s="48">
        <v>28</v>
      </c>
    </row>
    <row r="103" spans="1:64" ht="15">
      <c r="A103" s="64" t="s">
        <v>273</v>
      </c>
      <c r="B103" s="64" t="s">
        <v>273</v>
      </c>
      <c r="C103" s="65" t="s">
        <v>2312</v>
      </c>
      <c r="D103" s="66">
        <v>3</v>
      </c>
      <c r="E103" s="67" t="s">
        <v>132</v>
      </c>
      <c r="F103" s="68">
        <v>35</v>
      </c>
      <c r="G103" s="65"/>
      <c r="H103" s="69"/>
      <c r="I103" s="70"/>
      <c r="J103" s="70"/>
      <c r="K103" s="34" t="s">
        <v>65</v>
      </c>
      <c r="L103" s="77">
        <v>103</v>
      </c>
      <c r="M103" s="77"/>
      <c r="N103" s="72"/>
      <c r="O103" s="79" t="s">
        <v>176</v>
      </c>
      <c r="P103" s="81">
        <v>43629.50798611111</v>
      </c>
      <c r="Q103" s="79" t="s">
        <v>372</v>
      </c>
      <c r="R103" s="79"/>
      <c r="S103" s="79"/>
      <c r="T103" s="79" t="s">
        <v>426</v>
      </c>
      <c r="U103" s="82" t="s">
        <v>501</v>
      </c>
      <c r="V103" s="82" t="s">
        <v>501</v>
      </c>
      <c r="W103" s="81">
        <v>43629.50798611111</v>
      </c>
      <c r="X103" s="82" t="s">
        <v>623</v>
      </c>
      <c r="Y103" s="79"/>
      <c r="Z103" s="79"/>
      <c r="AA103" s="85" t="s">
        <v>707</v>
      </c>
      <c r="AB103" s="79"/>
      <c r="AC103" s="79" t="b">
        <v>0</v>
      </c>
      <c r="AD103" s="79">
        <v>2</v>
      </c>
      <c r="AE103" s="85" t="s">
        <v>727</v>
      </c>
      <c r="AF103" s="79" t="b">
        <v>0</v>
      </c>
      <c r="AG103" s="79" t="s">
        <v>738</v>
      </c>
      <c r="AH103" s="79"/>
      <c r="AI103" s="85" t="s">
        <v>727</v>
      </c>
      <c r="AJ103" s="79" t="b">
        <v>0</v>
      </c>
      <c r="AK103" s="79">
        <v>0</v>
      </c>
      <c r="AL103" s="85" t="s">
        <v>727</v>
      </c>
      <c r="AM103" s="79" t="s">
        <v>743</v>
      </c>
      <c r="AN103" s="79" t="b">
        <v>0</v>
      </c>
      <c r="AO103" s="85" t="s">
        <v>707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15</v>
      </c>
      <c r="BC103" s="78" t="str">
        <f>REPLACE(INDEX(GroupVertices[Group],MATCH(Edges[[#This Row],[Vertex 2]],GroupVertices[Vertex],0)),1,1,"")</f>
        <v>15</v>
      </c>
      <c r="BD103" s="48">
        <v>0</v>
      </c>
      <c r="BE103" s="49">
        <v>0</v>
      </c>
      <c r="BF103" s="48">
        <v>0</v>
      </c>
      <c r="BG103" s="49">
        <v>0</v>
      </c>
      <c r="BH103" s="48">
        <v>0</v>
      </c>
      <c r="BI103" s="49">
        <v>0</v>
      </c>
      <c r="BJ103" s="48">
        <v>10</v>
      </c>
      <c r="BK103" s="49">
        <v>100</v>
      </c>
      <c r="BL103" s="48">
        <v>10</v>
      </c>
    </row>
    <row r="104" spans="1:64" ht="15">
      <c r="A104" s="64" t="s">
        <v>273</v>
      </c>
      <c r="B104" s="64" t="s">
        <v>274</v>
      </c>
      <c r="C104" s="65" t="s">
        <v>2312</v>
      </c>
      <c r="D104" s="66">
        <v>3</v>
      </c>
      <c r="E104" s="67" t="s">
        <v>132</v>
      </c>
      <c r="F104" s="68">
        <v>35</v>
      </c>
      <c r="G104" s="65"/>
      <c r="H104" s="69"/>
      <c r="I104" s="70"/>
      <c r="J104" s="70"/>
      <c r="K104" s="34" t="s">
        <v>66</v>
      </c>
      <c r="L104" s="77">
        <v>104</v>
      </c>
      <c r="M104" s="77"/>
      <c r="N104" s="72"/>
      <c r="O104" s="79" t="s">
        <v>314</v>
      </c>
      <c r="P104" s="81">
        <v>43629.53326388889</v>
      </c>
      <c r="Q104" s="79" t="s">
        <v>373</v>
      </c>
      <c r="R104" s="79"/>
      <c r="S104" s="79"/>
      <c r="T104" s="79" t="s">
        <v>426</v>
      </c>
      <c r="U104" s="82" t="s">
        <v>502</v>
      </c>
      <c r="V104" s="82" t="s">
        <v>502</v>
      </c>
      <c r="W104" s="81">
        <v>43629.53326388889</v>
      </c>
      <c r="X104" s="82" t="s">
        <v>624</v>
      </c>
      <c r="Y104" s="79"/>
      <c r="Z104" s="79"/>
      <c r="AA104" s="85" t="s">
        <v>708</v>
      </c>
      <c r="AB104" s="79"/>
      <c r="AC104" s="79" t="b">
        <v>0</v>
      </c>
      <c r="AD104" s="79">
        <v>1</v>
      </c>
      <c r="AE104" s="85" t="s">
        <v>727</v>
      </c>
      <c r="AF104" s="79" t="b">
        <v>0</v>
      </c>
      <c r="AG104" s="79" t="s">
        <v>738</v>
      </c>
      <c r="AH104" s="79"/>
      <c r="AI104" s="85" t="s">
        <v>727</v>
      </c>
      <c r="AJ104" s="79" t="b">
        <v>0</v>
      </c>
      <c r="AK104" s="79">
        <v>0</v>
      </c>
      <c r="AL104" s="85" t="s">
        <v>727</v>
      </c>
      <c r="AM104" s="79" t="s">
        <v>743</v>
      </c>
      <c r="AN104" s="79" t="b">
        <v>0</v>
      </c>
      <c r="AO104" s="85" t="s">
        <v>708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15</v>
      </c>
      <c r="BC104" s="78" t="str">
        <f>REPLACE(INDEX(GroupVertices[Group],MATCH(Edges[[#This Row],[Vertex 2]],GroupVertices[Vertex],0)),1,1,"")</f>
        <v>15</v>
      </c>
      <c r="BD104" s="48">
        <v>0</v>
      </c>
      <c r="BE104" s="49">
        <v>0</v>
      </c>
      <c r="BF104" s="48">
        <v>0</v>
      </c>
      <c r="BG104" s="49">
        <v>0</v>
      </c>
      <c r="BH104" s="48">
        <v>0</v>
      </c>
      <c r="BI104" s="49">
        <v>0</v>
      </c>
      <c r="BJ104" s="48">
        <v>16</v>
      </c>
      <c r="BK104" s="49">
        <v>100</v>
      </c>
      <c r="BL104" s="48">
        <v>16</v>
      </c>
    </row>
    <row r="105" spans="1:64" ht="15">
      <c r="A105" s="64" t="s">
        <v>274</v>
      </c>
      <c r="B105" s="64" t="s">
        <v>273</v>
      </c>
      <c r="C105" s="65" t="s">
        <v>2312</v>
      </c>
      <c r="D105" s="66">
        <v>3</v>
      </c>
      <c r="E105" s="67" t="s">
        <v>132</v>
      </c>
      <c r="F105" s="68">
        <v>35</v>
      </c>
      <c r="G105" s="65"/>
      <c r="H105" s="69"/>
      <c r="I105" s="70"/>
      <c r="J105" s="70"/>
      <c r="K105" s="34" t="s">
        <v>66</v>
      </c>
      <c r="L105" s="77">
        <v>105</v>
      </c>
      <c r="M105" s="77"/>
      <c r="N105" s="72"/>
      <c r="O105" s="79" t="s">
        <v>314</v>
      </c>
      <c r="P105" s="81">
        <v>43630.36819444445</v>
      </c>
      <c r="Q105" s="79" t="s">
        <v>374</v>
      </c>
      <c r="R105" s="79"/>
      <c r="S105" s="79"/>
      <c r="T105" s="79" t="s">
        <v>426</v>
      </c>
      <c r="U105" s="79"/>
      <c r="V105" s="82" t="s">
        <v>549</v>
      </c>
      <c r="W105" s="81">
        <v>43630.36819444445</v>
      </c>
      <c r="X105" s="82" t="s">
        <v>625</v>
      </c>
      <c r="Y105" s="79"/>
      <c r="Z105" s="79"/>
      <c r="AA105" s="85" t="s">
        <v>709</v>
      </c>
      <c r="AB105" s="79"/>
      <c r="AC105" s="79" t="b">
        <v>0</v>
      </c>
      <c r="AD105" s="79">
        <v>0</v>
      </c>
      <c r="AE105" s="85" t="s">
        <v>727</v>
      </c>
      <c r="AF105" s="79" t="b">
        <v>0</v>
      </c>
      <c r="AG105" s="79" t="s">
        <v>738</v>
      </c>
      <c r="AH105" s="79"/>
      <c r="AI105" s="85" t="s">
        <v>727</v>
      </c>
      <c r="AJ105" s="79" t="b">
        <v>0</v>
      </c>
      <c r="AK105" s="79">
        <v>0</v>
      </c>
      <c r="AL105" s="85" t="s">
        <v>708</v>
      </c>
      <c r="AM105" s="79" t="s">
        <v>747</v>
      </c>
      <c r="AN105" s="79" t="b">
        <v>0</v>
      </c>
      <c r="AO105" s="85" t="s">
        <v>708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15</v>
      </c>
      <c r="BC105" s="78" t="str">
        <f>REPLACE(INDEX(GroupVertices[Group],MATCH(Edges[[#This Row],[Vertex 2]],GroupVertices[Vertex],0)),1,1,"")</f>
        <v>15</v>
      </c>
      <c r="BD105" s="48">
        <v>0</v>
      </c>
      <c r="BE105" s="49">
        <v>0</v>
      </c>
      <c r="BF105" s="48">
        <v>0</v>
      </c>
      <c r="BG105" s="49">
        <v>0</v>
      </c>
      <c r="BH105" s="48">
        <v>0</v>
      </c>
      <c r="BI105" s="49">
        <v>0</v>
      </c>
      <c r="BJ105" s="48">
        <v>18</v>
      </c>
      <c r="BK105" s="49">
        <v>100</v>
      </c>
      <c r="BL105" s="48">
        <v>18</v>
      </c>
    </row>
    <row r="106" spans="1:64" ht="15">
      <c r="A106" s="64" t="s">
        <v>275</v>
      </c>
      <c r="B106" s="64" t="s">
        <v>312</v>
      </c>
      <c r="C106" s="65" t="s">
        <v>2312</v>
      </c>
      <c r="D106" s="66">
        <v>3</v>
      </c>
      <c r="E106" s="67" t="s">
        <v>132</v>
      </c>
      <c r="F106" s="68">
        <v>35</v>
      </c>
      <c r="G106" s="65"/>
      <c r="H106" s="69"/>
      <c r="I106" s="70"/>
      <c r="J106" s="70"/>
      <c r="K106" s="34" t="s">
        <v>65</v>
      </c>
      <c r="L106" s="77">
        <v>106</v>
      </c>
      <c r="M106" s="77"/>
      <c r="N106" s="72"/>
      <c r="O106" s="79" t="s">
        <v>314</v>
      </c>
      <c r="P106" s="81">
        <v>43630.47634259259</v>
      </c>
      <c r="Q106" s="79" t="s">
        <v>375</v>
      </c>
      <c r="R106" s="79"/>
      <c r="S106" s="79"/>
      <c r="T106" s="79" t="s">
        <v>472</v>
      </c>
      <c r="U106" s="82" t="s">
        <v>503</v>
      </c>
      <c r="V106" s="82" t="s">
        <v>503</v>
      </c>
      <c r="W106" s="81">
        <v>43630.47634259259</v>
      </c>
      <c r="X106" s="82" t="s">
        <v>626</v>
      </c>
      <c r="Y106" s="79"/>
      <c r="Z106" s="79"/>
      <c r="AA106" s="85" t="s">
        <v>710</v>
      </c>
      <c r="AB106" s="79"/>
      <c r="AC106" s="79" t="b">
        <v>0</v>
      </c>
      <c r="AD106" s="79">
        <v>3</v>
      </c>
      <c r="AE106" s="85" t="s">
        <v>727</v>
      </c>
      <c r="AF106" s="79" t="b">
        <v>0</v>
      </c>
      <c r="AG106" s="79" t="s">
        <v>734</v>
      </c>
      <c r="AH106" s="79"/>
      <c r="AI106" s="85" t="s">
        <v>727</v>
      </c>
      <c r="AJ106" s="79" t="b">
        <v>0</v>
      </c>
      <c r="AK106" s="79">
        <v>2</v>
      </c>
      <c r="AL106" s="85" t="s">
        <v>727</v>
      </c>
      <c r="AM106" s="79" t="s">
        <v>741</v>
      </c>
      <c r="AN106" s="79" t="b">
        <v>0</v>
      </c>
      <c r="AO106" s="85" t="s">
        <v>710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275</v>
      </c>
      <c r="B107" s="64" t="s">
        <v>313</v>
      </c>
      <c r="C107" s="65" t="s">
        <v>2312</v>
      </c>
      <c r="D107" s="66">
        <v>3</v>
      </c>
      <c r="E107" s="67" t="s">
        <v>132</v>
      </c>
      <c r="F107" s="68">
        <v>35</v>
      </c>
      <c r="G107" s="65"/>
      <c r="H107" s="69"/>
      <c r="I107" s="70"/>
      <c r="J107" s="70"/>
      <c r="K107" s="34" t="s">
        <v>65</v>
      </c>
      <c r="L107" s="77">
        <v>107</v>
      </c>
      <c r="M107" s="77"/>
      <c r="N107" s="72"/>
      <c r="O107" s="79" t="s">
        <v>314</v>
      </c>
      <c r="P107" s="81">
        <v>43630.47634259259</v>
      </c>
      <c r="Q107" s="79" t="s">
        <v>375</v>
      </c>
      <c r="R107" s="79"/>
      <c r="S107" s="79"/>
      <c r="T107" s="79" t="s">
        <v>472</v>
      </c>
      <c r="U107" s="82" t="s">
        <v>503</v>
      </c>
      <c r="V107" s="82" t="s">
        <v>503</v>
      </c>
      <c r="W107" s="81">
        <v>43630.47634259259</v>
      </c>
      <c r="X107" s="82" t="s">
        <v>626</v>
      </c>
      <c r="Y107" s="79"/>
      <c r="Z107" s="79"/>
      <c r="AA107" s="85" t="s">
        <v>710</v>
      </c>
      <c r="AB107" s="79"/>
      <c r="AC107" s="79" t="b">
        <v>0</v>
      </c>
      <c r="AD107" s="79">
        <v>3</v>
      </c>
      <c r="AE107" s="85" t="s">
        <v>727</v>
      </c>
      <c r="AF107" s="79" t="b">
        <v>0</v>
      </c>
      <c r="AG107" s="79" t="s">
        <v>734</v>
      </c>
      <c r="AH107" s="79"/>
      <c r="AI107" s="85" t="s">
        <v>727</v>
      </c>
      <c r="AJ107" s="79" t="b">
        <v>0</v>
      </c>
      <c r="AK107" s="79">
        <v>2</v>
      </c>
      <c r="AL107" s="85" t="s">
        <v>727</v>
      </c>
      <c r="AM107" s="79" t="s">
        <v>741</v>
      </c>
      <c r="AN107" s="79" t="b">
        <v>0</v>
      </c>
      <c r="AO107" s="85" t="s">
        <v>710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c r="BE107" s="49"/>
      <c r="BF107" s="48"/>
      <c r="BG107" s="49"/>
      <c r="BH107" s="48"/>
      <c r="BI107" s="49"/>
      <c r="BJ107" s="48"/>
      <c r="BK107" s="49"/>
      <c r="BL107" s="48"/>
    </row>
    <row r="108" spans="1:64" ht="15">
      <c r="A108" s="64" t="s">
        <v>275</v>
      </c>
      <c r="B108" s="64" t="s">
        <v>276</v>
      </c>
      <c r="C108" s="65" t="s">
        <v>2312</v>
      </c>
      <c r="D108" s="66">
        <v>3</v>
      </c>
      <c r="E108" s="67" t="s">
        <v>132</v>
      </c>
      <c r="F108" s="68">
        <v>35</v>
      </c>
      <c r="G108" s="65"/>
      <c r="H108" s="69"/>
      <c r="I108" s="70"/>
      <c r="J108" s="70"/>
      <c r="K108" s="34" t="s">
        <v>66</v>
      </c>
      <c r="L108" s="77">
        <v>108</v>
      </c>
      <c r="M108" s="77"/>
      <c r="N108" s="72"/>
      <c r="O108" s="79" t="s">
        <v>314</v>
      </c>
      <c r="P108" s="81">
        <v>43630.47634259259</v>
      </c>
      <c r="Q108" s="79" t="s">
        <v>375</v>
      </c>
      <c r="R108" s="79"/>
      <c r="S108" s="79"/>
      <c r="T108" s="79" t="s">
        <v>472</v>
      </c>
      <c r="U108" s="82" t="s">
        <v>503</v>
      </c>
      <c r="V108" s="82" t="s">
        <v>503</v>
      </c>
      <c r="W108" s="81">
        <v>43630.47634259259</v>
      </c>
      <c r="X108" s="82" t="s">
        <v>626</v>
      </c>
      <c r="Y108" s="79"/>
      <c r="Z108" s="79"/>
      <c r="AA108" s="85" t="s">
        <v>710</v>
      </c>
      <c r="AB108" s="79"/>
      <c r="AC108" s="79" t="b">
        <v>0</v>
      </c>
      <c r="AD108" s="79">
        <v>3</v>
      </c>
      <c r="AE108" s="85" t="s">
        <v>727</v>
      </c>
      <c r="AF108" s="79" t="b">
        <v>0</v>
      </c>
      <c r="AG108" s="79" t="s">
        <v>734</v>
      </c>
      <c r="AH108" s="79"/>
      <c r="AI108" s="85" t="s">
        <v>727</v>
      </c>
      <c r="AJ108" s="79" t="b">
        <v>0</v>
      </c>
      <c r="AK108" s="79">
        <v>2</v>
      </c>
      <c r="AL108" s="85" t="s">
        <v>727</v>
      </c>
      <c r="AM108" s="79" t="s">
        <v>741</v>
      </c>
      <c r="AN108" s="79" t="b">
        <v>0</v>
      </c>
      <c r="AO108" s="85" t="s">
        <v>710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43</v>
      </c>
      <c r="BK108" s="49">
        <v>100</v>
      </c>
      <c r="BL108" s="48">
        <v>43</v>
      </c>
    </row>
    <row r="109" spans="1:64" ht="15">
      <c r="A109" s="64" t="s">
        <v>276</v>
      </c>
      <c r="B109" s="64" t="s">
        <v>275</v>
      </c>
      <c r="C109" s="65" t="s">
        <v>2312</v>
      </c>
      <c r="D109" s="66">
        <v>3</v>
      </c>
      <c r="E109" s="67" t="s">
        <v>132</v>
      </c>
      <c r="F109" s="68">
        <v>35</v>
      </c>
      <c r="G109" s="65"/>
      <c r="H109" s="69"/>
      <c r="I109" s="70"/>
      <c r="J109" s="70"/>
      <c r="K109" s="34" t="s">
        <v>66</v>
      </c>
      <c r="L109" s="77">
        <v>109</v>
      </c>
      <c r="M109" s="77"/>
      <c r="N109" s="72"/>
      <c r="O109" s="79" t="s">
        <v>314</v>
      </c>
      <c r="P109" s="81">
        <v>43630.60377314815</v>
      </c>
      <c r="Q109" s="79" t="s">
        <v>376</v>
      </c>
      <c r="R109" s="79"/>
      <c r="S109" s="79"/>
      <c r="T109" s="79" t="s">
        <v>473</v>
      </c>
      <c r="U109" s="79"/>
      <c r="V109" s="82" t="s">
        <v>550</v>
      </c>
      <c r="W109" s="81">
        <v>43630.60377314815</v>
      </c>
      <c r="X109" s="82" t="s">
        <v>627</v>
      </c>
      <c r="Y109" s="79"/>
      <c r="Z109" s="79"/>
      <c r="AA109" s="85" t="s">
        <v>711</v>
      </c>
      <c r="AB109" s="79"/>
      <c r="AC109" s="79" t="b">
        <v>0</v>
      </c>
      <c r="AD109" s="79">
        <v>0</v>
      </c>
      <c r="AE109" s="85" t="s">
        <v>727</v>
      </c>
      <c r="AF109" s="79" t="b">
        <v>0</v>
      </c>
      <c r="AG109" s="79" t="s">
        <v>734</v>
      </c>
      <c r="AH109" s="79"/>
      <c r="AI109" s="85" t="s">
        <v>727</v>
      </c>
      <c r="AJ109" s="79" t="b">
        <v>0</v>
      </c>
      <c r="AK109" s="79">
        <v>2</v>
      </c>
      <c r="AL109" s="85" t="s">
        <v>710</v>
      </c>
      <c r="AM109" s="79" t="s">
        <v>743</v>
      </c>
      <c r="AN109" s="79" t="b">
        <v>0</v>
      </c>
      <c r="AO109" s="85" t="s">
        <v>710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24</v>
      </c>
      <c r="BK109" s="49">
        <v>100</v>
      </c>
      <c r="BL109" s="48">
        <v>24</v>
      </c>
    </row>
    <row r="110" spans="1:64" ht="15">
      <c r="A110" s="64" t="s">
        <v>277</v>
      </c>
      <c r="B110" s="64" t="s">
        <v>275</v>
      </c>
      <c r="C110" s="65" t="s">
        <v>2312</v>
      </c>
      <c r="D110" s="66">
        <v>3</v>
      </c>
      <c r="E110" s="67" t="s">
        <v>132</v>
      </c>
      <c r="F110" s="68">
        <v>35</v>
      </c>
      <c r="G110" s="65"/>
      <c r="H110" s="69"/>
      <c r="I110" s="70"/>
      <c r="J110" s="70"/>
      <c r="K110" s="34" t="s">
        <v>65</v>
      </c>
      <c r="L110" s="77">
        <v>110</v>
      </c>
      <c r="M110" s="77"/>
      <c r="N110" s="72"/>
      <c r="O110" s="79" t="s">
        <v>314</v>
      </c>
      <c r="P110" s="81">
        <v>43630.62510416667</v>
      </c>
      <c r="Q110" s="79" t="s">
        <v>376</v>
      </c>
      <c r="R110" s="79"/>
      <c r="S110" s="79"/>
      <c r="T110" s="79" t="s">
        <v>473</v>
      </c>
      <c r="U110" s="79"/>
      <c r="V110" s="82" t="s">
        <v>551</v>
      </c>
      <c r="W110" s="81">
        <v>43630.62510416667</v>
      </c>
      <c r="X110" s="82" t="s">
        <v>628</v>
      </c>
      <c r="Y110" s="79"/>
      <c r="Z110" s="79"/>
      <c r="AA110" s="85" t="s">
        <v>712</v>
      </c>
      <c r="AB110" s="79"/>
      <c r="AC110" s="79" t="b">
        <v>0</v>
      </c>
      <c r="AD110" s="79">
        <v>0</v>
      </c>
      <c r="AE110" s="85" t="s">
        <v>727</v>
      </c>
      <c r="AF110" s="79" t="b">
        <v>0</v>
      </c>
      <c r="AG110" s="79" t="s">
        <v>734</v>
      </c>
      <c r="AH110" s="79"/>
      <c r="AI110" s="85" t="s">
        <v>727</v>
      </c>
      <c r="AJ110" s="79" t="b">
        <v>0</v>
      </c>
      <c r="AK110" s="79">
        <v>2</v>
      </c>
      <c r="AL110" s="85" t="s">
        <v>710</v>
      </c>
      <c r="AM110" s="79" t="s">
        <v>743</v>
      </c>
      <c r="AN110" s="79" t="b">
        <v>0</v>
      </c>
      <c r="AO110" s="85" t="s">
        <v>710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24</v>
      </c>
      <c r="BK110" s="49">
        <v>100</v>
      </c>
      <c r="BL110" s="48">
        <v>24</v>
      </c>
    </row>
    <row r="111" spans="1:64" ht="15">
      <c r="A111" s="64" t="s">
        <v>278</v>
      </c>
      <c r="B111" s="64" t="s">
        <v>275</v>
      </c>
      <c r="C111" s="65" t="s">
        <v>2312</v>
      </c>
      <c r="D111" s="66">
        <v>3</v>
      </c>
      <c r="E111" s="67" t="s">
        <v>132</v>
      </c>
      <c r="F111" s="68">
        <v>35</v>
      </c>
      <c r="G111" s="65"/>
      <c r="H111" s="69"/>
      <c r="I111" s="70"/>
      <c r="J111" s="70"/>
      <c r="K111" s="34" t="s">
        <v>65</v>
      </c>
      <c r="L111" s="77">
        <v>111</v>
      </c>
      <c r="M111" s="77"/>
      <c r="N111" s="72"/>
      <c r="O111" s="79" t="s">
        <v>314</v>
      </c>
      <c r="P111" s="81">
        <v>43630.6778587963</v>
      </c>
      <c r="Q111" s="79" t="s">
        <v>376</v>
      </c>
      <c r="R111" s="79"/>
      <c r="S111" s="79"/>
      <c r="T111" s="79" t="s">
        <v>473</v>
      </c>
      <c r="U111" s="79"/>
      <c r="V111" s="82" t="s">
        <v>514</v>
      </c>
      <c r="W111" s="81">
        <v>43630.6778587963</v>
      </c>
      <c r="X111" s="82" t="s">
        <v>629</v>
      </c>
      <c r="Y111" s="79"/>
      <c r="Z111" s="79"/>
      <c r="AA111" s="85" t="s">
        <v>713</v>
      </c>
      <c r="AB111" s="79"/>
      <c r="AC111" s="79" t="b">
        <v>0</v>
      </c>
      <c r="AD111" s="79">
        <v>0</v>
      </c>
      <c r="AE111" s="85" t="s">
        <v>727</v>
      </c>
      <c r="AF111" s="79" t="b">
        <v>0</v>
      </c>
      <c r="AG111" s="79" t="s">
        <v>734</v>
      </c>
      <c r="AH111" s="79"/>
      <c r="AI111" s="85" t="s">
        <v>727</v>
      </c>
      <c r="AJ111" s="79" t="b">
        <v>0</v>
      </c>
      <c r="AK111" s="79">
        <v>3</v>
      </c>
      <c r="AL111" s="85" t="s">
        <v>710</v>
      </c>
      <c r="AM111" s="79" t="s">
        <v>741</v>
      </c>
      <c r="AN111" s="79" t="b">
        <v>0</v>
      </c>
      <c r="AO111" s="85" t="s">
        <v>710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24</v>
      </c>
      <c r="BK111" s="49">
        <v>100</v>
      </c>
      <c r="BL111" s="48">
        <v>24</v>
      </c>
    </row>
    <row r="112" spans="1:64" ht="15">
      <c r="A112" s="64" t="s">
        <v>279</v>
      </c>
      <c r="B112" s="64" t="s">
        <v>279</v>
      </c>
      <c r="C112" s="65" t="s">
        <v>2312</v>
      </c>
      <c r="D112" s="66">
        <v>3</v>
      </c>
      <c r="E112" s="67" t="s">
        <v>132</v>
      </c>
      <c r="F112" s="68">
        <v>35</v>
      </c>
      <c r="G112" s="65"/>
      <c r="H112" s="69"/>
      <c r="I112" s="70"/>
      <c r="J112" s="70"/>
      <c r="K112" s="34" t="s">
        <v>65</v>
      </c>
      <c r="L112" s="77">
        <v>112</v>
      </c>
      <c r="M112" s="77"/>
      <c r="N112" s="72"/>
      <c r="O112" s="79" t="s">
        <v>176</v>
      </c>
      <c r="P112" s="81">
        <v>43631.03042824074</v>
      </c>
      <c r="Q112" s="79" t="s">
        <v>377</v>
      </c>
      <c r="R112" s="79"/>
      <c r="S112" s="79"/>
      <c r="T112" s="79" t="s">
        <v>474</v>
      </c>
      <c r="U112" s="82" t="s">
        <v>504</v>
      </c>
      <c r="V112" s="82" t="s">
        <v>504</v>
      </c>
      <c r="W112" s="81">
        <v>43631.03042824074</v>
      </c>
      <c r="X112" s="82" t="s">
        <v>630</v>
      </c>
      <c r="Y112" s="79"/>
      <c r="Z112" s="79"/>
      <c r="AA112" s="85" t="s">
        <v>714</v>
      </c>
      <c r="AB112" s="79"/>
      <c r="AC112" s="79" t="b">
        <v>0</v>
      </c>
      <c r="AD112" s="79">
        <v>0</v>
      </c>
      <c r="AE112" s="85" t="s">
        <v>727</v>
      </c>
      <c r="AF112" s="79" t="b">
        <v>0</v>
      </c>
      <c r="AG112" s="79" t="s">
        <v>735</v>
      </c>
      <c r="AH112" s="79"/>
      <c r="AI112" s="85" t="s">
        <v>727</v>
      </c>
      <c r="AJ112" s="79" t="b">
        <v>0</v>
      </c>
      <c r="AK112" s="79">
        <v>0</v>
      </c>
      <c r="AL112" s="85" t="s">
        <v>727</v>
      </c>
      <c r="AM112" s="79" t="s">
        <v>743</v>
      </c>
      <c r="AN112" s="79" t="b">
        <v>0</v>
      </c>
      <c r="AO112" s="85" t="s">
        <v>714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43</v>
      </c>
      <c r="BK112" s="49">
        <v>100</v>
      </c>
      <c r="BL112" s="48">
        <v>43</v>
      </c>
    </row>
    <row r="113" spans="1:64" ht="15">
      <c r="A113" s="64" t="s">
        <v>280</v>
      </c>
      <c r="B113" s="64" t="s">
        <v>280</v>
      </c>
      <c r="C113" s="65" t="s">
        <v>2313</v>
      </c>
      <c r="D113" s="66">
        <v>10</v>
      </c>
      <c r="E113" s="67" t="s">
        <v>136</v>
      </c>
      <c r="F113" s="68">
        <v>12</v>
      </c>
      <c r="G113" s="65"/>
      <c r="H113" s="69"/>
      <c r="I113" s="70"/>
      <c r="J113" s="70"/>
      <c r="K113" s="34" t="s">
        <v>65</v>
      </c>
      <c r="L113" s="77">
        <v>113</v>
      </c>
      <c r="M113" s="77"/>
      <c r="N113" s="72"/>
      <c r="O113" s="79" t="s">
        <v>176</v>
      </c>
      <c r="P113" s="81">
        <v>43631.676828703705</v>
      </c>
      <c r="Q113" s="79" t="s">
        <v>378</v>
      </c>
      <c r="R113" s="82" t="s">
        <v>405</v>
      </c>
      <c r="S113" s="79" t="s">
        <v>418</v>
      </c>
      <c r="T113" s="79" t="s">
        <v>475</v>
      </c>
      <c r="U113" s="79"/>
      <c r="V113" s="82" t="s">
        <v>552</v>
      </c>
      <c r="W113" s="81">
        <v>43631.676828703705</v>
      </c>
      <c r="X113" s="82" t="s">
        <v>631</v>
      </c>
      <c r="Y113" s="79">
        <v>38.9036</v>
      </c>
      <c r="Z113" s="79">
        <v>-77.03884</v>
      </c>
      <c r="AA113" s="85" t="s">
        <v>715</v>
      </c>
      <c r="AB113" s="79"/>
      <c r="AC113" s="79" t="b">
        <v>0</v>
      </c>
      <c r="AD113" s="79">
        <v>0</v>
      </c>
      <c r="AE113" s="85" t="s">
        <v>727</v>
      </c>
      <c r="AF113" s="79" t="b">
        <v>0</v>
      </c>
      <c r="AG113" s="79" t="s">
        <v>732</v>
      </c>
      <c r="AH113" s="79"/>
      <c r="AI113" s="85" t="s">
        <v>727</v>
      </c>
      <c r="AJ113" s="79" t="b">
        <v>0</v>
      </c>
      <c r="AK113" s="79">
        <v>0</v>
      </c>
      <c r="AL113" s="85" t="s">
        <v>727</v>
      </c>
      <c r="AM113" s="79" t="s">
        <v>748</v>
      </c>
      <c r="AN113" s="79" t="b">
        <v>0</v>
      </c>
      <c r="AO113" s="85" t="s">
        <v>715</v>
      </c>
      <c r="AP113" s="79" t="s">
        <v>176</v>
      </c>
      <c r="AQ113" s="79">
        <v>0</v>
      </c>
      <c r="AR113" s="79">
        <v>0</v>
      </c>
      <c r="AS113" s="79" t="s">
        <v>755</v>
      </c>
      <c r="AT113" s="79" t="s">
        <v>756</v>
      </c>
      <c r="AU113" s="79" t="s">
        <v>758</v>
      </c>
      <c r="AV113" s="79" t="s">
        <v>763</v>
      </c>
      <c r="AW113" s="79" t="s">
        <v>767</v>
      </c>
      <c r="AX113" s="79" t="s">
        <v>771</v>
      </c>
      <c r="AY113" s="79" t="s">
        <v>772</v>
      </c>
      <c r="AZ113" s="82" t="s">
        <v>777</v>
      </c>
      <c r="BA113">
        <v>4</v>
      </c>
      <c r="BB113" s="78" t="str">
        <f>REPLACE(INDEX(GroupVertices[Group],MATCH(Edges[[#This Row],[Vertex 1]],GroupVertices[Vertex],0)),1,1,"")</f>
        <v>1</v>
      </c>
      <c r="BC113" s="78" t="str">
        <f>REPLACE(INDEX(GroupVertices[Group],MATCH(Edges[[#This Row],[Vertex 2]],GroupVertices[Vertex],0)),1,1,"")</f>
        <v>1</v>
      </c>
      <c r="BD113" s="48">
        <v>1</v>
      </c>
      <c r="BE113" s="49">
        <v>5.2631578947368425</v>
      </c>
      <c r="BF113" s="48">
        <v>0</v>
      </c>
      <c r="BG113" s="49">
        <v>0</v>
      </c>
      <c r="BH113" s="48">
        <v>0</v>
      </c>
      <c r="BI113" s="49">
        <v>0</v>
      </c>
      <c r="BJ113" s="48">
        <v>18</v>
      </c>
      <c r="BK113" s="49">
        <v>94.73684210526316</v>
      </c>
      <c r="BL113" s="48">
        <v>19</v>
      </c>
    </row>
    <row r="114" spans="1:64" ht="15">
      <c r="A114" s="64" t="s">
        <v>280</v>
      </c>
      <c r="B114" s="64" t="s">
        <v>280</v>
      </c>
      <c r="C114" s="65" t="s">
        <v>2313</v>
      </c>
      <c r="D114" s="66">
        <v>10</v>
      </c>
      <c r="E114" s="67" t="s">
        <v>136</v>
      </c>
      <c r="F114" s="68">
        <v>12</v>
      </c>
      <c r="G114" s="65"/>
      <c r="H114" s="69"/>
      <c r="I114" s="70"/>
      <c r="J114" s="70"/>
      <c r="K114" s="34" t="s">
        <v>65</v>
      </c>
      <c r="L114" s="77">
        <v>114</v>
      </c>
      <c r="M114" s="77"/>
      <c r="N114" s="72"/>
      <c r="O114" s="79" t="s">
        <v>176</v>
      </c>
      <c r="P114" s="81">
        <v>43631.74605324074</v>
      </c>
      <c r="Q114" s="79" t="s">
        <v>379</v>
      </c>
      <c r="R114" s="82" t="s">
        <v>406</v>
      </c>
      <c r="S114" s="79" t="s">
        <v>418</v>
      </c>
      <c r="T114" s="79" t="s">
        <v>475</v>
      </c>
      <c r="U114" s="79"/>
      <c r="V114" s="82" t="s">
        <v>552</v>
      </c>
      <c r="W114" s="81">
        <v>43631.74605324074</v>
      </c>
      <c r="X114" s="82" t="s">
        <v>632</v>
      </c>
      <c r="Y114" s="79">
        <v>38.9036</v>
      </c>
      <c r="Z114" s="79">
        <v>-77.03884</v>
      </c>
      <c r="AA114" s="85" t="s">
        <v>716</v>
      </c>
      <c r="AB114" s="79"/>
      <c r="AC114" s="79" t="b">
        <v>0</v>
      </c>
      <c r="AD114" s="79">
        <v>0</v>
      </c>
      <c r="AE114" s="85" t="s">
        <v>727</v>
      </c>
      <c r="AF114" s="79" t="b">
        <v>0</v>
      </c>
      <c r="AG114" s="79" t="s">
        <v>732</v>
      </c>
      <c r="AH114" s="79"/>
      <c r="AI114" s="85" t="s">
        <v>727</v>
      </c>
      <c r="AJ114" s="79" t="b">
        <v>0</v>
      </c>
      <c r="AK114" s="79">
        <v>0</v>
      </c>
      <c r="AL114" s="85" t="s">
        <v>727</v>
      </c>
      <c r="AM114" s="79" t="s">
        <v>748</v>
      </c>
      <c r="AN114" s="79" t="b">
        <v>0</v>
      </c>
      <c r="AO114" s="85" t="s">
        <v>716</v>
      </c>
      <c r="AP114" s="79" t="s">
        <v>176</v>
      </c>
      <c r="AQ114" s="79">
        <v>0</v>
      </c>
      <c r="AR114" s="79">
        <v>0</v>
      </c>
      <c r="AS114" s="79" t="s">
        <v>755</v>
      </c>
      <c r="AT114" s="79" t="s">
        <v>756</v>
      </c>
      <c r="AU114" s="79" t="s">
        <v>758</v>
      </c>
      <c r="AV114" s="79" t="s">
        <v>763</v>
      </c>
      <c r="AW114" s="79" t="s">
        <v>767</v>
      </c>
      <c r="AX114" s="79" t="s">
        <v>771</v>
      </c>
      <c r="AY114" s="79" t="s">
        <v>772</v>
      </c>
      <c r="AZ114" s="82" t="s">
        <v>777</v>
      </c>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23</v>
      </c>
      <c r="BK114" s="49">
        <v>100</v>
      </c>
      <c r="BL114" s="48">
        <v>23</v>
      </c>
    </row>
    <row r="115" spans="1:64" ht="15">
      <c r="A115" s="64" t="s">
        <v>280</v>
      </c>
      <c r="B115" s="64" t="s">
        <v>280</v>
      </c>
      <c r="C115" s="65" t="s">
        <v>2313</v>
      </c>
      <c r="D115" s="66">
        <v>10</v>
      </c>
      <c r="E115" s="67" t="s">
        <v>136</v>
      </c>
      <c r="F115" s="68">
        <v>12</v>
      </c>
      <c r="G115" s="65"/>
      <c r="H115" s="69"/>
      <c r="I115" s="70"/>
      <c r="J115" s="70"/>
      <c r="K115" s="34" t="s">
        <v>65</v>
      </c>
      <c r="L115" s="77">
        <v>115</v>
      </c>
      <c r="M115" s="77"/>
      <c r="N115" s="72"/>
      <c r="O115" s="79" t="s">
        <v>176</v>
      </c>
      <c r="P115" s="81">
        <v>43631.78738425926</v>
      </c>
      <c r="Q115" s="79" t="s">
        <v>380</v>
      </c>
      <c r="R115" s="82" t="s">
        <v>407</v>
      </c>
      <c r="S115" s="79" t="s">
        <v>418</v>
      </c>
      <c r="T115" s="79" t="s">
        <v>475</v>
      </c>
      <c r="U115" s="79"/>
      <c r="V115" s="82" t="s">
        <v>552</v>
      </c>
      <c r="W115" s="81">
        <v>43631.78738425926</v>
      </c>
      <c r="X115" s="82" t="s">
        <v>633</v>
      </c>
      <c r="Y115" s="79">
        <v>38.9036</v>
      </c>
      <c r="Z115" s="79">
        <v>-77.03884</v>
      </c>
      <c r="AA115" s="85" t="s">
        <v>717</v>
      </c>
      <c r="AB115" s="79"/>
      <c r="AC115" s="79" t="b">
        <v>0</v>
      </c>
      <c r="AD115" s="79">
        <v>0</v>
      </c>
      <c r="AE115" s="85" t="s">
        <v>727</v>
      </c>
      <c r="AF115" s="79" t="b">
        <v>0</v>
      </c>
      <c r="AG115" s="79" t="s">
        <v>732</v>
      </c>
      <c r="AH115" s="79"/>
      <c r="AI115" s="85" t="s">
        <v>727</v>
      </c>
      <c r="AJ115" s="79" t="b">
        <v>0</v>
      </c>
      <c r="AK115" s="79">
        <v>0</v>
      </c>
      <c r="AL115" s="85" t="s">
        <v>727</v>
      </c>
      <c r="AM115" s="79" t="s">
        <v>748</v>
      </c>
      <c r="AN115" s="79" t="b">
        <v>0</v>
      </c>
      <c r="AO115" s="85" t="s">
        <v>717</v>
      </c>
      <c r="AP115" s="79" t="s">
        <v>176</v>
      </c>
      <c r="AQ115" s="79">
        <v>0</v>
      </c>
      <c r="AR115" s="79">
        <v>0</v>
      </c>
      <c r="AS115" s="79" t="s">
        <v>755</v>
      </c>
      <c r="AT115" s="79" t="s">
        <v>756</v>
      </c>
      <c r="AU115" s="79" t="s">
        <v>758</v>
      </c>
      <c r="AV115" s="79" t="s">
        <v>763</v>
      </c>
      <c r="AW115" s="79" t="s">
        <v>767</v>
      </c>
      <c r="AX115" s="79" t="s">
        <v>771</v>
      </c>
      <c r="AY115" s="79" t="s">
        <v>772</v>
      </c>
      <c r="AZ115" s="82" t="s">
        <v>777</v>
      </c>
      <c r="BA115">
        <v>4</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23</v>
      </c>
      <c r="BK115" s="49">
        <v>100</v>
      </c>
      <c r="BL115" s="48">
        <v>23</v>
      </c>
    </row>
    <row r="116" spans="1:64" ht="15">
      <c r="A116" s="64" t="s">
        <v>280</v>
      </c>
      <c r="B116" s="64" t="s">
        <v>280</v>
      </c>
      <c r="C116" s="65" t="s">
        <v>2313</v>
      </c>
      <c r="D116" s="66">
        <v>10</v>
      </c>
      <c r="E116" s="67" t="s">
        <v>136</v>
      </c>
      <c r="F116" s="68">
        <v>12</v>
      </c>
      <c r="G116" s="65"/>
      <c r="H116" s="69"/>
      <c r="I116" s="70"/>
      <c r="J116" s="70"/>
      <c r="K116" s="34" t="s">
        <v>65</v>
      </c>
      <c r="L116" s="77">
        <v>116</v>
      </c>
      <c r="M116" s="77"/>
      <c r="N116" s="72"/>
      <c r="O116" s="79" t="s">
        <v>176</v>
      </c>
      <c r="P116" s="81">
        <v>43631.8933912037</v>
      </c>
      <c r="Q116" s="79" t="s">
        <v>381</v>
      </c>
      <c r="R116" s="82" t="s">
        <v>408</v>
      </c>
      <c r="S116" s="79" t="s">
        <v>418</v>
      </c>
      <c r="T116" s="79" t="s">
        <v>426</v>
      </c>
      <c r="U116" s="79"/>
      <c r="V116" s="82" t="s">
        <v>552</v>
      </c>
      <c r="W116" s="81">
        <v>43631.8933912037</v>
      </c>
      <c r="X116" s="82" t="s">
        <v>634</v>
      </c>
      <c r="Y116" s="79">
        <v>38.9036</v>
      </c>
      <c r="Z116" s="79">
        <v>-77.03884</v>
      </c>
      <c r="AA116" s="85" t="s">
        <v>718</v>
      </c>
      <c r="AB116" s="79"/>
      <c r="AC116" s="79" t="b">
        <v>0</v>
      </c>
      <c r="AD116" s="79">
        <v>0</v>
      </c>
      <c r="AE116" s="85" t="s">
        <v>727</v>
      </c>
      <c r="AF116" s="79" t="b">
        <v>0</v>
      </c>
      <c r="AG116" s="79" t="s">
        <v>732</v>
      </c>
      <c r="AH116" s="79"/>
      <c r="AI116" s="85" t="s">
        <v>727</v>
      </c>
      <c r="AJ116" s="79" t="b">
        <v>0</v>
      </c>
      <c r="AK116" s="79">
        <v>0</v>
      </c>
      <c r="AL116" s="85" t="s">
        <v>727</v>
      </c>
      <c r="AM116" s="79" t="s">
        <v>748</v>
      </c>
      <c r="AN116" s="79" t="b">
        <v>0</v>
      </c>
      <c r="AO116" s="85" t="s">
        <v>718</v>
      </c>
      <c r="AP116" s="79" t="s">
        <v>176</v>
      </c>
      <c r="AQ116" s="79">
        <v>0</v>
      </c>
      <c r="AR116" s="79">
        <v>0</v>
      </c>
      <c r="AS116" s="79" t="s">
        <v>755</v>
      </c>
      <c r="AT116" s="79" t="s">
        <v>756</v>
      </c>
      <c r="AU116" s="79" t="s">
        <v>758</v>
      </c>
      <c r="AV116" s="79" t="s">
        <v>763</v>
      </c>
      <c r="AW116" s="79" t="s">
        <v>767</v>
      </c>
      <c r="AX116" s="79" t="s">
        <v>771</v>
      </c>
      <c r="AY116" s="79" t="s">
        <v>772</v>
      </c>
      <c r="AZ116" s="82" t="s">
        <v>777</v>
      </c>
      <c r="BA116">
        <v>4</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6</v>
      </c>
      <c r="BK116" s="49">
        <v>100</v>
      </c>
      <c r="BL116" s="48">
        <v>6</v>
      </c>
    </row>
    <row r="117" spans="1:64" ht="15">
      <c r="A117" s="64" t="s">
        <v>281</v>
      </c>
      <c r="B117" s="64" t="s">
        <v>281</v>
      </c>
      <c r="C117" s="65" t="s">
        <v>2312</v>
      </c>
      <c r="D117" s="66">
        <v>3</v>
      </c>
      <c r="E117" s="67" t="s">
        <v>132</v>
      </c>
      <c r="F117" s="68">
        <v>35</v>
      </c>
      <c r="G117" s="65"/>
      <c r="H117" s="69"/>
      <c r="I117" s="70"/>
      <c r="J117" s="70"/>
      <c r="K117" s="34" t="s">
        <v>65</v>
      </c>
      <c r="L117" s="77">
        <v>117</v>
      </c>
      <c r="M117" s="77"/>
      <c r="N117" s="72"/>
      <c r="O117" s="79" t="s">
        <v>176</v>
      </c>
      <c r="P117" s="81">
        <v>43632.639652777776</v>
      </c>
      <c r="Q117" s="79" t="s">
        <v>382</v>
      </c>
      <c r="R117" s="79"/>
      <c r="S117" s="79"/>
      <c r="T117" s="79" t="s">
        <v>476</v>
      </c>
      <c r="U117" s="82" t="s">
        <v>505</v>
      </c>
      <c r="V117" s="82" t="s">
        <v>505</v>
      </c>
      <c r="W117" s="81">
        <v>43632.639652777776</v>
      </c>
      <c r="X117" s="82" t="s">
        <v>635</v>
      </c>
      <c r="Y117" s="79"/>
      <c r="Z117" s="79"/>
      <c r="AA117" s="85" t="s">
        <v>719</v>
      </c>
      <c r="AB117" s="79"/>
      <c r="AC117" s="79" t="b">
        <v>0</v>
      </c>
      <c r="AD117" s="79">
        <v>1</v>
      </c>
      <c r="AE117" s="85" t="s">
        <v>727</v>
      </c>
      <c r="AF117" s="79" t="b">
        <v>0</v>
      </c>
      <c r="AG117" s="79" t="s">
        <v>732</v>
      </c>
      <c r="AH117" s="79"/>
      <c r="AI117" s="85" t="s">
        <v>727</v>
      </c>
      <c r="AJ117" s="79" t="b">
        <v>0</v>
      </c>
      <c r="AK117" s="79">
        <v>0</v>
      </c>
      <c r="AL117" s="85" t="s">
        <v>727</v>
      </c>
      <c r="AM117" s="79" t="s">
        <v>743</v>
      </c>
      <c r="AN117" s="79" t="b">
        <v>0</v>
      </c>
      <c r="AO117" s="85" t="s">
        <v>719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2</v>
      </c>
      <c r="BE117" s="49">
        <v>6.0606060606060606</v>
      </c>
      <c r="BF117" s="48">
        <v>4</v>
      </c>
      <c r="BG117" s="49">
        <v>12.121212121212121</v>
      </c>
      <c r="BH117" s="48">
        <v>0</v>
      </c>
      <c r="BI117" s="49">
        <v>0</v>
      </c>
      <c r="BJ117" s="48">
        <v>27</v>
      </c>
      <c r="BK117" s="49">
        <v>81.81818181818181</v>
      </c>
      <c r="BL117" s="48">
        <v>33</v>
      </c>
    </row>
    <row r="118" spans="1:64" ht="15">
      <c r="A118" s="64" t="s">
        <v>282</v>
      </c>
      <c r="B118" s="64" t="s">
        <v>282</v>
      </c>
      <c r="C118" s="65" t="s">
        <v>2312</v>
      </c>
      <c r="D118" s="66">
        <v>3</v>
      </c>
      <c r="E118" s="67" t="s">
        <v>132</v>
      </c>
      <c r="F118" s="68">
        <v>35</v>
      </c>
      <c r="G118" s="65"/>
      <c r="H118" s="69"/>
      <c r="I118" s="70"/>
      <c r="J118" s="70"/>
      <c r="K118" s="34" t="s">
        <v>65</v>
      </c>
      <c r="L118" s="77">
        <v>118</v>
      </c>
      <c r="M118" s="77"/>
      <c r="N118" s="72"/>
      <c r="O118" s="79" t="s">
        <v>176</v>
      </c>
      <c r="P118" s="81">
        <v>43410.36525462963</v>
      </c>
      <c r="Q118" s="79" t="s">
        <v>383</v>
      </c>
      <c r="R118" s="79" t="s">
        <v>409</v>
      </c>
      <c r="S118" s="79" t="s">
        <v>424</v>
      </c>
      <c r="T118" s="79" t="s">
        <v>426</v>
      </c>
      <c r="U118" s="82" t="s">
        <v>506</v>
      </c>
      <c r="V118" s="82" t="s">
        <v>506</v>
      </c>
      <c r="W118" s="81">
        <v>43410.36525462963</v>
      </c>
      <c r="X118" s="82" t="s">
        <v>636</v>
      </c>
      <c r="Y118" s="79"/>
      <c r="Z118" s="79"/>
      <c r="AA118" s="85" t="s">
        <v>720</v>
      </c>
      <c r="AB118" s="79"/>
      <c r="AC118" s="79" t="b">
        <v>0</v>
      </c>
      <c r="AD118" s="79">
        <v>17</v>
      </c>
      <c r="AE118" s="85" t="s">
        <v>727</v>
      </c>
      <c r="AF118" s="79" t="b">
        <v>0</v>
      </c>
      <c r="AG118" s="79" t="s">
        <v>732</v>
      </c>
      <c r="AH118" s="79"/>
      <c r="AI118" s="85" t="s">
        <v>727</v>
      </c>
      <c r="AJ118" s="79" t="b">
        <v>0</v>
      </c>
      <c r="AK118" s="79">
        <v>11</v>
      </c>
      <c r="AL118" s="85" t="s">
        <v>727</v>
      </c>
      <c r="AM118" s="79" t="s">
        <v>740</v>
      </c>
      <c r="AN118" s="79" t="b">
        <v>0</v>
      </c>
      <c r="AO118" s="85" t="s">
        <v>720</v>
      </c>
      <c r="AP118" s="79" t="s">
        <v>751</v>
      </c>
      <c r="AQ118" s="79">
        <v>0</v>
      </c>
      <c r="AR118" s="79">
        <v>0</v>
      </c>
      <c r="AS118" s="79"/>
      <c r="AT118" s="79"/>
      <c r="AU118" s="79"/>
      <c r="AV118" s="79"/>
      <c r="AW118" s="79"/>
      <c r="AX118" s="79"/>
      <c r="AY118" s="79"/>
      <c r="AZ118" s="79"/>
      <c r="BA118">
        <v>1</v>
      </c>
      <c r="BB118" s="78" t="str">
        <f>REPLACE(INDEX(GroupVertices[Group],MATCH(Edges[[#This Row],[Vertex 1]],GroupVertices[Vertex],0)),1,1,"")</f>
        <v>14</v>
      </c>
      <c r="BC118" s="78" t="str">
        <f>REPLACE(INDEX(GroupVertices[Group],MATCH(Edges[[#This Row],[Vertex 2]],GroupVertices[Vertex],0)),1,1,"")</f>
        <v>14</v>
      </c>
      <c r="BD118" s="48">
        <v>1</v>
      </c>
      <c r="BE118" s="49">
        <v>2.380952380952381</v>
      </c>
      <c r="BF118" s="48">
        <v>0</v>
      </c>
      <c r="BG118" s="49">
        <v>0</v>
      </c>
      <c r="BH118" s="48">
        <v>0</v>
      </c>
      <c r="BI118" s="49">
        <v>0</v>
      </c>
      <c r="BJ118" s="48">
        <v>41</v>
      </c>
      <c r="BK118" s="49">
        <v>97.61904761904762</v>
      </c>
      <c r="BL118" s="48">
        <v>42</v>
      </c>
    </row>
    <row r="119" spans="1:64" ht="15">
      <c r="A119" s="64" t="s">
        <v>283</v>
      </c>
      <c r="B119" s="64" t="s">
        <v>282</v>
      </c>
      <c r="C119" s="65" t="s">
        <v>2312</v>
      </c>
      <c r="D119" s="66">
        <v>3</v>
      </c>
      <c r="E119" s="67" t="s">
        <v>132</v>
      </c>
      <c r="F119" s="68">
        <v>35</v>
      </c>
      <c r="G119" s="65"/>
      <c r="H119" s="69"/>
      <c r="I119" s="70"/>
      <c r="J119" s="70"/>
      <c r="K119" s="34" t="s">
        <v>65</v>
      </c>
      <c r="L119" s="77">
        <v>119</v>
      </c>
      <c r="M119" s="77"/>
      <c r="N119" s="72"/>
      <c r="O119" s="79" t="s">
        <v>314</v>
      </c>
      <c r="P119" s="81">
        <v>43633.50829861111</v>
      </c>
      <c r="Q119" s="79" t="s">
        <v>384</v>
      </c>
      <c r="R119" s="79"/>
      <c r="S119" s="79"/>
      <c r="T119" s="79" t="s">
        <v>426</v>
      </c>
      <c r="U119" s="79"/>
      <c r="V119" s="82" t="s">
        <v>553</v>
      </c>
      <c r="W119" s="81">
        <v>43633.50829861111</v>
      </c>
      <c r="X119" s="82" t="s">
        <v>637</v>
      </c>
      <c r="Y119" s="79"/>
      <c r="Z119" s="79"/>
      <c r="AA119" s="85" t="s">
        <v>721</v>
      </c>
      <c r="AB119" s="79"/>
      <c r="AC119" s="79" t="b">
        <v>0</v>
      </c>
      <c r="AD119" s="79">
        <v>0</v>
      </c>
      <c r="AE119" s="85" t="s">
        <v>727</v>
      </c>
      <c r="AF119" s="79" t="b">
        <v>0</v>
      </c>
      <c r="AG119" s="79" t="s">
        <v>732</v>
      </c>
      <c r="AH119" s="79"/>
      <c r="AI119" s="85" t="s">
        <v>727</v>
      </c>
      <c r="AJ119" s="79" t="b">
        <v>0</v>
      </c>
      <c r="AK119" s="79">
        <v>11</v>
      </c>
      <c r="AL119" s="85" t="s">
        <v>720</v>
      </c>
      <c r="AM119" s="79" t="s">
        <v>740</v>
      </c>
      <c r="AN119" s="79" t="b">
        <v>0</v>
      </c>
      <c r="AO119" s="85" t="s">
        <v>720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14</v>
      </c>
      <c r="BC119" s="78" t="str">
        <f>REPLACE(INDEX(GroupVertices[Group],MATCH(Edges[[#This Row],[Vertex 2]],GroupVertices[Vertex],0)),1,1,"")</f>
        <v>14</v>
      </c>
      <c r="BD119" s="48">
        <v>0</v>
      </c>
      <c r="BE119" s="49">
        <v>0</v>
      </c>
      <c r="BF119" s="48">
        <v>0</v>
      </c>
      <c r="BG119" s="49">
        <v>0</v>
      </c>
      <c r="BH119" s="48">
        <v>0</v>
      </c>
      <c r="BI119" s="49">
        <v>0</v>
      </c>
      <c r="BJ119" s="48">
        <v>23</v>
      </c>
      <c r="BK119" s="49">
        <v>100</v>
      </c>
      <c r="BL119"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hyperlinks>
    <hyperlink ref="R10" r:id="rId1" display="https://www.banouto.info/article/culture/20190604-bnin-danses-nationales-tradi-univers-un-festival-des-tudiants-de-l-eace--suivre/"/>
    <hyperlink ref="R11" r:id="rId2" display="https://www.banouto.info/article/culture/20190604-bnin-danses-nationales-tradi-univers-un-festival-des-tudiants-de-l-eace--suivre/"/>
    <hyperlink ref="R12" r:id="rId3" display="https://www.banouto.info/article/culture/20190604-bnin-danses-nationales-tradi-univers-un-festival-des-tudiants-de-l-eace--suivre/"/>
    <hyperlink ref="R13" r:id="rId4" display="https://www.banouto.info/article/culture/20190604-bnin-danses-nationales-tradi-univers-un-festival-des-tudiants-de-l-eace--suivre/"/>
    <hyperlink ref="R14" r:id="rId5" display="https://www.banouto.info/article/culture/20190604-bnin-danses-nationales-tradi-univers-un-festival-des-tudiants-de-l-eace--suivre/"/>
    <hyperlink ref="R15" r:id="rId6" display="https://www.banouto.info/article/culture/20190604-bnin-danses-nationales-tradi-univers-un-festival-des-tudiants-de-l-eace--suivre/"/>
    <hyperlink ref="R16" r:id="rId7" display="https://www.banouto.info/article/culture/20190604-bnin-danses-nationales-tradi-univers-un-festival-des-tudiants-de-l-eace--suivre/"/>
    <hyperlink ref="R19" r:id="rId8" display="https://www.moncongo.com/announcement/uac-3"/>
    <hyperlink ref="R20" r:id="rId9" display="http://www.stickemup.store/"/>
    <hyperlink ref="R22" r:id="rId10" display="http://www.stickemup.store/"/>
    <hyperlink ref="R23" r:id="rId11" display="https://null-byte.wonderhowto.com/how-to/bypass-uac-escalate-privileges-windows-using-metasploit-0196076/"/>
    <hyperlink ref="R24" r:id="rId12" display="https://null-byte.wonderhowto.com/how-to/bypass-uac-escalate-privileges-windows-using-metasploit-0196076/?utm_medium=social&amp;utm_source=twitter&amp;utm_campaign=postfity&amp;utm_content=postfityf8968"/>
    <hyperlink ref="R26" r:id="rId13" display="https://www.ahorainformate.com/2019/06/05/fgr-lamenta-fallecimiento-de-sub-oficial-ejecutada-afuera-de-guarderia-del-issste/"/>
    <hyperlink ref="R33" r:id="rId14" display="https://medium.com/tenable-techblog/uac-bypass-by-mocking-trusted-directories-24a96675f6e"/>
    <hyperlink ref="R40" r:id="rId15" display="https://www.banouto.info/article/securite%20humaine/20190605-bnin-affaire-cames-topanou-salami-koroko-devant-les-tribunaux/"/>
    <hyperlink ref="R41" r:id="rId16" display="https://www.banouto.info/article/securite%20humaine/20190607-bnin-affaire-cames-le-procs-opposant-topanou--salami-kokoroko-renvoy/"/>
    <hyperlink ref="R52" r:id="rId17" display="http://www.americanbar.org/content/dam/aba/administrative/probono_public_service/ican/cila-probar-volunteer-flyer-v2.pdf"/>
    <hyperlink ref="R54" r:id="rId18" display="https://www.instagram.com/doom_collector/p/BydorSsgfJc/?igshid=18jpjjha3w424"/>
    <hyperlink ref="R55" r:id="rId19" display="https://www.iamellencooper.com/"/>
    <hyperlink ref="R66" r:id="rId20" display="https://www.instagram.com/p/ByhF5Hvj4uP434H2ZADkiXwP8V2lo5d9o9quwI0/?igshid=1i1hwxbwjkxr8"/>
    <hyperlink ref="R68" r:id="rId21" display="https://kb.policypak.com/kb/article/175-installing-applicationsandpreconfiguredrules"/>
    <hyperlink ref="R72" r:id="rId22" display="https://www.instagram.com/p/Bykn6IznLV0/?igshid=1u5pm502mgvrz"/>
    <hyperlink ref="R73" r:id="rId23" display="https://www.instagram.com/p/Bykn6IznLV0/?igshid=tt0kw6n5j11a"/>
    <hyperlink ref="R75" r:id="rId24" display="https://www.webpals.com/mobile/google-uac-best-practices/"/>
    <hyperlink ref="R77" r:id="rId25" display="https://www.theasoproject.com/blog/choosing-assets-for-your-uac-campaigns/?src=tw"/>
    <hyperlink ref="R93" r:id="rId26" display="http://src.bna.com/I3P"/>
    <hyperlink ref="R95" r:id="rId27" display="http://src.bna.com/I3P"/>
    <hyperlink ref="R113" r:id="rId28" display="https://www.instagram.com/p/ByvJpmPDkI1/?igshid=1gyd57i6c4kb5"/>
    <hyperlink ref="R114" r:id="rId29" display="https://www.instagram.com/p/ByvU-u1D118/?igshid=22qbrv9wptyz"/>
    <hyperlink ref="R115" r:id="rId30" display="https://www.instagram.com/p/Byvb1IxDxjA/?igshid=fdupmlq4g0ph"/>
    <hyperlink ref="R116" r:id="rId31" display="https://www.instagram.com/p/ByvtVM2jzei/?igshid=rgwo8k3p5zzl"/>
    <hyperlink ref="U17" r:id="rId32" display="https://pbs.twimg.com/media/D8Oyb07V4AIVYCR.jpg"/>
    <hyperlink ref="U18" r:id="rId33" display="https://pbs.twimg.com/ext_tw_video_thumb/1135982981279961088/pu/img/_KbTZZPkz7JTBZ7s.jpg"/>
    <hyperlink ref="U19" r:id="rId34" display="https://pbs.twimg.com/media/D8Sv5rtXUAAa1cl.jpg"/>
    <hyperlink ref="U26" r:id="rId35" display="https://pbs.twimg.com/media/D8U73B7VUAAdsnz.png"/>
    <hyperlink ref="U36" r:id="rId36" display="https://pbs.twimg.com/media/D8XUlROXYAUiJ7A.jpg"/>
    <hyperlink ref="U38" r:id="rId37" display="https://pbs.twimg.com/media/D8aGf67XkAAM7zv.jpg"/>
    <hyperlink ref="U44" r:id="rId38" display="https://pbs.twimg.com/media/D8Y-GgcWsAEuiiA.jpg"/>
    <hyperlink ref="U47" r:id="rId39" display="https://pbs.twimg.com/media/D8d1vcDXoAEUctv.jpg"/>
    <hyperlink ref="U53" r:id="rId40" display="https://pbs.twimg.com/media/D8ga1J2XYAAnSzY.jpg"/>
    <hyperlink ref="U55" r:id="rId41" display="https://pbs.twimg.com/ext_tw_video_thumb/1137494571376660488/pu/img/wnxJ3GEa7sWlQ15u.jpg"/>
    <hyperlink ref="U58" r:id="rId42" display="https://pbs.twimg.com/media/D8dbLcrX4AEHCbC.jpg"/>
    <hyperlink ref="U63" r:id="rId43" display="https://pbs.twimg.com/media/D8dUtyKXUAEOZMS.jpg"/>
    <hyperlink ref="U70" r:id="rId44" display="https://pbs.twimg.com/media/D7vqtCfUYAEINei.jpg"/>
    <hyperlink ref="U74" r:id="rId45" display="https://pbs.twimg.com/media/D8yXqEtWkAEiNF0.jpg"/>
    <hyperlink ref="U76" r:id="rId46" display="https://pbs.twimg.com/media/D8zUAOaXoAACgnb.jpg"/>
    <hyperlink ref="U77" r:id="rId47" display="https://pbs.twimg.com/media/D8z0Wz8W4AIqg2p.jpg"/>
    <hyperlink ref="U81" r:id="rId48" display="https://pbs.twimg.com/media/D8OaVjcUIAMm0rp.jpg"/>
    <hyperlink ref="U82" r:id="rId49" display="https://pbs.twimg.com/media/D8OaZLPXkAAO0IS.jpg"/>
    <hyperlink ref="U83" r:id="rId50" display="https://pbs.twimg.com/media/D83thIfX4AUmvdD.jpg"/>
    <hyperlink ref="U84" r:id="rId51" display="https://pbs.twimg.com/media/D84jdsUXoAISnwq.jpg"/>
    <hyperlink ref="U85" r:id="rId52" display="https://pbs.twimg.com/media/D85Ey1yWwAEIlQx.jpg"/>
    <hyperlink ref="U86" r:id="rId53" display="https://pbs.twimg.com/media/D85Ey1yWwAEIlQx.jpg"/>
    <hyperlink ref="U87" r:id="rId54" display="https://pbs.twimg.com/media/D85Ey1yWwAEIlQx.jpg"/>
    <hyperlink ref="U88" r:id="rId55" display="https://pbs.twimg.com/media/D85Ey1yWwAEIlQx.jpg"/>
    <hyperlink ref="U89" r:id="rId56" display="https://pbs.twimg.com/media/D85Ey1yWwAEIlQx.jpg"/>
    <hyperlink ref="U93" r:id="rId57" display="https://pbs.twimg.com/media/D85tPTmWwAAvYJE.png"/>
    <hyperlink ref="U95" r:id="rId58" display="https://pbs.twimg.com/media/D85tPTmWwAAvYJE.png"/>
    <hyperlink ref="U98" r:id="rId59" display="https://pbs.twimg.com/media/D88BZUPW4AUf4Df.jpg"/>
    <hyperlink ref="U99" r:id="rId60" display="https://pbs.twimg.com/media/D88BZUPW4AUf4Df.jpg"/>
    <hyperlink ref="U100" r:id="rId61" display="https://pbs.twimg.com/media/D88BZUPW4AUf4Df.jpg"/>
    <hyperlink ref="U102" r:id="rId62" display="https://pbs.twimg.com/media/D88HeLtWwAANdHE.jpg"/>
    <hyperlink ref="U103" r:id="rId63" display="https://pbs.twimg.com/media/D88MvvfXsAAZe3u.jpg"/>
    <hyperlink ref="U104" r:id="rId64" display="https://pbs.twimg.com/media/D88VEyVXUAEHjPk.jpg"/>
    <hyperlink ref="U106" r:id="rId65" display="https://pbs.twimg.com/media/D9BL55fWkAMgrAZ.jpg"/>
    <hyperlink ref="U107" r:id="rId66" display="https://pbs.twimg.com/media/D9BL55fWkAMgrAZ.jpg"/>
    <hyperlink ref="U108" r:id="rId67" display="https://pbs.twimg.com/media/D9BL55fWkAMgrAZ.jpg"/>
    <hyperlink ref="U112" r:id="rId68" display="https://pbs.twimg.com/media/D9EChotVUAANsAn.jpg"/>
    <hyperlink ref="U117" r:id="rId69" display="https://pbs.twimg.com/media/D9MU6i9XYAM2ef9.jpg"/>
    <hyperlink ref="U118" r:id="rId70" display="https://pbs.twimg.com/media/DrTpK2UWwAA3ly8.jpg"/>
    <hyperlink ref="V3" r:id="rId71" display="http://pbs.twimg.com/profile_images/682457949202198528/jeebXkSM_normal.png"/>
    <hyperlink ref="V4" r:id="rId72" display="http://pbs.twimg.com/profile_images/682457949202198528/jeebXkSM_normal.png"/>
    <hyperlink ref="V5" r:id="rId73" display="http://pbs.twimg.com/profile_images/682457949202198528/jeebXkSM_normal.png"/>
    <hyperlink ref="V6" r:id="rId74" display="http://pbs.twimg.com/profile_images/682457949202198528/jeebXkSM_normal.png"/>
    <hyperlink ref="V7" r:id="rId75" display="http://pbs.twimg.com/profile_images/682457949202198528/jeebXkSM_normal.png"/>
    <hyperlink ref="V8" r:id="rId76" display="http://pbs.twimg.com/profile_images/682457949202198528/jeebXkSM_normal.png"/>
    <hyperlink ref="V9" r:id="rId77" display="http://pbs.twimg.com/profile_images/682457949202198528/jeebXkSM_normal.png"/>
    <hyperlink ref="V10" r:id="rId78" display="http://pbs.twimg.com/profile_images/662400467276812288/JJkBT_8s_normal.jpg"/>
    <hyperlink ref="V11" r:id="rId79" display="http://pbs.twimg.com/profile_images/662400467276812288/JJkBT_8s_normal.jpg"/>
    <hyperlink ref="V12" r:id="rId80" display="http://pbs.twimg.com/profile_images/662400467276812288/JJkBT_8s_normal.jpg"/>
    <hyperlink ref="V13" r:id="rId81" display="http://pbs.twimg.com/profile_images/662400467276812288/JJkBT_8s_normal.jpg"/>
    <hyperlink ref="V14" r:id="rId82" display="http://pbs.twimg.com/profile_images/662400467276812288/JJkBT_8s_normal.jpg"/>
    <hyperlink ref="V15" r:id="rId83" display="http://pbs.twimg.com/profile_images/662400467276812288/JJkBT_8s_normal.jpg"/>
    <hyperlink ref="V16" r:id="rId84" display="http://pbs.twimg.com/profile_images/662400467276812288/JJkBT_8s_normal.jpg"/>
    <hyperlink ref="V17" r:id="rId85" display="https://pbs.twimg.com/media/D8Oyb07V4AIVYCR.jpg"/>
    <hyperlink ref="V18" r:id="rId86" display="https://pbs.twimg.com/ext_tw_video_thumb/1135982981279961088/pu/img/_KbTZZPkz7JTBZ7s.jpg"/>
    <hyperlink ref="V19" r:id="rId87" display="https://pbs.twimg.com/media/D8Sv5rtXUAAa1cl.jpg"/>
    <hyperlink ref="V20" r:id="rId88" display="http://pbs.twimg.com/profile_images/1054759639026491392/Dij4Ldgz_normal.jpg"/>
    <hyperlink ref="V21" r:id="rId89" display="http://pbs.twimg.com/profile_images/1084899694877253633/t5ndh0Ga_normal.jpg"/>
    <hyperlink ref="V22" r:id="rId90" display="http://pbs.twimg.com/profile_images/1133089178198138880/tek_Z7MZ_normal.png"/>
    <hyperlink ref="V23" r:id="rId91" display="http://pbs.twimg.com/profile_images/858762561004634112/QKrnif1X_normal.jpg"/>
    <hyperlink ref="V24" r:id="rId92" display="http://pbs.twimg.com/profile_images/378800000480784583/735927632e46db966519d6342e6d0f04_normal.png"/>
    <hyperlink ref="V25" r:id="rId93" display="http://abs.twimg.com/sticky/default_profile_images/default_profile_normal.png"/>
    <hyperlink ref="V26" r:id="rId94" display="https://pbs.twimg.com/media/D8U73B7VUAAdsnz.png"/>
    <hyperlink ref="V27" r:id="rId95" display="http://pbs.twimg.com/profile_images/1103160170069327873/b0TmHGMZ_normal.jpg"/>
    <hyperlink ref="V28" r:id="rId96" display="http://pbs.twimg.com/profile_images/1111002360829145090/Z1fPXhB7_normal.png"/>
    <hyperlink ref="V29" r:id="rId97" display="http://pbs.twimg.com/profile_images/1078312590936363008/qobdJTw2_normal.jpg"/>
    <hyperlink ref="V30" r:id="rId98" display="http://pbs.twimg.com/profile_images/659458928791556097/9dBpOa28_normal.jpg"/>
    <hyperlink ref="V31" r:id="rId99" display="http://pbs.twimg.com/profile_images/810932589238358018/l1nnm2En_normal.jpg"/>
    <hyperlink ref="V32" r:id="rId100" display="http://pbs.twimg.com/profile_images/737734626576207873/vwa-r8gW_normal.jpg"/>
    <hyperlink ref="V33" r:id="rId101" display="http://pbs.twimg.com/profile_images/1134568477140893696/_ENisHzy_normal.jpg"/>
    <hyperlink ref="V34" r:id="rId102" display="http://pbs.twimg.com/profile_images/521951002455330817/KniHcFjt_normal.jpeg"/>
    <hyperlink ref="V35" r:id="rId103" display="http://pbs.twimg.com/profile_images/521951002455330817/KniHcFjt_normal.jpeg"/>
    <hyperlink ref="V36" r:id="rId104" display="https://pbs.twimg.com/media/D8XUlROXYAUiJ7A.jpg"/>
    <hyperlink ref="V37" r:id="rId105" display="http://pbs.twimg.com/profile_images/2201817545/Aline_Reiniche_photo_normal.JPG"/>
    <hyperlink ref="V38" r:id="rId106" display="https://pbs.twimg.com/media/D8aGf67XkAAM7zv.jpg"/>
    <hyperlink ref="V39" r:id="rId107" display="http://pbs.twimg.com/profile_images/1000871166213545984/giI92XpU_normal.jpg"/>
    <hyperlink ref="V40" r:id="rId108" display="http://pbs.twimg.com/profile_images/883787806727782400/cmjxSR9T_normal.jpg"/>
    <hyperlink ref="V41" r:id="rId109" display="http://pbs.twimg.com/profile_images/1115549118238216192/W7Jg0WP__normal.png"/>
    <hyperlink ref="V42" r:id="rId110" display="http://pbs.twimg.com/profile_images/1003227889763004416/ya_cjzAV_normal.jpg"/>
    <hyperlink ref="V43" r:id="rId111" display="http://pbs.twimg.com/profile_images/1003227889763004416/ya_cjzAV_normal.jpg"/>
    <hyperlink ref="V44" r:id="rId112" display="https://pbs.twimg.com/media/D8Y-GgcWsAEuiiA.jpg"/>
    <hyperlink ref="V45" r:id="rId113" display="http://pbs.twimg.com/profile_images/990925995703185408/mBQ9-_np_normal.jpg"/>
    <hyperlink ref="V46" r:id="rId114" display="http://pbs.twimg.com/profile_images/990925995703185408/mBQ9-_np_normal.jpg"/>
    <hyperlink ref="V47" r:id="rId115" display="https://pbs.twimg.com/media/D8d1vcDXoAEUctv.jpg"/>
    <hyperlink ref="V48" r:id="rId116" display="http://pbs.twimg.com/profile_images/994990855982329856/7gMOomil_normal.jpg"/>
    <hyperlink ref="V49" r:id="rId117" display="http://pbs.twimg.com/profile_images/994990855982329856/7gMOomil_normal.jpg"/>
    <hyperlink ref="V50" r:id="rId118" display="http://pbs.twimg.com/profile_images/987187056714698752/TZfstHFo_normal.jpg"/>
    <hyperlink ref="V51" r:id="rId119" display="http://pbs.twimg.com/profile_images/987187056714698752/TZfstHFo_normal.jpg"/>
    <hyperlink ref="V52" r:id="rId120" display="http://pbs.twimg.com/profile_images/2670557334/68dc0cafa15441eaa151f531216af36e_normal.jpeg"/>
    <hyperlink ref="V53" r:id="rId121" display="https://pbs.twimg.com/media/D8ga1J2XYAAnSzY.jpg"/>
    <hyperlink ref="V54" r:id="rId122" display="http://pbs.twimg.com/profile_images/3640096338/0b2ddc617722ef569a12e03300f3cf86_normal.png"/>
    <hyperlink ref="V55" r:id="rId123" display="https://pbs.twimg.com/ext_tw_video_thumb/1137494571376660488/pu/img/wnxJ3GEa7sWlQ15u.jpg"/>
    <hyperlink ref="V56" r:id="rId124" display="http://pbs.twimg.com/profile_images/886283178071207936/yXGShtXO_normal.jpg"/>
    <hyperlink ref="V57" r:id="rId125" display="http://pbs.twimg.com/profile_images/886283178071207936/yXGShtXO_normal.jpg"/>
    <hyperlink ref="V58" r:id="rId126" display="https://pbs.twimg.com/media/D8dbLcrX4AEHCbC.jpg"/>
    <hyperlink ref="V59" r:id="rId127" display="http://pbs.twimg.com/profile_images/866021782737780736/bMdZWls3_normal.jpg"/>
    <hyperlink ref="V60" r:id="rId128" display="http://pbs.twimg.com/profile_images/866021782737780736/bMdZWls3_normal.jpg"/>
    <hyperlink ref="V61" r:id="rId129" display="http://pbs.twimg.com/profile_images/866021782737780736/bMdZWls3_normal.jpg"/>
    <hyperlink ref="V62" r:id="rId130" display="http://pbs.twimg.com/profile_images/866021782737780736/bMdZWls3_normal.jpg"/>
    <hyperlink ref="V63" r:id="rId131" display="https://pbs.twimg.com/media/D8dUtyKXUAEOZMS.jpg"/>
    <hyperlink ref="V64" r:id="rId132" display="http://pbs.twimg.com/profile_images/1125474102683348992/Y0ydyHCv_normal.jpg"/>
    <hyperlink ref="V65" r:id="rId133" display="http://pbs.twimg.com/profile_images/1125474102683348992/Y0ydyHCv_normal.jpg"/>
    <hyperlink ref="V66" r:id="rId134" display="http://pbs.twimg.com/profile_images/1068999840917540869/6KSF_-f6_normal.jpg"/>
    <hyperlink ref="V67" r:id="rId135" display="http://pbs.twimg.com/profile_images/359415803/youtube-moskowitz_normal.gif"/>
    <hyperlink ref="V68" r:id="rId136" display="http://pbs.twimg.com/profile_images/900568192640323584/98C5pgAe_normal.jpg"/>
    <hyperlink ref="V69" r:id="rId137" display="http://pbs.twimg.com/profile_images/666302256854269952/D8yfNrEN_normal.png"/>
    <hyperlink ref="V70" r:id="rId138" display="https://pbs.twimg.com/media/D7vqtCfUYAEINei.jpg"/>
    <hyperlink ref="V71" r:id="rId139" display="http://pbs.twimg.com/profile_images/1078718319459532801/V0FvvqRx_normal.jpg"/>
    <hyperlink ref="V72" r:id="rId140" display="http://pbs.twimg.com/profile_images/1001520799403167749/HMm1ll1B_normal.jpg"/>
    <hyperlink ref="V73" r:id="rId141" display="http://pbs.twimg.com/profile_images/1001520799403167749/HMm1ll1B_normal.jpg"/>
    <hyperlink ref="V74" r:id="rId142" display="https://pbs.twimg.com/media/D8yXqEtWkAEiNF0.jpg"/>
    <hyperlink ref="V75" r:id="rId143" display="http://pbs.twimg.com/profile_images/992019361316720641/3-FsbwNY_normal.jpg"/>
    <hyperlink ref="V76" r:id="rId144" display="https://pbs.twimg.com/media/D8zUAOaXoAACgnb.jpg"/>
    <hyperlink ref="V77" r:id="rId145" display="https://pbs.twimg.com/media/D8z0Wz8W4AIqg2p.jpg"/>
    <hyperlink ref="V78" r:id="rId146" display="http://pbs.twimg.com/profile_images/720526895285145601/QnCGsRbz_normal.jpg"/>
    <hyperlink ref="V79" r:id="rId147" display="http://pbs.twimg.com/profile_images/950970880/pink_flowers_-_pionies_normal.jpg"/>
    <hyperlink ref="V80" r:id="rId148" display="http://pbs.twimg.com/profile_images/795655463647920128/82hQv4Bk_normal.jpg"/>
    <hyperlink ref="V81" r:id="rId149" display="https://pbs.twimg.com/media/D8OaVjcUIAMm0rp.jpg"/>
    <hyperlink ref="V82" r:id="rId150" display="https://pbs.twimg.com/media/D8OaZLPXkAAO0IS.jpg"/>
    <hyperlink ref="V83" r:id="rId151" display="https://pbs.twimg.com/media/D83thIfX4AUmvdD.jpg"/>
    <hyperlink ref="V84" r:id="rId152" display="https://pbs.twimg.com/media/D84jdsUXoAISnwq.jpg"/>
    <hyperlink ref="V85" r:id="rId153" display="https://pbs.twimg.com/media/D85Ey1yWwAEIlQx.jpg"/>
    <hyperlink ref="V86" r:id="rId154" display="https://pbs.twimg.com/media/D85Ey1yWwAEIlQx.jpg"/>
    <hyperlink ref="V87" r:id="rId155" display="https://pbs.twimg.com/media/D85Ey1yWwAEIlQx.jpg"/>
    <hyperlink ref="V88" r:id="rId156" display="https://pbs.twimg.com/media/D85Ey1yWwAEIlQx.jpg"/>
    <hyperlink ref="V89" r:id="rId157" display="https://pbs.twimg.com/media/D85Ey1yWwAEIlQx.jpg"/>
    <hyperlink ref="V90" r:id="rId158" display="http://pbs.twimg.com/profile_images/1106604735082254337/8KA-mbkP_normal.png"/>
    <hyperlink ref="V91" r:id="rId159" display="http://pbs.twimg.com/profile_images/1106604735082254337/8KA-mbkP_normal.png"/>
    <hyperlink ref="V92" r:id="rId160" display="http://pbs.twimg.com/profile_images/1106604735082254337/8KA-mbkP_normal.png"/>
    <hyperlink ref="V93" r:id="rId161" display="https://pbs.twimg.com/media/D85tPTmWwAAvYJE.png"/>
    <hyperlink ref="V94" r:id="rId162" display="http://pbs.twimg.com/profile_images/378800000660333340/947d1e7d8749f240207f6e07b8e70295_normal.jpeg"/>
    <hyperlink ref="V95" r:id="rId163" display="https://pbs.twimg.com/media/D85tPTmWwAAvYJE.png"/>
    <hyperlink ref="V96" r:id="rId164" display="http://pbs.twimg.com/profile_images/378800000660333340/947d1e7d8749f240207f6e07b8e70295_normal.jpeg"/>
    <hyperlink ref="V97" r:id="rId165" display="http://pbs.twimg.com/profile_images/378800000660333340/947d1e7d8749f240207f6e07b8e70295_normal.jpeg"/>
    <hyperlink ref="V98" r:id="rId166" display="https://pbs.twimg.com/media/D88BZUPW4AUf4Df.jpg"/>
    <hyperlink ref="V99" r:id="rId167" display="https://pbs.twimg.com/media/D88BZUPW4AUf4Df.jpg"/>
    <hyperlink ref="V100" r:id="rId168" display="https://pbs.twimg.com/media/D88BZUPW4AUf4Df.jpg"/>
    <hyperlink ref="V101" r:id="rId169" display="http://pbs.twimg.com/profile_images/838189113664679936/gAG-k6ds_normal.jpg"/>
    <hyperlink ref="V102" r:id="rId170" display="https://pbs.twimg.com/media/D88HeLtWwAANdHE.jpg"/>
    <hyperlink ref="V103" r:id="rId171" display="https://pbs.twimg.com/media/D88MvvfXsAAZe3u.jpg"/>
    <hyperlink ref="V104" r:id="rId172" display="https://pbs.twimg.com/media/D88VEyVXUAEHjPk.jpg"/>
    <hyperlink ref="V105" r:id="rId173" display="http://pbs.twimg.com/profile_images/509985124591468544/V95Td3ZK_normal.jpeg"/>
    <hyperlink ref="V106" r:id="rId174" display="https://pbs.twimg.com/media/D9BL55fWkAMgrAZ.jpg"/>
    <hyperlink ref="V107" r:id="rId175" display="https://pbs.twimg.com/media/D9BL55fWkAMgrAZ.jpg"/>
    <hyperlink ref="V108" r:id="rId176" display="https://pbs.twimg.com/media/D9BL55fWkAMgrAZ.jpg"/>
    <hyperlink ref="V109" r:id="rId177" display="http://pbs.twimg.com/profile_images/1477223829/logo_rod__CST_normal.jpg"/>
    <hyperlink ref="V110" r:id="rId178" display="http://pbs.twimg.com/profile_images/919228101325938689/ms3JOnnw_normal.jpg"/>
    <hyperlink ref="V111" r:id="rId179" display="http://abs.twimg.com/sticky/default_profile_images/default_profile_normal.png"/>
    <hyperlink ref="V112" r:id="rId180" display="https://pbs.twimg.com/media/D9EChotVUAANsAn.jpg"/>
    <hyperlink ref="V113" r:id="rId181" display="http://pbs.twimg.com/profile_images/706194752283275264/ONxgrTjs_normal.jpg"/>
    <hyperlink ref="V114" r:id="rId182" display="http://pbs.twimg.com/profile_images/706194752283275264/ONxgrTjs_normal.jpg"/>
    <hyperlink ref="V115" r:id="rId183" display="http://pbs.twimg.com/profile_images/706194752283275264/ONxgrTjs_normal.jpg"/>
    <hyperlink ref="V116" r:id="rId184" display="http://pbs.twimg.com/profile_images/706194752283275264/ONxgrTjs_normal.jpg"/>
    <hyperlink ref="V117" r:id="rId185" display="https://pbs.twimg.com/media/D9MU6i9XYAM2ef9.jpg"/>
    <hyperlink ref="V118" r:id="rId186" display="https://pbs.twimg.com/media/DrTpK2UWwAA3ly8.jpg"/>
    <hyperlink ref="V119" r:id="rId187" display="http://pbs.twimg.com/profile_images/840245904607129600/ufWh30pd_normal.jpg"/>
    <hyperlink ref="X3" r:id="rId188" display="https://twitter.com/#!/realityinaction/status/1135821041396326400"/>
    <hyperlink ref="X4" r:id="rId189" display="https://twitter.com/#!/realityinaction/status/1135821041396326400"/>
    <hyperlink ref="X5" r:id="rId190" display="https://twitter.com/#!/realityinaction/status/1135894866423103493"/>
    <hyperlink ref="X6" r:id="rId191" display="https://twitter.com/#!/realityinaction/status/1135821041396326400"/>
    <hyperlink ref="X7" r:id="rId192" display="https://twitter.com/#!/realityinaction/status/1135894866423103493"/>
    <hyperlink ref="X8" r:id="rId193" display="https://twitter.com/#!/realityinaction/status/1135821041396326400"/>
    <hyperlink ref="X9" r:id="rId194" display="https://twitter.com/#!/realityinaction/status/1135894866423103493"/>
    <hyperlink ref="X10" r:id="rId195" display="https://twitter.com/#!/ribolivier/status/1135913001008021505"/>
    <hyperlink ref="X11" r:id="rId196" display="https://twitter.com/#!/ribolivier/status/1135913001008021505"/>
    <hyperlink ref="X12" r:id="rId197" display="https://twitter.com/#!/ribolivier/status/1135913001008021505"/>
    <hyperlink ref="X13" r:id="rId198" display="https://twitter.com/#!/ribolivier/status/1135913001008021505"/>
    <hyperlink ref="X14" r:id="rId199" display="https://twitter.com/#!/ribolivier/status/1135913001008021505"/>
    <hyperlink ref="X15" r:id="rId200" display="https://twitter.com/#!/ribolivier/status/1135913001008021505"/>
    <hyperlink ref="X16" r:id="rId201" display="https://twitter.com/#!/ribolivier/status/1135913001008021505"/>
    <hyperlink ref="X17" r:id="rId202" display="https://twitter.com/#!/astrofiqhclub/status/1135947749487067136"/>
    <hyperlink ref="X18" r:id="rId203" display="https://twitter.com/#!/haydenarenasto1/status/1135984051972661248"/>
    <hyperlink ref="X19" r:id="rId204" display="https://twitter.com/#!/moncongordc/status/1136226413357522946"/>
    <hyperlink ref="X20" r:id="rId205" display="https://twitter.com/#!/shaynestatic/status/1136247329470787585"/>
    <hyperlink ref="X21" r:id="rId206" display="https://twitter.com/#!/stickemup_uk/status/1136189301023268864"/>
    <hyperlink ref="X22" r:id="rId207" display="https://twitter.com/#!/gamingcomhelper/status/1136249030873403392"/>
    <hyperlink ref="X23" r:id="rId208" display="https://twitter.com/#!/renerobichaud/status/1136256592234635269"/>
    <hyperlink ref="X24" r:id="rId209" display="https://twitter.com/#!/ceptbiro/status/1136256607292219397"/>
    <hyperlink ref="X25" r:id="rId210" display="https://twitter.com/#!/danandtami/status/1136283513395777537"/>
    <hyperlink ref="X26" r:id="rId211" display="https://twitter.com/#!/codigo_tlaxcala/status/1136380299254722560"/>
    <hyperlink ref="X27" r:id="rId212" display="https://twitter.com/#!/coloncjc/status/1136433433029332993"/>
    <hyperlink ref="X28" r:id="rId213" display="https://twitter.com/#!/mmarketingit/status/1136550837155782657"/>
    <hyperlink ref="X29" r:id="rId214" display="https://twitter.com/#!/peggyanne/status/1136552016392654849"/>
    <hyperlink ref="X30" r:id="rId215" display="https://twitter.com/#!/stefanbielau/status/1136556131785105408"/>
    <hyperlink ref="X31" r:id="rId216" display="https://twitter.com/#!/rl_bln/status/1136603555488587776"/>
    <hyperlink ref="X32" r:id="rId217" display="https://twitter.com/#!/thomasbcn/status/1136604012327972864"/>
    <hyperlink ref="X33" r:id="rId218" display="https://twitter.com/#!/tenablesecurity/status/1060890223838683136"/>
    <hyperlink ref="X34" r:id="rId219" display="https://twitter.com/#!/anopke254/status/1136629014012092416"/>
    <hyperlink ref="X35" r:id="rId220" display="https://twitter.com/#!/anopke254/status/1136629014012092416"/>
    <hyperlink ref="X36" r:id="rId221" display="https://twitter.com/#!/lorydoc87/status/1136548224523755520"/>
    <hyperlink ref="X37" r:id="rId222" display="https://twitter.com/#!/alinereiniche/status/1136734426292002816"/>
    <hyperlink ref="X38" r:id="rId223" display="https://twitter.com/#!/afoutoug/status/1136744704836608013"/>
    <hyperlink ref="X39" r:id="rId224" display="https://twitter.com/#!/fabiodoun/status/1136748038138077194"/>
    <hyperlink ref="X40" r:id="rId225" display="https://twitter.com/#!/banoutobenin/status/1136364205152657409"/>
    <hyperlink ref="X41" r:id="rId226" display="https://twitter.com/#!/kingyherve/status/1136954809460973574"/>
    <hyperlink ref="X42" r:id="rId227" display="https://twitter.com/#!/bachllenas/status/1136975595567550465"/>
    <hyperlink ref="X43" r:id="rId228" display="https://twitter.com/#!/bachllenas/status/1136975595567550465"/>
    <hyperlink ref="X44" r:id="rId229" display="https://twitter.com/#!/capsbesq/status/1136664245670690820"/>
    <hyperlink ref="X45" r:id="rId230" display="https://twitter.com/#!/lbalcell19741/status/1136993605917335552"/>
    <hyperlink ref="X46" r:id="rId231" display="https://twitter.com/#!/lbalcell19741/status/1136993605917335552"/>
    <hyperlink ref="X47" r:id="rId232" display="https://twitter.com/#!/thjodbjorn/status/1137006955212484608"/>
    <hyperlink ref="X48" r:id="rId233" display="https://twitter.com/#!/criscolungo/status/1137050076403118086"/>
    <hyperlink ref="X49" r:id="rId234" display="https://twitter.com/#!/criscolungo/status/1137050076403118086"/>
    <hyperlink ref="X50" r:id="rId235" display="https://twitter.com/#!/mireiasansc/status/1137054247764332545"/>
    <hyperlink ref="X51" r:id="rId236" display="https://twitter.com/#!/mireiasansc/status/1137054247764332545"/>
    <hyperlink ref="X52" r:id="rId237" display="https://twitter.com/#!/wljones99/status/1137103004073713664"/>
    <hyperlink ref="X53" r:id="rId238" display="https://twitter.com/#!/carlosramosmeza/status/1137188426183315458"/>
    <hyperlink ref="X54" r:id="rId239" display="https://twitter.com/#!/doom_collector/status/1137464171136716801"/>
    <hyperlink ref="X55" r:id="rId240" display="https://twitter.com/#!/doublement/status/1137494623482458112"/>
    <hyperlink ref="X56" r:id="rId241" display="https://twitter.com/#!/hufmc/status/1137658705154138114"/>
    <hyperlink ref="X57" r:id="rId242" display="https://twitter.com/#!/hufmc/status/1137658705154138114"/>
    <hyperlink ref="X58" r:id="rId243" display="https://twitter.com/#!/capsbesq/status/1136977696561516545"/>
    <hyperlink ref="X59" r:id="rId244" display="https://twitter.com/#!/finestresmarisa/status/1137726871850934273"/>
    <hyperlink ref="X60" r:id="rId245" display="https://twitter.com/#!/finestresmarisa/status/1137726825512218624"/>
    <hyperlink ref="X61" r:id="rId246" display="https://twitter.com/#!/finestresmarisa/status/1137726825512218624"/>
    <hyperlink ref="X62" r:id="rId247" display="https://twitter.com/#!/finestresmarisa/status/1137726871850934273"/>
    <hyperlink ref="X63" r:id="rId248" display="https://twitter.com/#!/capsbesq/status/1136970583365902338"/>
    <hyperlink ref="X64" r:id="rId249" display="https://twitter.com/#!/patriciamov/status/1137769905770700801"/>
    <hyperlink ref="X65" r:id="rId250" display="https://twitter.com/#!/patriciamov/status/1137769905770700801"/>
    <hyperlink ref="X66" r:id="rId251" display="https://twitter.com/#!/sahori_anaheli/status/1137950629169651712"/>
    <hyperlink ref="X67" r:id="rId252" display="https://twitter.com/#!/jeremymoskowitz/status/1138107017523007489"/>
    <hyperlink ref="X68" r:id="rId253" display="https://twitter.com/#!/policypak/status/1138106925252599809"/>
    <hyperlink ref="X69" r:id="rId254" display="https://twitter.com/#!/_j_g/status/1138141601014747136"/>
    <hyperlink ref="X70" r:id="rId255" display="https://twitter.com/#!/pbpcoahuila1/status/1133757797508608000"/>
    <hyperlink ref="X71" r:id="rId256" display="https://twitter.com/#!/genote6/status/1138202675756113920"/>
    <hyperlink ref="X72" r:id="rId257" display="https://twitter.com/#!/cosplayfame/status/1138447663320510464"/>
    <hyperlink ref="X73" r:id="rId258" display="https://twitter.com/#!/cosplayfame/status/1138448343003086848"/>
    <hyperlink ref="X74" r:id="rId259" display="https://twitter.com/#!/e44e_en/status/1138451569274437632"/>
    <hyperlink ref="X75" r:id="rId260" display="https://twitter.com/#!/webpalsgroup/status/1138465699591049218"/>
    <hyperlink ref="X76" r:id="rId261" display="https://twitter.com/#!/brwneyedamzn/status/1138517949655015426"/>
    <hyperlink ref="X77" r:id="rId262" display="https://twitter.com/#!/theasoproject/status/1138553496943431681"/>
    <hyperlink ref="X78" r:id="rId263" display="https://twitter.com/#!/indiedevdog/status/1138601845151141889"/>
    <hyperlink ref="X79" r:id="rId264" display="https://twitter.com/#!/your_sharona/status/1138591848782618624"/>
    <hyperlink ref="X80" r:id="rId265" display="https://twitter.com/#!/wfhgamejobs/status/1138606429152120834"/>
    <hyperlink ref="X81" r:id="rId266" display="https://twitter.com/#!/uandina_cusco/status/1135921263581380608"/>
    <hyperlink ref="X82" r:id="rId267" display="https://twitter.com/#!/uandina_cusco/status/1135921333806612482"/>
    <hyperlink ref="X83" r:id="rId268" display="https://twitter.com/#!/uandina_cusco/status/1138827466909331459"/>
    <hyperlink ref="X84" r:id="rId269" display="https://twitter.com/#!/uandina_cusco/status/1138886786023866368"/>
    <hyperlink ref="X85" r:id="rId270" display="https://twitter.com/#!/gliderplocan/status/1138923448602959873"/>
    <hyperlink ref="X86" r:id="rId271" display="https://twitter.com/#!/gliderplocan/status/1138923448602959873"/>
    <hyperlink ref="X87" r:id="rId272" display="https://twitter.com/#!/gliderplocan/status/1138923448602959873"/>
    <hyperlink ref="X88" r:id="rId273" display="https://twitter.com/#!/gliderplocan/status/1138923448602959873"/>
    <hyperlink ref="X89" r:id="rId274" display="https://twitter.com/#!/gliderplocan/status/1138923448602959873"/>
    <hyperlink ref="X90" r:id="rId275" display="https://twitter.com/#!/shiramstein/status/1138981224486199296"/>
    <hyperlink ref="X91" r:id="rId276" display="https://twitter.com/#!/shiramstein/status/1138981224486199296"/>
    <hyperlink ref="X92" r:id="rId277" display="https://twitter.com/#!/shiramstein/status/1138981224486199296"/>
    <hyperlink ref="X93" r:id="rId278" display="https://twitter.com/#!/michaelarossa/status/1138967980472184832"/>
    <hyperlink ref="X94" r:id="rId279" display="https://twitter.com/#!/alexruoff/status/1138981391763496961"/>
    <hyperlink ref="X95" r:id="rId280" display="https://twitter.com/#!/michaelarossa/status/1138967980472184832"/>
    <hyperlink ref="X96" r:id="rId281" display="https://twitter.com/#!/alexruoff/status/1138981391763496961"/>
    <hyperlink ref="X97" r:id="rId282" display="https://twitter.com/#!/alexruoff/status/1138981391763496961"/>
    <hyperlink ref="X98" r:id="rId283" display="https://twitter.com/#!/ongsanus/status/1139130809313628162"/>
    <hyperlink ref="X99" r:id="rId284" display="https://twitter.com/#!/ongsanus/status/1139130809313628162"/>
    <hyperlink ref="X100" r:id="rId285" display="https://twitter.com/#!/ongsanus/status/1139130809313628162"/>
    <hyperlink ref="X101" r:id="rId286" display="https://twitter.com/#!/emawoho/status/1139131393366220802"/>
    <hyperlink ref="X102" r:id="rId287" display="https://twitter.com/#!/kafelagc/status/1139137520984363008"/>
    <hyperlink ref="X103" r:id="rId288" display="https://twitter.com/#!/llawgoch/status/1139143252391669760"/>
    <hyperlink ref="X104" r:id="rId289" display="https://twitter.com/#!/llawgoch/status/1139152411921125376"/>
    <hyperlink ref="X105" r:id="rId290" display="https://twitter.com/#!/annibynwyrcymru/status/1139454980660838401"/>
    <hyperlink ref="X106" r:id="rId291" display="https://twitter.com/#!/seaus1/status/1139494175450251264"/>
    <hyperlink ref="X107" r:id="rId292" display="https://twitter.com/#!/seaus1/status/1139494175450251264"/>
    <hyperlink ref="X108" r:id="rId293" display="https://twitter.com/#!/seaus1/status/1139494175450251264"/>
    <hyperlink ref="X109" r:id="rId294" display="https://twitter.com/#!/csterrassa/status/1139540354150162434"/>
    <hyperlink ref="X110" r:id="rId295" display="https://twitter.com/#!/nupages/status/1139548084487237633"/>
    <hyperlink ref="X111" r:id="rId296" display="https://twitter.com/#!/montse78912840/status/1139567199222403072"/>
    <hyperlink ref="X112" r:id="rId297" display="https://twitter.com/#!/gerardorico_com/status/1139694969239642112"/>
    <hyperlink ref="X113" r:id="rId298" display="https://twitter.com/#!/davucci/status/1139929216709881856"/>
    <hyperlink ref="X114" r:id="rId299" display="https://twitter.com/#!/davucci/status/1139954301474955264"/>
    <hyperlink ref="X115" r:id="rId300" display="https://twitter.com/#!/davucci/status/1139969279225487360"/>
    <hyperlink ref="X116" r:id="rId301" display="https://twitter.com/#!/davucci/status/1140007693555552256"/>
    <hyperlink ref="X117" r:id="rId302" display="https://twitter.com/#!/wonderfulweaboo/status/1140278132588601344"/>
    <hyperlink ref="X118" r:id="rId303" display="https://twitter.com/#!/uac_russia_eng/status/1059728587320909825"/>
    <hyperlink ref="X119" r:id="rId304" display="https://twitter.com/#!/douglaschongys/status/1140592918106820614"/>
    <hyperlink ref="AZ27" r:id="rId305" display="https://api.twitter.com/1.1/geo/id/f664c6f63c0bef35.json"/>
    <hyperlink ref="AZ72" r:id="rId306" display="https://api.twitter.com/1.1/geo/id/4ec01c9dbc693497.json"/>
    <hyperlink ref="AZ73" r:id="rId307" display="https://api.twitter.com/1.1/geo/id/4ec01c9dbc693497.json"/>
    <hyperlink ref="AZ102" r:id="rId308" display="https://api.twitter.com/1.1/geo/id/007bb902321562a5.json"/>
    <hyperlink ref="AZ113" r:id="rId309" display="https://api.twitter.com/1.1/geo/id/01fbe706f872cb32.json"/>
    <hyperlink ref="AZ114" r:id="rId310" display="https://api.twitter.com/1.1/geo/id/01fbe706f872cb32.json"/>
    <hyperlink ref="AZ115" r:id="rId311" display="https://api.twitter.com/1.1/geo/id/01fbe706f872cb32.json"/>
    <hyperlink ref="AZ116" r:id="rId312" display="https://api.twitter.com/1.1/geo/id/01fbe706f872cb32.json"/>
  </hyperlinks>
  <printOptions/>
  <pageMargins left="0.7" right="0.7" top="0.75" bottom="0.75" header="0.3" footer="0.3"/>
  <pageSetup horizontalDpi="600" verticalDpi="600" orientation="portrait" r:id="rId316"/>
  <legacyDrawing r:id="rId314"/>
  <tableParts>
    <tablePart r:id="rId3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2076</v>
      </c>
      <c r="B1" s="13" t="s">
        <v>2242</v>
      </c>
      <c r="C1" s="13" t="s">
        <v>2243</v>
      </c>
      <c r="D1" s="13" t="s">
        <v>144</v>
      </c>
      <c r="E1" s="13" t="s">
        <v>2245</v>
      </c>
      <c r="F1" s="13" t="s">
        <v>2246</v>
      </c>
      <c r="G1" s="13" t="s">
        <v>2247</v>
      </c>
    </row>
    <row r="2" spans="1:7" ht="15">
      <c r="A2" s="78" t="s">
        <v>1663</v>
      </c>
      <c r="B2" s="78">
        <v>20</v>
      </c>
      <c r="C2" s="121">
        <v>0.01017293997965412</v>
      </c>
      <c r="D2" s="78" t="s">
        <v>2244</v>
      </c>
      <c r="E2" s="78"/>
      <c r="F2" s="78"/>
      <c r="G2" s="78"/>
    </row>
    <row r="3" spans="1:7" ht="15">
      <c r="A3" s="78" t="s">
        <v>1664</v>
      </c>
      <c r="B3" s="78">
        <v>31</v>
      </c>
      <c r="C3" s="121">
        <v>0.015768056968463885</v>
      </c>
      <c r="D3" s="78" t="s">
        <v>2244</v>
      </c>
      <c r="E3" s="78"/>
      <c r="F3" s="78"/>
      <c r="G3" s="78"/>
    </row>
    <row r="4" spans="1:7" ht="15">
      <c r="A4" s="78" t="s">
        <v>1665</v>
      </c>
      <c r="B4" s="78">
        <v>0</v>
      </c>
      <c r="C4" s="121">
        <v>0</v>
      </c>
      <c r="D4" s="78" t="s">
        <v>2244</v>
      </c>
      <c r="E4" s="78"/>
      <c r="F4" s="78"/>
      <c r="G4" s="78"/>
    </row>
    <row r="5" spans="1:7" ht="15">
      <c r="A5" s="78" t="s">
        <v>1666</v>
      </c>
      <c r="B5" s="78">
        <v>1915</v>
      </c>
      <c r="C5" s="121">
        <v>0.974059003051882</v>
      </c>
      <c r="D5" s="78" t="s">
        <v>2244</v>
      </c>
      <c r="E5" s="78"/>
      <c r="F5" s="78"/>
      <c r="G5" s="78"/>
    </row>
    <row r="6" spans="1:7" ht="15">
      <c r="A6" s="78" t="s">
        <v>1667</v>
      </c>
      <c r="B6" s="78">
        <v>1966</v>
      </c>
      <c r="C6" s="121">
        <v>1</v>
      </c>
      <c r="D6" s="78" t="s">
        <v>2244</v>
      </c>
      <c r="E6" s="78"/>
      <c r="F6" s="78"/>
      <c r="G6" s="78"/>
    </row>
    <row r="7" spans="1:7" ht="15">
      <c r="A7" s="84" t="s">
        <v>1668</v>
      </c>
      <c r="B7" s="84">
        <v>68</v>
      </c>
      <c r="C7" s="122">
        <v>0.004752957201816197</v>
      </c>
      <c r="D7" s="84" t="s">
        <v>2244</v>
      </c>
      <c r="E7" s="84" t="b">
        <v>0</v>
      </c>
      <c r="F7" s="84" t="b">
        <v>0</v>
      </c>
      <c r="G7" s="84" t="b">
        <v>0</v>
      </c>
    </row>
    <row r="8" spans="1:7" ht="15">
      <c r="A8" s="84" t="s">
        <v>1669</v>
      </c>
      <c r="B8" s="84">
        <v>12</v>
      </c>
      <c r="C8" s="122">
        <v>0.0075406684774689545</v>
      </c>
      <c r="D8" s="84" t="s">
        <v>2244</v>
      </c>
      <c r="E8" s="84" t="b">
        <v>0</v>
      </c>
      <c r="F8" s="84" t="b">
        <v>0</v>
      </c>
      <c r="G8" s="84" t="b">
        <v>0</v>
      </c>
    </row>
    <row r="9" spans="1:7" ht="15">
      <c r="A9" s="84" t="s">
        <v>1670</v>
      </c>
      <c r="B9" s="84">
        <v>10</v>
      </c>
      <c r="C9" s="122">
        <v>0.006578500256668196</v>
      </c>
      <c r="D9" s="84" t="s">
        <v>2244</v>
      </c>
      <c r="E9" s="84" t="b">
        <v>0</v>
      </c>
      <c r="F9" s="84" t="b">
        <v>0</v>
      </c>
      <c r="G9" s="84" t="b">
        <v>0</v>
      </c>
    </row>
    <row r="10" spans="1:7" ht="15">
      <c r="A10" s="84" t="s">
        <v>1671</v>
      </c>
      <c r="B10" s="84">
        <v>9</v>
      </c>
      <c r="C10" s="122">
        <v>0.006541426115038749</v>
      </c>
      <c r="D10" s="84" t="s">
        <v>2244</v>
      </c>
      <c r="E10" s="84" t="b">
        <v>0</v>
      </c>
      <c r="F10" s="84" t="b">
        <v>0</v>
      </c>
      <c r="G10" s="84" t="b">
        <v>0</v>
      </c>
    </row>
    <row r="11" spans="1:7" ht="15">
      <c r="A11" s="84" t="s">
        <v>1672</v>
      </c>
      <c r="B11" s="84">
        <v>9</v>
      </c>
      <c r="C11" s="122">
        <v>0.006213758711461218</v>
      </c>
      <c r="D11" s="84" t="s">
        <v>2244</v>
      </c>
      <c r="E11" s="84" t="b">
        <v>0</v>
      </c>
      <c r="F11" s="84" t="b">
        <v>0</v>
      </c>
      <c r="G11" s="84" t="b">
        <v>0</v>
      </c>
    </row>
    <row r="12" spans="1:7" ht="15">
      <c r="A12" s="84" t="s">
        <v>239</v>
      </c>
      <c r="B12" s="84">
        <v>8</v>
      </c>
      <c r="C12" s="122">
        <v>0.005814600991145555</v>
      </c>
      <c r="D12" s="84" t="s">
        <v>2244</v>
      </c>
      <c r="E12" s="84" t="b">
        <v>0</v>
      </c>
      <c r="F12" s="84" t="b">
        <v>0</v>
      </c>
      <c r="G12" s="84" t="b">
        <v>0</v>
      </c>
    </row>
    <row r="13" spans="1:7" ht="15">
      <c r="A13" s="84" t="s">
        <v>1710</v>
      </c>
      <c r="B13" s="84">
        <v>8</v>
      </c>
      <c r="C13" s="122">
        <v>0.005814600991145555</v>
      </c>
      <c r="D13" s="84" t="s">
        <v>2244</v>
      </c>
      <c r="E13" s="84" t="b">
        <v>0</v>
      </c>
      <c r="F13" s="84" t="b">
        <v>0</v>
      </c>
      <c r="G13" s="84" t="b">
        <v>0</v>
      </c>
    </row>
    <row r="14" spans="1:7" ht="15">
      <c r="A14" s="84" t="s">
        <v>2077</v>
      </c>
      <c r="B14" s="84">
        <v>8</v>
      </c>
      <c r="C14" s="122">
        <v>0.005814600991145555</v>
      </c>
      <c r="D14" s="84" t="s">
        <v>2244</v>
      </c>
      <c r="E14" s="84" t="b">
        <v>0</v>
      </c>
      <c r="F14" s="84" t="b">
        <v>0</v>
      </c>
      <c r="G14" s="84" t="b">
        <v>0</v>
      </c>
    </row>
    <row r="15" spans="1:7" ht="15">
      <c r="A15" s="84" t="s">
        <v>1682</v>
      </c>
      <c r="B15" s="84">
        <v>7</v>
      </c>
      <c r="C15" s="122">
        <v>0.005376703716963255</v>
      </c>
      <c r="D15" s="84" t="s">
        <v>2244</v>
      </c>
      <c r="E15" s="84" t="b">
        <v>0</v>
      </c>
      <c r="F15" s="84" t="b">
        <v>0</v>
      </c>
      <c r="G15" s="84" t="b">
        <v>0</v>
      </c>
    </row>
    <row r="16" spans="1:7" ht="15">
      <c r="A16" s="84" t="s">
        <v>1683</v>
      </c>
      <c r="B16" s="84">
        <v>7</v>
      </c>
      <c r="C16" s="122">
        <v>0.005376703716963255</v>
      </c>
      <c r="D16" s="84" t="s">
        <v>2244</v>
      </c>
      <c r="E16" s="84" t="b">
        <v>0</v>
      </c>
      <c r="F16" s="84" t="b">
        <v>0</v>
      </c>
      <c r="G16" s="84" t="b">
        <v>0</v>
      </c>
    </row>
    <row r="17" spans="1:7" ht="15">
      <c r="A17" s="84" t="s">
        <v>1684</v>
      </c>
      <c r="B17" s="84">
        <v>7</v>
      </c>
      <c r="C17" s="122">
        <v>0.005376703716963255</v>
      </c>
      <c r="D17" s="84" t="s">
        <v>2244</v>
      </c>
      <c r="E17" s="84" t="b">
        <v>0</v>
      </c>
      <c r="F17" s="84" t="b">
        <v>1</v>
      </c>
      <c r="G17" s="84" t="b">
        <v>0</v>
      </c>
    </row>
    <row r="18" spans="1:7" ht="15">
      <c r="A18" s="84" t="s">
        <v>1685</v>
      </c>
      <c r="B18" s="84">
        <v>7</v>
      </c>
      <c r="C18" s="122">
        <v>0.005376703716963255</v>
      </c>
      <c r="D18" s="84" t="s">
        <v>2244</v>
      </c>
      <c r="E18" s="84" t="b">
        <v>0</v>
      </c>
      <c r="F18" s="84" t="b">
        <v>0</v>
      </c>
      <c r="G18" s="84" t="b">
        <v>0</v>
      </c>
    </row>
    <row r="19" spans="1:7" ht="15">
      <c r="A19" s="84" t="s">
        <v>1686</v>
      </c>
      <c r="B19" s="84">
        <v>7</v>
      </c>
      <c r="C19" s="122">
        <v>0.005376703716963255</v>
      </c>
      <c r="D19" s="84" t="s">
        <v>2244</v>
      </c>
      <c r="E19" s="84" t="b">
        <v>0</v>
      </c>
      <c r="F19" s="84" t="b">
        <v>0</v>
      </c>
      <c r="G19" s="84" t="b">
        <v>0</v>
      </c>
    </row>
    <row r="20" spans="1:7" ht="15">
      <c r="A20" s="84" t="s">
        <v>1687</v>
      </c>
      <c r="B20" s="84">
        <v>7</v>
      </c>
      <c r="C20" s="122">
        <v>0.005376703716963255</v>
      </c>
      <c r="D20" s="84" t="s">
        <v>2244</v>
      </c>
      <c r="E20" s="84" t="b">
        <v>0</v>
      </c>
      <c r="F20" s="84" t="b">
        <v>0</v>
      </c>
      <c r="G20" s="84" t="b">
        <v>0</v>
      </c>
    </row>
    <row r="21" spans="1:7" ht="15">
      <c r="A21" s="84" t="s">
        <v>2078</v>
      </c>
      <c r="B21" s="84">
        <v>7</v>
      </c>
      <c r="C21" s="122">
        <v>0.005376703716963255</v>
      </c>
      <c r="D21" s="84" t="s">
        <v>2244</v>
      </c>
      <c r="E21" s="84" t="b">
        <v>0</v>
      </c>
      <c r="F21" s="84" t="b">
        <v>0</v>
      </c>
      <c r="G21" s="84" t="b">
        <v>0</v>
      </c>
    </row>
    <row r="22" spans="1:7" ht="15">
      <c r="A22" s="84" t="s">
        <v>299</v>
      </c>
      <c r="B22" s="84">
        <v>7</v>
      </c>
      <c r="C22" s="122">
        <v>0.005376703716963255</v>
      </c>
      <c r="D22" s="84" t="s">
        <v>2244</v>
      </c>
      <c r="E22" s="84" t="b">
        <v>0</v>
      </c>
      <c r="F22" s="84" t="b">
        <v>0</v>
      </c>
      <c r="G22" s="84" t="b">
        <v>0</v>
      </c>
    </row>
    <row r="23" spans="1:7" ht="15">
      <c r="A23" s="84" t="s">
        <v>1709</v>
      </c>
      <c r="B23" s="84">
        <v>7</v>
      </c>
      <c r="C23" s="122">
        <v>0.005376703716963255</v>
      </c>
      <c r="D23" s="84" t="s">
        <v>2244</v>
      </c>
      <c r="E23" s="84" t="b">
        <v>0</v>
      </c>
      <c r="F23" s="84" t="b">
        <v>0</v>
      </c>
      <c r="G23" s="84" t="b">
        <v>0</v>
      </c>
    </row>
    <row r="24" spans="1:7" ht="15">
      <c r="A24" s="84" t="s">
        <v>426</v>
      </c>
      <c r="B24" s="84">
        <v>6</v>
      </c>
      <c r="C24" s="122">
        <v>0.0048944969495156075</v>
      </c>
      <c r="D24" s="84" t="s">
        <v>2244</v>
      </c>
      <c r="E24" s="84" t="b">
        <v>0</v>
      </c>
      <c r="F24" s="84" t="b">
        <v>0</v>
      </c>
      <c r="G24" s="84" t="b">
        <v>0</v>
      </c>
    </row>
    <row r="25" spans="1:7" ht="15">
      <c r="A25" s="84" t="s">
        <v>2079</v>
      </c>
      <c r="B25" s="84">
        <v>6</v>
      </c>
      <c r="C25" s="122">
        <v>0.005646488091390403</v>
      </c>
      <c r="D25" s="84" t="s">
        <v>2244</v>
      </c>
      <c r="E25" s="84" t="b">
        <v>0</v>
      </c>
      <c r="F25" s="84" t="b">
        <v>0</v>
      </c>
      <c r="G25" s="84" t="b">
        <v>0</v>
      </c>
    </row>
    <row r="26" spans="1:7" ht="15">
      <c r="A26" s="84" t="s">
        <v>2080</v>
      </c>
      <c r="B26" s="84">
        <v>6</v>
      </c>
      <c r="C26" s="122">
        <v>0.0048944969495156075</v>
      </c>
      <c r="D26" s="84" t="s">
        <v>2244</v>
      </c>
      <c r="E26" s="84" t="b">
        <v>0</v>
      </c>
      <c r="F26" s="84" t="b">
        <v>0</v>
      </c>
      <c r="G26" s="84" t="b">
        <v>0</v>
      </c>
    </row>
    <row r="27" spans="1:7" ht="15">
      <c r="A27" s="84" t="s">
        <v>1702</v>
      </c>
      <c r="B27" s="84">
        <v>6</v>
      </c>
      <c r="C27" s="122">
        <v>0.0048944969495156075</v>
      </c>
      <c r="D27" s="84" t="s">
        <v>2244</v>
      </c>
      <c r="E27" s="84" t="b">
        <v>0</v>
      </c>
      <c r="F27" s="84" t="b">
        <v>0</v>
      </c>
      <c r="G27" s="84" t="b">
        <v>0</v>
      </c>
    </row>
    <row r="28" spans="1:7" ht="15">
      <c r="A28" s="84" t="s">
        <v>1703</v>
      </c>
      <c r="B28" s="84">
        <v>6</v>
      </c>
      <c r="C28" s="122">
        <v>0.0048944969495156075</v>
      </c>
      <c r="D28" s="84" t="s">
        <v>2244</v>
      </c>
      <c r="E28" s="84" t="b">
        <v>0</v>
      </c>
      <c r="F28" s="84" t="b">
        <v>0</v>
      </c>
      <c r="G28" s="84" t="b">
        <v>0</v>
      </c>
    </row>
    <row r="29" spans="1:7" ht="15">
      <c r="A29" s="84" t="s">
        <v>1704</v>
      </c>
      <c r="B29" s="84">
        <v>6</v>
      </c>
      <c r="C29" s="122">
        <v>0.0048944969495156075</v>
      </c>
      <c r="D29" s="84" t="s">
        <v>2244</v>
      </c>
      <c r="E29" s="84" t="b">
        <v>0</v>
      </c>
      <c r="F29" s="84" t="b">
        <v>0</v>
      </c>
      <c r="G29" s="84" t="b">
        <v>0</v>
      </c>
    </row>
    <row r="30" spans="1:7" ht="15">
      <c r="A30" s="84" t="s">
        <v>1705</v>
      </c>
      <c r="B30" s="84">
        <v>6</v>
      </c>
      <c r="C30" s="122">
        <v>0.0048944969495156075</v>
      </c>
      <c r="D30" s="84" t="s">
        <v>2244</v>
      </c>
      <c r="E30" s="84" t="b">
        <v>0</v>
      </c>
      <c r="F30" s="84" t="b">
        <v>0</v>
      </c>
      <c r="G30" s="84" t="b">
        <v>0</v>
      </c>
    </row>
    <row r="31" spans="1:7" ht="15">
      <c r="A31" s="84" t="s">
        <v>1706</v>
      </c>
      <c r="B31" s="84">
        <v>6</v>
      </c>
      <c r="C31" s="122">
        <v>0.0048944969495156075</v>
      </c>
      <c r="D31" s="84" t="s">
        <v>2244</v>
      </c>
      <c r="E31" s="84" t="b">
        <v>0</v>
      </c>
      <c r="F31" s="84" t="b">
        <v>0</v>
      </c>
      <c r="G31" s="84" t="b">
        <v>0</v>
      </c>
    </row>
    <row r="32" spans="1:7" ht="15">
      <c r="A32" s="84" t="s">
        <v>1707</v>
      </c>
      <c r="B32" s="84">
        <v>6</v>
      </c>
      <c r="C32" s="122">
        <v>0.0048944969495156075</v>
      </c>
      <c r="D32" s="84" t="s">
        <v>2244</v>
      </c>
      <c r="E32" s="84" t="b">
        <v>0</v>
      </c>
      <c r="F32" s="84" t="b">
        <v>0</v>
      </c>
      <c r="G32" s="84" t="b">
        <v>0</v>
      </c>
    </row>
    <row r="33" spans="1:7" ht="15">
      <c r="A33" s="84" t="s">
        <v>1708</v>
      </c>
      <c r="B33" s="84">
        <v>6</v>
      </c>
      <c r="C33" s="122">
        <v>0.0048944969495156075</v>
      </c>
      <c r="D33" s="84" t="s">
        <v>2244</v>
      </c>
      <c r="E33" s="84" t="b">
        <v>0</v>
      </c>
      <c r="F33" s="84" t="b">
        <v>0</v>
      </c>
      <c r="G33" s="84" t="b">
        <v>0</v>
      </c>
    </row>
    <row r="34" spans="1:7" ht="15">
      <c r="A34" s="84" t="s">
        <v>1711</v>
      </c>
      <c r="B34" s="84">
        <v>6</v>
      </c>
      <c r="C34" s="122">
        <v>0.0048944969495156075</v>
      </c>
      <c r="D34" s="84" t="s">
        <v>2244</v>
      </c>
      <c r="E34" s="84" t="b">
        <v>0</v>
      </c>
      <c r="F34" s="84" t="b">
        <v>0</v>
      </c>
      <c r="G34" s="84" t="b">
        <v>0</v>
      </c>
    </row>
    <row r="35" spans="1:7" ht="15">
      <c r="A35" s="84" t="s">
        <v>2081</v>
      </c>
      <c r="B35" s="84">
        <v>6</v>
      </c>
      <c r="C35" s="122">
        <v>0.006180034297546844</v>
      </c>
      <c r="D35" s="84" t="s">
        <v>2244</v>
      </c>
      <c r="E35" s="84" t="b">
        <v>0</v>
      </c>
      <c r="F35" s="84" t="b">
        <v>0</v>
      </c>
      <c r="G35" s="84" t="b">
        <v>0</v>
      </c>
    </row>
    <row r="36" spans="1:7" ht="15">
      <c r="A36" s="84" t="s">
        <v>2082</v>
      </c>
      <c r="B36" s="84">
        <v>5</v>
      </c>
      <c r="C36" s="122">
        <v>0.004360531251693462</v>
      </c>
      <c r="D36" s="84" t="s">
        <v>2244</v>
      </c>
      <c r="E36" s="84" t="b">
        <v>0</v>
      </c>
      <c r="F36" s="84" t="b">
        <v>0</v>
      </c>
      <c r="G36" s="84" t="b">
        <v>0</v>
      </c>
    </row>
    <row r="37" spans="1:7" ht="15">
      <c r="A37" s="84" t="s">
        <v>2083</v>
      </c>
      <c r="B37" s="84">
        <v>5</v>
      </c>
      <c r="C37" s="122">
        <v>0.004360531251693462</v>
      </c>
      <c r="D37" s="84" t="s">
        <v>2244</v>
      </c>
      <c r="E37" s="84" t="b">
        <v>0</v>
      </c>
      <c r="F37" s="84" t="b">
        <v>0</v>
      </c>
      <c r="G37" s="84" t="b">
        <v>0</v>
      </c>
    </row>
    <row r="38" spans="1:7" ht="15">
      <c r="A38" s="84" t="s">
        <v>1674</v>
      </c>
      <c r="B38" s="84">
        <v>5</v>
      </c>
      <c r="C38" s="122">
        <v>0.005150028581289036</v>
      </c>
      <c r="D38" s="84" t="s">
        <v>2244</v>
      </c>
      <c r="E38" s="84" t="b">
        <v>0</v>
      </c>
      <c r="F38" s="84" t="b">
        <v>0</v>
      </c>
      <c r="G38" s="84" t="b">
        <v>0</v>
      </c>
    </row>
    <row r="39" spans="1:7" ht="15">
      <c r="A39" s="84" t="s">
        <v>2084</v>
      </c>
      <c r="B39" s="84">
        <v>5</v>
      </c>
      <c r="C39" s="122">
        <v>0.005150028581289036</v>
      </c>
      <c r="D39" s="84" t="s">
        <v>2244</v>
      </c>
      <c r="E39" s="84" t="b">
        <v>0</v>
      </c>
      <c r="F39" s="84" t="b">
        <v>0</v>
      </c>
      <c r="G39" s="84" t="b">
        <v>0</v>
      </c>
    </row>
    <row r="40" spans="1:7" ht="15">
      <c r="A40" s="84" t="s">
        <v>1715</v>
      </c>
      <c r="B40" s="84">
        <v>5</v>
      </c>
      <c r="C40" s="122">
        <v>0.004360531251693462</v>
      </c>
      <c r="D40" s="84" t="s">
        <v>2244</v>
      </c>
      <c r="E40" s="84" t="b">
        <v>0</v>
      </c>
      <c r="F40" s="84" t="b">
        <v>0</v>
      </c>
      <c r="G40" s="84" t="b">
        <v>0</v>
      </c>
    </row>
    <row r="41" spans="1:7" ht="15">
      <c r="A41" s="84" t="s">
        <v>1723</v>
      </c>
      <c r="B41" s="84">
        <v>5</v>
      </c>
      <c r="C41" s="122">
        <v>0.005150028581289036</v>
      </c>
      <c r="D41" s="84" t="s">
        <v>2244</v>
      </c>
      <c r="E41" s="84" t="b">
        <v>0</v>
      </c>
      <c r="F41" s="84" t="b">
        <v>0</v>
      </c>
      <c r="G41" s="84" t="b">
        <v>0</v>
      </c>
    </row>
    <row r="42" spans="1:7" ht="15">
      <c r="A42" s="84" t="s">
        <v>232</v>
      </c>
      <c r="B42" s="84">
        <v>5</v>
      </c>
      <c r="C42" s="122">
        <v>0.004360531251693462</v>
      </c>
      <c r="D42" s="84" t="s">
        <v>2244</v>
      </c>
      <c r="E42" s="84" t="b">
        <v>0</v>
      </c>
      <c r="F42" s="84" t="b">
        <v>0</v>
      </c>
      <c r="G42" s="84" t="b">
        <v>0</v>
      </c>
    </row>
    <row r="43" spans="1:7" ht="15">
      <c r="A43" s="84" t="s">
        <v>2085</v>
      </c>
      <c r="B43" s="84">
        <v>4</v>
      </c>
      <c r="C43" s="122">
        <v>0.005478375191635251</v>
      </c>
      <c r="D43" s="84" t="s">
        <v>2244</v>
      </c>
      <c r="E43" s="84" t="b">
        <v>0</v>
      </c>
      <c r="F43" s="84" t="b">
        <v>0</v>
      </c>
      <c r="G43" s="84" t="b">
        <v>0</v>
      </c>
    </row>
    <row r="44" spans="1:7" ht="15">
      <c r="A44" s="84" t="s">
        <v>2086</v>
      </c>
      <c r="B44" s="84">
        <v>4</v>
      </c>
      <c r="C44" s="122">
        <v>0.0037643253942602688</v>
      </c>
      <c r="D44" s="84" t="s">
        <v>2244</v>
      </c>
      <c r="E44" s="84" t="b">
        <v>0</v>
      </c>
      <c r="F44" s="84" t="b">
        <v>0</v>
      </c>
      <c r="G44" s="84" t="b">
        <v>0</v>
      </c>
    </row>
    <row r="45" spans="1:7" ht="15">
      <c r="A45" s="84" t="s">
        <v>1676</v>
      </c>
      <c r="B45" s="84">
        <v>4</v>
      </c>
      <c r="C45" s="122">
        <v>0.0037643253942602688</v>
      </c>
      <c r="D45" s="84" t="s">
        <v>2244</v>
      </c>
      <c r="E45" s="84" t="b">
        <v>0</v>
      </c>
      <c r="F45" s="84" t="b">
        <v>0</v>
      </c>
      <c r="G45" s="84" t="b">
        <v>0</v>
      </c>
    </row>
    <row r="46" spans="1:7" ht="15">
      <c r="A46" s="84" t="s">
        <v>1677</v>
      </c>
      <c r="B46" s="84">
        <v>4</v>
      </c>
      <c r="C46" s="122">
        <v>0.0037643253942602688</v>
      </c>
      <c r="D46" s="84" t="s">
        <v>2244</v>
      </c>
      <c r="E46" s="84" t="b">
        <v>0</v>
      </c>
      <c r="F46" s="84" t="b">
        <v>0</v>
      </c>
      <c r="G46" s="84" t="b">
        <v>0</v>
      </c>
    </row>
    <row r="47" spans="1:7" ht="15">
      <c r="A47" s="84" t="s">
        <v>1678</v>
      </c>
      <c r="B47" s="84">
        <v>4</v>
      </c>
      <c r="C47" s="122">
        <v>0.0037643253942602688</v>
      </c>
      <c r="D47" s="84" t="s">
        <v>2244</v>
      </c>
      <c r="E47" s="84" t="b">
        <v>0</v>
      </c>
      <c r="F47" s="84" t="b">
        <v>0</v>
      </c>
      <c r="G47" s="84" t="b">
        <v>0</v>
      </c>
    </row>
    <row r="48" spans="1:7" ht="15">
      <c r="A48" s="84" t="s">
        <v>1679</v>
      </c>
      <c r="B48" s="84">
        <v>4</v>
      </c>
      <c r="C48" s="122">
        <v>0.0037643253942602688</v>
      </c>
      <c r="D48" s="84" t="s">
        <v>2244</v>
      </c>
      <c r="E48" s="84" t="b">
        <v>0</v>
      </c>
      <c r="F48" s="84" t="b">
        <v>0</v>
      </c>
      <c r="G48" s="84" t="b">
        <v>0</v>
      </c>
    </row>
    <row r="49" spans="1:7" ht="15">
      <c r="A49" s="84" t="s">
        <v>1617</v>
      </c>
      <c r="B49" s="84">
        <v>4</v>
      </c>
      <c r="C49" s="122">
        <v>0.0037643253942602688</v>
      </c>
      <c r="D49" s="84" t="s">
        <v>2244</v>
      </c>
      <c r="E49" s="84" t="b">
        <v>0</v>
      </c>
      <c r="F49" s="84" t="b">
        <v>0</v>
      </c>
      <c r="G49" s="84" t="b">
        <v>0</v>
      </c>
    </row>
    <row r="50" spans="1:7" ht="15">
      <c r="A50" s="84" t="s">
        <v>1680</v>
      </c>
      <c r="B50" s="84">
        <v>4</v>
      </c>
      <c r="C50" s="122">
        <v>0.0037643253942602688</v>
      </c>
      <c r="D50" s="84" t="s">
        <v>2244</v>
      </c>
      <c r="E50" s="84" t="b">
        <v>0</v>
      </c>
      <c r="F50" s="84" t="b">
        <v>0</v>
      </c>
      <c r="G50" s="84" t="b">
        <v>0</v>
      </c>
    </row>
    <row r="51" spans="1:7" ht="15">
      <c r="A51" s="84" t="s">
        <v>2087</v>
      </c>
      <c r="B51" s="84">
        <v>4</v>
      </c>
      <c r="C51" s="122">
        <v>0.0037643253942602688</v>
      </c>
      <c r="D51" s="84" t="s">
        <v>2244</v>
      </c>
      <c r="E51" s="84" t="b">
        <v>0</v>
      </c>
      <c r="F51" s="84" t="b">
        <v>0</v>
      </c>
      <c r="G51" s="84" t="b">
        <v>0</v>
      </c>
    </row>
    <row r="52" spans="1:7" ht="15">
      <c r="A52" s="84" t="s">
        <v>2088</v>
      </c>
      <c r="B52" s="84">
        <v>4</v>
      </c>
      <c r="C52" s="122">
        <v>0.0037643253942602688</v>
      </c>
      <c r="D52" s="84" t="s">
        <v>2244</v>
      </c>
      <c r="E52" s="84" t="b">
        <v>0</v>
      </c>
      <c r="F52" s="84" t="b">
        <v>0</v>
      </c>
      <c r="G52" s="84" t="b">
        <v>0</v>
      </c>
    </row>
    <row r="53" spans="1:7" ht="15">
      <c r="A53" s="84" t="s">
        <v>1691</v>
      </c>
      <c r="B53" s="84">
        <v>4</v>
      </c>
      <c r="C53" s="122">
        <v>0.0037643253942602688</v>
      </c>
      <c r="D53" s="84" t="s">
        <v>2244</v>
      </c>
      <c r="E53" s="84" t="b">
        <v>0</v>
      </c>
      <c r="F53" s="84" t="b">
        <v>0</v>
      </c>
      <c r="G53" s="84" t="b">
        <v>0</v>
      </c>
    </row>
    <row r="54" spans="1:7" ht="15">
      <c r="A54" s="84" t="s">
        <v>1692</v>
      </c>
      <c r="B54" s="84">
        <v>4</v>
      </c>
      <c r="C54" s="122">
        <v>0.0037643253942602688</v>
      </c>
      <c r="D54" s="84" t="s">
        <v>2244</v>
      </c>
      <c r="E54" s="84" t="b">
        <v>0</v>
      </c>
      <c r="F54" s="84" t="b">
        <v>0</v>
      </c>
      <c r="G54" s="84" t="b">
        <v>0</v>
      </c>
    </row>
    <row r="55" spans="1:7" ht="15">
      <c r="A55" s="84" t="s">
        <v>1693</v>
      </c>
      <c r="B55" s="84">
        <v>4</v>
      </c>
      <c r="C55" s="122">
        <v>0.0037643253942602688</v>
      </c>
      <c r="D55" s="84" t="s">
        <v>2244</v>
      </c>
      <c r="E55" s="84" t="b">
        <v>0</v>
      </c>
      <c r="F55" s="84" t="b">
        <v>0</v>
      </c>
      <c r="G55" s="84" t="b">
        <v>0</v>
      </c>
    </row>
    <row r="56" spans="1:7" ht="15">
      <c r="A56" s="84" t="s">
        <v>1694</v>
      </c>
      <c r="B56" s="84">
        <v>4</v>
      </c>
      <c r="C56" s="122">
        <v>0.0037643253942602688</v>
      </c>
      <c r="D56" s="84" t="s">
        <v>2244</v>
      </c>
      <c r="E56" s="84" t="b">
        <v>0</v>
      </c>
      <c r="F56" s="84" t="b">
        <v>0</v>
      </c>
      <c r="G56" s="84" t="b">
        <v>0</v>
      </c>
    </row>
    <row r="57" spans="1:7" ht="15">
      <c r="A57" s="84" t="s">
        <v>1695</v>
      </c>
      <c r="B57" s="84">
        <v>4</v>
      </c>
      <c r="C57" s="122">
        <v>0.0037643253942602688</v>
      </c>
      <c r="D57" s="84" t="s">
        <v>2244</v>
      </c>
      <c r="E57" s="84" t="b">
        <v>0</v>
      </c>
      <c r="F57" s="84" t="b">
        <v>0</v>
      </c>
      <c r="G57" s="84" t="b">
        <v>0</v>
      </c>
    </row>
    <row r="58" spans="1:7" ht="15">
      <c r="A58" s="84" t="s">
        <v>1696</v>
      </c>
      <c r="B58" s="84">
        <v>4</v>
      </c>
      <c r="C58" s="122">
        <v>0.0037643253942602688</v>
      </c>
      <c r="D58" s="84" t="s">
        <v>2244</v>
      </c>
      <c r="E58" s="84" t="b">
        <v>0</v>
      </c>
      <c r="F58" s="84" t="b">
        <v>0</v>
      </c>
      <c r="G58" s="84" t="b">
        <v>0</v>
      </c>
    </row>
    <row r="59" spans="1:7" ht="15">
      <c r="A59" s="84" t="s">
        <v>1697</v>
      </c>
      <c r="B59" s="84">
        <v>4</v>
      </c>
      <c r="C59" s="122">
        <v>0.0037643253942602688</v>
      </c>
      <c r="D59" s="84" t="s">
        <v>2244</v>
      </c>
      <c r="E59" s="84" t="b">
        <v>0</v>
      </c>
      <c r="F59" s="84" t="b">
        <v>0</v>
      </c>
      <c r="G59" s="84" t="b">
        <v>0</v>
      </c>
    </row>
    <row r="60" spans="1:7" ht="15">
      <c r="A60" s="84" t="s">
        <v>1698</v>
      </c>
      <c r="B60" s="84">
        <v>4</v>
      </c>
      <c r="C60" s="122">
        <v>0.0037643253942602688</v>
      </c>
      <c r="D60" s="84" t="s">
        <v>2244</v>
      </c>
      <c r="E60" s="84" t="b">
        <v>0</v>
      </c>
      <c r="F60" s="84" t="b">
        <v>0</v>
      </c>
      <c r="G60" s="84" t="b">
        <v>0</v>
      </c>
    </row>
    <row r="61" spans="1:7" ht="15">
      <c r="A61" s="84" t="s">
        <v>1699</v>
      </c>
      <c r="B61" s="84">
        <v>4</v>
      </c>
      <c r="C61" s="122">
        <v>0.0037643253942602688</v>
      </c>
      <c r="D61" s="84" t="s">
        <v>2244</v>
      </c>
      <c r="E61" s="84" t="b">
        <v>0</v>
      </c>
      <c r="F61" s="84" t="b">
        <v>0</v>
      </c>
      <c r="G61" s="84" t="b">
        <v>0</v>
      </c>
    </row>
    <row r="62" spans="1:7" ht="15">
      <c r="A62" s="84" t="s">
        <v>1713</v>
      </c>
      <c r="B62" s="84">
        <v>4</v>
      </c>
      <c r="C62" s="122">
        <v>0.0037643253942602688</v>
      </c>
      <c r="D62" s="84" t="s">
        <v>2244</v>
      </c>
      <c r="E62" s="84" t="b">
        <v>0</v>
      </c>
      <c r="F62" s="84" t="b">
        <v>0</v>
      </c>
      <c r="G62" s="84" t="b">
        <v>0</v>
      </c>
    </row>
    <row r="63" spans="1:7" ht="15">
      <c r="A63" s="84" t="s">
        <v>1746</v>
      </c>
      <c r="B63" s="84">
        <v>4</v>
      </c>
      <c r="C63" s="122">
        <v>0.0037643253942602688</v>
      </c>
      <c r="D63" s="84" t="s">
        <v>2244</v>
      </c>
      <c r="E63" s="84" t="b">
        <v>0</v>
      </c>
      <c r="F63" s="84" t="b">
        <v>0</v>
      </c>
      <c r="G63" s="84" t="b">
        <v>0</v>
      </c>
    </row>
    <row r="64" spans="1:7" ht="15">
      <c r="A64" s="84" t="s">
        <v>2089</v>
      </c>
      <c r="B64" s="84">
        <v>4</v>
      </c>
      <c r="C64" s="122">
        <v>0.004120022865031229</v>
      </c>
      <c r="D64" s="84" t="s">
        <v>2244</v>
      </c>
      <c r="E64" s="84" t="b">
        <v>0</v>
      </c>
      <c r="F64" s="84" t="b">
        <v>0</v>
      </c>
      <c r="G64" s="84" t="b">
        <v>0</v>
      </c>
    </row>
    <row r="65" spans="1:7" ht="15">
      <c r="A65" s="84" t="s">
        <v>2090</v>
      </c>
      <c r="B65" s="84">
        <v>4</v>
      </c>
      <c r="C65" s="122">
        <v>0.0037643253942602688</v>
      </c>
      <c r="D65" s="84" t="s">
        <v>2244</v>
      </c>
      <c r="E65" s="84" t="b">
        <v>0</v>
      </c>
      <c r="F65" s="84" t="b">
        <v>0</v>
      </c>
      <c r="G65" s="84" t="b">
        <v>0</v>
      </c>
    </row>
    <row r="66" spans="1:7" ht="15">
      <c r="A66" s="84" t="s">
        <v>1594</v>
      </c>
      <c r="B66" s="84">
        <v>4</v>
      </c>
      <c r="C66" s="122">
        <v>0.0037643253942602688</v>
      </c>
      <c r="D66" s="84" t="s">
        <v>2244</v>
      </c>
      <c r="E66" s="84" t="b">
        <v>0</v>
      </c>
      <c r="F66" s="84" t="b">
        <v>1</v>
      </c>
      <c r="G66" s="84" t="b">
        <v>0</v>
      </c>
    </row>
    <row r="67" spans="1:7" ht="15">
      <c r="A67" s="84" t="s">
        <v>2091</v>
      </c>
      <c r="B67" s="84">
        <v>4</v>
      </c>
      <c r="C67" s="122">
        <v>0.0037643253942602688</v>
      </c>
      <c r="D67" s="84" t="s">
        <v>2244</v>
      </c>
      <c r="E67" s="84" t="b">
        <v>0</v>
      </c>
      <c r="F67" s="84" t="b">
        <v>0</v>
      </c>
      <c r="G67" s="84" t="b">
        <v>0</v>
      </c>
    </row>
    <row r="68" spans="1:7" ht="15">
      <c r="A68" s="84" t="s">
        <v>1675</v>
      </c>
      <c r="B68" s="84">
        <v>4</v>
      </c>
      <c r="C68" s="122">
        <v>0.005478375191635251</v>
      </c>
      <c r="D68" s="84" t="s">
        <v>2244</v>
      </c>
      <c r="E68" s="84" t="b">
        <v>0</v>
      </c>
      <c r="F68" s="84" t="b">
        <v>0</v>
      </c>
      <c r="G68" s="84" t="b">
        <v>0</v>
      </c>
    </row>
    <row r="69" spans="1:7" ht="15">
      <c r="A69" s="84" t="s">
        <v>2092</v>
      </c>
      <c r="B69" s="84">
        <v>3</v>
      </c>
      <c r="C69" s="122">
        <v>0.003090017148773422</v>
      </c>
      <c r="D69" s="84" t="s">
        <v>2244</v>
      </c>
      <c r="E69" s="84" t="b">
        <v>0</v>
      </c>
      <c r="F69" s="84" t="b">
        <v>0</v>
      </c>
      <c r="G69" s="84" t="b">
        <v>0</v>
      </c>
    </row>
    <row r="70" spans="1:7" ht="15">
      <c r="A70" s="84" t="s">
        <v>2093</v>
      </c>
      <c r="B70" s="84">
        <v>3</v>
      </c>
      <c r="C70" s="122">
        <v>0.003090017148773422</v>
      </c>
      <c r="D70" s="84" t="s">
        <v>2244</v>
      </c>
      <c r="E70" s="84" t="b">
        <v>0</v>
      </c>
      <c r="F70" s="84" t="b">
        <v>0</v>
      </c>
      <c r="G70" s="84" t="b">
        <v>0</v>
      </c>
    </row>
    <row r="71" spans="1:7" ht="15">
      <c r="A71" s="84" t="s">
        <v>2094</v>
      </c>
      <c r="B71" s="84">
        <v>3</v>
      </c>
      <c r="C71" s="122">
        <v>0.003090017148773422</v>
      </c>
      <c r="D71" s="84" t="s">
        <v>2244</v>
      </c>
      <c r="E71" s="84" t="b">
        <v>0</v>
      </c>
      <c r="F71" s="84" t="b">
        <v>0</v>
      </c>
      <c r="G71" s="84" t="b">
        <v>0</v>
      </c>
    </row>
    <row r="72" spans="1:7" ht="15">
      <c r="A72" s="84" t="s">
        <v>2095</v>
      </c>
      <c r="B72" s="84">
        <v>3</v>
      </c>
      <c r="C72" s="122">
        <v>0.003090017148773422</v>
      </c>
      <c r="D72" s="84" t="s">
        <v>2244</v>
      </c>
      <c r="E72" s="84" t="b">
        <v>0</v>
      </c>
      <c r="F72" s="84" t="b">
        <v>0</v>
      </c>
      <c r="G72" s="84" t="b">
        <v>0</v>
      </c>
    </row>
    <row r="73" spans="1:7" ht="15">
      <c r="A73" s="84" t="s">
        <v>2096</v>
      </c>
      <c r="B73" s="84">
        <v>3</v>
      </c>
      <c r="C73" s="122">
        <v>0.003090017148773422</v>
      </c>
      <c r="D73" s="84" t="s">
        <v>2244</v>
      </c>
      <c r="E73" s="84" t="b">
        <v>0</v>
      </c>
      <c r="F73" s="84" t="b">
        <v>0</v>
      </c>
      <c r="G73" s="84" t="b">
        <v>0</v>
      </c>
    </row>
    <row r="74" spans="1:7" ht="15">
      <c r="A74" s="84" t="s">
        <v>2097</v>
      </c>
      <c r="B74" s="84">
        <v>3</v>
      </c>
      <c r="C74" s="122">
        <v>0.003090017148773422</v>
      </c>
      <c r="D74" s="84" t="s">
        <v>2244</v>
      </c>
      <c r="E74" s="84" t="b">
        <v>0</v>
      </c>
      <c r="F74" s="84" t="b">
        <v>0</v>
      </c>
      <c r="G74" s="84" t="b">
        <v>0</v>
      </c>
    </row>
    <row r="75" spans="1:7" ht="15">
      <c r="A75" s="84" t="s">
        <v>2098</v>
      </c>
      <c r="B75" s="84">
        <v>3</v>
      </c>
      <c r="C75" s="122">
        <v>0.003090017148773422</v>
      </c>
      <c r="D75" s="84" t="s">
        <v>2244</v>
      </c>
      <c r="E75" s="84" t="b">
        <v>0</v>
      </c>
      <c r="F75" s="84" t="b">
        <v>0</v>
      </c>
      <c r="G75" s="84" t="b">
        <v>0</v>
      </c>
    </row>
    <row r="76" spans="1:7" ht="15">
      <c r="A76" s="84" t="s">
        <v>2099</v>
      </c>
      <c r="B76" s="84">
        <v>3</v>
      </c>
      <c r="C76" s="122">
        <v>0.003090017148773422</v>
      </c>
      <c r="D76" s="84" t="s">
        <v>2244</v>
      </c>
      <c r="E76" s="84" t="b">
        <v>0</v>
      </c>
      <c r="F76" s="84" t="b">
        <v>0</v>
      </c>
      <c r="G76" s="84" t="b">
        <v>0</v>
      </c>
    </row>
    <row r="77" spans="1:7" ht="15">
      <c r="A77" s="84" t="s">
        <v>2100</v>
      </c>
      <c r="B77" s="84">
        <v>3</v>
      </c>
      <c r="C77" s="122">
        <v>0.003090017148773422</v>
      </c>
      <c r="D77" s="84" t="s">
        <v>2244</v>
      </c>
      <c r="E77" s="84" t="b">
        <v>0</v>
      </c>
      <c r="F77" s="84" t="b">
        <v>0</v>
      </c>
      <c r="G77" s="84" t="b">
        <v>0</v>
      </c>
    </row>
    <row r="78" spans="1:7" ht="15">
      <c r="A78" s="84" t="s">
        <v>2101</v>
      </c>
      <c r="B78" s="84">
        <v>3</v>
      </c>
      <c r="C78" s="122">
        <v>0.003090017148773422</v>
      </c>
      <c r="D78" s="84" t="s">
        <v>2244</v>
      </c>
      <c r="E78" s="84" t="b">
        <v>0</v>
      </c>
      <c r="F78" s="84" t="b">
        <v>0</v>
      </c>
      <c r="G78" s="84" t="b">
        <v>0</v>
      </c>
    </row>
    <row r="79" spans="1:7" ht="15">
      <c r="A79" s="84" t="s">
        <v>2102</v>
      </c>
      <c r="B79" s="84">
        <v>3</v>
      </c>
      <c r="C79" s="122">
        <v>0.003090017148773422</v>
      </c>
      <c r="D79" s="84" t="s">
        <v>2244</v>
      </c>
      <c r="E79" s="84" t="b">
        <v>0</v>
      </c>
      <c r="F79" s="84" t="b">
        <v>0</v>
      </c>
      <c r="G79" s="84" t="b">
        <v>0</v>
      </c>
    </row>
    <row r="80" spans="1:7" ht="15">
      <c r="A80" s="84" t="s">
        <v>2103</v>
      </c>
      <c r="B80" s="84">
        <v>3</v>
      </c>
      <c r="C80" s="122">
        <v>0.003090017148773422</v>
      </c>
      <c r="D80" s="84" t="s">
        <v>2244</v>
      </c>
      <c r="E80" s="84" t="b">
        <v>0</v>
      </c>
      <c r="F80" s="84" t="b">
        <v>0</v>
      </c>
      <c r="G80" s="84" t="b">
        <v>0</v>
      </c>
    </row>
    <row r="81" spans="1:7" ht="15">
      <c r="A81" s="84" t="s">
        <v>2104</v>
      </c>
      <c r="B81" s="84">
        <v>3</v>
      </c>
      <c r="C81" s="122">
        <v>0.003090017148773422</v>
      </c>
      <c r="D81" s="84" t="s">
        <v>2244</v>
      </c>
      <c r="E81" s="84" t="b">
        <v>0</v>
      </c>
      <c r="F81" s="84" t="b">
        <v>0</v>
      </c>
      <c r="G81" s="84" t="b">
        <v>0</v>
      </c>
    </row>
    <row r="82" spans="1:7" ht="15">
      <c r="A82" s="84" t="s">
        <v>2105</v>
      </c>
      <c r="B82" s="84">
        <v>3</v>
      </c>
      <c r="C82" s="122">
        <v>0.003090017148773422</v>
      </c>
      <c r="D82" s="84" t="s">
        <v>2244</v>
      </c>
      <c r="E82" s="84" t="b">
        <v>0</v>
      </c>
      <c r="F82" s="84" t="b">
        <v>0</v>
      </c>
      <c r="G82" s="84" t="b">
        <v>0</v>
      </c>
    </row>
    <row r="83" spans="1:7" ht="15">
      <c r="A83" s="84" t="s">
        <v>2106</v>
      </c>
      <c r="B83" s="84">
        <v>3</v>
      </c>
      <c r="C83" s="122">
        <v>0.003090017148773422</v>
      </c>
      <c r="D83" s="84" t="s">
        <v>2244</v>
      </c>
      <c r="E83" s="84" t="b">
        <v>0</v>
      </c>
      <c r="F83" s="84" t="b">
        <v>0</v>
      </c>
      <c r="G83" s="84" t="b">
        <v>0</v>
      </c>
    </row>
    <row r="84" spans="1:7" ht="15">
      <c r="A84" s="84" t="s">
        <v>275</v>
      </c>
      <c r="B84" s="84">
        <v>3</v>
      </c>
      <c r="C84" s="122">
        <v>0.003090017148773422</v>
      </c>
      <c r="D84" s="84" t="s">
        <v>2244</v>
      </c>
      <c r="E84" s="84" t="b">
        <v>0</v>
      </c>
      <c r="F84" s="84" t="b">
        <v>0</v>
      </c>
      <c r="G84" s="84" t="b">
        <v>0</v>
      </c>
    </row>
    <row r="85" spans="1:7" ht="15">
      <c r="A85" s="84" t="s">
        <v>1876</v>
      </c>
      <c r="B85" s="84">
        <v>3</v>
      </c>
      <c r="C85" s="122">
        <v>0.003090017148773422</v>
      </c>
      <c r="D85" s="84" t="s">
        <v>2244</v>
      </c>
      <c r="E85" s="84" t="b">
        <v>0</v>
      </c>
      <c r="F85" s="84" t="b">
        <v>0</v>
      </c>
      <c r="G85" s="84" t="b">
        <v>0</v>
      </c>
    </row>
    <row r="86" spans="1:7" ht="15">
      <c r="A86" s="84" t="s">
        <v>2107</v>
      </c>
      <c r="B86" s="84">
        <v>3</v>
      </c>
      <c r="C86" s="122">
        <v>0.003090017148773422</v>
      </c>
      <c r="D86" s="84" t="s">
        <v>2244</v>
      </c>
      <c r="E86" s="84" t="b">
        <v>0</v>
      </c>
      <c r="F86" s="84" t="b">
        <v>0</v>
      </c>
      <c r="G86" s="84" t="b">
        <v>0</v>
      </c>
    </row>
    <row r="87" spans="1:7" ht="15">
      <c r="A87" s="84" t="s">
        <v>2108</v>
      </c>
      <c r="B87" s="84">
        <v>3</v>
      </c>
      <c r="C87" s="122">
        <v>0.003090017148773422</v>
      </c>
      <c r="D87" s="84" t="s">
        <v>2244</v>
      </c>
      <c r="E87" s="84" t="b">
        <v>0</v>
      </c>
      <c r="F87" s="84" t="b">
        <v>0</v>
      </c>
      <c r="G87" s="84" t="b">
        <v>0</v>
      </c>
    </row>
    <row r="88" spans="1:7" ht="15">
      <c r="A88" s="84" t="s">
        <v>1729</v>
      </c>
      <c r="B88" s="84">
        <v>3</v>
      </c>
      <c r="C88" s="122">
        <v>0.00346601271971082</v>
      </c>
      <c r="D88" s="84" t="s">
        <v>2244</v>
      </c>
      <c r="E88" s="84" t="b">
        <v>0</v>
      </c>
      <c r="F88" s="84" t="b">
        <v>0</v>
      </c>
      <c r="G88" s="84" t="b">
        <v>0</v>
      </c>
    </row>
    <row r="89" spans="1:7" ht="15">
      <c r="A89" s="84" t="s">
        <v>309</v>
      </c>
      <c r="B89" s="84">
        <v>3</v>
      </c>
      <c r="C89" s="122">
        <v>0.003090017148773422</v>
      </c>
      <c r="D89" s="84" t="s">
        <v>2244</v>
      </c>
      <c r="E89" s="84" t="b">
        <v>0</v>
      </c>
      <c r="F89" s="84" t="b">
        <v>0</v>
      </c>
      <c r="G89" s="84" t="b">
        <v>0</v>
      </c>
    </row>
    <row r="90" spans="1:7" ht="15">
      <c r="A90" s="84" t="s">
        <v>308</v>
      </c>
      <c r="B90" s="84">
        <v>3</v>
      </c>
      <c r="C90" s="122">
        <v>0.003090017148773422</v>
      </c>
      <c r="D90" s="84" t="s">
        <v>2244</v>
      </c>
      <c r="E90" s="84" t="b">
        <v>0</v>
      </c>
      <c r="F90" s="84" t="b">
        <v>0</v>
      </c>
      <c r="G90" s="84" t="b">
        <v>0</v>
      </c>
    </row>
    <row r="91" spans="1:7" ht="15">
      <c r="A91" s="84" t="s">
        <v>1714</v>
      </c>
      <c r="B91" s="84">
        <v>3</v>
      </c>
      <c r="C91" s="122">
        <v>0.003090017148773422</v>
      </c>
      <c r="D91" s="84" t="s">
        <v>2244</v>
      </c>
      <c r="E91" s="84" t="b">
        <v>0</v>
      </c>
      <c r="F91" s="84" t="b">
        <v>0</v>
      </c>
      <c r="G91" s="84" t="b">
        <v>0</v>
      </c>
    </row>
    <row r="92" spans="1:7" ht="15">
      <c r="A92" s="84" t="s">
        <v>1716</v>
      </c>
      <c r="B92" s="84">
        <v>3</v>
      </c>
      <c r="C92" s="122">
        <v>0.003090017148773422</v>
      </c>
      <c r="D92" s="84" t="s">
        <v>2244</v>
      </c>
      <c r="E92" s="84" t="b">
        <v>0</v>
      </c>
      <c r="F92" s="84" t="b">
        <v>0</v>
      </c>
      <c r="G92" s="84" t="b">
        <v>0</v>
      </c>
    </row>
    <row r="93" spans="1:7" ht="15">
      <c r="A93" s="84" t="s">
        <v>1717</v>
      </c>
      <c r="B93" s="84">
        <v>3</v>
      </c>
      <c r="C93" s="122">
        <v>0.003090017148773422</v>
      </c>
      <c r="D93" s="84" t="s">
        <v>2244</v>
      </c>
      <c r="E93" s="84" t="b">
        <v>0</v>
      </c>
      <c r="F93" s="84" t="b">
        <v>0</v>
      </c>
      <c r="G93" s="84" t="b">
        <v>0</v>
      </c>
    </row>
    <row r="94" spans="1:7" ht="15">
      <c r="A94" s="84" t="s">
        <v>1718</v>
      </c>
      <c r="B94" s="84">
        <v>3</v>
      </c>
      <c r="C94" s="122">
        <v>0.003090017148773422</v>
      </c>
      <c r="D94" s="84" t="s">
        <v>2244</v>
      </c>
      <c r="E94" s="84" t="b">
        <v>0</v>
      </c>
      <c r="F94" s="84" t="b">
        <v>0</v>
      </c>
      <c r="G94" s="84" t="b">
        <v>0</v>
      </c>
    </row>
    <row r="95" spans="1:7" ht="15">
      <c r="A95" s="84" t="s">
        <v>1719</v>
      </c>
      <c r="B95" s="84">
        <v>3</v>
      </c>
      <c r="C95" s="122">
        <v>0.003090017148773422</v>
      </c>
      <c r="D95" s="84" t="s">
        <v>2244</v>
      </c>
      <c r="E95" s="84" t="b">
        <v>0</v>
      </c>
      <c r="F95" s="84" t="b">
        <v>0</v>
      </c>
      <c r="G95" s="84" t="b">
        <v>0</v>
      </c>
    </row>
    <row r="96" spans="1:7" ht="15">
      <c r="A96" s="84" t="s">
        <v>1720</v>
      </c>
      <c r="B96" s="84">
        <v>3</v>
      </c>
      <c r="C96" s="122">
        <v>0.003090017148773422</v>
      </c>
      <c r="D96" s="84" t="s">
        <v>2244</v>
      </c>
      <c r="E96" s="84" t="b">
        <v>0</v>
      </c>
      <c r="F96" s="84" t="b">
        <v>0</v>
      </c>
      <c r="G96" s="84" t="b">
        <v>0</v>
      </c>
    </row>
    <row r="97" spans="1:7" ht="15">
      <c r="A97" s="84" t="s">
        <v>2109</v>
      </c>
      <c r="B97" s="84">
        <v>3</v>
      </c>
      <c r="C97" s="122">
        <v>0.003090017148773422</v>
      </c>
      <c r="D97" s="84" t="s">
        <v>2244</v>
      </c>
      <c r="E97" s="84" t="b">
        <v>0</v>
      </c>
      <c r="F97" s="84" t="b">
        <v>0</v>
      </c>
      <c r="G97" s="84" t="b">
        <v>0</v>
      </c>
    </row>
    <row r="98" spans="1:7" ht="15">
      <c r="A98" s="84" t="s">
        <v>2110</v>
      </c>
      <c r="B98" s="84">
        <v>3</v>
      </c>
      <c r="C98" s="122">
        <v>0.003090017148773422</v>
      </c>
      <c r="D98" s="84" t="s">
        <v>2244</v>
      </c>
      <c r="E98" s="84" t="b">
        <v>0</v>
      </c>
      <c r="F98" s="84" t="b">
        <v>0</v>
      </c>
      <c r="G98" s="84" t="b">
        <v>0</v>
      </c>
    </row>
    <row r="99" spans="1:7" ht="15">
      <c r="A99" s="84" t="s">
        <v>2111</v>
      </c>
      <c r="B99" s="84">
        <v>3</v>
      </c>
      <c r="C99" s="122">
        <v>0.00346601271971082</v>
      </c>
      <c r="D99" s="84" t="s">
        <v>2244</v>
      </c>
      <c r="E99" s="84" t="b">
        <v>0</v>
      </c>
      <c r="F99" s="84" t="b">
        <v>0</v>
      </c>
      <c r="G99" s="84" t="b">
        <v>0</v>
      </c>
    </row>
    <row r="100" spans="1:7" ht="15">
      <c r="A100" s="84" t="s">
        <v>1739</v>
      </c>
      <c r="B100" s="84">
        <v>3</v>
      </c>
      <c r="C100" s="122">
        <v>0.003090017148773422</v>
      </c>
      <c r="D100" s="84" t="s">
        <v>2244</v>
      </c>
      <c r="E100" s="84" t="b">
        <v>0</v>
      </c>
      <c r="F100" s="84" t="b">
        <v>0</v>
      </c>
      <c r="G100" s="84" t="b">
        <v>0</v>
      </c>
    </row>
    <row r="101" spans="1:7" ht="15">
      <c r="A101" s="84" t="s">
        <v>1740</v>
      </c>
      <c r="B101" s="84">
        <v>3</v>
      </c>
      <c r="C101" s="122">
        <v>0.003090017148773422</v>
      </c>
      <c r="D101" s="84" t="s">
        <v>2244</v>
      </c>
      <c r="E101" s="84" t="b">
        <v>0</v>
      </c>
      <c r="F101" s="84" t="b">
        <v>0</v>
      </c>
      <c r="G101" s="84" t="b">
        <v>0</v>
      </c>
    </row>
    <row r="102" spans="1:7" ht="15">
      <c r="A102" s="84" t="s">
        <v>1741</v>
      </c>
      <c r="B102" s="84">
        <v>3</v>
      </c>
      <c r="C102" s="122">
        <v>0.003090017148773422</v>
      </c>
      <c r="D102" s="84" t="s">
        <v>2244</v>
      </c>
      <c r="E102" s="84" t="b">
        <v>0</v>
      </c>
      <c r="F102" s="84" t="b">
        <v>0</v>
      </c>
      <c r="G102" s="84" t="b">
        <v>0</v>
      </c>
    </row>
    <row r="103" spans="1:7" ht="15">
      <c r="A103" s="84" t="s">
        <v>1742</v>
      </c>
      <c r="B103" s="84">
        <v>3</v>
      </c>
      <c r="C103" s="122">
        <v>0.003090017148773422</v>
      </c>
      <c r="D103" s="84" t="s">
        <v>2244</v>
      </c>
      <c r="E103" s="84" t="b">
        <v>0</v>
      </c>
      <c r="F103" s="84" t="b">
        <v>0</v>
      </c>
      <c r="G103" s="84" t="b">
        <v>0</v>
      </c>
    </row>
    <row r="104" spans="1:7" ht="15">
      <c r="A104" s="84" t="s">
        <v>1743</v>
      </c>
      <c r="B104" s="84">
        <v>3</v>
      </c>
      <c r="C104" s="122">
        <v>0.003090017148773422</v>
      </c>
      <c r="D104" s="84" t="s">
        <v>2244</v>
      </c>
      <c r="E104" s="84" t="b">
        <v>0</v>
      </c>
      <c r="F104" s="84" t="b">
        <v>0</v>
      </c>
      <c r="G104" s="84" t="b">
        <v>0</v>
      </c>
    </row>
    <row r="105" spans="1:7" ht="15">
      <c r="A105" s="84" t="s">
        <v>1744</v>
      </c>
      <c r="B105" s="84">
        <v>3</v>
      </c>
      <c r="C105" s="122">
        <v>0.003090017148773422</v>
      </c>
      <c r="D105" s="84" t="s">
        <v>2244</v>
      </c>
      <c r="E105" s="84" t="b">
        <v>0</v>
      </c>
      <c r="F105" s="84" t="b">
        <v>0</v>
      </c>
      <c r="G105" s="84" t="b">
        <v>0</v>
      </c>
    </row>
    <row r="106" spans="1:7" ht="15">
      <c r="A106" s="84" t="s">
        <v>1745</v>
      </c>
      <c r="B106" s="84">
        <v>3</v>
      </c>
      <c r="C106" s="122">
        <v>0.003090017148773422</v>
      </c>
      <c r="D106" s="84" t="s">
        <v>2244</v>
      </c>
      <c r="E106" s="84" t="b">
        <v>0</v>
      </c>
      <c r="F106" s="84" t="b">
        <v>0</v>
      </c>
      <c r="G106" s="84" t="b">
        <v>0</v>
      </c>
    </row>
    <row r="107" spans="1:7" ht="15">
      <c r="A107" s="84" t="s">
        <v>1747</v>
      </c>
      <c r="B107" s="84">
        <v>3</v>
      </c>
      <c r="C107" s="122">
        <v>0.003090017148773422</v>
      </c>
      <c r="D107" s="84" t="s">
        <v>2244</v>
      </c>
      <c r="E107" s="84" t="b">
        <v>0</v>
      </c>
      <c r="F107" s="84" t="b">
        <v>0</v>
      </c>
      <c r="G107" s="84" t="b">
        <v>0</v>
      </c>
    </row>
    <row r="108" spans="1:7" ht="15">
      <c r="A108" s="84" t="s">
        <v>2112</v>
      </c>
      <c r="B108" s="84">
        <v>3</v>
      </c>
      <c r="C108" s="122">
        <v>0.003090017148773422</v>
      </c>
      <c r="D108" s="84" t="s">
        <v>2244</v>
      </c>
      <c r="E108" s="84" t="b">
        <v>0</v>
      </c>
      <c r="F108" s="84" t="b">
        <v>0</v>
      </c>
      <c r="G108" s="84" t="b">
        <v>0</v>
      </c>
    </row>
    <row r="109" spans="1:7" ht="15">
      <c r="A109" s="84" t="s">
        <v>1726</v>
      </c>
      <c r="B109" s="84">
        <v>3</v>
      </c>
      <c r="C109" s="122">
        <v>0.003090017148773422</v>
      </c>
      <c r="D109" s="84" t="s">
        <v>2244</v>
      </c>
      <c r="E109" s="84" t="b">
        <v>0</v>
      </c>
      <c r="F109" s="84" t="b">
        <v>0</v>
      </c>
      <c r="G109" s="84" t="b">
        <v>0</v>
      </c>
    </row>
    <row r="110" spans="1:7" ht="15">
      <c r="A110" s="84" t="s">
        <v>2113</v>
      </c>
      <c r="B110" s="84">
        <v>3</v>
      </c>
      <c r="C110" s="122">
        <v>0.00346601271971082</v>
      </c>
      <c r="D110" s="84" t="s">
        <v>2244</v>
      </c>
      <c r="E110" s="84" t="b">
        <v>0</v>
      </c>
      <c r="F110" s="84" t="b">
        <v>0</v>
      </c>
      <c r="G110" s="84" t="b">
        <v>0</v>
      </c>
    </row>
    <row r="111" spans="1:7" ht="15">
      <c r="A111" s="84" t="s">
        <v>255</v>
      </c>
      <c r="B111" s="84">
        <v>3</v>
      </c>
      <c r="C111" s="122">
        <v>0.00346601271971082</v>
      </c>
      <c r="D111" s="84" t="s">
        <v>2244</v>
      </c>
      <c r="E111" s="84" t="b">
        <v>0</v>
      </c>
      <c r="F111" s="84" t="b">
        <v>0</v>
      </c>
      <c r="G111" s="84" t="b">
        <v>0</v>
      </c>
    </row>
    <row r="112" spans="1:7" ht="15">
      <c r="A112" s="84" t="s">
        <v>2114</v>
      </c>
      <c r="B112" s="84">
        <v>3</v>
      </c>
      <c r="C112" s="122">
        <v>0.003090017148773422</v>
      </c>
      <c r="D112" s="84" t="s">
        <v>2244</v>
      </c>
      <c r="E112" s="84" t="b">
        <v>0</v>
      </c>
      <c r="F112" s="84" t="b">
        <v>0</v>
      </c>
      <c r="G112" s="84" t="b">
        <v>0</v>
      </c>
    </row>
    <row r="113" spans="1:7" ht="15">
      <c r="A113" s="84" t="s">
        <v>2115</v>
      </c>
      <c r="B113" s="84">
        <v>3</v>
      </c>
      <c r="C113" s="122">
        <v>0.003090017148773422</v>
      </c>
      <c r="D113" s="84" t="s">
        <v>2244</v>
      </c>
      <c r="E113" s="84" t="b">
        <v>0</v>
      </c>
      <c r="F113" s="84" t="b">
        <v>0</v>
      </c>
      <c r="G113" s="84" t="b">
        <v>0</v>
      </c>
    </row>
    <row r="114" spans="1:7" ht="15">
      <c r="A114" s="84" t="s">
        <v>2116</v>
      </c>
      <c r="B114" s="84">
        <v>3</v>
      </c>
      <c r="C114" s="122">
        <v>0.003090017148773422</v>
      </c>
      <c r="D114" s="84" t="s">
        <v>2244</v>
      </c>
      <c r="E114" s="84" t="b">
        <v>0</v>
      </c>
      <c r="F114" s="84" t="b">
        <v>0</v>
      </c>
      <c r="G114" s="84" t="b">
        <v>0</v>
      </c>
    </row>
    <row r="115" spans="1:7" ht="15">
      <c r="A115" s="84" t="s">
        <v>2117</v>
      </c>
      <c r="B115" s="84">
        <v>3</v>
      </c>
      <c r="C115" s="122">
        <v>0.003090017148773422</v>
      </c>
      <c r="D115" s="84" t="s">
        <v>2244</v>
      </c>
      <c r="E115" s="84" t="b">
        <v>0</v>
      </c>
      <c r="F115" s="84" t="b">
        <v>0</v>
      </c>
      <c r="G115" s="84" t="b">
        <v>0</v>
      </c>
    </row>
    <row r="116" spans="1:7" ht="15">
      <c r="A116" s="84" t="s">
        <v>2118</v>
      </c>
      <c r="B116" s="84">
        <v>3</v>
      </c>
      <c r="C116" s="122">
        <v>0.003090017148773422</v>
      </c>
      <c r="D116" s="84" t="s">
        <v>2244</v>
      </c>
      <c r="E116" s="84" t="b">
        <v>0</v>
      </c>
      <c r="F116" s="84" t="b">
        <v>0</v>
      </c>
      <c r="G116" s="84" t="b">
        <v>0</v>
      </c>
    </row>
    <row r="117" spans="1:7" ht="15">
      <c r="A117" s="84" t="s">
        <v>2119</v>
      </c>
      <c r="B117" s="84">
        <v>3</v>
      </c>
      <c r="C117" s="122">
        <v>0.003090017148773422</v>
      </c>
      <c r="D117" s="84" t="s">
        <v>2244</v>
      </c>
      <c r="E117" s="84" t="b">
        <v>0</v>
      </c>
      <c r="F117" s="84" t="b">
        <v>0</v>
      </c>
      <c r="G117" s="84" t="b">
        <v>0</v>
      </c>
    </row>
    <row r="118" spans="1:7" ht="15">
      <c r="A118" s="84" t="s">
        <v>2120</v>
      </c>
      <c r="B118" s="84">
        <v>3</v>
      </c>
      <c r="C118" s="122">
        <v>0.003090017148773422</v>
      </c>
      <c r="D118" s="84" t="s">
        <v>2244</v>
      </c>
      <c r="E118" s="84" t="b">
        <v>1</v>
      </c>
      <c r="F118" s="84" t="b">
        <v>0</v>
      </c>
      <c r="G118" s="84" t="b">
        <v>0</v>
      </c>
    </row>
    <row r="119" spans="1:7" ht="15">
      <c r="A119" s="84" t="s">
        <v>2121</v>
      </c>
      <c r="B119" s="84">
        <v>3</v>
      </c>
      <c r="C119" s="122">
        <v>0.003090017148773422</v>
      </c>
      <c r="D119" s="84" t="s">
        <v>2244</v>
      </c>
      <c r="E119" s="84" t="b">
        <v>0</v>
      </c>
      <c r="F119" s="84" t="b">
        <v>0</v>
      </c>
      <c r="G119" s="84" t="b">
        <v>0</v>
      </c>
    </row>
    <row r="120" spans="1:7" ht="15">
      <c r="A120" s="84" t="s">
        <v>2122</v>
      </c>
      <c r="B120" s="84">
        <v>3</v>
      </c>
      <c r="C120" s="122">
        <v>0.003090017148773422</v>
      </c>
      <c r="D120" s="84" t="s">
        <v>2244</v>
      </c>
      <c r="E120" s="84" t="b">
        <v>0</v>
      </c>
      <c r="F120" s="84" t="b">
        <v>0</v>
      </c>
      <c r="G120" s="84" t="b">
        <v>0</v>
      </c>
    </row>
    <row r="121" spans="1:7" ht="15">
      <c r="A121" s="84" t="s">
        <v>301</v>
      </c>
      <c r="B121" s="84">
        <v>3</v>
      </c>
      <c r="C121" s="122">
        <v>0.003090017148773422</v>
      </c>
      <c r="D121" s="84" t="s">
        <v>2244</v>
      </c>
      <c r="E121" s="84" t="b">
        <v>0</v>
      </c>
      <c r="F121" s="84" t="b">
        <v>0</v>
      </c>
      <c r="G121" s="84" t="b">
        <v>0</v>
      </c>
    </row>
    <row r="122" spans="1:7" ht="15">
      <c r="A122" s="84" t="s">
        <v>2123</v>
      </c>
      <c r="B122" s="84">
        <v>3</v>
      </c>
      <c r="C122" s="122">
        <v>0.003090017148773422</v>
      </c>
      <c r="D122" s="84" t="s">
        <v>2244</v>
      </c>
      <c r="E122" s="84" t="b">
        <v>0</v>
      </c>
      <c r="F122" s="84" t="b">
        <v>0</v>
      </c>
      <c r="G122" s="84" t="b">
        <v>0</v>
      </c>
    </row>
    <row r="123" spans="1:7" ht="15">
      <c r="A123" s="84" t="s">
        <v>2124</v>
      </c>
      <c r="B123" s="84">
        <v>3</v>
      </c>
      <c r="C123" s="122">
        <v>0.003090017148773422</v>
      </c>
      <c r="D123" s="84" t="s">
        <v>2244</v>
      </c>
      <c r="E123" s="84" t="b">
        <v>0</v>
      </c>
      <c r="F123" s="84" t="b">
        <v>0</v>
      </c>
      <c r="G123" s="84" t="b">
        <v>0</v>
      </c>
    </row>
    <row r="124" spans="1:7" ht="15">
      <c r="A124" s="84" t="s">
        <v>2125</v>
      </c>
      <c r="B124" s="84">
        <v>3</v>
      </c>
      <c r="C124" s="122">
        <v>0.003090017148773422</v>
      </c>
      <c r="D124" s="84" t="s">
        <v>2244</v>
      </c>
      <c r="E124" s="84" t="b">
        <v>0</v>
      </c>
      <c r="F124" s="84" t="b">
        <v>0</v>
      </c>
      <c r="G124" s="84" t="b">
        <v>0</v>
      </c>
    </row>
    <row r="125" spans="1:7" ht="15">
      <c r="A125" s="84" t="s">
        <v>2126</v>
      </c>
      <c r="B125" s="84">
        <v>3</v>
      </c>
      <c r="C125" s="122">
        <v>0.003090017148773422</v>
      </c>
      <c r="D125" s="84" t="s">
        <v>2244</v>
      </c>
      <c r="E125" s="84" t="b">
        <v>0</v>
      </c>
      <c r="F125" s="84" t="b">
        <v>0</v>
      </c>
      <c r="G125" s="84" t="b">
        <v>0</v>
      </c>
    </row>
    <row r="126" spans="1:7" ht="15">
      <c r="A126" s="84" t="s">
        <v>2127</v>
      </c>
      <c r="B126" s="84">
        <v>3</v>
      </c>
      <c r="C126" s="122">
        <v>0.003090017148773422</v>
      </c>
      <c r="D126" s="84" t="s">
        <v>2244</v>
      </c>
      <c r="E126" s="84" t="b">
        <v>0</v>
      </c>
      <c r="F126" s="84" t="b">
        <v>0</v>
      </c>
      <c r="G126" s="84" t="b">
        <v>0</v>
      </c>
    </row>
    <row r="127" spans="1:7" ht="15">
      <c r="A127" s="84" t="s">
        <v>2128</v>
      </c>
      <c r="B127" s="84">
        <v>3</v>
      </c>
      <c r="C127" s="122">
        <v>0.003090017148773422</v>
      </c>
      <c r="D127" s="84" t="s">
        <v>2244</v>
      </c>
      <c r="E127" s="84" t="b">
        <v>0</v>
      </c>
      <c r="F127" s="84" t="b">
        <v>0</v>
      </c>
      <c r="G127" s="84" t="b">
        <v>0</v>
      </c>
    </row>
    <row r="128" spans="1:7" ht="15">
      <c r="A128" s="84" t="s">
        <v>234</v>
      </c>
      <c r="B128" s="84">
        <v>3</v>
      </c>
      <c r="C128" s="122">
        <v>0.00346601271971082</v>
      </c>
      <c r="D128" s="84" t="s">
        <v>2244</v>
      </c>
      <c r="E128" s="84" t="b">
        <v>0</v>
      </c>
      <c r="F128" s="84" t="b">
        <v>0</v>
      </c>
      <c r="G128" s="84" t="b">
        <v>0</v>
      </c>
    </row>
    <row r="129" spans="1:7" ht="15">
      <c r="A129" s="84" t="s">
        <v>2129</v>
      </c>
      <c r="B129" s="84">
        <v>3</v>
      </c>
      <c r="C129" s="122">
        <v>0.003090017148773422</v>
      </c>
      <c r="D129" s="84" t="s">
        <v>2244</v>
      </c>
      <c r="E129" s="84" t="b">
        <v>0</v>
      </c>
      <c r="F129" s="84" t="b">
        <v>0</v>
      </c>
      <c r="G129" s="84" t="b">
        <v>0</v>
      </c>
    </row>
    <row r="130" spans="1:7" ht="15">
      <c r="A130" s="84" t="s">
        <v>2130</v>
      </c>
      <c r="B130" s="84">
        <v>3</v>
      </c>
      <c r="C130" s="122">
        <v>0.003090017148773422</v>
      </c>
      <c r="D130" s="84" t="s">
        <v>2244</v>
      </c>
      <c r="E130" s="84" t="b">
        <v>0</v>
      </c>
      <c r="F130" s="84" t="b">
        <v>0</v>
      </c>
      <c r="G130" s="84" t="b">
        <v>0</v>
      </c>
    </row>
    <row r="131" spans="1:7" ht="15">
      <c r="A131" s="84" t="s">
        <v>2131</v>
      </c>
      <c r="B131" s="84">
        <v>3</v>
      </c>
      <c r="C131" s="122">
        <v>0.00346601271971082</v>
      </c>
      <c r="D131" s="84" t="s">
        <v>2244</v>
      </c>
      <c r="E131" s="84" t="b">
        <v>0</v>
      </c>
      <c r="F131" s="84" t="b">
        <v>0</v>
      </c>
      <c r="G131" s="84" t="b">
        <v>0</v>
      </c>
    </row>
    <row r="132" spans="1:7" ht="15">
      <c r="A132" s="84" t="s">
        <v>2132</v>
      </c>
      <c r="B132" s="84">
        <v>3</v>
      </c>
      <c r="C132" s="122">
        <v>0.00346601271971082</v>
      </c>
      <c r="D132" s="84" t="s">
        <v>2244</v>
      </c>
      <c r="E132" s="84" t="b">
        <v>0</v>
      </c>
      <c r="F132" s="84" t="b">
        <v>0</v>
      </c>
      <c r="G132" s="84" t="b">
        <v>0</v>
      </c>
    </row>
    <row r="133" spans="1:7" ht="15">
      <c r="A133" s="84" t="s">
        <v>2133</v>
      </c>
      <c r="B133" s="84">
        <v>3</v>
      </c>
      <c r="C133" s="122">
        <v>0.003090017148773422</v>
      </c>
      <c r="D133" s="84" t="s">
        <v>2244</v>
      </c>
      <c r="E133" s="84" t="b">
        <v>0</v>
      </c>
      <c r="F133" s="84" t="b">
        <v>0</v>
      </c>
      <c r="G133" s="84" t="b">
        <v>0</v>
      </c>
    </row>
    <row r="134" spans="1:7" ht="15">
      <c r="A134" s="84" t="s">
        <v>2134</v>
      </c>
      <c r="B134" s="84">
        <v>3</v>
      </c>
      <c r="C134" s="122">
        <v>0.003090017148773422</v>
      </c>
      <c r="D134" s="84" t="s">
        <v>2244</v>
      </c>
      <c r="E134" s="84" t="b">
        <v>0</v>
      </c>
      <c r="F134" s="84" t="b">
        <v>0</v>
      </c>
      <c r="G134" s="84" t="b">
        <v>0</v>
      </c>
    </row>
    <row r="135" spans="1:7" ht="15">
      <c r="A135" s="84" t="s">
        <v>2135</v>
      </c>
      <c r="B135" s="84">
        <v>3</v>
      </c>
      <c r="C135" s="122">
        <v>0.003090017148773422</v>
      </c>
      <c r="D135" s="84" t="s">
        <v>2244</v>
      </c>
      <c r="E135" s="84" t="b">
        <v>0</v>
      </c>
      <c r="F135" s="84" t="b">
        <v>0</v>
      </c>
      <c r="G135" s="84" t="b">
        <v>0</v>
      </c>
    </row>
    <row r="136" spans="1:7" ht="15">
      <c r="A136" s="84" t="s">
        <v>2136</v>
      </c>
      <c r="B136" s="84">
        <v>3</v>
      </c>
      <c r="C136" s="122">
        <v>0.003090017148773422</v>
      </c>
      <c r="D136" s="84" t="s">
        <v>2244</v>
      </c>
      <c r="E136" s="84" t="b">
        <v>0</v>
      </c>
      <c r="F136" s="84" t="b">
        <v>0</v>
      </c>
      <c r="G136" s="84" t="b">
        <v>0</v>
      </c>
    </row>
    <row r="137" spans="1:7" ht="15">
      <c r="A137" s="84" t="s">
        <v>2137</v>
      </c>
      <c r="B137" s="84">
        <v>3</v>
      </c>
      <c r="C137" s="122">
        <v>0.003090017148773422</v>
      </c>
      <c r="D137" s="84" t="s">
        <v>2244</v>
      </c>
      <c r="E137" s="84" t="b">
        <v>0</v>
      </c>
      <c r="F137" s="84" t="b">
        <v>0</v>
      </c>
      <c r="G137" s="84" t="b">
        <v>0</v>
      </c>
    </row>
    <row r="138" spans="1:7" ht="15">
      <c r="A138" s="84" t="s">
        <v>2138</v>
      </c>
      <c r="B138" s="84">
        <v>3</v>
      </c>
      <c r="C138" s="122">
        <v>0.003090017148773422</v>
      </c>
      <c r="D138" s="84" t="s">
        <v>2244</v>
      </c>
      <c r="E138" s="84" t="b">
        <v>0</v>
      </c>
      <c r="F138" s="84" t="b">
        <v>0</v>
      </c>
      <c r="G138" s="84" t="b">
        <v>0</v>
      </c>
    </row>
    <row r="139" spans="1:7" ht="15">
      <c r="A139" s="84" t="s">
        <v>1689</v>
      </c>
      <c r="B139" s="84">
        <v>3</v>
      </c>
      <c r="C139" s="122">
        <v>0.0041087813937264375</v>
      </c>
      <c r="D139" s="84" t="s">
        <v>2244</v>
      </c>
      <c r="E139" s="84" t="b">
        <v>0</v>
      </c>
      <c r="F139" s="84" t="b">
        <v>0</v>
      </c>
      <c r="G139" s="84" t="b">
        <v>0</v>
      </c>
    </row>
    <row r="140" spans="1:7" ht="15">
      <c r="A140" s="84" t="s">
        <v>1722</v>
      </c>
      <c r="B140" s="84">
        <v>3</v>
      </c>
      <c r="C140" s="122">
        <v>0.00346601271971082</v>
      </c>
      <c r="D140" s="84" t="s">
        <v>2244</v>
      </c>
      <c r="E140" s="84" t="b">
        <v>0</v>
      </c>
      <c r="F140" s="84" t="b">
        <v>0</v>
      </c>
      <c r="G140" s="84" t="b">
        <v>0</v>
      </c>
    </row>
    <row r="141" spans="1:7" ht="15">
      <c r="A141" s="84" t="s">
        <v>2139</v>
      </c>
      <c r="B141" s="84">
        <v>2</v>
      </c>
      <c r="C141" s="122">
        <v>0.0023106751464738798</v>
      </c>
      <c r="D141" s="84" t="s">
        <v>2244</v>
      </c>
      <c r="E141" s="84" t="b">
        <v>0</v>
      </c>
      <c r="F141" s="84" t="b">
        <v>0</v>
      </c>
      <c r="G141" s="84" t="b">
        <v>0</v>
      </c>
    </row>
    <row r="142" spans="1:7" ht="15">
      <c r="A142" s="84" t="s">
        <v>2140</v>
      </c>
      <c r="B142" s="84">
        <v>2</v>
      </c>
      <c r="C142" s="122">
        <v>0.0023106751464738798</v>
      </c>
      <c r="D142" s="84" t="s">
        <v>2244</v>
      </c>
      <c r="E142" s="84" t="b">
        <v>0</v>
      </c>
      <c r="F142" s="84" t="b">
        <v>0</v>
      </c>
      <c r="G142" s="84" t="b">
        <v>0</v>
      </c>
    </row>
    <row r="143" spans="1:7" ht="15">
      <c r="A143" s="84" t="s">
        <v>2141</v>
      </c>
      <c r="B143" s="84">
        <v>2</v>
      </c>
      <c r="C143" s="122">
        <v>0.0023106751464738798</v>
      </c>
      <c r="D143" s="84" t="s">
        <v>2244</v>
      </c>
      <c r="E143" s="84" t="b">
        <v>0</v>
      </c>
      <c r="F143" s="84" t="b">
        <v>0</v>
      </c>
      <c r="G143" s="84" t="b">
        <v>0</v>
      </c>
    </row>
    <row r="144" spans="1:7" ht="15">
      <c r="A144" s="84" t="s">
        <v>2142</v>
      </c>
      <c r="B144" s="84">
        <v>2</v>
      </c>
      <c r="C144" s="122">
        <v>0.0023106751464738798</v>
      </c>
      <c r="D144" s="84" t="s">
        <v>2244</v>
      </c>
      <c r="E144" s="84" t="b">
        <v>0</v>
      </c>
      <c r="F144" s="84" t="b">
        <v>0</v>
      </c>
      <c r="G144" s="84" t="b">
        <v>0</v>
      </c>
    </row>
    <row r="145" spans="1:7" ht="15">
      <c r="A145" s="84" t="s">
        <v>2143</v>
      </c>
      <c r="B145" s="84">
        <v>2</v>
      </c>
      <c r="C145" s="122">
        <v>0.0023106751464738798</v>
      </c>
      <c r="D145" s="84" t="s">
        <v>2244</v>
      </c>
      <c r="E145" s="84" t="b">
        <v>0</v>
      </c>
      <c r="F145" s="84" t="b">
        <v>0</v>
      </c>
      <c r="G145" s="84" t="b">
        <v>0</v>
      </c>
    </row>
    <row r="146" spans="1:7" ht="15">
      <c r="A146" s="84" t="s">
        <v>2144</v>
      </c>
      <c r="B146" s="84">
        <v>2</v>
      </c>
      <c r="C146" s="122">
        <v>0.0023106751464738798</v>
      </c>
      <c r="D146" s="84" t="s">
        <v>2244</v>
      </c>
      <c r="E146" s="84" t="b">
        <v>0</v>
      </c>
      <c r="F146" s="84" t="b">
        <v>0</v>
      </c>
      <c r="G146" s="84" t="b">
        <v>0</v>
      </c>
    </row>
    <row r="147" spans="1:7" ht="15">
      <c r="A147" s="84" t="s">
        <v>2145</v>
      </c>
      <c r="B147" s="84">
        <v>2</v>
      </c>
      <c r="C147" s="122">
        <v>0.0023106751464738798</v>
      </c>
      <c r="D147" s="84" t="s">
        <v>2244</v>
      </c>
      <c r="E147" s="84" t="b">
        <v>0</v>
      </c>
      <c r="F147" s="84" t="b">
        <v>0</v>
      </c>
      <c r="G147" s="84" t="b">
        <v>0</v>
      </c>
    </row>
    <row r="148" spans="1:7" ht="15">
      <c r="A148" s="84" t="s">
        <v>2146</v>
      </c>
      <c r="B148" s="84">
        <v>2</v>
      </c>
      <c r="C148" s="122">
        <v>0.0023106751464738798</v>
      </c>
      <c r="D148" s="84" t="s">
        <v>2244</v>
      </c>
      <c r="E148" s="84" t="b">
        <v>0</v>
      </c>
      <c r="F148" s="84" t="b">
        <v>0</v>
      </c>
      <c r="G148" s="84" t="b">
        <v>0</v>
      </c>
    </row>
    <row r="149" spans="1:7" ht="15">
      <c r="A149" s="84" t="s">
        <v>2147</v>
      </c>
      <c r="B149" s="84">
        <v>2</v>
      </c>
      <c r="C149" s="122">
        <v>0.0023106751464738798</v>
      </c>
      <c r="D149" s="84" t="s">
        <v>2244</v>
      </c>
      <c r="E149" s="84" t="b">
        <v>0</v>
      </c>
      <c r="F149" s="84" t="b">
        <v>0</v>
      </c>
      <c r="G149" s="84" t="b">
        <v>0</v>
      </c>
    </row>
    <row r="150" spans="1:7" ht="15">
      <c r="A150" s="84" t="s">
        <v>2148</v>
      </c>
      <c r="B150" s="84">
        <v>2</v>
      </c>
      <c r="C150" s="122">
        <v>0.0023106751464738798</v>
      </c>
      <c r="D150" s="84" t="s">
        <v>2244</v>
      </c>
      <c r="E150" s="84" t="b">
        <v>0</v>
      </c>
      <c r="F150" s="84" t="b">
        <v>0</v>
      </c>
      <c r="G150" s="84" t="b">
        <v>0</v>
      </c>
    </row>
    <row r="151" spans="1:7" ht="15">
      <c r="A151" s="84" t="s">
        <v>2149</v>
      </c>
      <c r="B151" s="84">
        <v>2</v>
      </c>
      <c r="C151" s="122">
        <v>0.0023106751464738798</v>
      </c>
      <c r="D151" s="84" t="s">
        <v>2244</v>
      </c>
      <c r="E151" s="84" t="b">
        <v>0</v>
      </c>
      <c r="F151" s="84" t="b">
        <v>0</v>
      </c>
      <c r="G151" s="84" t="b">
        <v>0</v>
      </c>
    </row>
    <row r="152" spans="1:7" ht="15">
      <c r="A152" s="84" t="s">
        <v>2150</v>
      </c>
      <c r="B152" s="84">
        <v>2</v>
      </c>
      <c r="C152" s="122">
        <v>0.0023106751464738798</v>
      </c>
      <c r="D152" s="84" t="s">
        <v>2244</v>
      </c>
      <c r="E152" s="84" t="b">
        <v>0</v>
      </c>
      <c r="F152" s="84" t="b">
        <v>0</v>
      </c>
      <c r="G152" s="84" t="b">
        <v>0</v>
      </c>
    </row>
    <row r="153" spans="1:7" ht="15">
      <c r="A153" s="84" t="s">
        <v>2151</v>
      </c>
      <c r="B153" s="84">
        <v>2</v>
      </c>
      <c r="C153" s="122">
        <v>0.0023106751464738798</v>
      </c>
      <c r="D153" s="84" t="s">
        <v>2244</v>
      </c>
      <c r="E153" s="84" t="b">
        <v>0</v>
      </c>
      <c r="F153" s="84" t="b">
        <v>0</v>
      </c>
      <c r="G153" s="84" t="b">
        <v>0</v>
      </c>
    </row>
    <row r="154" spans="1:7" ht="15">
      <c r="A154" s="84" t="s">
        <v>2152</v>
      </c>
      <c r="B154" s="84">
        <v>2</v>
      </c>
      <c r="C154" s="122">
        <v>0.0023106751464738798</v>
      </c>
      <c r="D154" s="84" t="s">
        <v>2244</v>
      </c>
      <c r="E154" s="84" t="b">
        <v>0</v>
      </c>
      <c r="F154" s="84" t="b">
        <v>0</v>
      </c>
      <c r="G154" s="84" t="b">
        <v>0</v>
      </c>
    </row>
    <row r="155" spans="1:7" ht="15">
      <c r="A155" s="84" t="s">
        <v>2153</v>
      </c>
      <c r="B155" s="84">
        <v>2</v>
      </c>
      <c r="C155" s="122">
        <v>0.0023106751464738798</v>
      </c>
      <c r="D155" s="84" t="s">
        <v>2244</v>
      </c>
      <c r="E155" s="84" t="b">
        <v>0</v>
      </c>
      <c r="F155" s="84" t="b">
        <v>0</v>
      </c>
      <c r="G155" s="84" t="b">
        <v>0</v>
      </c>
    </row>
    <row r="156" spans="1:7" ht="15">
      <c r="A156" s="84" t="s">
        <v>2154</v>
      </c>
      <c r="B156" s="84">
        <v>2</v>
      </c>
      <c r="C156" s="122">
        <v>0.0023106751464738798</v>
      </c>
      <c r="D156" s="84" t="s">
        <v>2244</v>
      </c>
      <c r="E156" s="84" t="b">
        <v>0</v>
      </c>
      <c r="F156" s="84" t="b">
        <v>0</v>
      </c>
      <c r="G156" s="84" t="b">
        <v>0</v>
      </c>
    </row>
    <row r="157" spans="1:7" ht="15">
      <c r="A157" s="84" t="s">
        <v>2155</v>
      </c>
      <c r="B157" s="84">
        <v>2</v>
      </c>
      <c r="C157" s="122">
        <v>0.0023106751464738798</v>
      </c>
      <c r="D157" s="84" t="s">
        <v>2244</v>
      </c>
      <c r="E157" s="84" t="b">
        <v>0</v>
      </c>
      <c r="F157" s="84" t="b">
        <v>0</v>
      </c>
      <c r="G157" s="84" t="b">
        <v>0</v>
      </c>
    </row>
    <row r="158" spans="1:7" ht="15">
      <c r="A158" s="84" t="s">
        <v>2156</v>
      </c>
      <c r="B158" s="84">
        <v>2</v>
      </c>
      <c r="C158" s="122">
        <v>0.0023106751464738798</v>
      </c>
      <c r="D158" s="84" t="s">
        <v>2244</v>
      </c>
      <c r="E158" s="84" t="b">
        <v>0</v>
      </c>
      <c r="F158" s="84" t="b">
        <v>0</v>
      </c>
      <c r="G158" s="84" t="b">
        <v>0</v>
      </c>
    </row>
    <row r="159" spans="1:7" ht="15">
      <c r="A159" s="84" t="s">
        <v>2157</v>
      </c>
      <c r="B159" s="84">
        <v>2</v>
      </c>
      <c r="C159" s="122">
        <v>0.0023106751464738798</v>
      </c>
      <c r="D159" s="84" t="s">
        <v>2244</v>
      </c>
      <c r="E159" s="84" t="b">
        <v>0</v>
      </c>
      <c r="F159" s="84" t="b">
        <v>0</v>
      </c>
      <c r="G159" s="84" t="b">
        <v>0</v>
      </c>
    </row>
    <row r="160" spans="1:7" ht="15">
      <c r="A160" s="84" t="s">
        <v>2158</v>
      </c>
      <c r="B160" s="84">
        <v>2</v>
      </c>
      <c r="C160" s="122">
        <v>0.0023106751464738798</v>
      </c>
      <c r="D160" s="84" t="s">
        <v>2244</v>
      </c>
      <c r="E160" s="84" t="b">
        <v>0</v>
      </c>
      <c r="F160" s="84" t="b">
        <v>0</v>
      </c>
      <c r="G160" s="84" t="b">
        <v>0</v>
      </c>
    </row>
    <row r="161" spans="1:7" ht="15">
      <c r="A161" s="84" t="s">
        <v>2159</v>
      </c>
      <c r="B161" s="84">
        <v>2</v>
      </c>
      <c r="C161" s="122">
        <v>0.0023106751464738798</v>
      </c>
      <c r="D161" s="84" t="s">
        <v>2244</v>
      </c>
      <c r="E161" s="84" t="b">
        <v>0</v>
      </c>
      <c r="F161" s="84" t="b">
        <v>0</v>
      </c>
      <c r="G161" s="84" t="b">
        <v>0</v>
      </c>
    </row>
    <row r="162" spans="1:7" ht="15">
      <c r="A162" s="84" t="s">
        <v>2160</v>
      </c>
      <c r="B162" s="84">
        <v>2</v>
      </c>
      <c r="C162" s="122">
        <v>0.0023106751464738798</v>
      </c>
      <c r="D162" s="84" t="s">
        <v>2244</v>
      </c>
      <c r="E162" s="84" t="b">
        <v>0</v>
      </c>
      <c r="F162" s="84" t="b">
        <v>0</v>
      </c>
      <c r="G162" s="84" t="b">
        <v>0</v>
      </c>
    </row>
    <row r="163" spans="1:7" ht="15">
      <c r="A163" s="84" t="s">
        <v>2161</v>
      </c>
      <c r="B163" s="84">
        <v>2</v>
      </c>
      <c r="C163" s="122">
        <v>0.0023106751464738798</v>
      </c>
      <c r="D163" s="84" t="s">
        <v>2244</v>
      </c>
      <c r="E163" s="84" t="b">
        <v>0</v>
      </c>
      <c r="F163" s="84" t="b">
        <v>0</v>
      </c>
      <c r="G163" s="84" t="b">
        <v>0</v>
      </c>
    </row>
    <row r="164" spans="1:7" ht="15">
      <c r="A164" s="84" t="s">
        <v>2162</v>
      </c>
      <c r="B164" s="84">
        <v>2</v>
      </c>
      <c r="C164" s="122">
        <v>0.0023106751464738798</v>
      </c>
      <c r="D164" s="84" t="s">
        <v>2244</v>
      </c>
      <c r="E164" s="84" t="b">
        <v>0</v>
      </c>
      <c r="F164" s="84" t="b">
        <v>0</v>
      </c>
      <c r="G164" s="84" t="b">
        <v>0</v>
      </c>
    </row>
    <row r="165" spans="1:7" ht="15">
      <c r="A165" s="84" t="s">
        <v>2163</v>
      </c>
      <c r="B165" s="84">
        <v>2</v>
      </c>
      <c r="C165" s="122">
        <v>0.0023106751464738798</v>
      </c>
      <c r="D165" s="84" t="s">
        <v>2244</v>
      </c>
      <c r="E165" s="84" t="b">
        <v>0</v>
      </c>
      <c r="F165" s="84" t="b">
        <v>0</v>
      </c>
      <c r="G165" s="84" t="b">
        <v>0</v>
      </c>
    </row>
    <row r="166" spans="1:7" ht="15">
      <c r="A166" s="84" t="s">
        <v>2164</v>
      </c>
      <c r="B166" s="84">
        <v>2</v>
      </c>
      <c r="C166" s="122">
        <v>0.0023106751464738798</v>
      </c>
      <c r="D166" s="84" t="s">
        <v>2244</v>
      </c>
      <c r="E166" s="84" t="b">
        <v>0</v>
      </c>
      <c r="F166" s="84" t="b">
        <v>0</v>
      </c>
      <c r="G166" s="84" t="b">
        <v>0</v>
      </c>
    </row>
    <row r="167" spans="1:7" ht="15">
      <c r="A167" s="84" t="s">
        <v>2165</v>
      </c>
      <c r="B167" s="84">
        <v>2</v>
      </c>
      <c r="C167" s="122">
        <v>0.0023106751464738798</v>
      </c>
      <c r="D167" s="84" t="s">
        <v>2244</v>
      </c>
      <c r="E167" s="84" t="b">
        <v>0</v>
      </c>
      <c r="F167" s="84" t="b">
        <v>0</v>
      </c>
      <c r="G167" s="84" t="b">
        <v>0</v>
      </c>
    </row>
    <row r="168" spans="1:7" ht="15">
      <c r="A168" s="84" t="s">
        <v>2166</v>
      </c>
      <c r="B168" s="84">
        <v>2</v>
      </c>
      <c r="C168" s="122">
        <v>0.0023106751464738798</v>
      </c>
      <c r="D168" s="84" t="s">
        <v>2244</v>
      </c>
      <c r="E168" s="84" t="b">
        <v>0</v>
      </c>
      <c r="F168" s="84" t="b">
        <v>0</v>
      </c>
      <c r="G168" s="84" t="b">
        <v>0</v>
      </c>
    </row>
    <row r="169" spans="1:7" ht="15">
      <c r="A169" s="84" t="s">
        <v>2167</v>
      </c>
      <c r="B169" s="84">
        <v>2</v>
      </c>
      <c r="C169" s="122">
        <v>0.0023106751464738798</v>
      </c>
      <c r="D169" s="84" t="s">
        <v>2244</v>
      </c>
      <c r="E169" s="84" t="b">
        <v>0</v>
      </c>
      <c r="F169" s="84" t="b">
        <v>0</v>
      </c>
      <c r="G169" s="84" t="b">
        <v>0</v>
      </c>
    </row>
    <row r="170" spans="1:7" ht="15">
      <c r="A170" s="84" t="s">
        <v>2168</v>
      </c>
      <c r="B170" s="84">
        <v>2</v>
      </c>
      <c r="C170" s="122">
        <v>0.0023106751464738798</v>
      </c>
      <c r="D170" s="84" t="s">
        <v>2244</v>
      </c>
      <c r="E170" s="84" t="b">
        <v>0</v>
      </c>
      <c r="F170" s="84" t="b">
        <v>0</v>
      </c>
      <c r="G170" s="84" t="b">
        <v>0</v>
      </c>
    </row>
    <row r="171" spans="1:7" ht="15">
      <c r="A171" s="84" t="s">
        <v>274</v>
      </c>
      <c r="B171" s="84">
        <v>2</v>
      </c>
      <c r="C171" s="122">
        <v>0.0023106751464738798</v>
      </c>
      <c r="D171" s="84" t="s">
        <v>2244</v>
      </c>
      <c r="E171" s="84" t="b">
        <v>0</v>
      </c>
      <c r="F171" s="84" t="b">
        <v>0</v>
      </c>
      <c r="G171" s="84" t="b">
        <v>0</v>
      </c>
    </row>
    <row r="172" spans="1:7" ht="15">
      <c r="A172" s="84" t="s">
        <v>2169</v>
      </c>
      <c r="B172" s="84">
        <v>2</v>
      </c>
      <c r="C172" s="122">
        <v>0.0023106751464738798</v>
      </c>
      <c r="D172" s="84" t="s">
        <v>2244</v>
      </c>
      <c r="E172" s="84" t="b">
        <v>0</v>
      </c>
      <c r="F172" s="84" t="b">
        <v>0</v>
      </c>
      <c r="G172" s="84" t="b">
        <v>0</v>
      </c>
    </row>
    <row r="173" spans="1:7" ht="15">
      <c r="A173" s="84" t="s">
        <v>1730</v>
      </c>
      <c r="B173" s="84">
        <v>2</v>
      </c>
      <c r="C173" s="122">
        <v>0.0023106751464738798</v>
      </c>
      <c r="D173" s="84" t="s">
        <v>2244</v>
      </c>
      <c r="E173" s="84" t="b">
        <v>0</v>
      </c>
      <c r="F173" s="84" t="b">
        <v>0</v>
      </c>
      <c r="G173" s="84" t="b">
        <v>0</v>
      </c>
    </row>
    <row r="174" spans="1:7" ht="15">
      <c r="A174" s="84" t="s">
        <v>1731</v>
      </c>
      <c r="B174" s="84">
        <v>2</v>
      </c>
      <c r="C174" s="122">
        <v>0.0023106751464738798</v>
      </c>
      <c r="D174" s="84" t="s">
        <v>2244</v>
      </c>
      <c r="E174" s="84" t="b">
        <v>0</v>
      </c>
      <c r="F174" s="84" t="b">
        <v>0</v>
      </c>
      <c r="G174" s="84" t="b">
        <v>0</v>
      </c>
    </row>
    <row r="175" spans="1:7" ht="15">
      <c r="A175" s="84" t="s">
        <v>1732</v>
      </c>
      <c r="B175" s="84">
        <v>2</v>
      </c>
      <c r="C175" s="122">
        <v>0.0023106751464738798</v>
      </c>
      <c r="D175" s="84" t="s">
        <v>2244</v>
      </c>
      <c r="E175" s="84" t="b">
        <v>0</v>
      </c>
      <c r="F175" s="84" t="b">
        <v>0</v>
      </c>
      <c r="G175" s="84" t="b">
        <v>0</v>
      </c>
    </row>
    <row r="176" spans="1:7" ht="15">
      <c r="A176" s="84" t="s">
        <v>1733</v>
      </c>
      <c r="B176" s="84">
        <v>2</v>
      </c>
      <c r="C176" s="122">
        <v>0.0023106751464738798</v>
      </c>
      <c r="D176" s="84" t="s">
        <v>2244</v>
      </c>
      <c r="E176" s="84" t="b">
        <v>0</v>
      </c>
      <c r="F176" s="84" t="b">
        <v>0</v>
      </c>
      <c r="G176" s="84" t="b">
        <v>0</v>
      </c>
    </row>
    <row r="177" spans="1:7" ht="15">
      <c r="A177" s="84" t="s">
        <v>1734</v>
      </c>
      <c r="B177" s="84">
        <v>2</v>
      </c>
      <c r="C177" s="122">
        <v>0.0023106751464738798</v>
      </c>
      <c r="D177" s="84" t="s">
        <v>2244</v>
      </c>
      <c r="E177" s="84" t="b">
        <v>0</v>
      </c>
      <c r="F177" s="84" t="b">
        <v>0</v>
      </c>
      <c r="G177" s="84" t="b">
        <v>0</v>
      </c>
    </row>
    <row r="178" spans="1:7" ht="15">
      <c r="A178" s="84" t="s">
        <v>1735</v>
      </c>
      <c r="B178" s="84">
        <v>2</v>
      </c>
      <c r="C178" s="122">
        <v>0.0023106751464738798</v>
      </c>
      <c r="D178" s="84" t="s">
        <v>2244</v>
      </c>
      <c r="E178" s="84" t="b">
        <v>0</v>
      </c>
      <c r="F178" s="84" t="b">
        <v>0</v>
      </c>
      <c r="G178" s="84" t="b">
        <v>0</v>
      </c>
    </row>
    <row r="179" spans="1:7" ht="15">
      <c r="A179" s="84" t="s">
        <v>1736</v>
      </c>
      <c r="B179" s="84">
        <v>2</v>
      </c>
      <c r="C179" s="122">
        <v>0.0023106751464738798</v>
      </c>
      <c r="D179" s="84" t="s">
        <v>2244</v>
      </c>
      <c r="E179" s="84" t="b">
        <v>0</v>
      </c>
      <c r="F179" s="84" t="b">
        <v>0</v>
      </c>
      <c r="G179" s="84" t="b">
        <v>0</v>
      </c>
    </row>
    <row r="180" spans="1:7" ht="15">
      <c r="A180" s="84" t="s">
        <v>1737</v>
      </c>
      <c r="B180" s="84">
        <v>2</v>
      </c>
      <c r="C180" s="122">
        <v>0.0023106751464738798</v>
      </c>
      <c r="D180" s="84" t="s">
        <v>2244</v>
      </c>
      <c r="E180" s="84" t="b">
        <v>0</v>
      </c>
      <c r="F180" s="84" t="b">
        <v>0</v>
      </c>
      <c r="G180" s="84" t="b">
        <v>0</v>
      </c>
    </row>
    <row r="181" spans="1:7" ht="15">
      <c r="A181" s="84" t="s">
        <v>2170</v>
      </c>
      <c r="B181" s="84">
        <v>2</v>
      </c>
      <c r="C181" s="122">
        <v>0.0023106751464738798</v>
      </c>
      <c r="D181" s="84" t="s">
        <v>2244</v>
      </c>
      <c r="E181" s="84" t="b">
        <v>0</v>
      </c>
      <c r="F181" s="84" t="b">
        <v>0</v>
      </c>
      <c r="G181" s="84" t="b">
        <v>0</v>
      </c>
    </row>
    <row r="182" spans="1:7" ht="15">
      <c r="A182" s="84" t="s">
        <v>2171</v>
      </c>
      <c r="B182" s="84">
        <v>2</v>
      </c>
      <c r="C182" s="122">
        <v>0.0023106751464738798</v>
      </c>
      <c r="D182" s="84" t="s">
        <v>2244</v>
      </c>
      <c r="E182" s="84" t="b">
        <v>0</v>
      </c>
      <c r="F182" s="84" t="b">
        <v>0</v>
      </c>
      <c r="G182" s="84" t="b">
        <v>0</v>
      </c>
    </row>
    <row r="183" spans="1:7" ht="15">
      <c r="A183" s="84" t="s">
        <v>2172</v>
      </c>
      <c r="B183" s="84">
        <v>2</v>
      </c>
      <c r="C183" s="122">
        <v>0.0023106751464738798</v>
      </c>
      <c r="D183" s="84" t="s">
        <v>2244</v>
      </c>
      <c r="E183" s="84" t="b">
        <v>0</v>
      </c>
      <c r="F183" s="84" t="b">
        <v>0</v>
      </c>
      <c r="G183" s="84" t="b">
        <v>0</v>
      </c>
    </row>
    <row r="184" spans="1:7" ht="15">
      <c r="A184" s="84" t="s">
        <v>2173</v>
      </c>
      <c r="B184" s="84">
        <v>2</v>
      </c>
      <c r="C184" s="122">
        <v>0.0023106751464738798</v>
      </c>
      <c r="D184" s="84" t="s">
        <v>2244</v>
      </c>
      <c r="E184" s="84" t="b">
        <v>0</v>
      </c>
      <c r="F184" s="84" t="b">
        <v>0</v>
      </c>
      <c r="G184" s="84" t="b">
        <v>0</v>
      </c>
    </row>
    <row r="185" spans="1:7" ht="15">
      <c r="A185" s="84" t="s">
        <v>2174</v>
      </c>
      <c r="B185" s="84">
        <v>2</v>
      </c>
      <c r="C185" s="122">
        <v>0.0023106751464738798</v>
      </c>
      <c r="D185" s="84" t="s">
        <v>2244</v>
      </c>
      <c r="E185" s="84" t="b">
        <v>0</v>
      </c>
      <c r="F185" s="84" t="b">
        <v>0</v>
      </c>
      <c r="G185" s="84" t="b">
        <v>0</v>
      </c>
    </row>
    <row r="186" spans="1:7" ht="15">
      <c r="A186" s="84" t="s">
        <v>268</v>
      </c>
      <c r="B186" s="84">
        <v>2</v>
      </c>
      <c r="C186" s="122">
        <v>0.0023106751464738798</v>
      </c>
      <c r="D186" s="84" t="s">
        <v>2244</v>
      </c>
      <c r="E186" s="84" t="b">
        <v>0</v>
      </c>
      <c r="F186" s="84" t="b">
        <v>0</v>
      </c>
      <c r="G186" s="84" t="b">
        <v>0</v>
      </c>
    </row>
    <row r="187" spans="1:7" ht="15">
      <c r="A187" s="84" t="s">
        <v>2175</v>
      </c>
      <c r="B187" s="84">
        <v>2</v>
      </c>
      <c r="C187" s="122">
        <v>0.0023106751464738798</v>
      </c>
      <c r="D187" s="84" t="s">
        <v>2244</v>
      </c>
      <c r="E187" s="84" t="b">
        <v>0</v>
      </c>
      <c r="F187" s="84" t="b">
        <v>0</v>
      </c>
      <c r="G187" s="84" t="b">
        <v>0</v>
      </c>
    </row>
    <row r="188" spans="1:7" ht="15">
      <c r="A188" s="84" t="s">
        <v>2176</v>
      </c>
      <c r="B188" s="84">
        <v>2</v>
      </c>
      <c r="C188" s="122">
        <v>0.0027391875958176254</v>
      </c>
      <c r="D188" s="84" t="s">
        <v>2244</v>
      </c>
      <c r="E188" s="84" t="b">
        <v>0</v>
      </c>
      <c r="F188" s="84" t="b">
        <v>0</v>
      </c>
      <c r="G188" s="84" t="b">
        <v>0</v>
      </c>
    </row>
    <row r="189" spans="1:7" ht="15">
      <c r="A189" s="84" t="s">
        <v>2177</v>
      </c>
      <c r="B189" s="84">
        <v>2</v>
      </c>
      <c r="C189" s="122">
        <v>0.0023106751464738798</v>
      </c>
      <c r="D189" s="84" t="s">
        <v>2244</v>
      </c>
      <c r="E189" s="84" t="b">
        <v>0</v>
      </c>
      <c r="F189" s="84" t="b">
        <v>0</v>
      </c>
      <c r="G189" s="84" t="b">
        <v>0</v>
      </c>
    </row>
    <row r="190" spans="1:7" ht="15">
      <c r="A190" s="84" t="s">
        <v>263</v>
      </c>
      <c r="B190" s="84">
        <v>2</v>
      </c>
      <c r="C190" s="122">
        <v>0.0023106751464738798</v>
      </c>
      <c r="D190" s="84" t="s">
        <v>2244</v>
      </c>
      <c r="E190" s="84" t="b">
        <v>0</v>
      </c>
      <c r="F190" s="84" t="b">
        <v>0</v>
      </c>
      <c r="G190" s="84" t="b">
        <v>0</v>
      </c>
    </row>
    <row r="191" spans="1:7" ht="15">
      <c r="A191" s="84" t="s">
        <v>2178</v>
      </c>
      <c r="B191" s="84">
        <v>2</v>
      </c>
      <c r="C191" s="122">
        <v>0.0023106751464738798</v>
      </c>
      <c r="D191" s="84" t="s">
        <v>2244</v>
      </c>
      <c r="E191" s="84" t="b">
        <v>0</v>
      </c>
      <c r="F191" s="84" t="b">
        <v>0</v>
      </c>
      <c r="G191" s="84" t="b">
        <v>0</v>
      </c>
    </row>
    <row r="192" spans="1:7" ht="15">
      <c r="A192" s="84" t="s">
        <v>2179</v>
      </c>
      <c r="B192" s="84">
        <v>2</v>
      </c>
      <c r="C192" s="122">
        <v>0.0023106751464738798</v>
      </c>
      <c r="D192" s="84" t="s">
        <v>2244</v>
      </c>
      <c r="E192" s="84" t="b">
        <v>0</v>
      </c>
      <c r="F192" s="84" t="b">
        <v>0</v>
      </c>
      <c r="G192" s="84" t="b">
        <v>0</v>
      </c>
    </row>
    <row r="193" spans="1:7" ht="15">
      <c r="A193" s="84" t="s">
        <v>2180</v>
      </c>
      <c r="B193" s="84">
        <v>2</v>
      </c>
      <c r="C193" s="122">
        <v>0.0027391875958176254</v>
      </c>
      <c r="D193" s="84" t="s">
        <v>2244</v>
      </c>
      <c r="E193" s="84" t="b">
        <v>0</v>
      </c>
      <c r="F193" s="84" t="b">
        <v>0</v>
      </c>
      <c r="G193" s="84" t="b">
        <v>0</v>
      </c>
    </row>
    <row r="194" spans="1:7" ht="15">
      <c r="A194" s="84" t="s">
        <v>2181</v>
      </c>
      <c r="B194" s="84">
        <v>2</v>
      </c>
      <c r="C194" s="122">
        <v>0.0027391875958176254</v>
      </c>
      <c r="D194" s="84" t="s">
        <v>2244</v>
      </c>
      <c r="E194" s="84" t="b">
        <v>0</v>
      </c>
      <c r="F194" s="84" t="b">
        <v>0</v>
      </c>
      <c r="G194" s="84" t="b">
        <v>0</v>
      </c>
    </row>
    <row r="195" spans="1:7" ht="15">
      <c r="A195" s="84" t="s">
        <v>2182</v>
      </c>
      <c r="B195" s="84">
        <v>2</v>
      </c>
      <c r="C195" s="122">
        <v>0.0027391875958176254</v>
      </c>
      <c r="D195" s="84" t="s">
        <v>2244</v>
      </c>
      <c r="E195" s="84" t="b">
        <v>0</v>
      </c>
      <c r="F195" s="84" t="b">
        <v>0</v>
      </c>
      <c r="G195" s="84" t="b">
        <v>0</v>
      </c>
    </row>
    <row r="196" spans="1:7" ht="15">
      <c r="A196" s="84" t="s">
        <v>2183</v>
      </c>
      <c r="B196" s="84">
        <v>2</v>
      </c>
      <c r="C196" s="122">
        <v>0.0023106751464738798</v>
      </c>
      <c r="D196" s="84" t="s">
        <v>2244</v>
      </c>
      <c r="E196" s="84" t="b">
        <v>0</v>
      </c>
      <c r="F196" s="84" t="b">
        <v>0</v>
      </c>
      <c r="G196" s="84" t="b">
        <v>0</v>
      </c>
    </row>
    <row r="197" spans="1:7" ht="15">
      <c r="A197" s="84" t="s">
        <v>2184</v>
      </c>
      <c r="B197" s="84">
        <v>2</v>
      </c>
      <c r="C197" s="122">
        <v>0.0023106751464738798</v>
      </c>
      <c r="D197" s="84" t="s">
        <v>2244</v>
      </c>
      <c r="E197" s="84" t="b">
        <v>0</v>
      </c>
      <c r="F197" s="84" t="b">
        <v>0</v>
      </c>
      <c r="G197" s="84" t="b">
        <v>0</v>
      </c>
    </row>
    <row r="198" spans="1:7" ht="15">
      <c r="A198" s="84" t="s">
        <v>2185</v>
      </c>
      <c r="B198" s="84">
        <v>2</v>
      </c>
      <c r="C198" s="122">
        <v>0.0023106751464738798</v>
      </c>
      <c r="D198" s="84" t="s">
        <v>2244</v>
      </c>
      <c r="E198" s="84" t="b">
        <v>0</v>
      </c>
      <c r="F198" s="84" t="b">
        <v>0</v>
      </c>
      <c r="G198" s="84" t="b">
        <v>0</v>
      </c>
    </row>
    <row r="199" spans="1:7" ht="15">
      <c r="A199" s="84" t="s">
        <v>2186</v>
      </c>
      <c r="B199" s="84">
        <v>2</v>
      </c>
      <c r="C199" s="122">
        <v>0.0023106751464738798</v>
      </c>
      <c r="D199" s="84" t="s">
        <v>2244</v>
      </c>
      <c r="E199" s="84" t="b">
        <v>0</v>
      </c>
      <c r="F199" s="84" t="b">
        <v>0</v>
      </c>
      <c r="G199" s="84" t="b">
        <v>0</v>
      </c>
    </row>
    <row r="200" spans="1:7" ht="15">
      <c r="A200" s="84" t="s">
        <v>2187</v>
      </c>
      <c r="B200" s="84">
        <v>2</v>
      </c>
      <c r="C200" s="122">
        <v>0.0023106751464738798</v>
      </c>
      <c r="D200" s="84" t="s">
        <v>2244</v>
      </c>
      <c r="E200" s="84" t="b">
        <v>0</v>
      </c>
      <c r="F200" s="84" t="b">
        <v>0</v>
      </c>
      <c r="G200" s="84" t="b">
        <v>0</v>
      </c>
    </row>
    <row r="201" spans="1:7" ht="15">
      <c r="A201" s="84" t="s">
        <v>2188</v>
      </c>
      <c r="B201" s="84">
        <v>2</v>
      </c>
      <c r="C201" s="122">
        <v>0.0023106751464738798</v>
      </c>
      <c r="D201" s="84" t="s">
        <v>2244</v>
      </c>
      <c r="E201" s="84" t="b">
        <v>0</v>
      </c>
      <c r="F201" s="84" t="b">
        <v>0</v>
      </c>
      <c r="G201" s="84" t="b">
        <v>0</v>
      </c>
    </row>
    <row r="202" spans="1:7" ht="15">
      <c r="A202" s="84" t="s">
        <v>2189</v>
      </c>
      <c r="B202" s="84">
        <v>2</v>
      </c>
      <c r="C202" s="122">
        <v>0.0023106751464738798</v>
      </c>
      <c r="D202" s="84" t="s">
        <v>2244</v>
      </c>
      <c r="E202" s="84" t="b">
        <v>0</v>
      </c>
      <c r="F202" s="84" t="b">
        <v>0</v>
      </c>
      <c r="G202" s="84" t="b">
        <v>0</v>
      </c>
    </row>
    <row r="203" spans="1:7" ht="15">
      <c r="A203" s="84" t="s">
        <v>2190</v>
      </c>
      <c r="B203" s="84">
        <v>2</v>
      </c>
      <c r="C203" s="122">
        <v>0.0023106751464738798</v>
      </c>
      <c r="D203" s="84" t="s">
        <v>2244</v>
      </c>
      <c r="E203" s="84" t="b">
        <v>0</v>
      </c>
      <c r="F203" s="84" t="b">
        <v>0</v>
      </c>
      <c r="G203" s="84" t="b">
        <v>0</v>
      </c>
    </row>
    <row r="204" spans="1:7" ht="15">
      <c r="A204" s="84" t="s">
        <v>2191</v>
      </c>
      <c r="B204" s="84">
        <v>2</v>
      </c>
      <c r="C204" s="122">
        <v>0.0023106751464738798</v>
      </c>
      <c r="D204" s="84" t="s">
        <v>2244</v>
      </c>
      <c r="E204" s="84" t="b">
        <v>0</v>
      </c>
      <c r="F204" s="84" t="b">
        <v>0</v>
      </c>
      <c r="G204" s="84" t="b">
        <v>0</v>
      </c>
    </row>
    <row r="205" spans="1:7" ht="15">
      <c r="A205" s="84" t="s">
        <v>2192</v>
      </c>
      <c r="B205" s="84">
        <v>2</v>
      </c>
      <c r="C205" s="122">
        <v>0.0023106751464738798</v>
      </c>
      <c r="D205" s="84" t="s">
        <v>2244</v>
      </c>
      <c r="E205" s="84" t="b">
        <v>0</v>
      </c>
      <c r="F205" s="84" t="b">
        <v>0</v>
      </c>
      <c r="G205" s="84" t="b">
        <v>0</v>
      </c>
    </row>
    <row r="206" spans="1:7" ht="15">
      <c r="A206" s="84" t="s">
        <v>2193</v>
      </c>
      <c r="B206" s="84">
        <v>2</v>
      </c>
      <c r="C206" s="122">
        <v>0.0023106751464738798</v>
      </c>
      <c r="D206" s="84" t="s">
        <v>2244</v>
      </c>
      <c r="E206" s="84" t="b">
        <v>0</v>
      </c>
      <c r="F206" s="84" t="b">
        <v>0</v>
      </c>
      <c r="G206" s="84" t="b">
        <v>0</v>
      </c>
    </row>
    <row r="207" spans="1:7" ht="15">
      <c r="A207" s="84" t="s">
        <v>2194</v>
      </c>
      <c r="B207" s="84">
        <v>2</v>
      </c>
      <c r="C207" s="122">
        <v>0.0023106751464738798</v>
      </c>
      <c r="D207" s="84" t="s">
        <v>2244</v>
      </c>
      <c r="E207" s="84" t="b">
        <v>0</v>
      </c>
      <c r="F207" s="84" t="b">
        <v>0</v>
      </c>
      <c r="G207" s="84" t="b">
        <v>0</v>
      </c>
    </row>
    <row r="208" spans="1:7" ht="15">
      <c r="A208" s="84" t="s">
        <v>2195</v>
      </c>
      <c r="B208" s="84">
        <v>2</v>
      </c>
      <c r="C208" s="122">
        <v>0.0023106751464738798</v>
      </c>
      <c r="D208" s="84" t="s">
        <v>2244</v>
      </c>
      <c r="E208" s="84" t="b">
        <v>0</v>
      </c>
      <c r="F208" s="84" t="b">
        <v>0</v>
      </c>
      <c r="G208" s="84" t="b">
        <v>0</v>
      </c>
    </row>
    <row r="209" spans="1:7" ht="15">
      <c r="A209" s="84" t="s">
        <v>2196</v>
      </c>
      <c r="B209" s="84">
        <v>2</v>
      </c>
      <c r="C209" s="122">
        <v>0.0023106751464738798</v>
      </c>
      <c r="D209" s="84" t="s">
        <v>2244</v>
      </c>
      <c r="E209" s="84" t="b">
        <v>0</v>
      </c>
      <c r="F209" s="84" t="b">
        <v>0</v>
      </c>
      <c r="G209" s="84" t="b">
        <v>0</v>
      </c>
    </row>
    <row r="210" spans="1:7" ht="15">
      <c r="A210" s="84" t="s">
        <v>2197</v>
      </c>
      <c r="B210" s="84">
        <v>2</v>
      </c>
      <c r="C210" s="122">
        <v>0.0023106751464738798</v>
      </c>
      <c r="D210" s="84" t="s">
        <v>2244</v>
      </c>
      <c r="E210" s="84" t="b">
        <v>0</v>
      </c>
      <c r="F210" s="84" t="b">
        <v>0</v>
      </c>
      <c r="G210" s="84" t="b">
        <v>0</v>
      </c>
    </row>
    <row r="211" spans="1:7" ht="15">
      <c r="A211" s="84" t="s">
        <v>2198</v>
      </c>
      <c r="B211" s="84">
        <v>2</v>
      </c>
      <c r="C211" s="122">
        <v>0.0023106751464738798</v>
      </c>
      <c r="D211" s="84" t="s">
        <v>2244</v>
      </c>
      <c r="E211" s="84" t="b">
        <v>0</v>
      </c>
      <c r="F211" s="84" t="b">
        <v>0</v>
      </c>
      <c r="G211" s="84" t="b">
        <v>0</v>
      </c>
    </row>
    <row r="212" spans="1:7" ht="15">
      <c r="A212" s="84" t="s">
        <v>2199</v>
      </c>
      <c r="B212" s="84">
        <v>2</v>
      </c>
      <c r="C212" s="122">
        <v>0.0023106751464738798</v>
      </c>
      <c r="D212" s="84" t="s">
        <v>2244</v>
      </c>
      <c r="E212" s="84" t="b">
        <v>0</v>
      </c>
      <c r="F212" s="84" t="b">
        <v>0</v>
      </c>
      <c r="G212" s="84" t="b">
        <v>0</v>
      </c>
    </row>
    <row r="213" spans="1:7" ht="15">
      <c r="A213" s="84" t="s">
        <v>2200</v>
      </c>
      <c r="B213" s="84">
        <v>2</v>
      </c>
      <c r="C213" s="122">
        <v>0.0023106751464738798</v>
      </c>
      <c r="D213" s="84" t="s">
        <v>2244</v>
      </c>
      <c r="E213" s="84" t="b">
        <v>0</v>
      </c>
      <c r="F213" s="84" t="b">
        <v>0</v>
      </c>
      <c r="G213" s="84" t="b">
        <v>0</v>
      </c>
    </row>
    <row r="214" spans="1:7" ht="15">
      <c r="A214" s="84" t="s">
        <v>2201</v>
      </c>
      <c r="B214" s="84">
        <v>2</v>
      </c>
      <c r="C214" s="122">
        <v>0.0023106751464738798</v>
      </c>
      <c r="D214" s="84" t="s">
        <v>2244</v>
      </c>
      <c r="E214" s="84" t="b">
        <v>0</v>
      </c>
      <c r="F214" s="84" t="b">
        <v>0</v>
      </c>
      <c r="G214" s="84" t="b">
        <v>0</v>
      </c>
    </row>
    <row r="215" spans="1:7" ht="15">
      <c r="A215" s="84" t="s">
        <v>253</v>
      </c>
      <c r="B215" s="84">
        <v>2</v>
      </c>
      <c r="C215" s="122">
        <v>0.0023106751464738798</v>
      </c>
      <c r="D215" s="84" t="s">
        <v>2244</v>
      </c>
      <c r="E215" s="84" t="b">
        <v>0</v>
      </c>
      <c r="F215" s="84" t="b">
        <v>0</v>
      </c>
      <c r="G215" s="84" t="b">
        <v>0</v>
      </c>
    </row>
    <row r="216" spans="1:7" ht="15">
      <c r="A216" s="84" t="s">
        <v>2202</v>
      </c>
      <c r="B216" s="84">
        <v>2</v>
      </c>
      <c r="C216" s="122">
        <v>0.0023106751464738798</v>
      </c>
      <c r="D216" s="84" t="s">
        <v>2244</v>
      </c>
      <c r="E216" s="84" t="b">
        <v>0</v>
      </c>
      <c r="F216" s="84" t="b">
        <v>0</v>
      </c>
      <c r="G216" s="84" t="b">
        <v>0</v>
      </c>
    </row>
    <row r="217" spans="1:7" ht="15">
      <c r="A217" s="84" t="s">
        <v>2203</v>
      </c>
      <c r="B217" s="84">
        <v>2</v>
      </c>
      <c r="C217" s="122">
        <v>0.0023106751464738798</v>
      </c>
      <c r="D217" s="84" t="s">
        <v>2244</v>
      </c>
      <c r="E217" s="84" t="b">
        <v>0</v>
      </c>
      <c r="F217" s="84" t="b">
        <v>0</v>
      </c>
      <c r="G217" s="84" t="b">
        <v>0</v>
      </c>
    </row>
    <row r="218" spans="1:7" ht="15">
      <c r="A218" s="84" t="s">
        <v>2204</v>
      </c>
      <c r="B218" s="84">
        <v>2</v>
      </c>
      <c r="C218" s="122">
        <v>0.0023106751464738798</v>
      </c>
      <c r="D218" s="84" t="s">
        <v>2244</v>
      </c>
      <c r="E218" s="84" t="b">
        <v>0</v>
      </c>
      <c r="F218" s="84" t="b">
        <v>0</v>
      </c>
      <c r="G218" s="84" t="b">
        <v>0</v>
      </c>
    </row>
    <row r="219" spans="1:7" ht="15">
      <c r="A219" s="84" t="s">
        <v>2205</v>
      </c>
      <c r="B219" s="84">
        <v>2</v>
      </c>
      <c r="C219" s="122">
        <v>0.0023106751464738798</v>
      </c>
      <c r="D219" s="84" t="s">
        <v>2244</v>
      </c>
      <c r="E219" s="84" t="b">
        <v>0</v>
      </c>
      <c r="F219" s="84" t="b">
        <v>0</v>
      </c>
      <c r="G219" s="84" t="b">
        <v>0</v>
      </c>
    </row>
    <row r="220" spans="1:7" ht="15">
      <c r="A220" s="84" t="s">
        <v>2206</v>
      </c>
      <c r="B220" s="84">
        <v>2</v>
      </c>
      <c r="C220" s="122">
        <v>0.0023106751464738798</v>
      </c>
      <c r="D220" s="84" t="s">
        <v>2244</v>
      </c>
      <c r="E220" s="84" t="b">
        <v>0</v>
      </c>
      <c r="F220" s="84" t="b">
        <v>0</v>
      </c>
      <c r="G220" s="84" t="b">
        <v>0</v>
      </c>
    </row>
    <row r="221" spans="1:7" ht="15">
      <c r="A221" s="84" t="s">
        <v>2207</v>
      </c>
      <c r="B221" s="84">
        <v>2</v>
      </c>
      <c r="C221" s="122">
        <v>0.0023106751464738798</v>
      </c>
      <c r="D221" s="84" t="s">
        <v>2244</v>
      </c>
      <c r="E221" s="84" t="b">
        <v>0</v>
      </c>
      <c r="F221" s="84" t="b">
        <v>0</v>
      </c>
      <c r="G221" s="84" t="b">
        <v>0</v>
      </c>
    </row>
    <row r="222" spans="1:7" ht="15">
      <c r="A222" s="84" t="s">
        <v>2208</v>
      </c>
      <c r="B222" s="84">
        <v>2</v>
      </c>
      <c r="C222" s="122">
        <v>0.0023106751464738798</v>
      </c>
      <c r="D222" s="84" t="s">
        <v>2244</v>
      </c>
      <c r="E222" s="84" t="b">
        <v>0</v>
      </c>
      <c r="F222" s="84" t="b">
        <v>0</v>
      </c>
      <c r="G222" s="84" t="b">
        <v>0</v>
      </c>
    </row>
    <row r="223" spans="1:7" ht="15">
      <c r="A223" s="84" t="s">
        <v>2209</v>
      </c>
      <c r="B223" s="84">
        <v>2</v>
      </c>
      <c r="C223" s="122">
        <v>0.0023106751464738798</v>
      </c>
      <c r="D223" s="84" t="s">
        <v>2244</v>
      </c>
      <c r="E223" s="84" t="b">
        <v>0</v>
      </c>
      <c r="F223" s="84" t="b">
        <v>0</v>
      </c>
      <c r="G223" s="84" t="b">
        <v>0</v>
      </c>
    </row>
    <row r="224" spans="1:7" ht="15">
      <c r="A224" s="84" t="s">
        <v>2210</v>
      </c>
      <c r="B224" s="84">
        <v>2</v>
      </c>
      <c r="C224" s="122">
        <v>0.0023106751464738798</v>
      </c>
      <c r="D224" s="84" t="s">
        <v>2244</v>
      </c>
      <c r="E224" s="84" t="b">
        <v>0</v>
      </c>
      <c r="F224" s="84" t="b">
        <v>0</v>
      </c>
      <c r="G224" s="84" t="b">
        <v>0</v>
      </c>
    </row>
    <row r="225" spans="1:7" ht="15">
      <c r="A225" s="84" t="s">
        <v>236</v>
      </c>
      <c r="B225" s="84">
        <v>2</v>
      </c>
      <c r="C225" s="122">
        <v>0.0023106751464738798</v>
      </c>
      <c r="D225" s="84" t="s">
        <v>2244</v>
      </c>
      <c r="E225" s="84" t="b">
        <v>0</v>
      </c>
      <c r="F225" s="84" t="b">
        <v>0</v>
      </c>
      <c r="G225" s="84" t="b">
        <v>0</v>
      </c>
    </row>
    <row r="226" spans="1:7" ht="15">
      <c r="A226" s="84" t="s">
        <v>2211</v>
      </c>
      <c r="B226" s="84">
        <v>2</v>
      </c>
      <c r="C226" s="122">
        <v>0.0023106751464738798</v>
      </c>
      <c r="D226" s="84" t="s">
        <v>2244</v>
      </c>
      <c r="E226" s="84" t="b">
        <v>0</v>
      </c>
      <c r="F226" s="84" t="b">
        <v>0</v>
      </c>
      <c r="G226" s="84" t="b">
        <v>0</v>
      </c>
    </row>
    <row r="227" spans="1:7" ht="15">
      <c r="A227" s="84" t="s">
        <v>2212</v>
      </c>
      <c r="B227" s="84">
        <v>2</v>
      </c>
      <c r="C227" s="122">
        <v>0.0023106751464738798</v>
      </c>
      <c r="D227" s="84" t="s">
        <v>2244</v>
      </c>
      <c r="E227" s="84" t="b">
        <v>0</v>
      </c>
      <c r="F227" s="84" t="b">
        <v>0</v>
      </c>
      <c r="G227" s="84" t="b">
        <v>0</v>
      </c>
    </row>
    <row r="228" spans="1:7" ht="15">
      <c r="A228" s="84" t="s">
        <v>2213</v>
      </c>
      <c r="B228" s="84">
        <v>2</v>
      </c>
      <c r="C228" s="122">
        <v>0.0023106751464738798</v>
      </c>
      <c r="D228" s="84" t="s">
        <v>2244</v>
      </c>
      <c r="E228" s="84" t="b">
        <v>0</v>
      </c>
      <c r="F228" s="84" t="b">
        <v>0</v>
      </c>
      <c r="G228" s="84" t="b">
        <v>0</v>
      </c>
    </row>
    <row r="229" spans="1:7" ht="15">
      <c r="A229" s="84" t="s">
        <v>2214</v>
      </c>
      <c r="B229" s="84">
        <v>2</v>
      </c>
      <c r="C229" s="122">
        <v>0.0023106751464738798</v>
      </c>
      <c r="D229" s="84" t="s">
        <v>2244</v>
      </c>
      <c r="E229" s="84" t="b">
        <v>0</v>
      </c>
      <c r="F229" s="84" t="b">
        <v>0</v>
      </c>
      <c r="G229" s="84" t="b">
        <v>0</v>
      </c>
    </row>
    <row r="230" spans="1:7" ht="15">
      <c r="A230" s="84" t="s">
        <v>2215</v>
      </c>
      <c r="B230" s="84">
        <v>2</v>
      </c>
      <c r="C230" s="122">
        <v>0.0023106751464738798</v>
      </c>
      <c r="D230" s="84" t="s">
        <v>2244</v>
      </c>
      <c r="E230" s="84" t="b">
        <v>0</v>
      </c>
      <c r="F230" s="84" t="b">
        <v>0</v>
      </c>
      <c r="G230" s="84" t="b">
        <v>0</v>
      </c>
    </row>
    <row r="231" spans="1:7" ht="15">
      <c r="A231" s="84" t="s">
        <v>2216</v>
      </c>
      <c r="B231" s="84">
        <v>2</v>
      </c>
      <c r="C231" s="122">
        <v>0.0023106751464738798</v>
      </c>
      <c r="D231" s="84" t="s">
        <v>2244</v>
      </c>
      <c r="E231" s="84" t="b">
        <v>0</v>
      </c>
      <c r="F231" s="84" t="b">
        <v>0</v>
      </c>
      <c r="G231" s="84" t="b">
        <v>0</v>
      </c>
    </row>
    <row r="232" spans="1:7" ht="15">
      <c r="A232" s="84" t="s">
        <v>2217</v>
      </c>
      <c r="B232" s="84">
        <v>2</v>
      </c>
      <c r="C232" s="122">
        <v>0.0023106751464738798</v>
      </c>
      <c r="D232" s="84" t="s">
        <v>2244</v>
      </c>
      <c r="E232" s="84" t="b">
        <v>0</v>
      </c>
      <c r="F232" s="84" t="b">
        <v>0</v>
      </c>
      <c r="G232" s="84" t="b">
        <v>0</v>
      </c>
    </row>
    <row r="233" spans="1:7" ht="15">
      <c r="A233" s="84" t="s">
        <v>2218</v>
      </c>
      <c r="B233" s="84">
        <v>2</v>
      </c>
      <c r="C233" s="122">
        <v>0.0023106751464738798</v>
      </c>
      <c r="D233" s="84" t="s">
        <v>2244</v>
      </c>
      <c r="E233" s="84" t="b">
        <v>0</v>
      </c>
      <c r="F233" s="84" t="b">
        <v>0</v>
      </c>
      <c r="G233" s="84" t="b">
        <v>0</v>
      </c>
    </row>
    <row r="234" spans="1:7" ht="15">
      <c r="A234" s="84" t="s">
        <v>2219</v>
      </c>
      <c r="B234" s="84">
        <v>2</v>
      </c>
      <c r="C234" s="122">
        <v>0.0023106751464738798</v>
      </c>
      <c r="D234" s="84" t="s">
        <v>2244</v>
      </c>
      <c r="E234" s="84" t="b">
        <v>0</v>
      </c>
      <c r="F234" s="84" t="b">
        <v>0</v>
      </c>
      <c r="G234" s="84" t="b">
        <v>0</v>
      </c>
    </row>
    <row r="235" spans="1:7" ht="15">
      <c r="A235" s="84" t="s">
        <v>2220</v>
      </c>
      <c r="B235" s="84">
        <v>2</v>
      </c>
      <c r="C235" s="122">
        <v>0.0023106751464738798</v>
      </c>
      <c r="D235" s="84" t="s">
        <v>2244</v>
      </c>
      <c r="E235" s="84" t="b">
        <v>0</v>
      </c>
      <c r="F235" s="84" t="b">
        <v>0</v>
      </c>
      <c r="G235" s="84" t="b">
        <v>0</v>
      </c>
    </row>
    <row r="236" spans="1:7" ht="15">
      <c r="A236" s="84" t="s">
        <v>2221</v>
      </c>
      <c r="B236" s="84">
        <v>2</v>
      </c>
      <c r="C236" s="122">
        <v>0.0023106751464738798</v>
      </c>
      <c r="D236" s="84" t="s">
        <v>2244</v>
      </c>
      <c r="E236" s="84" t="b">
        <v>0</v>
      </c>
      <c r="F236" s="84" t="b">
        <v>0</v>
      </c>
      <c r="G236" s="84" t="b">
        <v>0</v>
      </c>
    </row>
    <row r="237" spans="1:7" ht="15">
      <c r="A237" s="84" t="s">
        <v>2222</v>
      </c>
      <c r="B237" s="84">
        <v>2</v>
      </c>
      <c r="C237" s="122">
        <v>0.0023106751464738798</v>
      </c>
      <c r="D237" s="84" t="s">
        <v>2244</v>
      </c>
      <c r="E237" s="84" t="b">
        <v>0</v>
      </c>
      <c r="F237" s="84" t="b">
        <v>0</v>
      </c>
      <c r="G237" s="84" t="b">
        <v>0</v>
      </c>
    </row>
    <row r="238" spans="1:7" ht="15">
      <c r="A238" s="84" t="s">
        <v>235</v>
      </c>
      <c r="B238" s="84">
        <v>2</v>
      </c>
      <c r="C238" s="122">
        <v>0.0023106751464738798</v>
      </c>
      <c r="D238" s="84" t="s">
        <v>2244</v>
      </c>
      <c r="E238" s="84" t="b">
        <v>0</v>
      </c>
      <c r="F238" s="84" t="b">
        <v>0</v>
      </c>
      <c r="G238" s="84" t="b">
        <v>0</v>
      </c>
    </row>
    <row r="239" spans="1:7" ht="15">
      <c r="A239" s="84" t="s">
        <v>2223</v>
      </c>
      <c r="B239" s="84">
        <v>2</v>
      </c>
      <c r="C239" s="122">
        <v>0.0023106751464738798</v>
      </c>
      <c r="D239" s="84" t="s">
        <v>2244</v>
      </c>
      <c r="E239" s="84" t="b">
        <v>0</v>
      </c>
      <c r="F239" s="84" t="b">
        <v>0</v>
      </c>
      <c r="G239" s="84" t="b">
        <v>0</v>
      </c>
    </row>
    <row r="240" spans="1:7" ht="15">
      <c r="A240" s="84" t="s">
        <v>2224</v>
      </c>
      <c r="B240" s="84">
        <v>2</v>
      </c>
      <c r="C240" s="122">
        <v>0.0023106751464738798</v>
      </c>
      <c r="D240" s="84" t="s">
        <v>2244</v>
      </c>
      <c r="E240" s="84" t="b">
        <v>0</v>
      </c>
      <c r="F240" s="84" t="b">
        <v>0</v>
      </c>
      <c r="G240" s="84" t="b">
        <v>0</v>
      </c>
    </row>
    <row r="241" spans="1:7" ht="15">
      <c r="A241" s="84" t="s">
        <v>298</v>
      </c>
      <c r="B241" s="84">
        <v>2</v>
      </c>
      <c r="C241" s="122">
        <v>0.0023106751464738798</v>
      </c>
      <c r="D241" s="84" t="s">
        <v>2244</v>
      </c>
      <c r="E241" s="84" t="b">
        <v>0</v>
      </c>
      <c r="F241" s="84" t="b">
        <v>0</v>
      </c>
      <c r="G241" s="84" t="b">
        <v>0</v>
      </c>
    </row>
    <row r="242" spans="1:7" ht="15">
      <c r="A242" s="84" t="s">
        <v>2225</v>
      </c>
      <c r="B242" s="84">
        <v>2</v>
      </c>
      <c r="C242" s="122">
        <v>0.0023106751464738798</v>
      </c>
      <c r="D242" s="84" t="s">
        <v>2244</v>
      </c>
      <c r="E242" s="84" t="b">
        <v>0</v>
      </c>
      <c r="F242" s="84" t="b">
        <v>0</v>
      </c>
      <c r="G242" s="84" t="b">
        <v>0</v>
      </c>
    </row>
    <row r="243" spans="1:7" ht="15">
      <c r="A243" s="84" t="s">
        <v>2226</v>
      </c>
      <c r="B243" s="84">
        <v>2</v>
      </c>
      <c r="C243" s="122">
        <v>0.0023106751464738798</v>
      </c>
      <c r="D243" s="84" t="s">
        <v>2244</v>
      </c>
      <c r="E243" s="84" t="b">
        <v>0</v>
      </c>
      <c r="F243" s="84" t="b">
        <v>0</v>
      </c>
      <c r="G243" s="84" t="b">
        <v>0</v>
      </c>
    </row>
    <row r="244" spans="1:7" ht="15">
      <c r="A244" s="84" t="s">
        <v>2227</v>
      </c>
      <c r="B244" s="84">
        <v>2</v>
      </c>
      <c r="C244" s="122">
        <v>0.0023106751464738798</v>
      </c>
      <c r="D244" s="84" t="s">
        <v>2244</v>
      </c>
      <c r="E244" s="84" t="b">
        <v>0</v>
      </c>
      <c r="F244" s="84" t="b">
        <v>0</v>
      </c>
      <c r="G244" s="84" t="b">
        <v>0</v>
      </c>
    </row>
    <row r="245" spans="1:7" ht="15">
      <c r="A245" s="84" t="s">
        <v>2228</v>
      </c>
      <c r="B245" s="84">
        <v>2</v>
      </c>
      <c r="C245" s="122">
        <v>0.0023106751464738798</v>
      </c>
      <c r="D245" s="84" t="s">
        <v>2244</v>
      </c>
      <c r="E245" s="84" t="b">
        <v>0</v>
      </c>
      <c r="F245" s="84" t="b">
        <v>0</v>
      </c>
      <c r="G245" s="84" t="b">
        <v>0</v>
      </c>
    </row>
    <row r="246" spans="1:7" ht="15">
      <c r="A246" s="84" t="s">
        <v>2229</v>
      </c>
      <c r="B246" s="84">
        <v>2</v>
      </c>
      <c r="C246" s="122">
        <v>0.0023106751464738798</v>
      </c>
      <c r="D246" s="84" t="s">
        <v>2244</v>
      </c>
      <c r="E246" s="84" t="b">
        <v>0</v>
      </c>
      <c r="F246" s="84" t="b">
        <v>0</v>
      </c>
      <c r="G246" s="84" t="b">
        <v>0</v>
      </c>
    </row>
    <row r="247" spans="1:7" ht="15">
      <c r="A247" s="84" t="s">
        <v>2230</v>
      </c>
      <c r="B247" s="84">
        <v>2</v>
      </c>
      <c r="C247" s="122">
        <v>0.0023106751464738798</v>
      </c>
      <c r="D247" s="84" t="s">
        <v>2244</v>
      </c>
      <c r="E247" s="84" t="b">
        <v>0</v>
      </c>
      <c r="F247" s="84" t="b">
        <v>0</v>
      </c>
      <c r="G247" s="84" t="b">
        <v>0</v>
      </c>
    </row>
    <row r="248" spans="1:7" ht="15">
      <c r="A248" s="84" t="s">
        <v>2231</v>
      </c>
      <c r="B248" s="84">
        <v>2</v>
      </c>
      <c r="C248" s="122">
        <v>0.0023106751464738798</v>
      </c>
      <c r="D248" s="84" t="s">
        <v>2244</v>
      </c>
      <c r="E248" s="84" t="b">
        <v>0</v>
      </c>
      <c r="F248" s="84" t="b">
        <v>0</v>
      </c>
      <c r="G248" s="84" t="b">
        <v>0</v>
      </c>
    </row>
    <row r="249" spans="1:7" ht="15">
      <c r="A249" s="84" t="s">
        <v>2232</v>
      </c>
      <c r="B249" s="84">
        <v>2</v>
      </c>
      <c r="C249" s="122">
        <v>0.0023106751464738798</v>
      </c>
      <c r="D249" s="84" t="s">
        <v>2244</v>
      </c>
      <c r="E249" s="84" t="b">
        <v>0</v>
      </c>
      <c r="F249" s="84" t="b">
        <v>0</v>
      </c>
      <c r="G249" s="84" t="b">
        <v>0</v>
      </c>
    </row>
    <row r="250" spans="1:7" ht="15">
      <c r="A250" s="84" t="s">
        <v>2233</v>
      </c>
      <c r="B250" s="84">
        <v>2</v>
      </c>
      <c r="C250" s="122">
        <v>0.0023106751464738798</v>
      </c>
      <c r="D250" s="84" t="s">
        <v>2244</v>
      </c>
      <c r="E250" s="84" t="b">
        <v>0</v>
      </c>
      <c r="F250" s="84" t="b">
        <v>0</v>
      </c>
      <c r="G250" s="84" t="b">
        <v>0</v>
      </c>
    </row>
    <row r="251" spans="1:7" ht="15">
      <c r="A251" s="84" t="s">
        <v>2234</v>
      </c>
      <c r="B251" s="84">
        <v>2</v>
      </c>
      <c r="C251" s="122">
        <v>0.0023106751464738798</v>
      </c>
      <c r="D251" s="84" t="s">
        <v>2244</v>
      </c>
      <c r="E251" s="84" t="b">
        <v>0</v>
      </c>
      <c r="F251" s="84" t="b">
        <v>0</v>
      </c>
      <c r="G251" s="84" t="b">
        <v>0</v>
      </c>
    </row>
    <row r="252" spans="1:7" ht="15">
      <c r="A252" s="84" t="s">
        <v>218</v>
      </c>
      <c r="B252" s="84">
        <v>2</v>
      </c>
      <c r="C252" s="122">
        <v>0.0023106751464738798</v>
      </c>
      <c r="D252" s="84" t="s">
        <v>2244</v>
      </c>
      <c r="E252" s="84" t="b">
        <v>0</v>
      </c>
      <c r="F252" s="84" t="b">
        <v>0</v>
      </c>
      <c r="G252" s="84" t="b">
        <v>0</v>
      </c>
    </row>
    <row r="253" spans="1:7" ht="15">
      <c r="A253" s="84" t="s">
        <v>2235</v>
      </c>
      <c r="B253" s="84">
        <v>2</v>
      </c>
      <c r="C253" s="122">
        <v>0.0023106751464738798</v>
      </c>
      <c r="D253" s="84" t="s">
        <v>2244</v>
      </c>
      <c r="E253" s="84" t="b">
        <v>0</v>
      </c>
      <c r="F253" s="84" t="b">
        <v>0</v>
      </c>
      <c r="G253" s="84" t="b">
        <v>0</v>
      </c>
    </row>
    <row r="254" spans="1:7" ht="15">
      <c r="A254" s="84" t="s">
        <v>2236</v>
      </c>
      <c r="B254" s="84">
        <v>2</v>
      </c>
      <c r="C254" s="122">
        <v>0.0027391875958176254</v>
      </c>
      <c r="D254" s="84" t="s">
        <v>2244</v>
      </c>
      <c r="E254" s="84" t="b">
        <v>0</v>
      </c>
      <c r="F254" s="84" t="b">
        <v>0</v>
      </c>
      <c r="G254" s="84" t="b">
        <v>0</v>
      </c>
    </row>
    <row r="255" spans="1:7" ht="15">
      <c r="A255" s="84" t="s">
        <v>2237</v>
      </c>
      <c r="B255" s="84">
        <v>2</v>
      </c>
      <c r="C255" s="122">
        <v>0.0027391875958176254</v>
      </c>
      <c r="D255" s="84" t="s">
        <v>2244</v>
      </c>
      <c r="E255" s="84" t="b">
        <v>0</v>
      </c>
      <c r="F255" s="84" t="b">
        <v>0</v>
      </c>
      <c r="G255" s="84" t="b">
        <v>0</v>
      </c>
    </row>
    <row r="256" spans="1:7" ht="15">
      <c r="A256" s="84" t="s">
        <v>2238</v>
      </c>
      <c r="B256" s="84">
        <v>2</v>
      </c>
      <c r="C256" s="122">
        <v>0.0027391875958176254</v>
      </c>
      <c r="D256" s="84" t="s">
        <v>2244</v>
      </c>
      <c r="E256" s="84" t="b">
        <v>0</v>
      </c>
      <c r="F256" s="84" t="b">
        <v>0</v>
      </c>
      <c r="G256" s="84" t="b">
        <v>0</v>
      </c>
    </row>
    <row r="257" spans="1:7" ht="15">
      <c r="A257" s="84" t="s">
        <v>287</v>
      </c>
      <c r="B257" s="84">
        <v>2</v>
      </c>
      <c r="C257" s="122">
        <v>0.0023106751464738798</v>
      </c>
      <c r="D257" s="84" t="s">
        <v>2244</v>
      </c>
      <c r="E257" s="84" t="b">
        <v>0</v>
      </c>
      <c r="F257" s="84" t="b">
        <v>0</v>
      </c>
      <c r="G257" s="84" t="b">
        <v>0</v>
      </c>
    </row>
    <row r="258" spans="1:7" ht="15">
      <c r="A258" s="84" t="s">
        <v>286</v>
      </c>
      <c r="B258" s="84">
        <v>2</v>
      </c>
      <c r="C258" s="122">
        <v>0.0023106751464738798</v>
      </c>
      <c r="D258" s="84" t="s">
        <v>2244</v>
      </c>
      <c r="E258" s="84" t="b">
        <v>0</v>
      </c>
      <c r="F258" s="84" t="b">
        <v>0</v>
      </c>
      <c r="G258" s="84" t="b">
        <v>0</v>
      </c>
    </row>
    <row r="259" spans="1:7" ht="15">
      <c r="A259" s="84" t="s">
        <v>285</v>
      </c>
      <c r="B259" s="84">
        <v>2</v>
      </c>
      <c r="C259" s="122">
        <v>0.0023106751464738798</v>
      </c>
      <c r="D259" s="84" t="s">
        <v>2244</v>
      </c>
      <c r="E259" s="84" t="b">
        <v>0</v>
      </c>
      <c r="F259" s="84" t="b">
        <v>0</v>
      </c>
      <c r="G259" s="84" t="b">
        <v>0</v>
      </c>
    </row>
    <row r="260" spans="1:7" ht="15">
      <c r="A260" s="84" t="s">
        <v>1724</v>
      </c>
      <c r="B260" s="84">
        <v>2</v>
      </c>
      <c r="C260" s="122">
        <v>0.0023106751464738798</v>
      </c>
      <c r="D260" s="84" t="s">
        <v>2244</v>
      </c>
      <c r="E260" s="84" t="b">
        <v>0</v>
      </c>
      <c r="F260" s="84" t="b">
        <v>0</v>
      </c>
      <c r="G260" s="84" t="b">
        <v>0</v>
      </c>
    </row>
    <row r="261" spans="1:7" ht="15">
      <c r="A261" s="84" t="s">
        <v>1725</v>
      </c>
      <c r="B261" s="84">
        <v>2</v>
      </c>
      <c r="C261" s="122">
        <v>0.0023106751464738798</v>
      </c>
      <c r="D261" s="84" t="s">
        <v>2244</v>
      </c>
      <c r="E261" s="84" t="b">
        <v>0</v>
      </c>
      <c r="F261" s="84" t="b">
        <v>0</v>
      </c>
      <c r="G261" s="84" t="b">
        <v>0</v>
      </c>
    </row>
    <row r="262" spans="1:7" ht="15">
      <c r="A262" s="84" t="s">
        <v>1727</v>
      </c>
      <c r="B262" s="84">
        <v>2</v>
      </c>
      <c r="C262" s="122">
        <v>0.0023106751464738798</v>
      </c>
      <c r="D262" s="84" t="s">
        <v>2244</v>
      </c>
      <c r="E262" s="84" t="b">
        <v>0</v>
      </c>
      <c r="F262" s="84" t="b">
        <v>0</v>
      </c>
      <c r="G262" s="84" t="b">
        <v>0</v>
      </c>
    </row>
    <row r="263" spans="1:7" ht="15">
      <c r="A263" s="84" t="s">
        <v>2239</v>
      </c>
      <c r="B263" s="84">
        <v>2</v>
      </c>
      <c r="C263" s="122">
        <v>0.0023106751464738798</v>
      </c>
      <c r="D263" s="84" t="s">
        <v>2244</v>
      </c>
      <c r="E263" s="84" t="b">
        <v>0</v>
      </c>
      <c r="F263" s="84" t="b">
        <v>0</v>
      </c>
      <c r="G263" s="84" t="b">
        <v>0</v>
      </c>
    </row>
    <row r="264" spans="1:7" ht="15">
      <c r="A264" s="84" t="s">
        <v>2240</v>
      </c>
      <c r="B264" s="84">
        <v>2</v>
      </c>
      <c r="C264" s="122">
        <v>0.0023106751464738798</v>
      </c>
      <c r="D264" s="84" t="s">
        <v>2244</v>
      </c>
      <c r="E264" s="84" t="b">
        <v>0</v>
      </c>
      <c r="F264" s="84" t="b">
        <v>0</v>
      </c>
      <c r="G264" s="84" t="b">
        <v>0</v>
      </c>
    </row>
    <row r="265" spans="1:7" ht="15">
      <c r="A265" s="84" t="s">
        <v>2241</v>
      </c>
      <c r="B265" s="84">
        <v>2</v>
      </c>
      <c r="C265" s="122">
        <v>0.0027391875958176254</v>
      </c>
      <c r="D265" s="84" t="s">
        <v>2244</v>
      </c>
      <c r="E265" s="84" t="b">
        <v>0</v>
      </c>
      <c r="F265" s="84" t="b">
        <v>0</v>
      </c>
      <c r="G265" s="84" t="b">
        <v>0</v>
      </c>
    </row>
    <row r="266" spans="1:7" ht="15">
      <c r="A266" s="84" t="s">
        <v>1668</v>
      </c>
      <c r="B266" s="84">
        <v>28</v>
      </c>
      <c r="C266" s="122">
        <v>0</v>
      </c>
      <c r="D266" s="84" t="s">
        <v>1507</v>
      </c>
      <c r="E266" s="84" t="b">
        <v>0</v>
      </c>
      <c r="F266" s="84" t="b">
        <v>0</v>
      </c>
      <c r="G266" s="84" t="b">
        <v>0</v>
      </c>
    </row>
    <row r="267" spans="1:7" ht="15">
      <c r="A267" s="84" t="s">
        <v>1671</v>
      </c>
      <c r="B267" s="84">
        <v>6</v>
      </c>
      <c r="C267" s="122">
        <v>0.009332906781782125</v>
      </c>
      <c r="D267" s="84" t="s">
        <v>1507</v>
      </c>
      <c r="E267" s="84" t="b">
        <v>0</v>
      </c>
      <c r="F267" s="84" t="b">
        <v>0</v>
      </c>
      <c r="G267" s="84" t="b">
        <v>0</v>
      </c>
    </row>
    <row r="268" spans="1:7" ht="15">
      <c r="A268" s="84" t="s">
        <v>1674</v>
      </c>
      <c r="B268" s="84">
        <v>5</v>
      </c>
      <c r="C268" s="122">
        <v>0.010083542376533855</v>
      </c>
      <c r="D268" s="84" t="s">
        <v>1507</v>
      </c>
      <c r="E268" s="84" t="b">
        <v>0</v>
      </c>
      <c r="F268" s="84" t="b">
        <v>0</v>
      </c>
      <c r="G268" s="84" t="b">
        <v>0</v>
      </c>
    </row>
    <row r="269" spans="1:7" ht="15">
      <c r="A269" s="84" t="s">
        <v>1675</v>
      </c>
      <c r="B269" s="84">
        <v>4</v>
      </c>
      <c r="C269" s="122">
        <v>0.012034578223220118</v>
      </c>
      <c r="D269" s="84" t="s">
        <v>1507</v>
      </c>
      <c r="E269" s="84" t="b">
        <v>0</v>
      </c>
      <c r="F269" s="84" t="b">
        <v>0</v>
      </c>
      <c r="G269" s="84" t="b">
        <v>0</v>
      </c>
    </row>
    <row r="270" spans="1:7" ht="15">
      <c r="A270" s="84" t="s">
        <v>1676</v>
      </c>
      <c r="B270" s="84">
        <v>4</v>
      </c>
      <c r="C270" s="122">
        <v>0.007027842328600889</v>
      </c>
      <c r="D270" s="84" t="s">
        <v>1507</v>
      </c>
      <c r="E270" s="84" t="b">
        <v>0</v>
      </c>
      <c r="F270" s="84" t="b">
        <v>0</v>
      </c>
      <c r="G270" s="84" t="b">
        <v>0</v>
      </c>
    </row>
    <row r="271" spans="1:7" ht="15">
      <c r="A271" s="84" t="s">
        <v>1677</v>
      </c>
      <c r="B271" s="84">
        <v>4</v>
      </c>
      <c r="C271" s="122">
        <v>0.007027842328600889</v>
      </c>
      <c r="D271" s="84" t="s">
        <v>1507</v>
      </c>
      <c r="E271" s="84" t="b">
        <v>0</v>
      </c>
      <c r="F271" s="84" t="b">
        <v>0</v>
      </c>
      <c r="G271" s="84" t="b">
        <v>0</v>
      </c>
    </row>
    <row r="272" spans="1:7" ht="15">
      <c r="A272" s="84" t="s">
        <v>1678</v>
      </c>
      <c r="B272" s="84">
        <v>4</v>
      </c>
      <c r="C272" s="122">
        <v>0.007027842328600889</v>
      </c>
      <c r="D272" s="84" t="s">
        <v>1507</v>
      </c>
      <c r="E272" s="84" t="b">
        <v>0</v>
      </c>
      <c r="F272" s="84" t="b">
        <v>0</v>
      </c>
      <c r="G272" s="84" t="b">
        <v>0</v>
      </c>
    </row>
    <row r="273" spans="1:7" ht="15">
      <c r="A273" s="84" t="s">
        <v>1679</v>
      </c>
      <c r="B273" s="84">
        <v>4</v>
      </c>
      <c r="C273" s="122">
        <v>0.007027842328600889</v>
      </c>
      <c r="D273" s="84" t="s">
        <v>1507</v>
      </c>
      <c r="E273" s="84" t="b">
        <v>0</v>
      </c>
      <c r="F273" s="84" t="b">
        <v>0</v>
      </c>
      <c r="G273" s="84" t="b">
        <v>0</v>
      </c>
    </row>
    <row r="274" spans="1:7" ht="15">
      <c r="A274" s="84" t="s">
        <v>1617</v>
      </c>
      <c r="B274" s="84">
        <v>4</v>
      </c>
      <c r="C274" s="122">
        <v>0.007027842328600889</v>
      </c>
      <c r="D274" s="84" t="s">
        <v>1507</v>
      </c>
      <c r="E274" s="84" t="b">
        <v>0</v>
      </c>
      <c r="F274" s="84" t="b">
        <v>0</v>
      </c>
      <c r="G274" s="84" t="b">
        <v>0</v>
      </c>
    </row>
    <row r="275" spans="1:7" ht="15">
      <c r="A275" s="84" t="s">
        <v>1680</v>
      </c>
      <c r="B275" s="84">
        <v>4</v>
      </c>
      <c r="C275" s="122">
        <v>0.007027842328600889</v>
      </c>
      <c r="D275" s="84" t="s">
        <v>1507</v>
      </c>
      <c r="E275" s="84" t="b">
        <v>0</v>
      </c>
      <c r="F275" s="84" t="b">
        <v>0</v>
      </c>
      <c r="G275" s="84" t="b">
        <v>0</v>
      </c>
    </row>
    <row r="276" spans="1:7" ht="15">
      <c r="A276" s="84" t="s">
        <v>2087</v>
      </c>
      <c r="B276" s="84">
        <v>4</v>
      </c>
      <c r="C276" s="122">
        <v>0.007027842328600889</v>
      </c>
      <c r="D276" s="84" t="s">
        <v>1507</v>
      </c>
      <c r="E276" s="84" t="b">
        <v>0</v>
      </c>
      <c r="F276" s="84" t="b">
        <v>0</v>
      </c>
      <c r="G276" s="84" t="b">
        <v>0</v>
      </c>
    </row>
    <row r="277" spans="1:7" ht="15">
      <c r="A277" s="84" t="s">
        <v>2086</v>
      </c>
      <c r="B277" s="84">
        <v>3</v>
      </c>
      <c r="C277" s="122">
        <v>0.006050125425920313</v>
      </c>
      <c r="D277" s="84" t="s">
        <v>1507</v>
      </c>
      <c r="E277" s="84" t="b">
        <v>0</v>
      </c>
      <c r="F277" s="84" t="b">
        <v>0</v>
      </c>
      <c r="G277" s="84" t="b">
        <v>0</v>
      </c>
    </row>
    <row r="278" spans="1:7" ht="15">
      <c r="A278" s="84" t="s">
        <v>2093</v>
      </c>
      <c r="B278" s="84">
        <v>3</v>
      </c>
      <c r="C278" s="122">
        <v>0.006050125425920313</v>
      </c>
      <c r="D278" s="84" t="s">
        <v>1507</v>
      </c>
      <c r="E278" s="84" t="b">
        <v>0</v>
      </c>
      <c r="F278" s="84" t="b">
        <v>0</v>
      </c>
      <c r="G278" s="84" t="b">
        <v>0</v>
      </c>
    </row>
    <row r="279" spans="1:7" ht="15">
      <c r="A279" s="84" t="s">
        <v>2094</v>
      </c>
      <c r="B279" s="84">
        <v>3</v>
      </c>
      <c r="C279" s="122">
        <v>0.006050125425920313</v>
      </c>
      <c r="D279" s="84" t="s">
        <v>1507</v>
      </c>
      <c r="E279" s="84" t="b">
        <v>0</v>
      </c>
      <c r="F279" s="84" t="b">
        <v>0</v>
      </c>
      <c r="G279" s="84" t="b">
        <v>0</v>
      </c>
    </row>
    <row r="280" spans="1:7" ht="15">
      <c r="A280" s="84" t="s">
        <v>2092</v>
      </c>
      <c r="B280" s="84">
        <v>3</v>
      </c>
      <c r="C280" s="122">
        <v>0.006050125425920313</v>
      </c>
      <c r="D280" s="84" t="s">
        <v>1507</v>
      </c>
      <c r="E280" s="84" t="b">
        <v>0</v>
      </c>
      <c r="F280" s="84" t="b">
        <v>0</v>
      </c>
      <c r="G280" s="84" t="b">
        <v>0</v>
      </c>
    </row>
    <row r="281" spans="1:7" ht="15">
      <c r="A281" s="84" t="s">
        <v>2113</v>
      </c>
      <c r="B281" s="84">
        <v>3</v>
      </c>
      <c r="C281" s="122">
        <v>0.0071484077069328775</v>
      </c>
      <c r="D281" s="84" t="s">
        <v>1507</v>
      </c>
      <c r="E281" s="84" t="b">
        <v>0</v>
      </c>
      <c r="F281" s="84" t="b">
        <v>0</v>
      </c>
      <c r="G281" s="84" t="b">
        <v>0</v>
      </c>
    </row>
    <row r="282" spans="1:7" ht="15">
      <c r="A282" s="84" t="s">
        <v>2095</v>
      </c>
      <c r="B282" s="84">
        <v>3</v>
      </c>
      <c r="C282" s="122">
        <v>0.006050125425920313</v>
      </c>
      <c r="D282" s="84" t="s">
        <v>1507</v>
      </c>
      <c r="E282" s="84" t="b">
        <v>0</v>
      </c>
      <c r="F282" s="84" t="b">
        <v>0</v>
      </c>
      <c r="G282" s="84" t="b">
        <v>0</v>
      </c>
    </row>
    <row r="283" spans="1:7" ht="15">
      <c r="A283" s="84" t="s">
        <v>2096</v>
      </c>
      <c r="B283" s="84">
        <v>3</v>
      </c>
      <c r="C283" s="122">
        <v>0.006050125425920313</v>
      </c>
      <c r="D283" s="84" t="s">
        <v>1507</v>
      </c>
      <c r="E283" s="84" t="b">
        <v>0</v>
      </c>
      <c r="F283" s="84" t="b">
        <v>0</v>
      </c>
      <c r="G283" s="84" t="b">
        <v>0</v>
      </c>
    </row>
    <row r="284" spans="1:7" ht="15">
      <c r="A284" s="84" t="s">
        <v>2097</v>
      </c>
      <c r="B284" s="84">
        <v>3</v>
      </c>
      <c r="C284" s="122">
        <v>0.006050125425920313</v>
      </c>
      <c r="D284" s="84" t="s">
        <v>1507</v>
      </c>
      <c r="E284" s="84" t="b">
        <v>0</v>
      </c>
      <c r="F284" s="84" t="b">
        <v>0</v>
      </c>
      <c r="G284" s="84" t="b">
        <v>0</v>
      </c>
    </row>
    <row r="285" spans="1:7" ht="15">
      <c r="A285" s="84" t="s">
        <v>2098</v>
      </c>
      <c r="B285" s="84">
        <v>3</v>
      </c>
      <c r="C285" s="122">
        <v>0.006050125425920313</v>
      </c>
      <c r="D285" s="84" t="s">
        <v>1507</v>
      </c>
      <c r="E285" s="84" t="b">
        <v>0</v>
      </c>
      <c r="F285" s="84" t="b">
        <v>0</v>
      </c>
      <c r="G285" s="84" t="b">
        <v>0</v>
      </c>
    </row>
    <row r="286" spans="1:7" ht="15">
      <c r="A286" s="84" t="s">
        <v>2099</v>
      </c>
      <c r="B286" s="84">
        <v>3</v>
      </c>
      <c r="C286" s="122">
        <v>0.006050125425920313</v>
      </c>
      <c r="D286" s="84" t="s">
        <v>1507</v>
      </c>
      <c r="E286" s="84" t="b">
        <v>0</v>
      </c>
      <c r="F286" s="84" t="b">
        <v>0</v>
      </c>
      <c r="G286" s="84" t="b">
        <v>0</v>
      </c>
    </row>
    <row r="287" spans="1:7" ht="15">
      <c r="A287" s="84" t="s">
        <v>2100</v>
      </c>
      <c r="B287" s="84">
        <v>3</v>
      </c>
      <c r="C287" s="122">
        <v>0.006050125425920313</v>
      </c>
      <c r="D287" s="84" t="s">
        <v>1507</v>
      </c>
      <c r="E287" s="84" t="b">
        <v>0</v>
      </c>
      <c r="F287" s="84" t="b">
        <v>0</v>
      </c>
      <c r="G287" s="84" t="b">
        <v>0</v>
      </c>
    </row>
    <row r="288" spans="1:7" ht="15">
      <c r="A288" s="84" t="s">
        <v>2101</v>
      </c>
      <c r="B288" s="84">
        <v>3</v>
      </c>
      <c r="C288" s="122">
        <v>0.006050125425920313</v>
      </c>
      <c r="D288" s="84" t="s">
        <v>1507</v>
      </c>
      <c r="E288" s="84" t="b">
        <v>0</v>
      </c>
      <c r="F288" s="84" t="b">
        <v>0</v>
      </c>
      <c r="G288" s="84" t="b">
        <v>0</v>
      </c>
    </row>
    <row r="289" spans="1:7" ht="15">
      <c r="A289" s="84" t="s">
        <v>2102</v>
      </c>
      <c r="B289" s="84">
        <v>3</v>
      </c>
      <c r="C289" s="122">
        <v>0.006050125425920313</v>
      </c>
      <c r="D289" s="84" t="s">
        <v>1507</v>
      </c>
      <c r="E289" s="84" t="b">
        <v>0</v>
      </c>
      <c r="F289" s="84" t="b">
        <v>0</v>
      </c>
      <c r="G289" s="84" t="b">
        <v>0</v>
      </c>
    </row>
    <row r="290" spans="1:7" ht="15">
      <c r="A290" s="84" t="s">
        <v>2103</v>
      </c>
      <c r="B290" s="84">
        <v>3</v>
      </c>
      <c r="C290" s="122">
        <v>0.006050125425920313</v>
      </c>
      <c r="D290" s="84" t="s">
        <v>1507</v>
      </c>
      <c r="E290" s="84" t="b">
        <v>0</v>
      </c>
      <c r="F290" s="84" t="b">
        <v>0</v>
      </c>
      <c r="G290" s="84" t="b">
        <v>0</v>
      </c>
    </row>
    <row r="291" spans="1:7" ht="15">
      <c r="A291" s="84" t="s">
        <v>2104</v>
      </c>
      <c r="B291" s="84">
        <v>3</v>
      </c>
      <c r="C291" s="122">
        <v>0.006050125425920313</v>
      </c>
      <c r="D291" s="84" t="s">
        <v>1507</v>
      </c>
      <c r="E291" s="84" t="b">
        <v>0</v>
      </c>
      <c r="F291" s="84" t="b">
        <v>0</v>
      </c>
      <c r="G291" s="84" t="b">
        <v>0</v>
      </c>
    </row>
    <row r="292" spans="1:7" ht="15">
      <c r="A292" s="84" t="s">
        <v>2105</v>
      </c>
      <c r="B292" s="84">
        <v>3</v>
      </c>
      <c r="C292" s="122">
        <v>0.006050125425920313</v>
      </c>
      <c r="D292" s="84" t="s">
        <v>1507</v>
      </c>
      <c r="E292" s="84" t="b">
        <v>0</v>
      </c>
      <c r="F292" s="84" t="b">
        <v>0</v>
      </c>
      <c r="G292" s="84" t="b">
        <v>0</v>
      </c>
    </row>
    <row r="293" spans="1:7" ht="15">
      <c r="A293" s="84" t="s">
        <v>2237</v>
      </c>
      <c r="B293" s="84">
        <v>2</v>
      </c>
      <c r="C293" s="122">
        <v>0.006017289111610059</v>
      </c>
      <c r="D293" s="84" t="s">
        <v>1507</v>
      </c>
      <c r="E293" s="84" t="b">
        <v>0</v>
      </c>
      <c r="F293" s="84" t="b">
        <v>0</v>
      </c>
      <c r="G293" s="84" t="b">
        <v>0</v>
      </c>
    </row>
    <row r="294" spans="1:7" ht="15">
      <c r="A294" s="84" t="s">
        <v>2238</v>
      </c>
      <c r="B294" s="84">
        <v>2</v>
      </c>
      <c r="C294" s="122">
        <v>0.006017289111610059</v>
      </c>
      <c r="D294" s="84" t="s">
        <v>1507</v>
      </c>
      <c r="E294" s="84" t="b">
        <v>0</v>
      </c>
      <c r="F294" s="84" t="b">
        <v>0</v>
      </c>
      <c r="G294" s="84" t="b">
        <v>0</v>
      </c>
    </row>
    <row r="295" spans="1:7" ht="15">
      <c r="A295" s="84" t="s">
        <v>2106</v>
      </c>
      <c r="B295" s="84">
        <v>2</v>
      </c>
      <c r="C295" s="122">
        <v>0.004765605137955251</v>
      </c>
      <c r="D295" s="84" t="s">
        <v>1507</v>
      </c>
      <c r="E295" s="84" t="b">
        <v>0</v>
      </c>
      <c r="F295" s="84" t="b">
        <v>0</v>
      </c>
      <c r="G295" s="84" t="b">
        <v>0</v>
      </c>
    </row>
    <row r="296" spans="1:7" ht="15">
      <c r="A296" s="84" t="s">
        <v>2236</v>
      </c>
      <c r="B296" s="84">
        <v>2</v>
      </c>
      <c r="C296" s="122">
        <v>0.006017289111610059</v>
      </c>
      <c r="D296" s="84" t="s">
        <v>1507</v>
      </c>
      <c r="E296" s="84" t="b">
        <v>0</v>
      </c>
      <c r="F296" s="84" t="b">
        <v>0</v>
      </c>
      <c r="G296" s="84" t="b">
        <v>0</v>
      </c>
    </row>
    <row r="297" spans="1:7" ht="15">
      <c r="A297" s="84" t="s">
        <v>2231</v>
      </c>
      <c r="B297" s="84">
        <v>2</v>
      </c>
      <c r="C297" s="122">
        <v>0.004765605137955251</v>
      </c>
      <c r="D297" s="84" t="s">
        <v>1507</v>
      </c>
      <c r="E297" s="84" t="b">
        <v>0</v>
      </c>
      <c r="F297" s="84" t="b">
        <v>0</v>
      </c>
      <c r="G297" s="84" t="b">
        <v>0</v>
      </c>
    </row>
    <row r="298" spans="1:7" ht="15">
      <c r="A298" s="84" t="s">
        <v>2232</v>
      </c>
      <c r="B298" s="84">
        <v>2</v>
      </c>
      <c r="C298" s="122">
        <v>0.004765605137955251</v>
      </c>
      <c r="D298" s="84" t="s">
        <v>1507</v>
      </c>
      <c r="E298" s="84" t="b">
        <v>0</v>
      </c>
      <c r="F298" s="84" t="b">
        <v>0</v>
      </c>
      <c r="G298" s="84" t="b">
        <v>0</v>
      </c>
    </row>
    <row r="299" spans="1:7" ht="15">
      <c r="A299" s="84" t="s">
        <v>2122</v>
      </c>
      <c r="B299" s="84">
        <v>2</v>
      </c>
      <c r="C299" s="122">
        <v>0.004765605137955251</v>
      </c>
      <c r="D299" s="84" t="s">
        <v>1507</v>
      </c>
      <c r="E299" s="84" t="b">
        <v>0</v>
      </c>
      <c r="F299" s="84" t="b">
        <v>0</v>
      </c>
      <c r="G299" s="84" t="b">
        <v>0</v>
      </c>
    </row>
    <row r="300" spans="1:7" ht="15">
      <c r="A300" s="84" t="s">
        <v>2233</v>
      </c>
      <c r="B300" s="84">
        <v>2</v>
      </c>
      <c r="C300" s="122">
        <v>0.004765605137955251</v>
      </c>
      <c r="D300" s="84" t="s">
        <v>1507</v>
      </c>
      <c r="E300" s="84" t="b">
        <v>0</v>
      </c>
      <c r="F300" s="84" t="b">
        <v>0</v>
      </c>
      <c r="G300" s="84" t="b">
        <v>0</v>
      </c>
    </row>
    <row r="301" spans="1:7" ht="15">
      <c r="A301" s="84" t="s">
        <v>2234</v>
      </c>
      <c r="B301" s="84">
        <v>2</v>
      </c>
      <c r="C301" s="122">
        <v>0.004765605137955251</v>
      </c>
      <c r="D301" s="84" t="s">
        <v>1507</v>
      </c>
      <c r="E301" s="84" t="b">
        <v>0</v>
      </c>
      <c r="F301" s="84" t="b">
        <v>0</v>
      </c>
      <c r="G301" s="84" t="b">
        <v>0</v>
      </c>
    </row>
    <row r="302" spans="1:7" ht="15">
      <c r="A302" s="84" t="s">
        <v>426</v>
      </c>
      <c r="B302" s="84">
        <v>2</v>
      </c>
      <c r="C302" s="122">
        <v>0.004765605137955251</v>
      </c>
      <c r="D302" s="84" t="s">
        <v>1507</v>
      </c>
      <c r="E302" s="84" t="b">
        <v>0</v>
      </c>
      <c r="F302" s="84" t="b">
        <v>0</v>
      </c>
      <c r="G302" s="84" t="b">
        <v>0</v>
      </c>
    </row>
    <row r="303" spans="1:7" ht="15">
      <c r="A303" s="84" t="s">
        <v>2184</v>
      </c>
      <c r="B303" s="84">
        <v>2</v>
      </c>
      <c r="C303" s="122">
        <v>0.004765605137955251</v>
      </c>
      <c r="D303" s="84" t="s">
        <v>1507</v>
      </c>
      <c r="E303" s="84" t="b">
        <v>0</v>
      </c>
      <c r="F303" s="84" t="b">
        <v>0</v>
      </c>
      <c r="G303" s="84" t="b">
        <v>0</v>
      </c>
    </row>
    <row r="304" spans="1:7" ht="15">
      <c r="A304" s="84" t="s">
        <v>2185</v>
      </c>
      <c r="B304" s="84">
        <v>2</v>
      </c>
      <c r="C304" s="122">
        <v>0.004765605137955251</v>
      </c>
      <c r="D304" s="84" t="s">
        <v>1507</v>
      </c>
      <c r="E304" s="84" t="b">
        <v>0</v>
      </c>
      <c r="F304" s="84" t="b">
        <v>0</v>
      </c>
      <c r="G304" s="84" t="b">
        <v>0</v>
      </c>
    </row>
    <row r="305" spans="1:7" ht="15">
      <c r="A305" s="84" t="s">
        <v>2186</v>
      </c>
      <c r="B305" s="84">
        <v>2</v>
      </c>
      <c r="C305" s="122">
        <v>0.004765605137955251</v>
      </c>
      <c r="D305" s="84" t="s">
        <v>1507</v>
      </c>
      <c r="E305" s="84" t="b">
        <v>0</v>
      </c>
      <c r="F305" s="84" t="b">
        <v>0</v>
      </c>
      <c r="G305" s="84" t="b">
        <v>0</v>
      </c>
    </row>
    <row r="306" spans="1:7" ht="15">
      <c r="A306" s="84" t="s">
        <v>2187</v>
      </c>
      <c r="B306" s="84">
        <v>2</v>
      </c>
      <c r="C306" s="122">
        <v>0.004765605137955251</v>
      </c>
      <c r="D306" s="84" t="s">
        <v>1507</v>
      </c>
      <c r="E306" s="84" t="b">
        <v>0</v>
      </c>
      <c r="F306" s="84" t="b">
        <v>0</v>
      </c>
      <c r="G306" s="84" t="b">
        <v>0</v>
      </c>
    </row>
    <row r="307" spans="1:7" ht="15">
      <c r="A307" s="84" t="s">
        <v>2188</v>
      </c>
      <c r="B307" s="84">
        <v>2</v>
      </c>
      <c r="C307" s="122">
        <v>0.004765605137955251</v>
      </c>
      <c r="D307" s="84" t="s">
        <v>1507</v>
      </c>
      <c r="E307" s="84" t="b">
        <v>0</v>
      </c>
      <c r="F307" s="84" t="b">
        <v>0</v>
      </c>
      <c r="G307" s="84" t="b">
        <v>0</v>
      </c>
    </row>
    <row r="308" spans="1:7" ht="15">
      <c r="A308" s="84" t="s">
        <v>2189</v>
      </c>
      <c r="B308" s="84">
        <v>2</v>
      </c>
      <c r="C308" s="122">
        <v>0.004765605137955251</v>
      </c>
      <c r="D308" s="84" t="s">
        <v>1507</v>
      </c>
      <c r="E308" s="84" t="b">
        <v>0</v>
      </c>
      <c r="F308" s="84" t="b">
        <v>0</v>
      </c>
      <c r="G308" s="84" t="b">
        <v>0</v>
      </c>
    </row>
    <row r="309" spans="1:7" ht="15">
      <c r="A309" s="84" t="s">
        <v>2190</v>
      </c>
      <c r="B309" s="84">
        <v>2</v>
      </c>
      <c r="C309" s="122">
        <v>0.004765605137955251</v>
      </c>
      <c r="D309" s="84" t="s">
        <v>1507</v>
      </c>
      <c r="E309" s="84" t="b">
        <v>0</v>
      </c>
      <c r="F309" s="84" t="b">
        <v>0</v>
      </c>
      <c r="G309" s="84" t="b">
        <v>0</v>
      </c>
    </row>
    <row r="310" spans="1:7" ht="15">
      <c r="A310" s="84" t="s">
        <v>2191</v>
      </c>
      <c r="B310" s="84">
        <v>2</v>
      </c>
      <c r="C310" s="122">
        <v>0.004765605137955251</v>
      </c>
      <c r="D310" s="84" t="s">
        <v>1507</v>
      </c>
      <c r="E310" s="84" t="b">
        <v>0</v>
      </c>
      <c r="F310" s="84" t="b">
        <v>0</v>
      </c>
      <c r="G310" s="84" t="b">
        <v>0</v>
      </c>
    </row>
    <row r="311" spans="1:7" ht="15">
      <c r="A311" s="84" t="s">
        <v>2192</v>
      </c>
      <c r="B311" s="84">
        <v>2</v>
      </c>
      <c r="C311" s="122">
        <v>0.004765605137955251</v>
      </c>
      <c r="D311" s="84" t="s">
        <v>1507</v>
      </c>
      <c r="E311" s="84" t="b">
        <v>0</v>
      </c>
      <c r="F311" s="84" t="b">
        <v>0</v>
      </c>
      <c r="G311" s="84" t="b">
        <v>0</v>
      </c>
    </row>
    <row r="312" spans="1:7" ht="15">
      <c r="A312" s="84" t="s">
        <v>2193</v>
      </c>
      <c r="B312" s="84">
        <v>2</v>
      </c>
      <c r="C312" s="122">
        <v>0.004765605137955251</v>
      </c>
      <c r="D312" s="84" t="s">
        <v>1507</v>
      </c>
      <c r="E312" s="84" t="b">
        <v>0</v>
      </c>
      <c r="F312" s="84" t="b">
        <v>0</v>
      </c>
      <c r="G312" s="84" t="b">
        <v>0</v>
      </c>
    </row>
    <row r="313" spans="1:7" ht="15">
      <c r="A313" s="84" t="s">
        <v>2194</v>
      </c>
      <c r="B313" s="84">
        <v>2</v>
      </c>
      <c r="C313" s="122">
        <v>0.004765605137955251</v>
      </c>
      <c r="D313" s="84" t="s">
        <v>1507</v>
      </c>
      <c r="E313" s="84" t="b">
        <v>0</v>
      </c>
      <c r="F313" s="84" t="b">
        <v>0</v>
      </c>
      <c r="G313" s="84" t="b">
        <v>0</v>
      </c>
    </row>
    <row r="314" spans="1:7" ht="15">
      <c r="A314" s="84" t="s">
        <v>2195</v>
      </c>
      <c r="B314" s="84">
        <v>2</v>
      </c>
      <c r="C314" s="122">
        <v>0.004765605137955251</v>
      </c>
      <c r="D314" s="84" t="s">
        <v>1507</v>
      </c>
      <c r="E314" s="84" t="b">
        <v>0</v>
      </c>
      <c r="F314" s="84" t="b">
        <v>0</v>
      </c>
      <c r="G314" s="84" t="b">
        <v>0</v>
      </c>
    </row>
    <row r="315" spans="1:7" ht="15">
      <c r="A315" s="84" t="s">
        <v>2181</v>
      </c>
      <c r="B315" s="84">
        <v>2</v>
      </c>
      <c r="C315" s="122">
        <v>0.006017289111610059</v>
      </c>
      <c r="D315" s="84" t="s">
        <v>1507</v>
      </c>
      <c r="E315" s="84" t="b">
        <v>0</v>
      </c>
      <c r="F315" s="84" t="b">
        <v>0</v>
      </c>
      <c r="G315" s="84" t="b">
        <v>0</v>
      </c>
    </row>
    <row r="316" spans="1:7" ht="15">
      <c r="A316" s="84" t="s">
        <v>2182</v>
      </c>
      <c r="B316" s="84">
        <v>2</v>
      </c>
      <c r="C316" s="122">
        <v>0.006017289111610059</v>
      </c>
      <c r="D316" s="84" t="s">
        <v>1507</v>
      </c>
      <c r="E316" s="84" t="b">
        <v>0</v>
      </c>
      <c r="F316" s="84" t="b">
        <v>0</v>
      </c>
      <c r="G316" s="84" t="b">
        <v>0</v>
      </c>
    </row>
    <row r="317" spans="1:7" ht="15">
      <c r="A317" s="84" t="s">
        <v>2112</v>
      </c>
      <c r="B317" s="84">
        <v>2</v>
      </c>
      <c r="C317" s="122">
        <v>0.004765605137955251</v>
      </c>
      <c r="D317" s="84" t="s">
        <v>1507</v>
      </c>
      <c r="E317" s="84" t="b">
        <v>0</v>
      </c>
      <c r="F317" s="84" t="b">
        <v>0</v>
      </c>
      <c r="G317" s="84" t="b">
        <v>0</v>
      </c>
    </row>
    <row r="318" spans="1:7" ht="15">
      <c r="A318" s="84" t="s">
        <v>2179</v>
      </c>
      <c r="B318" s="84">
        <v>2</v>
      </c>
      <c r="C318" s="122">
        <v>0.004765605137955251</v>
      </c>
      <c r="D318" s="84" t="s">
        <v>1507</v>
      </c>
      <c r="E318" s="84" t="b">
        <v>0</v>
      </c>
      <c r="F318" s="84" t="b">
        <v>0</v>
      </c>
      <c r="G318" s="84" t="b">
        <v>0</v>
      </c>
    </row>
    <row r="319" spans="1:7" ht="15">
      <c r="A319" s="84" t="s">
        <v>1723</v>
      </c>
      <c r="B319" s="84">
        <v>2</v>
      </c>
      <c r="C319" s="122">
        <v>0.006017289111610059</v>
      </c>
      <c r="D319" s="84" t="s">
        <v>1507</v>
      </c>
      <c r="E319" s="84" t="b">
        <v>0</v>
      </c>
      <c r="F319" s="84" t="b">
        <v>0</v>
      </c>
      <c r="G319" s="84" t="b">
        <v>0</v>
      </c>
    </row>
    <row r="320" spans="1:7" ht="15">
      <c r="A320" s="84" t="s">
        <v>2180</v>
      </c>
      <c r="B320" s="84">
        <v>2</v>
      </c>
      <c r="C320" s="122">
        <v>0.006017289111610059</v>
      </c>
      <c r="D320" s="84" t="s">
        <v>1507</v>
      </c>
      <c r="E320" s="84" t="b">
        <v>0</v>
      </c>
      <c r="F320" s="84" t="b">
        <v>0</v>
      </c>
      <c r="G320" s="84" t="b">
        <v>0</v>
      </c>
    </row>
    <row r="321" spans="1:7" ht="15">
      <c r="A321" s="84" t="s">
        <v>2177</v>
      </c>
      <c r="B321" s="84">
        <v>2</v>
      </c>
      <c r="C321" s="122">
        <v>0.004765605137955251</v>
      </c>
      <c r="D321" s="84" t="s">
        <v>1507</v>
      </c>
      <c r="E321" s="84" t="b">
        <v>0</v>
      </c>
      <c r="F321" s="84" t="b">
        <v>0</v>
      </c>
      <c r="G321" s="84" t="b">
        <v>0</v>
      </c>
    </row>
    <row r="322" spans="1:7" ht="15">
      <c r="A322" s="84" t="s">
        <v>2176</v>
      </c>
      <c r="B322" s="84">
        <v>2</v>
      </c>
      <c r="C322" s="122">
        <v>0.006017289111610059</v>
      </c>
      <c r="D322" s="84" t="s">
        <v>1507</v>
      </c>
      <c r="E322" s="84" t="b">
        <v>0</v>
      </c>
      <c r="F322" s="84" t="b">
        <v>0</v>
      </c>
      <c r="G322" s="84" t="b">
        <v>0</v>
      </c>
    </row>
    <row r="323" spans="1:7" ht="15">
      <c r="A323" s="84" t="s">
        <v>2156</v>
      </c>
      <c r="B323" s="84">
        <v>2</v>
      </c>
      <c r="C323" s="122">
        <v>0.004765605137955251</v>
      </c>
      <c r="D323" s="84" t="s">
        <v>1507</v>
      </c>
      <c r="E323" s="84" t="b">
        <v>0</v>
      </c>
      <c r="F323" s="84" t="b">
        <v>0</v>
      </c>
      <c r="G323" s="84" t="b">
        <v>0</v>
      </c>
    </row>
    <row r="324" spans="1:7" ht="15">
      <c r="A324" s="84" t="s">
        <v>2152</v>
      </c>
      <c r="B324" s="84">
        <v>2</v>
      </c>
      <c r="C324" s="122">
        <v>0.004765605137955251</v>
      </c>
      <c r="D324" s="84" t="s">
        <v>1507</v>
      </c>
      <c r="E324" s="84" t="b">
        <v>0</v>
      </c>
      <c r="F324" s="84" t="b">
        <v>0</v>
      </c>
      <c r="G324" s="84" t="b">
        <v>0</v>
      </c>
    </row>
    <row r="325" spans="1:7" ht="15">
      <c r="A325" s="84" t="s">
        <v>2153</v>
      </c>
      <c r="B325" s="84">
        <v>2</v>
      </c>
      <c r="C325" s="122">
        <v>0.004765605137955251</v>
      </c>
      <c r="D325" s="84" t="s">
        <v>1507</v>
      </c>
      <c r="E325" s="84" t="b">
        <v>0</v>
      </c>
      <c r="F325" s="84" t="b">
        <v>0</v>
      </c>
      <c r="G325" s="84" t="b">
        <v>0</v>
      </c>
    </row>
    <row r="326" spans="1:7" ht="15">
      <c r="A326" s="84" t="s">
        <v>2154</v>
      </c>
      <c r="B326" s="84">
        <v>2</v>
      </c>
      <c r="C326" s="122">
        <v>0.004765605137955251</v>
      </c>
      <c r="D326" s="84" t="s">
        <v>1507</v>
      </c>
      <c r="E326" s="84" t="b">
        <v>0</v>
      </c>
      <c r="F326" s="84" t="b">
        <v>0</v>
      </c>
      <c r="G326" s="84" t="b">
        <v>0</v>
      </c>
    </row>
    <row r="327" spans="1:7" ht="15">
      <c r="A327" s="84" t="s">
        <v>2155</v>
      </c>
      <c r="B327" s="84">
        <v>2</v>
      </c>
      <c r="C327" s="122">
        <v>0.004765605137955251</v>
      </c>
      <c r="D327" s="84" t="s">
        <v>1507</v>
      </c>
      <c r="E327" s="84" t="b">
        <v>0</v>
      </c>
      <c r="F327" s="84" t="b">
        <v>0</v>
      </c>
      <c r="G327" s="84" t="b">
        <v>0</v>
      </c>
    </row>
    <row r="328" spans="1:7" ht="15">
      <c r="A328" s="84" t="s">
        <v>2088</v>
      </c>
      <c r="B328" s="84">
        <v>2</v>
      </c>
      <c r="C328" s="122">
        <v>0.004765605137955251</v>
      </c>
      <c r="D328" s="84" t="s">
        <v>1507</v>
      </c>
      <c r="E328" s="84" t="b">
        <v>0</v>
      </c>
      <c r="F328" s="84" t="b">
        <v>0</v>
      </c>
      <c r="G328" s="84" t="b">
        <v>0</v>
      </c>
    </row>
    <row r="329" spans="1:7" ht="15">
      <c r="A329" s="84" t="s">
        <v>1670</v>
      </c>
      <c r="B329" s="84">
        <v>10</v>
      </c>
      <c r="C329" s="122">
        <v>0.00272320297093586</v>
      </c>
      <c r="D329" s="84" t="s">
        <v>1508</v>
      </c>
      <c r="E329" s="84" t="b">
        <v>0</v>
      </c>
      <c r="F329" s="84" t="b">
        <v>0</v>
      </c>
      <c r="G329" s="84" t="b">
        <v>0</v>
      </c>
    </row>
    <row r="330" spans="1:7" ht="15">
      <c r="A330" s="84" t="s">
        <v>239</v>
      </c>
      <c r="B330" s="84">
        <v>8</v>
      </c>
      <c r="C330" s="122">
        <v>0.007279089377172708</v>
      </c>
      <c r="D330" s="84" t="s">
        <v>1508</v>
      </c>
      <c r="E330" s="84" t="b">
        <v>0</v>
      </c>
      <c r="F330" s="84" t="b">
        <v>0</v>
      </c>
      <c r="G330" s="84" t="b">
        <v>0</v>
      </c>
    </row>
    <row r="331" spans="1:7" ht="15">
      <c r="A331" s="84" t="s">
        <v>1672</v>
      </c>
      <c r="B331" s="84">
        <v>8</v>
      </c>
      <c r="C331" s="122">
        <v>0.007279089377172708</v>
      </c>
      <c r="D331" s="84" t="s">
        <v>1508</v>
      </c>
      <c r="E331" s="84" t="b">
        <v>0</v>
      </c>
      <c r="F331" s="84" t="b">
        <v>0</v>
      </c>
      <c r="G331" s="84" t="b">
        <v>0</v>
      </c>
    </row>
    <row r="332" spans="1:7" ht="15">
      <c r="A332" s="84" t="s">
        <v>1682</v>
      </c>
      <c r="B332" s="84">
        <v>7</v>
      </c>
      <c r="C332" s="122">
        <v>0.009039884973735377</v>
      </c>
      <c r="D332" s="84" t="s">
        <v>1508</v>
      </c>
      <c r="E332" s="84" t="b">
        <v>0</v>
      </c>
      <c r="F332" s="84" t="b">
        <v>0</v>
      </c>
      <c r="G332" s="84" t="b">
        <v>0</v>
      </c>
    </row>
    <row r="333" spans="1:7" ht="15">
      <c r="A333" s="84" t="s">
        <v>1683</v>
      </c>
      <c r="B333" s="84">
        <v>7</v>
      </c>
      <c r="C333" s="122">
        <v>0.009039884973735377</v>
      </c>
      <c r="D333" s="84" t="s">
        <v>1508</v>
      </c>
      <c r="E333" s="84" t="b">
        <v>0</v>
      </c>
      <c r="F333" s="84" t="b">
        <v>0</v>
      </c>
      <c r="G333" s="84" t="b">
        <v>0</v>
      </c>
    </row>
    <row r="334" spans="1:7" ht="15">
      <c r="A334" s="84" t="s">
        <v>1684</v>
      </c>
      <c r="B334" s="84">
        <v>7</v>
      </c>
      <c r="C334" s="122">
        <v>0.009039884973735377</v>
      </c>
      <c r="D334" s="84" t="s">
        <v>1508</v>
      </c>
      <c r="E334" s="84" t="b">
        <v>0</v>
      </c>
      <c r="F334" s="84" t="b">
        <v>1</v>
      </c>
      <c r="G334" s="84" t="b">
        <v>0</v>
      </c>
    </row>
    <row r="335" spans="1:7" ht="15">
      <c r="A335" s="84" t="s">
        <v>1685</v>
      </c>
      <c r="B335" s="84">
        <v>7</v>
      </c>
      <c r="C335" s="122">
        <v>0.009039884973735377</v>
      </c>
      <c r="D335" s="84" t="s">
        <v>1508</v>
      </c>
      <c r="E335" s="84" t="b">
        <v>0</v>
      </c>
      <c r="F335" s="84" t="b">
        <v>0</v>
      </c>
      <c r="G335" s="84" t="b">
        <v>0</v>
      </c>
    </row>
    <row r="336" spans="1:7" ht="15">
      <c r="A336" s="84" t="s">
        <v>1686</v>
      </c>
      <c r="B336" s="84">
        <v>7</v>
      </c>
      <c r="C336" s="122">
        <v>0.009039884973735377</v>
      </c>
      <c r="D336" s="84" t="s">
        <v>1508</v>
      </c>
      <c r="E336" s="84" t="b">
        <v>0</v>
      </c>
      <c r="F336" s="84" t="b">
        <v>0</v>
      </c>
      <c r="G336" s="84" t="b">
        <v>0</v>
      </c>
    </row>
    <row r="337" spans="1:7" ht="15">
      <c r="A337" s="84" t="s">
        <v>1687</v>
      </c>
      <c r="B337" s="84">
        <v>7</v>
      </c>
      <c r="C337" s="122">
        <v>0.009039884973735377</v>
      </c>
      <c r="D337" s="84" t="s">
        <v>1508</v>
      </c>
      <c r="E337" s="84" t="b">
        <v>0</v>
      </c>
      <c r="F337" s="84" t="b">
        <v>0</v>
      </c>
      <c r="G337" s="84" t="b">
        <v>0</v>
      </c>
    </row>
    <row r="338" spans="1:7" ht="15">
      <c r="A338" s="84" t="s">
        <v>1669</v>
      </c>
      <c r="B338" s="84">
        <v>7</v>
      </c>
      <c r="C338" s="122">
        <v>0.009039884973735377</v>
      </c>
      <c r="D338" s="84" t="s">
        <v>1508</v>
      </c>
      <c r="E338" s="84" t="b">
        <v>0</v>
      </c>
      <c r="F338" s="84" t="b">
        <v>0</v>
      </c>
      <c r="G338" s="84" t="b">
        <v>0</v>
      </c>
    </row>
    <row r="339" spans="1:7" ht="15">
      <c r="A339" s="84" t="s">
        <v>2078</v>
      </c>
      <c r="B339" s="84">
        <v>7</v>
      </c>
      <c r="C339" s="122">
        <v>0.009039884973735377</v>
      </c>
      <c r="D339" s="84" t="s">
        <v>1508</v>
      </c>
      <c r="E339" s="84" t="b">
        <v>0</v>
      </c>
      <c r="F339" s="84" t="b">
        <v>0</v>
      </c>
      <c r="G339" s="84" t="b">
        <v>0</v>
      </c>
    </row>
    <row r="340" spans="1:7" ht="15">
      <c r="A340" s="84" t="s">
        <v>299</v>
      </c>
      <c r="B340" s="84">
        <v>7</v>
      </c>
      <c r="C340" s="122">
        <v>0.009039884973735377</v>
      </c>
      <c r="D340" s="84" t="s">
        <v>1508</v>
      </c>
      <c r="E340" s="84" t="b">
        <v>0</v>
      </c>
      <c r="F340" s="84" t="b">
        <v>0</v>
      </c>
      <c r="G340" s="84" t="b">
        <v>0</v>
      </c>
    </row>
    <row r="341" spans="1:7" ht="15">
      <c r="A341" s="84" t="s">
        <v>2080</v>
      </c>
      <c r="B341" s="84">
        <v>6</v>
      </c>
      <c r="C341" s="122">
        <v>0.010391109267417686</v>
      </c>
      <c r="D341" s="84" t="s">
        <v>1508</v>
      </c>
      <c r="E341" s="84" t="b">
        <v>0</v>
      </c>
      <c r="F341" s="84" t="b">
        <v>0</v>
      </c>
      <c r="G341" s="84" t="b">
        <v>0</v>
      </c>
    </row>
    <row r="342" spans="1:7" ht="15">
      <c r="A342" s="84" t="s">
        <v>1668</v>
      </c>
      <c r="B342" s="84">
        <v>5</v>
      </c>
      <c r="C342" s="122">
        <v>0.01126390397441468</v>
      </c>
      <c r="D342" s="84" t="s">
        <v>1508</v>
      </c>
      <c r="E342" s="84" t="b">
        <v>0</v>
      </c>
      <c r="F342" s="84" t="b">
        <v>0</v>
      </c>
      <c r="G342" s="84" t="b">
        <v>0</v>
      </c>
    </row>
    <row r="343" spans="1:7" ht="15">
      <c r="A343" s="84" t="s">
        <v>301</v>
      </c>
      <c r="B343" s="84">
        <v>3</v>
      </c>
      <c r="C343" s="122">
        <v>0.01113693612707689</v>
      </c>
      <c r="D343" s="84" t="s">
        <v>1508</v>
      </c>
      <c r="E343" s="84" t="b">
        <v>0</v>
      </c>
      <c r="F343" s="84" t="b">
        <v>0</v>
      </c>
      <c r="G343" s="84" t="b">
        <v>0</v>
      </c>
    </row>
    <row r="344" spans="1:7" ht="15">
      <c r="A344" s="84" t="s">
        <v>2123</v>
      </c>
      <c r="B344" s="84">
        <v>3</v>
      </c>
      <c r="C344" s="122">
        <v>0.01113693612707689</v>
      </c>
      <c r="D344" s="84" t="s">
        <v>1508</v>
      </c>
      <c r="E344" s="84" t="b">
        <v>0</v>
      </c>
      <c r="F344" s="84" t="b">
        <v>0</v>
      </c>
      <c r="G344" s="84" t="b">
        <v>0</v>
      </c>
    </row>
    <row r="345" spans="1:7" ht="15">
      <c r="A345" s="84" t="s">
        <v>2124</v>
      </c>
      <c r="B345" s="84">
        <v>3</v>
      </c>
      <c r="C345" s="122">
        <v>0.01113693612707689</v>
      </c>
      <c r="D345" s="84" t="s">
        <v>1508</v>
      </c>
      <c r="E345" s="84" t="b">
        <v>0</v>
      </c>
      <c r="F345" s="84" t="b">
        <v>0</v>
      </c>
      <c r="G345" s="84" t="b">
        <v>0</v>
      </c>
    </row>
    <row r="346" spans="1:7" ht="15">
      <c r="A346" s="84" t="s">
        <v>2125</v>
      </c>
      <c r="B346" s="84">
        <v>3</v>
      </c>
      <c r="C346" s="122">
        <v>0.01113693612707689</v>
      </c>
      <c r="D346" s="84" t="s">
        <v>1508</v>
      </c>
      <c r="E346" s="84" t="b">
        <v>0</v>
      </c>
      <c r="F346" s="84" t="b">
        <v>0</v>
      </c>
      <c r="G346" s="84" t="b">
        <v>0</v>
      </c>
    </row>
    <row r="347" spans="1:7" ht="15">
      <c r="A347" s="84" t="s">
        <v>2126</v>
      </c>
      <c r="B347" s="84">
        <v>3</v>
      </c>
      <c r="C347" s="122">
        <v>0.01113693612707689</v>
      </c>
      <c r="D347" s="84" t="s">
        <v>1508</v>
      </c>
      <c r="E347" s="84" t="b">
        <v>0</v>
      </c>
      <c r="F347" s="84" t="b">
        <v>0</v>
      </c>
      <c r="G347" s="84" t="b">
        <v>0</v>
      </c>
    </row>
    <row r="348" spans="1:7" ht="15">
      <c r="A348" s="84" t="s">
        <v>2127</v>
      </c>
      <c r="B348" s="84">
        <v>3</v>
      </c>
      <c r="C348" s="122">
        <v>0.01113693612707689</v>
      </c>
      <c r="D348" s="84" t="s">
        <v>1508</v>
      </c>
      <c r="E348" s="84" t="b">
        <v>0</v>
      </c>
      <c r="F348" s="84" t="b">
        <v>0</v>
      </c>
      <c r="G348" s="84" t="b">
        <v>0</v>
      </c>
    </row>
    <row r="349" spans="1:7" ht="15">
      <c r="A349" s="84" t="s">
        <v>2128</v>
      </c>
      <c r="B349" s="84">
        <v>3</v>
      </c>
      <c r="C349" s="122">
        <v>0.01113693612707689</v>
      </c>
      <c r="D349" s="84" t="s">
        <v>1508</v>
      </c>
      <c r="E349" s="84" t="b">
        <v>0</v>
      </c>
      <c r="F349" s="84" t="b">
        <v>0</v>
      </c>
      <c r="G349" s="84" t="b">
        <v>0</v>
      </c>
    </row>
    <row r="350" spans="1:7" ht="15">
      <c r="A350" s="84" t="s">
        <v>2204</v>
      </c>
      <c r="B350" s="84">
        <v>2</v>
      </c>
      <c r="C350" s="122">
        <v>0.009741614335450576</v>
      </c>
      <c r="D350" s="84" t="s">
        <v>1508</v>
      </c>
      <c r="E350" s="84" t="b">
        <v>0</v>
      </c>
      <c r="F350" s="84" t="b">
        <v>0</v>
      </c>
      <c r="G350" s="84" t="b">
        <v>0</v>
      </c>
    </row>
    <row r="351" spans="1:7" ht="15">
      <c r="A351" s="84" t="s">
        <v>1689</v>
      </c>
      <c r="B351" s="84">
        <v>3</v>
      </c>
      <c r="C351" s="122">
        <v>0</v>
      </c>
      <c r="D351" s="84" t="s">
        <v>1509</v>
      </c>
      <c r="E351" s="84" t="b">
        <v>0</v>
      </c>
      <c r="F351" s="84" t="b">
        <v>0</v>
      </c>
      <c r="G351" s="84" t="b">
        <v>0</v>
      </c>
    </row>
    <row r="352" spans="1:7" ht="15">
      <c r="A352" s="84" t="s">
        <v>1669</v>
      </c>
      <c r="B352" s="84">
        <v>2</v>
      </c>
      <c r="C352" s="122">
        <v>0</v>
      </c>
      <c r="D352" s="84" t="s">
        <v>1509</v>
      </c>
      <c r="E352" s="84" t="b">
        <v>0</v>
      </c>
      <c r="F352" s="84" t="b">
        <v>0</v>
      </c>
      <c r="G352" s="84" t="b">
        <v>0</v>
      </c>
    </row>
    <row r="353" spans="1:7" ht="15">
      <c r="A353" s="84" t="s">
        <v>1691</v>
      </c>
      <c r="B353" s="84">
        <v>4</v>
      </c>
      <c r="C353" s="122">
        <v>0</v>
      </c>
      <c r="D353" s="84" t="s">
        <v>1510</v>
      </c>
      <c r="E353" s="84" t="b">
        <v>0</v>
      </c>
      <c r="F353" s="84" t="b">
        <v>0</v>
      </c>
      <c r="G353" s="84" t="b">
        <v>0</v>
      </c>
    </row>
    <row r="354" spans="1:7" ht="15">
      <c r="A354" s="84" t="s">
        <v>1692</v>
      </c>
      <c r="B354" s="84">
        <v>4</v>
      </c>
      <c r="C354" s="122">
        <v>0</v>
      </c>
      <c r="D354" s="84" t="s">
        <v>1510</v>
      </c>
      <c r="E354" s="84" t="b">
        <v>0</v>
      </c>
      <c r="F354" s="84" t="b">
        <v>0</v>
      </c>
      <c r="G354" s="84" t="b">
        <v>0</v>
      </c>
    </row>
    <row r="355" spans="1:7" ht="15">
      <c r="A355" s="84" t="s">
        <v>1693</v>
      </c>
      <c r="B355" s="84">
        <v>4</v>
      </c>
      <c r="C355" s="122">
        <v>0</v>
      </c>
      <c r="D355" s="84" t="s">
        <v>1510</v>
      </c>
      <c r="E355" s="84" t="b">
        <v>0</v>
      </c>
      <c r="F355" s="84" t="b">
        <v>0</v>
      </c>
      <c r="G355" s="84" t="b">
        <v>0</v>
      </c>
    </row>
    <row r="356" spans="1:7" ht="15">
      <c r="A356" s="84" t="s">
        <v>1694</v>
      </c>
      <c r="B356" s="84">
        <v>4</v>
      </c>
      <c r="C356" s="122">
        <v>0</v>
      </c>
      <c r="D356" s="84" t="s">
        <v>1510</v>
      </c>
      <c r="E356" s="84" t="b">
        <v>0</v>
      </c>
      <c r="F356" s="84" t="b">
        <v>0</v>
      </c>
      <c r="G356" s="84" t="b">
        <v>0</v>
      </c>
    </row>
    <row r="357" spans="1:7" ht="15">
      <c r="A357" s="84" t="s">
        <v>1695</v>
      </c>
      <c r="B357" s="84">
        <v>4</v>
      </c>
      <c r="C357" s="122">
        <v>0</v>
      </c>
      <c r="D357" s="84" t="s">
        <v>1510</v>
      </c>
      <c r="E357" s="84" t="b">
        <v>0</v>
      </c>
      <c r="F357" s="84" t="b">
        <v>0</v>
      </c>
      <c r="G357" s="84" t="b">
        <v>0</v>
      </c>
    </row>
    <row r="358" spans="1:7" ht="15">
      <c r="A358" s="84" t="s">
        <v>1696</v>
      </c>
      <c r="B358" s="84">
        <v>4</v>
      </c>
      <c r="C358" s="122">
        <v>0</v>
      </c>
      <c r="D358" s="84" t="s">
        <v>1510</v>
      </c>
      <c r="E358" s="84" t="b">
        <v>0</v>
      </c>
      <c r="F358" s="84" t="b">
        <v>0</v>
      </c>
      <c r="G358" s="84" t="b">
        <v>0</v>
      </c>
    </row>
    <row r="359" spans="1:7" ht="15">
      <c r="A359" s="84" t="s">
        <v>1697</v>
      </c>
      <c r="B359" s="84">
        <v>4</v>
      </c>
      <c r="C359" s="122">
        <v>0</v>
      </c>
      <c r="D359" s="84" t="s">
        <v>1510</v>
      </c>
      <c r="E359" s="84" t="b">
        <v>0</v>
      </c>
      <c r="F359" s="84" t="b">
        <v>0</v>
      </c>
      <c r="G359" s="84" t="b">
        <v>0</v>
      </c>
    </row>
    <row r="360" spans="1:7" ht="15">
      <c r="A360" s="84" t="s">
        <v>1698</v>
      </c>
      <c r="B360" s="84">
        <v>4</v>
      </c>
      <c r="C360" s="122">
        <v>0</v>
      </c>
      <c r="D360" s="84" t="s">
        <v>1510</v>
      </c>
      <c r="E360" s="84" t="b">
        <v>0</v>
      </c>
      <c r="F360" s="84" t="b">
        <v>0</v>
      </c>
      <c r="G360" s="84" t="b">
        <v>0</v>
      </c>
    </row>
    <row r="361" spans="1:7" ht="15">
      <c r="A361" s="84" t="s">
        <v>1699</v>
      </c>
      <c r="B361" s="84">
        <v>4</v>
      </c>
      <c r="C361" s="122">
        <v>0</v>
      </c>
      <c r="D361" s="84" t="s">
        <v>1510</v>
      </c>
      <c r="E361" s="84" t="b">
        <v>0</v>
      </c>
      <c r="F361" s="84" t="b">
        <v>0</v>
      </c>
      <c r="G361" s="84" t="b">
        <v>0</v>
      </c>
    </row>
    <row r="362" spans="1:7" ht="15">
      <c r="A362" s="84" t="s">
        <v>1668</v>
      </c>
      <c r="B362" s="84">
        <v>4</v>
      </c>
      <c r="C362" s="122">
        <v>0</v>
      </c>
      <c r="D362" s="84" t="s">
        <v>1510</v>
      </c>
      <c r="E362" s="84" t="b">
        <v>0</v>
      </c>
      <c r="F362" s="84" t="b">
        <v>0</v>
      </c>
      <c r="G362" s="84" t="b">
        <v>0</v>
      </c>
    </row>
    <row r="363" spans="1:7" ht="15">
      <c r="A363" s="84" t="s">
        <v>275</v>
      </c>
      <c r="B363" s="84">
        <v>3</v>
      </c>
      <c r="C363" s="122">
        <v>0.00614452802991639</v>
      </c>
      <c r="D363" s="84" t="s">
        <v>1510</v>
      </c>
      <c r="E363" s="84" t="b">
        <v>0</v>
      </c>
      <c r="F363" s="84" t="b">
        <v>0</v>
      </c>
      <c r="G363" s="84" t="b">
        <v>0</v>
      </c>
    </row>
    <row r="364" spans="1:7" ht="15">
      <c r="A364" s="84" t="s">
        <v>1876</v>
      </c>
      <c r="B364" s="84">
        <v>3</v>
      </c>
      <c r="C364" s="122">
        <v>0.00614452802991639</v>
      </c>
      <c r="D364" s="84" t="s">
        <v>1510</v>
      </c>
      <c r="E364" s="84" t="b">
        <v>0</v>
      </c>
      <c r="F364" s="84" t="b">
        <v>0</v>
      </c>
      <c r="G364" s="84" t="b">
        <v>0</v>
      </c>
    </row>
    <row r="365" spans="1:7" ht="15">
      <c r="A365" s="84" t="s">
        <v>1702</v>
      </c>
      <c r="B365" s="84">
        <v>6</v>
      </c>
      <c r="C365" s="122">
        <v>0</v>
      </c>
      <c r="D365" s="84" t="s">
        <v>1512</v>
      </c>
      <c r="E365" s="84" t="b">
        <v>0</v>
      </c>
      <c r="F365" s="84" t="b">
        <v>0</v>
      </c>
      <c r="G365" s="84" t="b">
        <v>0</v>
      </c>
    </row>
    <row r="366" spans="1:7" ht="15">
      <c r="A366" s="84" t="s">
        <v>1703</v>
      </c>
      <c r="B366" s="84">
        <v>6</v>
      </c>
      <c r="C366" s="122">
        <v>0</v>
      </c>
      <c r="D366" s="84" t="s">
        <v>1512</v>
      </c>
      <c r="E366" s="84" t="b">
        <v>0</v>
      </c>
      <c r="F366" s="84" t="b">
        <v>0</v>
      </c>
      <c r="G366" s="84" t="b">
        <v>0</v>
      </c>
    </row>
    <row r="367" spans="1:7" ht="15">
      <c r="A367" s="84" t="s">
        <v>1704</v>
      </c>
      <c r="B367" s="84">
        <v>6</v>
      </c>
      <c r="C367" s="122">
        <v>0</v>
      </c>
      <c r="D367" s="84" t="s">
        <v>1512</v>
      </c>
      <c r="E367" s="84" t="b">
        <v>0</v>
      </c>
      <c r="F367" s="84" t="b">
        <v>0</v>
      </c>
      <c r="G367" s="84" t="b">
        <v>0</v>
      </c>
    </row>
    <row r="368" spans="1:7" ht="15">
      <c r="A368" s="84" t="s">
        <v>1705</v>
      </c>
      <c r="B368" s="84">
        <v>6</v>
      </c>
      <c r="C368" s="122">
        <v>0</v>
      </c>
      <c r="D368" s="84" t="s">
        <v>1512</v>
      </c>
      <c r="E368" s="84" t="b">
        <v>0</v>
      </c>
      <c r="F368" s="84" t="b">
        <v>0</v>
      </c>
      <c r="G368" s="84" t="b">
        <v>0</v>
      </c>
    </row>
    <row r="369" spans="1:7" ht="15">
      <c r="A369" s="84" t="s">
        <v>1706</v>
      </c>
      <c r="B369" s="84">
        <v>6</v>
      </c>
      <c r="C369" s="122">
        <v>0</v>
      </c>
      <c r="D369" s="84" t="s">
        <v>1512</v>
      </c>
      <c r="E369" s="84" t="b">
        <v>0</v>
      </c>
      <c r="F369" s="84" t="b">
        <v>0</v>
      </c>
      <c r="G369" s="84" t="b">
        <v>0</v>
      </c>
    </row>
    <row r="370" spans="1:7" ht="15">
      <c r="A370" s="84" t="s">
        <v>1707</v>
      </c>
      <c r="B370" s="84">
        <v>6</v>
      </c>
      <c r="C370" s="122">
        <v>0</v>
      </c>
      <c r="D370" s="84" t="s">
        <v>1512</v>
      </c>
      <c r="E370" s="84" t="b">
        <v>0</v>
      </c>
      <c r="F370" s="84" t="b">
        <v>0</v>
      </c>
      <c r="G370" s="84" t="b">
        <v>0</v>
      </c>
    </row>
    <row r="371" spans="1:7" ht="15">
      <c r="A371" s="84" t="s">
        <v>1708</v>
      </c>
      <c r="B371" s="84">
        <v>6</v>
      </c>
      <c r="C371" s="122">
        <v>0</v>
      </c>
      <c r="D371" s="84" t="s">
        <v>1512</v>
      </c>
      <c r="E371" s="84" t="b">
        <v>0</v>
      </c>
      <c r="F371" s="84" t="b">
        <v>0</v>
      </c>
      <c r="G371" s="84" t="b">
        <v>0</v>
      </c>
    </row>
    <row r="372" spans="1:7" ht="15">
      <c r="A372" s="84" t="s">
        <v>1709</v>
      </c>
      <c r="B372" s="84">
        <v>6</v>
      </c>
      <c r="C372" s="122">
        <v>0</v>
      </c>
      <c r="D372" s="84" t="s">
        <v>1512</v>
      </c>
      <c r="E372" s="84" t="b">
        <v>0</v>
      </c>
      <c r="F372" s="84" t="b">
        <v>0</v>
      </c>
      <c r="G372" s="84" t="b">
        <v>0</v>
      </c>
    </row>
    <row r="373" spans="1:7" ht="15">
      <c r="A373" s="84" t="s">
        <v>1710</v>
      </c>
      <c r="B373" s="84">
        <v>6</v>
      </c>
      <c r="C373" s="122">
        <v>0</v>
      </c>
      <c r="D373" s="84" t="s">
        <v>1512</v>
      </c>
      <c r="E373" s="84" t="b">
        <v>0</v>
      </c>
      <c r="F373" s="84" t="b">
        <v>0</v>
      </c>
      <c r="G373" s="84" t="b">
        <v>0</v>
      </c>
    </row>
    <row r="374" spans="1:7" ht="15">
      <c r="A374" s="84" t="s">
        <v>1711</v>
      </c>
      <c r="B374" s="84">
        <v>6</v>
      </c>
      <c r="C374" s="122">
        <v>0</v>
      </c>
      <c r="D374" s="84" t="s">
        <v>1512</v>
      </c>
      <c r="E374" s="84" t="b">
        <v>0</v>
      </c>
      <c r="F374" s="84" t="b">
        <v>0</v>
      </c>
      <c r="G374" s="84" t="b">
        <v>0</v>
      </c>
    </row>
    <row r="375" spans="1:7" ht="15">
      <c r="A375" s="84" t="s">
        <v>2077</v>
      </c>
      <c r="B375" s="84">
        <v>6</v>
      </c>
      <c r="C375" s="122">
        <v>0</v>
      </c>
      <c r="D375" s="84" t="s">
        <v>1512</v>
      </c>
      <c r="E375" s="84" t="b">
        <v>0</v>
      </c>
      <c r="F375" s="84" t="b">
        <v>0</v>
      </c>
      <c r="G375" s="84" t="b">
        <v>0</v>
      </c>
    </row>
    <row r="376" spans="1:7" ht="15">
      <c r="A376" s="84" t="s">
        <v>232</v>
      </c>
      <c r="B376" s="84">
        <v>5</v>
      </c>
      <c r="C376" s="122">
        <v>0.004948827877976551</v>
      </c>
      <c r="D376" s="84" t="s">
        <v>1512</v>
      </c>
      <c r="E376" s="84" t="b">
        <v>0</v>
      </c>
      <c r="F376" s="84" t="b">
        <v>0</v>
      </c>
      <c r="G376" s="84" t="b">
        <v>0</v>
      </c>
    </row>
    <row r="377" spans="1:7" ht="15">
      <c r="A377" s="84" t="s">
        <v>2091</v>
      </c>
      <c r="B377" s="84">
        <v>4</v>
      </c>
      <c r="C377" s="122">
        <v>0.008804562952784062</v>
      </c>
      <c r="D377" s="84" t="s">
        <v>1512</v>
      </c>
      <c r="E377" s="84" t="b">
        <v>0</v>
      </c>
      <c r="F377" s="84" t="b">
        <v>0</v>
      </c>
      <c r="G377" s="84" t="b">
        <v>0</v>
      </c>
    </row>
    <row r="378" spans="1:7" ht="15">
      <c r="A378" s="84" t="s">
        <v>1713</v>
      </c>
      <c r="B378" s="84">
        <v>3</v>
      </c>
      <c r="C378" s="122">
        <v>0</v>
      </c>
      <c r="D378" s="84" t="s">
        <v>1513</v>
      </c>
      <c r="E378" s="84" t="b">
        <v>0</v>
      </c>
      <c r="F378" s="84" t="b">
        <v>0</v>
      </c>
      <c r="G378" s="84" t="b">
        <v>0</v>
      </c>
    </row>
    <row r="379" spans="1:7" ht="15">
      <c r="A379" s="84" t="s">
        <v>309</v>
      </c>
      <c r="B379" s="84">
        <v>3</v>
      </c>
      <c r="C379" s="122">
        <v>0</v>
      </c>
      <c r="D379" s="84" t="s">
        <v>1513</v>
      </c>
      <c r="E379" s="84" t="b">
        <v>0</v>
      </c>
      <c r="F379" s="84" t="b">
        <v>0</v>
      </c>
      <c r="G379" s="84" t="b">
        <v>0</v>
      </c>
    </row>
    <row r="380" spans="1:7" ht="15">
      <c r="A380" s="84" t="s">
        <v>308</v>
      </c>
      <c r="B380" s="84">
        <v>3</v>
      </c>
      <c r="C380" s="122">
        <v>0</v>
      </c>
      <c r="D380" s="84" t="s">
        <v>1513</v>
      </c>
      <c r="E380" s="84" t="b">
        <v>0</v>
      </c>
      <c r="F380" s="84" t="b">
        <v>0</v>
      </c>
      <c r="G380" s="84" t="b">
        <v>0</v>
      </c>
    </row>
    <row r="381" spans="1:7" ht="15">
      <c r="A381" s="84" t="s">
        <v>1714</v>
      </c>
      <c r="B381" s="84">
        <v>3</v>
      </c>
      <c r="C381" s="122">
        <v>0</v>
      </c>
      <c r="D381" s="84" t="s">
        <v>1513</v>
      </c>
      <c r="E381" s="84" t="b">
        <v>0</v>
      </c>
      <c r="F381" s="84" t="b">
        <v>0</v>
      </c>
      <c r="G381" s="84" t="b">
        <v>0</v>
      </c>
    </row>
    <row r="382" spans="1:7" ht="15">
      <c r="A382" s="84" t="s">
        <v>1715</v>
      </c>
      <c r="B382" s="84">
        <v>3</v>
      </c>
      <c r="C382" s="122">
        <v>0</v>
      </c>
      <c r="D382" s="84" t="s">
        <v>1513</v>
      </c>
      <c r="E382" s="84" t="b">
        <v>0</v>
      </c>
      <c r="F382" s="84" t="b">
        <v>0</v>
      </c>
      <c r="G382" s="84" t="b">
        <v>0</v>
      </c>
    </row>
    <row r="383" spans="1:7" ht="15">
      <c r="A383" s="84" t="s">
        <v>1716</v>
      </c>
      <c r="B383" s="84">
        <v>3</v>
      </c>
      <c r="C383" s="122">
        <v>0</v>
      </c>
      <c r="D383" s="84" t="s">
        <v>1513</v>
      </c>
      <c r="E383" s="84" t="b">
        <v>0</v>
      </c>
      <c r="F383" s="84" t="b">
        <v>0</v>
      </c>
      <c r="G383" s="84" t="b">
        <v>0</v>
      </c>
    </row>
    <row r="384" spans="1:7" ht="15">
      <c r="A384" s="84" t="s">
        <v>1717</v>
      </c>
      <c r="B384" s="84">
        <v>3</v>
      </c>
      <c r="C384" s="122">
        <v>0</v>
      </c>
      <c r="D384" s="84" t="s">
        <v>1513</v>
      </c>
      <c r="E384" s="84" t="b">
        <v>0</v>
      </c>
      <c r="F384" s="84" t="b">
        <v>0</v>
      </c>
      <c r="G384" s="84" t="b">
        <v>0</v>
      </c>
    </row>
    <row r="385" spans="1:7" ht="15">
      <c r="A385" s="84" t="s">
        <v>1718</v>
      </c>
      <c r="B385" s="84">
        <v>3</v>
      </c>
      <c r="C385" s="122">
        <v>0</v>
      </c>
      <c r="D385" s="84" t="s">
        <v>1513</v>
      </c>
      <c r="E385" s="84" t="b">
        <v>0</v>
      </c>
      <c r="F385" s="84" t="b">
        <v>0</v>
      </c>
      <c r="G385" s="84" t="b">
        <v>0</v>
      </c>
    </row>
    <row r="386" spans="1:7" ht="15">
      <c r="A386" s="84" t="s">
        <v>1719</v>
      </c>
      <c r="B386" s="84">
        <v>3</v>
      </c>
      <c r="C386" s="122">
        <v>0</v>
      </c>
      <c r="D386" s="84" t="s">
        <v>1513</v>
      </c>
      <c r="E386" s="84" t="b">
        <v>0</v>
      </c>
      <c r="F386" s="84" t="b">
        <v>0</v>
      </c>
      <c r="G386" s="84" t="b">
        <v>0</v>
      </c>
    </row>
    <row r="387" spans="1:7" ht="15">
      <c r="A387" s="84" t="s">
        <v>1720</v>
      </c>
      <c r="B387" s="84">
        <v>3</v>
      </c>
      <c r="C387" s="122">
        <v>0</v>
      </c>
      <c r="D387" s="84" t="s">
        <v>1513</v>
      </c>
      <c r="E387" s="84" t="b">
        <v>0</v>
      </c>
      <c r="F387" s="84" t="b">
        <v>0</v>
      </c>
      <c r="G387" s="84" t="b">
        <v>0</v>
      </c>
    </row>
    <row r="388" spans="1:7" ht="15">
      <c r="A388" s="84" t="s">
        <v>2109</v>
      </c>
      <c r="B388" s="84">
        <v>3</v>
      </c>
      <c r="C388" s="122">
        <v>0</v>
      </c>
      <c r="D388" s="84" t="s">
        <v>1513</v>
      </c>
      <c r="E388" s="84" t="b">
        <v>0</v>
      </c>
      <c r="F388" s="84" t="b">
        <v>0</v>
      </c>
      <c r="G388" s="84" t="b">
        <v>0</v>
      </c>
    </row>
    <row r="389" spans="1:7" ht="15">
      <c r="A389" s="84" t="s">
        <v>2110</v>
      </c>
      <c r="B389" s="84">
        <v>3</v>
      </c>
      <c r="C389" s="122">
        <v>0</v>
      </c>
      <c r="D389" s="84" t="s">
        <v>1513</v>
      </c>
      <c r="E389" s="84" t="b">
        <v>0</v>
      </c>
      <c r="F389" s="84" t="b">
        <v>0</v>
      </c>
      <c r="G389" s="84" t="b">
        <v>0</v>
      </c>
    </row>
    <row r="390" spans="1:7" ht="15">
      <c r="A390" s="84" t="s">
        <v>1668</v>
      </c>
      <c r="B390" s="84">
        <v>3</v>
      </c>
      <c r="C390" s="122">
        <v>0</v>
      </c>
      <c r="D390" s="84" t="s">
        <v>1513</v>
      </c>
      <c r="E390" s="84" t="b">
        <v>0</v>
      </c>
      <c r="F390" s="84" t="b">
        <v>0</v>
      </c>
      <c r="G390" s="84" t="b">
        <v>0</v>
      </c>
    </row>
    <row r="391" spans="1:7" ht="15">
      <c r="A391" s="84" t="s">
        <v>268</v>
      </c>
      <c r="B391" s="84">
        <v>2</v>
      </c>
      <c r="C391" s="122">
        <v>0.008004148138894602</v>
      </c>
      <c r="D391" s="84" t="s">
        <v>1513</v>
      </c>
      <c r="E391" s="84" t="b">
        <v>0</v>
      </c>
      <c r="F391" s="84" t="b">
        <v>0</v>
      </c>
      <c r="G391" s="84" t="b">
        <v>0</v>
      </c>
    </row>
    <row r="392" spans="1:7" ht="15">
      <c r="A392" s="84" t="s">
        <v>2175</v>
      </c>
      <c r="B392" s="84">
        <v>2</v>
      </c>
      <c r="C392" s="122">
        <v>0.008004148138894602</v>
      </c>
      <c r="D392" s="84" t="s">
        <v>1513</v>
      </c>
      <c r="E392" s="84" t="b">
        <v>0</v>
      </c>
      <c r="F392" s="84" t="b">
        <v>0</v>
      </c>
      <c r="G392" s="84" t="b">
        <v>0</v>
      </c>
    </row>
    <row r="393" spans="1:7" ht="15">
      <c r="A393" s="84" t="s">
        <v>1722</v>
      </c>
      <c r="B393" s="84">
        <v>3</v>
      </c>
      <c r="C393" s="122">
        <v>0</v>
      </c>
      <c r="D393" s="84" t="s">
        <v>1514</v>
      </c>
      <c r="E393" s="84" t="b">
        <v>0</v>
      </c>
      <c r="F393" s="84" t="b">
        <v>0</v>
      </c>
      <c r="G393" s="84" t="b">
        <v>0</v>
      </c>
    </row>
    <row r="394" spans="1:7" ht="15">
      <c r="A394" s="84" t="s">
        <v>1668</v>
      </c>
      <c r="B394" s="84">
        <v>3</v>
      </c>
      <c r="C394" s="122">
        <v>0</v>
      </c>
      <c r="D394" s="84" t="s">
        <v>1514</v>
      </c>
      <c r="E394" s="84" t="b">
        <v>0</v>
      </c>
      <c r="F394" s="84" t="b">
        <v>0</v>
      </c>
      <c r="G394" s="84" t="b">
        <v>0</v>
      </c>
    </row>
    <row r="395" spans="1:7" ht="15">
      <c r="A395" s="84" t="s">
        <v>1723</v>
      </c>
      <c r="B395" s="84">
        <v>3</v>
      </c>
      <c r="C395" s="122">
        <v>0</v>
      </c>
      <c r="D395" s="84" t="s">
        <v>1514</v>
      </c>
      <c r="E395" s="84" t="b">
        <v>0</v>
      </c>
      <c r="F395" s="84" t="b">
        <v>0</v>
      </c>
      <c r="G395" s="84" t="b">
        <v>0</v>
      </c>
    </row>
    <row r="396" spans="1:7" ht="15">
      <c r="A396" s="84" t="s">
        <v>287</v>
      </c>
      <c r="B396" s="84">
        <v>2</v>
      </c>
      <c r="C396" s="122">
        <v>0</v>
      </c>
      <c r="D396" s="84" t="s">
        <v>1514</v>
      </c>
      <c r="E396" s="84" t="b">
        <v>0</v>
      </c>
      <c r="F396" s="84" t="b">
        <v>0</v>
      </c>
      <c r="G396" s="84" t="b">
        <v>0</v>
      </c>
    </row>
    <row r="397" spans="1:7" ht="15">
      <c r="A397" s="84" t="s">
        <v>286</v>
      </c>
      <c r="B397" s="84">
        <v>2</v>
      </c>
      <c r="C397" s="122">
        <v>0</v>
      </c>
      <c r="D397" s="84" t="s">
        <v>1514</v>
      </c>
      <c r="E397" s="84" t="b">
        <v>0</v>
      </c>
      <c r="F397" s="84" t="b">
        <v>0</v>
      </c>
      <c r="G397" s="84" t="b">
        <v>0</v>
      </c>
    </row>
    <row r="398" spans="1:7" ht="15">
      <c r="A398" s="84" t="s">
        <v>285</v>
      </c>
      <c r="B398" s="84">
        <v>2</v>
      </c>
      <c r="C398" s="122">
        <v>0</v>
      </c>
      <c r="D398" s="84" t="s">
        <v>1514</v>
      </c>
      <c r="E398" s="84" t="b">
        <v>0</v>
      </c>
      <c r="F398" s="84" t="b">
        <v>0</v>
      </c>
      <c r="G398" s="84" t="b">
        <v>0</v>
      </c>
    </row>
    <row r="399" spans="1:7" ht="15">
      <c r="A399" s="84" t="s">
        <v>1724</v>
      </c>
      <c r="B399" s="84">
        <v>2</v>
      </c>
      <c r="C399" s="122">
        <v>0</v>
      </c>
      <c r="D399" s="84" t="s">
        <v>1514</v>
      </c>
      <c r="E399" s="84" t="b">
        <v>0</v>
      </c>
      <c r="F399" s="84" t="b">
        <v>0</v>
      </c>
      <c r="G399" s="84" t="b">
        <v>0</v>
      </c>
    </row>
    <row r="400" spans="1:7" ht="15">
      <c r="A400" s="84" t="s">
        <v>1725</v>
      </c>
      <c r="B400" s="84">
        <v>2</v>
      </c>
      <c r="C400" s="122">
        <v>0</v>
      </c>
      <c r="D400" s="84" t="s">
        <v>1514</v>
      </c>
      <c r="E400" s="84" t="b">
        <v>0</v>
      </c>
      <c r="F400" s="84" t="b">
        <v>0</v>
      </c>
      <c r="G400" s="84" t="b">
        <v>0</v>
      </c>
    </row>
    <row r="401" spans="1:7" ht="15">
      <c r="A401" s="84" t="s">
        <v>1726</v>
      </c>
      <c r="B401" s="84">
        <v>2</v>
      </c>
      <c r="C401" s="122">
        <v>0</v>
      </c>
      <c r="D401" s="84" t="s">
        <v>1514</v>
      </c>
      <c r="E401" s="84" t="b">
        <v>0</v>
      </c>
      <c r="F401" s="84" t="b">
        <v>0</v>
      </c>
      <c r="G401" s="84" t="b">
        <v>0</v>
      </c>
    </row>
    <row r="402" spans="1:7" ht="15">
      <c r="A402" s="84" t="s">
        <v>1727</v>
      </c>
      <c r="B402" s="84">
        <v>2</v>
      </c>
      <c r="C402" s="122">
        <v>0</v>
      </c>
      <c r="D402" s="84" t="s">
        <v>1514</v>
      </c>
      <c r="E402" s="84" t="b">
        <v>0</v>
      </c>
      <c r="F402" s="84" t="b">
        <v>0</v>
      </c>
      <c r="G402" s="84" t="b">
        <v>0</v>
      </c>
    </row>
    <row r="403" spans="1:7" ht="15">
      <c r="A403" s="84" t="s">
        <v>2239</v>
      </c>
      <c r="B403" s="84">
        <v>2</v>
      </c>
      <c r="C403" s="122">
        <v>0</v>
      </c>
      <c r="D403" s="84" t="s">
        <v>1514</v>
      </c>
      <c r="E403" s="84" t="b">
        <v>0</v>
      </c>
      <c r="F403" s="84" t="b">
        <v>0</v>
      </c>
      <c r="G403" s="84" t="b">
        <v>0</v>
      </c>
    </row>
    <row r="404" spans="1:7" ht="15">
      <c r="A404" s="84" t="s">
        <v>2240</v>
      </c>
      <c r="B404" s="84">
        <v>2</v>
      </c>
      <c r="C404" s="122">
        <v>0</v>
      </c>
      <c r="D404" s="84" t="s">
        <v>1514</v>
      </c>
      <c r="E404" s="84" t="b">
        <v>0</v>
      </c>
      <c r="F404" s="84" t="b">
        <v>0</v>
      </c>
      <c r="G404" s="84" t="b">
        <v>0</v>
      </c>
    </row>
    <row r="405" spans="1:7" ht="15">
      <c r="A405" s="84" t="s">
        <v>2241</v>
      </c>
      <c r="B405" s="84">
        <v>2</v>
      </c>
      <c r="C405" s="122">
        <v>0.014001395147161916</v>
      </c>
      <c r="D405" s="84" t="s">
        <v>1514</v>
      </c>
      <c r="E405" s="84" t="b">
        <v>0</v>
      </c>
      <c r="F405" s="84" t="b">
        <v>0</v>
      </c>
      <c r="G405" s="84" t="b">
        <v>0</v>
      </c>
    </row>
    <row r="406" spans="1:7" ht="15">
      <c r="A406" s="84" t="s">
        <v>2111</v>
      </c>
      <c r="B406" s="84">
        <v>2</v>
      </c>
      <c r="C406" s="122">
        <v>0.014001395147161916</v>
      </c>
      <c r="D406" s="84" t="s">
        <v>1514</v>
      </c>
      <c r="E406" s="84" t="b">
        <v>0</v>
      </c>
      <c r="F406" s="84" t="b">
        <v>0</v>
      </c>
      <c r="G406" s="84" t="b">
        <v>0</v>
      </c>
    </row>
    <row r="407" spans="1:7" ht="15">
      <c r="A407" s="84" t="s">
        <v>1729</v>
      </c>
      <c r="B407" s="84">
        <v>3</v>
      </c>
      <c r="C407" s="122">
        <v>0</v>
      </c>
      <c r="D407" s="84" t="s">
        <v>1515</v>
      </c>
      <c r="E407" s="84" t="b">
        <v>0</v>
      </c>
      <c r="F407" s="84" t="b">
        <v>0</v>
      </c>
      <c r="G407" s="84" t="b">
        <v>0</v>
      </c>
    </row>
    <row r="408" spans="1:7" ht="15">
      <c r="A408" s="84" t="s">
        <v>1730</v>
      </c>
      <c r="B408" s="84">
        <v>2</v>
      </c>
      <c r="C408" s="122">
        <v>0</v>
      </c>
      <c r="D408" s="84" t="s">
        <v>1515</v>
      </c>
      <c r="E408" s="84" t="b">
        <v>0</v>
      </c>
      <c r="F408" s="84" t="b">
        <v>0</v>
      </c>
      <c r="G408" s="84" t="b">
        <v>0</v>
      </c>
    </row>
    <row r="409" spans="1:7" ht="15">
      <c r="A409" s="84" t="s">
        <v>1731</v>
      </c>
      <c r="B409" s="84">
        <v>2</v>
      </c>
      <c r="C409" s="122">
        <v>0</v>
      </c>
      <c r="D409" s="84" t="s">
        <v>1515</v>
      </c>
      <c r="E409" s="84" t="b">
        <v>0</v>
      </c>
      <c r="F409" s="84" t="b">
        <v>0</v>
      </c>
      <c r="G409" s="84" t="b">
        <v>0</v>
      </c>
    </row>
    <row r="410" spans="1:7" ht="15">
      <c r="A410" s="84" t="s">
        <v>1732</v>
      </c>
      <c r="B410" s="84">
        <v>2</v>
      </c>
      <c r="C410" s="122">
        <v>0</v>
      </c>
      <c r="D410" s="84" t="s">
        <v>1515</v>
      </c>
      <c r="E410" s="84" t="b">
        <v>0</v>
      </c>
      <c r="F410" s="84" t="b">
        <v>0</v>
      </c>
      <c r="G410" s="84" t="b">
        <v>0</v>
      </c>
    </row>
    <row r="411" spans="1:7" ht="15">
      <c r="A411" s="84" t="s">
        <v>1733</v>
      </c>
      <c r="B411" s="84">
        <v>2</v>
      </c>
      <c r="C411" s="122">
        <v>0</v>
      </c>
      <c r="D411" s="84" t="s">
        <v>1515</v>
      </c>
      <c r="E411" s="84" t="b">
        <v>0</v>
      </c>
      <c r="F411" s="84" t="b">
        <v>0</v>
      </c>
      <c r="G411" s="84" t="b">
        <v>0</v>
      </c>
    </row>
    <row r="412" spans="1:7" ht="15">
      <c r="A412" s="84" t="s">
        <v>1668</v>
      </c>
      <c r="B412" s="84">
        <v>2</v>
      </c>
      <c r="C412" s="122">
        <v>0</v>
      </c>
      <c r="D412" s="84" t="s">
        <v>1515</v>
      </c>
      <c r="E412" s="84" t="b">
        <v>0</v>
      </c>
      <c r="F412" s="84" t="b">
        <v>0</v>
      </c>
      <c r="G412" s="84" t="b">
        <v>0</v>
      </c>
    </row>
    <row r="413" spans="1:7" ht="15">
      <c r="A413" s="84" t="s">
        <v>1734</v>
      </c>
      <c r="B413" s="84">
        <v>2</v>
      </c>
      <c r="C413" s="122">
        <v>0</v>
      </c>
      <c r="D413" s="84" t="s">
        <v>1515</v>
      </c>
      <c r="E413" s="84" t="b">
        <v>0</v>
      </c>
      <c r="F413" s="84" t="b">
        <v>0</v>
      </c>
      <c r="G413" s="84" t="b">
        <v>0</v>
      </c>
    </row>
    <row r="414" spans="1:7" ht="15">
      <c r="A414" s="84" t="s">
        <v>1735</v>
      </c>
      <c r="B414" s="84">
        <v>2</v>
      </c>
      <c r="C414" s="122">
        <v>0</v>
      </c>
      <c r="D414" s="84" t="s">
        <v>1515</v>
      </c>
      <c r="E414" s="84" t="b">
        <v>0</v>
      </c>
      <c r="F414" s="84" t="b">
        <v>0</v>
      </c>
      <c r="G414" s="84" t="b">
        <v>0</v>
      </c>
    </row>
    <row r="415" spans="1:7" ht="15">
      <c r="A415" s="84" t="s">
        <v>1736</v>
      </c>
      <c r="B415" s="84">
        <v>2</v>
      </c>
      <c r="C415" s="122">
        <v>0</v>
      </c>
      <c r="D415" s="84" t="s">
        <v>1515</v>
      </c>
      <c r="E415" s="84" t="b">
        <v>0</v>
      </c>
      <c r="F415" s="84" t="b">
        <v>0</v>
      </c>
      <c r="G415" s="84" t="b">
        <v>0</v>
      </c>
    </row>
    <row r="416" spans="1:7" ht="15">
      <c r="A416" s="84" t="s">
        <v>1737</v>
      </c>
      <c r="B416" s="84">
        <v>2</v>
      </c>
      <c r="C416" s="122">
        <v>0</v>
      </c>
      <c r="D416" s="84" t="s">
        <v>1515</v>
      </c>
      <c r="E416" s="84" t="b">
        <v>0</v>
      </c>
      <c r="F416" s="84" t="b">
        <v>0</v>
      </c>
      <c r="G416" s="84" t="b">
        <v>0</v>
      </c>
    </row>
    <row r="417" spans="1:7" ht="15">
      <c r="A417" s="84" t="s">
        <v>2170</v>
      </c>
      <c r="B417" s="84">
        <v>2</v>
      </c>
      <c r="C417" s="122">
        <v>0</v>
      </c>
      <c r="D417" s="84" t="s">
        <v>1515</v>
      </c>
      <c r="E417" s="84" t="b">
        <v>0</v>
      </c>
      <c r="F417" s="84" t="b">
        <v>0</v>
      </c>
      <c r="G417" s="84" t="b">
        <v>0</v>
      </c>
    </row>
    <row r="418" spans="1:7" ht="15">
      <c r="A418" s="84" t="s">
        <v>2171</v>
      </c>
      <c r="B418" s="84">
        <v>2</v>
      </c>
      <c r="C418" s="122">
        <v>0</v>
      </c>
      <c r="D418" s="84" t="s">
        <v>1515</v>
      </c>
      <c r="E418" s="84" t="b">
        <v>0</v>
      </c>
      <c r="F418" s="84" t="b">
        <v>0</v>
      </c>
      <c r="G418" s="84" t="b">
        <v>0</v>
      </c>
    </row>
    <row r="419" spans="1:7" ht="15">
      <c r="A419" s="84" t="s">
        <v>2172</v>
      </c>
      <c r="B419" s="84">
        <v>2</v>
      </c>
      <c r="C419" s="122">
        <v>0</v>
      </c>
      <c r="D419" s="84" t="s">
        <v>1515</v>
      </c>
      <c r="E419" s="84" t="b">
        <v>0</v>
      </c>
      <c r="F419" s="84" t="b">
        <v>0</v>
      </c>
      <c r="G419" s="84" t="b">
        <v>0</v>
      </c>
    </row>
    <row r="420" spans="1:7" ht="15">
      <c r="A420" s="84" t="s">
        <v>1739</v>
      </c>
      <c r="B420" s="84">
        <v>3</v>
      </c>
      <c r="C420" s="122">
        <v>0</v>
      </c>
      <c r="D420" s="84" t="s">
        <v>1516</v>
      </c>
      <c r="E420" s="84" t="b">
        <v>0</v>
      </c>
      <c r="F420" s="84" t="b">
        <v>0</v>
      </c>
      <c r="G420" s="84" t="b">
        <v>0</v>
      </c>
    </row>
    <row r="421" spans="1:7" ht="15">
      <c r="A421" s="84" t="s">
        <v>1740</v>
      </c>
      <c r="B421" s="84">
        <v>3</v>
      </c>
      <c r="C421" s="122">
        <v>0</v>
      </c>
      <c r="D421" s="84" t="s">
        <v>1516</v>
      </c>
      <c r="E421" s="84" t="b">
        <v>0</v>
      </c>
      <c r="F421" s="84" t="b">
        <v>0</v>
      </c>
      <c r="G421" s="84" t="b">
        <v>0</v>
      </c>
    </row>
    <row r="422" spans="1:7" ht="15">
      <c r="A422" s="84" t="s">
        <v>1741</v>
      </c>
      <c r="B422" s="84">
        <v>3</v>
      </c>
      <c r="C422" s="122">
        <v>0</v>
      </c>
      <c r="D422" s="84" t="s">
        <v>1516</v>
      </c>
      <c r="E422" s="84" t="b">
        <v>0</v>
      </c>
      <c r="F422" s="84" t="b">
        <v>0</v>
      </c>
      <c r="G422" s="84" t="b">
        <v>0</v>
      </c>
    </row>
    <row r="423" spans="1:7" ht="15">
      <c r="A423" s="84" t="s">
        <v>1742</v>
      </c>
      <c r="B423" s="84">
        <v>3</v>
      </c>
      <c r="C423" s="122">
        <v>0</v>
      </c>
      <c r="D423" s="84" t="s">
        <v>1516</v>
      </c>
      <c r="E423" s="84" t="b">
        <v>0</v>
      </c>
      <c r="F423" s="84" t="b">
        <v>0</v>
      </c>
      <c r="G423" s="84" t="b">
        <v>0</v>
      </c>
    </row>
    <row r="424" spans="1:7" ht="15">
      <c r="A424" s="84" t="s">
        <v>1743</v>
      </c>
      <c r="B424" s="84">
        <v>3</v>
      </c>
      <c r="C424" s="122">
        <v>0</v>
      </c>
      <c r="D424" s="84" t="s">
        <v>1516</v>
      </c>
      <c r="E424" s="84" t="b">
        <v>0</v>
      </c>
      <c r="F424" s="84" t="b">
        <v>0</v>
      </c>
      <c r="G424" s="84" t="b">
        <v>0</v>
      </c>
    </row>
    <row r="425" spans="1:7" ht="15">
      <c r="A425" s="84" t="s">
        <v>1744</v>
      </c>
      <c r="B425" s="84">
        <v>3</v>
      </c>
      <c r="C425" s="122">
        <v>0</v>
      </c>
      <c r="D425" s="84" t="s">
        <v>1516</v>
      </c>
      <c r="E425" s="84" t="b">
        <v>0</v>
      </c>
      <c r="F425" s="84" t="b">
        <v>0</v>
      </c>
      <c r="G425" s="84" t="b">
        <v>0</v>
      </c>
    </row>
    <row r="426" spans="1:7" ht="15">
      <c r="A426" s="84" t="s">
        <v>1745</v>
      </c>
      <c r="B426" s="84">
        <v>3</v>
      </c>
      <c r="C426" s="122">
        <v>0</v>
      </c>
      <c r="D426" s="84" t="s">
        <v>1516</v>
      </c>
      <c r="E426" s="84" t="b">
        <v>0</v>
      </c>
      <c r="F426" s="84" t="b">
        <v>0</v>
      </c>
      <c r="G426" s="84" t="b">
        <v>0</v>
      </c>
    </row>
    <row r="427" spans="1:7" ht="15">
      <c r="A427" s="84" t="s">
        <v>1746</v>
      </c>
      <c r="B427" s="84">
        <v>3</v>
      </c>
      <c r="C427" s="122">
        <v>0</v>
      </c>
      <c r="D427" s="84" t="s">
        <v>1516</v>
      </c>
      <c r="E427" s="84" t="b">
        <v>0</v>
      </c>
      <c r="F427" s="84" t="b">
        <v>0</v>
      </c>
      <c r="G427" s="84" t="b">
        <v>0</v>
      </c>
    </row>
    <row r="428" spans="1:7" ht="15">
      <c r="A428" s="84" t="s">
        <v>1668</v>
      </c>
      <c r="B428" s="84">
        <v>3</v>
      </c>
      <c r="C428" s="122">
        <v>0</v>
      </c>
      <c r="D428" s="84" t="s">
        <v>1516</v>
      </c>
      <c r="E428" s="84" t="b">
        <v>0</v>
      </c>
      <c r="F428" s="84" t="b">
        <v>0</v>
      </c>
      <c r="G428" s="84" t="b">
        <v>0</v>
      </c>
    </row>
    <row r="429" spans="1:7" ht="15">
      <c r="A429" s="84" t="s">
        <v>1747</v>
      </c>
      <c r="B429" s="84">
        <v>3</v>
      </c>
      <c r="C429" s="122">
        <v>0</v>
      </c>
      <c r="D429" s="84" t="s">
        <v>1516</v>
      </c>
      <c r="E429" s="84" t="b">
        <v>0</v>
      </c>
      <c r="F429" s="84" t="b">
        <v>0</v>
      </c>
      <c r="G429" s="84" t="b">
        <v>0</v>
      </c>
    </row>
    <row r="430" spans="1:7" ht="15">
      <c r="A430" s="84" t="s">
        <v>263</v>
      </c>
      <c r="B430" s="84">
        <v>2</v>
      </c>
      <c r="C430" s="122">
        <v>0.0071873983288033155</v>
      </c>
      <c r="D430" s="84" t="s">
        <v>1516</v>
      </c>
      <c r="E430" s="84" t="b">
        <v>0</v>
      </c>
      <c r="F430" s="84" t="b">
        <v>0</v>
      </c>
      <c r="G430" s="84" t="b">
        <v>0</v>
      </c>
    </row>
    <row r="431" spans="1:7" ht="15">
      <c r="A431" s="84" t="s">
        <v>2089</v>
      </c>
      <c r="B431" s="84">
        <v>4</v>
      </c>
      <c r="C431" s="122">
        <v>0</v>
      </c>
      <c r="D431" s="84" t="s">
        <v>1517</v>
      </c>
      <c r="E431" s="84" t="b">
        <v>0</v>
      </c>
      <c r="F431" s="84" t="b">
        <v>0</v>
      </c>
      <c r="G431" s="84" t="b">
        <v>0</v>
      </c>
    </row>
    <row r="432" spans="1:7" ht="15">
      <c r="A432" s="84" t="s">
        <v>2114</v>
      </c>
      <c r="B432" s="84">
        <v>3</v>
      </c>
      <c r="C432" s="122">
        <v>0</v>
      </c>
      <c r="D432" s="84" t="s">
        <v>1517</v>
      </c>
      <c r="E432" s="84" t="b">
        <v>0</v>
      </c>
      <c r="F432" s="84" t="b">
        <v>0</v>
      </c>
      <c r="G432" s="84" t="b">
        <v>0</v>
      </c>
    </row>
    <row r="433" spans="1:7" ht="15">
      <c r="A433" s="84" t="s">
        <v>2115</v>
      </c>
      <c r="B433" s="84">
        <v>3</v>
      </c>
      <c r="C433" s="122">
        <v>0</v>
      </c>
      <c r="D433" s="84" t="s">
        <v>1517</v>
      </c>
      <c r="E433" s="84" t="b">
        <v>0</v>
      </c>
      <c r="F433" s="84" t="b">
        <v>0</v>
      </c>
      <c r="G433" s="84" t="b">
        <v>0</v>
      </c>
    </row>
    <row r="434" spans="1:7" ht="15">
      <c r="A434" s="84" t="s">
        <v>2116</v>
      </c>
      <c r="B434" s="84">
        <v>3</v>
      </c>
      <c r="C434" s="122">
        <v>0</v>
      </c>
      <c r="D434" s="84" t="s">
        <v>1517</v>
      </c>
      <c r="E434" s="84" t="b">
        <v>0</v>
      </c>
      <c r="F434" s="84" t="b">
        <v>0</v>
      </c>
      <c r="G434" s="84" t="b">
        <v>0</v>
      </c>
    </row>
    <row r="435" spans="1:7" ht="15">
      <c r="A435" s="84" t="s">
        <v>2117</v>
      </c>
      <c r="B435" s="84">
        <v>3</v>
      </c>
      <c r="C435" s="122">
        <v>0</v>
      </c>
      <c r="D435" s="84" t="s">
        <v>1517</v>
      </c>
      <c r="E435" s="84" t="b">
        <v>0</v>
      </c>
      <c r="F435" s="84" t="b">
        <v>0</v>
      </c>
      <c r="G435" s="84" t="b">
        <v>0</v>
      </c>
    </row>
    <row r="436" spans="1:7" ht="15">
      <c r="A436" s="84" t="s">
        <v>2118</v>
      </c>
      <c r="B436" s="84">
        <v>3</v>
      </c>
      <c r="C436" s="122">
        <v>0</v>
      </c>
      <c r="D436" s="84" t="s">
        <v>1517</v>
      </c>
      <c r="E436" s="84" t="b">
        <v>0</v>
      </c>
      <c r="F436" s="84" t="b">
        <v>0</v>
      </c>
      <c r="G436" s="84" t="b">
        <v>0</v>
      </c>
    </row>
    <row r="437" spans="1:7" ht="15">
      <c r="A437" s="84" t="s">
        <v>2119</v>
      </c>
      <c r="B437" s="84">
        <v>3</v>
      </c>
      <c r="C437" s="122">
        <v>0</v>
      </c>
      <c r="D437" s="84" t="s">
        <v>1517</v>
      </c>
      <c r="E437" s="84" t="b">
        <v>0</v>
      </c>
      <c r="F437" s="84" t="b">
        <v>0</v>
      </c>
      <c r="G437" s="84" t="b">
        <v>0</v>
      </c>
    </row>
    <row r="438" spans="1:7" ht="15">
      <c r="A438" s="84" t="s">
        <v>1668</v>
      </c>
      <c r="B438" s="84">
        <v>3</v>
      </c>
      <c r="C438" s="122">
        <v>0</v>
      </c>
      <c r="D438" s="84" t="s">
        <v>1517</v>
      </c>
      <c r="E438" s="84" t="b">
        <v>0</v>
      </c>
      <c r="F438" s="84" t="b">
        <v>0</v>
      </c>
      <c r="G438" s="84" t="b">
        <v>0</v>
      </c>
    </row>
    <row r="439" spans="1:7" ht="15">
      <c r="A439" s="84" t="s">
        <v>2120</v>
      </c>
      <c r="B439" s="84">
        <v>3</v>
      </c>
      <c r="C439" s="122">
        <v>0</v>
      </c>
      <c r="D439" s="84" t="s">
        <v>1517</v>
      </c>
      <c r="E439" s="84" t="b">
        <v>1</v>
      </c>
      <c r="F439" s="84" t="b">
        <v>0</v>
      </c>
      <c r="G439" s="84" t="b">
        <v>0</v>
      </c>
    </row>
    <row r="440" spans="1:7" ht="15">
      <c r="A440" s="84" t="s">
        <v>2121</v>
      </c>
      <c r="B440" s="84">
        <v>3</v>
      </c>
      <c r="C440" s="122">
        <v>0</v>
      </c>
      <c r="D440" s="84" t="s">
        <v>1517</v>
      </c>
      <c r="E440" s="84" t="b">
        <v>0</v>
      </c>
      <c r="F440" s="84" t="b">
        <v>0</v>
      </c>
      <c r="G440" s="84" t="b">
        <v>0</v>
      </c>
    </row>
    <row r="441" spans="1:7" ht="15">
      <c r="A441" s="84" t="s">
        <v>2090</v>
      </c>
      <c r="B441" s="84">
        <v>3</v>
      </c>
      <c r="C441" s="122">
        <v>0</v>
      </c>
      <c r="D441" s="84" t="s">
        <v>1517</v>
      </c>
      <c r="E441" s="84" t="b">
        <v>0</v>
      </c>
      <c r="F441" s="84" t="b">
        <v>0</v>
      </c>
      <c r="G441" s="84" t="b">
        <v>0</v>
      </c>
    </row>
    <row r="442" spans="1:7" ht="15">
      <c r="A442" s="84" t="s">
        <v>253</v>
      </c>
      <c r="B442" s="84">
        <v>2</v>
      </c>
      <c r="C442" s="122">
        <v>0.007043650362227249</v>
      </c>
      <c r="D442" s="84" t="s">
        <v>1517</v>
      </c>
      <c r="E442" s="84" t="b">
        <v>0</v>
      </c>
      <c r="F442" s="84" t="b">
        <v>0</v>
      </c>
      <c r="G442" s="84" t="b">
        <v>0</v>
      </c>
    </row>
    <row r="443" spans="1:7" ht="15">
      <c r="A443" s="84" t="s">
        <v>2202</v>
      </c>
      <c r="B443" s="84">
        <v>2</v>
      </c>
      <c r="C443" s="122">
        <v>0.007043650362227249</v>
      </c>
      <c r="D443" s="84" t="s">
        <v>1517</v>
      </c>
      <c r="E443" s="84" t="b">
        <v>0</v>
      </c>
      <c r="F443" s="84" t="b">
        <v>0</v>
      </c>
      <c r="G443" s="84" t="b">
        <v>0</v>
      </c>
    </row>
    <row r="444" spans="1:7" ht="15">
      <c r="A444" s="84" t="s">
        <v>2132</v>
      </c>
      <c r="B444" s="84">
        <v>3</v>
      </c>
      <c r="C444" s="122">
        <v>0</v>
      </c>
      <c r="D444" s="84" t="s">
        <v>1518</v>
      </c>
      <c r="E444" s="84" t="b">
        <v>0</v>
      </c>
      <c r="F444" s="84" t="b">
        <v>0</v>
      </c>
      <c r="G444" s="84" t="b">
        <v>0</v>
      </c>
    </row>
    <row r="445" spans="1:7" ht="15">
      <c r="A445" s="84" t="s">
        <v>2224</v>
      </c>
      <c r="B445" s="84">
        <v>2</v>
      </c>
      <c r="C445" s="122">
        <v>0</v>
      </c>
      <c r="D445" s="84" t="s">
        <v>1518</v>
      </c>
      <c r="E445" s="84" t="b">
        <v>0</v>
      </c>
      <c r="F445" s="84" t="b">
        <v>0</v>
      </c>
      <c r="G445" s="84" t="b">
        <v>0</v>
      </c>
    </row>
    <row r="446" spans="1:7" ht="15">
      <c r="A446" s="84" t="s">
        <v>298</v>
      </c>
      <c r="B446" s="84">
        <v>2</v>
      </c>
      <c r="C446" s="122">
        <v>0</v>
      </c>
      <c r="D446" s="84" t="s">
        <v>1518</v>
      </c>
      <c r="E446" s="84" t="b">
        <v>0</v>
      </c>
      <c r="F446" s="84" t="b">
        <v>0</v>
      </c>
      <c r="G446" s="84" t="b">
        <v>0</v>
      </c>
    </row>
    <row r="447" spans="1:7" ht="15">
      <c r="A447" s="84" t="s">
        <v>2225</v>
      </c>
      <c r="B447" s="84">
        <v>2</v>
      </c>
      <c r="C447" s="122">
        <v>0</v>
      </c>
      <c r="D447" s="84" t="s">
        <v>1518</v>
      </c>
      <c r="E447" s="84" t="b">
        <v>0</v>
      </c>
      <c r="F447" s="84" t="b">
        <v>0</v>
      </c>
      <c r="G447" s="84" t="b">
        <v>0</v>
      </c>
    </row>
    <row r="448" spans="1:7" ht="15">
      <c r="A448" s="84" t="s">
        <v>2083</v>
      </c>
      <c r="B448" s="84">
        <v>2</v>
      </c>
      <c r="C448" s="122">
        <v>0</v>
      </c>
      <c r="D448" s="84" t="s">
        <v>1518</v>
      </c>
      <c r="E448" s="84" t="b">
        <v>0</v>
      </c>
      <c r="F448" s="84" t="b">
        <v>0</v>
      </c>
      <c r="G448" s="84" t="b">
        <v>0</v>
      </c>
    </row>
    <row r="449" spans="1:7" ht="15">
      <c r="A449" s="84" t="s">
        <v>2226</v>
      </c>
      <c r="B449" s="84">
        <v>2</v>
      </c>
      <c r="C449" s="122">
        <v>0</v>
      </c>
      <c r="D449" s="84" t="s">
        <v>1518</v>
      </c>
      <c r="E449" s="84" t="b">
        <v>0</v>
      </c>
      <c r="F449" s="84" t="b">
        <v>0</v>
      </c>
      <c r="G449" s="84" t="b">
        <v>0</v>
      </c>
    </row>
    <row r="450" spans="1:7" ht="15">
      <c r="A450" s="84" t="s">
        <v>2227</v>
      </c>
      <c r="B450" s="84">
        <v>2</v>
      </c>
      <c r="C450" s="122">
        <v>0</v>
      </c>
      <c r="D450" s="84" t="s">
        <v>1518</v>
      </c>
      <c r="E450" s="84" t="b">
        <v>0</v>
      </c>
      <c r="F450" s="84" t="b">
        <v>0</v>
      </c>
      <c r="G450" s="84" t="b">
        <v>0</v>
      </c>
    </row>
    <row r="451" spans="1:7" ht="15">
      <c r="A451" s="84" t="s">
        <v>2228</v>
      </c>
      <c r="B451" s="84">
        <v>2</v>
      </c>
      <c r="C451" s="122">
        <v>0</v>
      </c>
      <c r="D451" s="84" t="s">
        <v>1518</v>
      </c>
      <c r="E451" s="84" t="b">
        <v>0</v>
      </c>
      <c r="F451" s="84" t="b">
        <v>0</v>
      </c>
      <c r="G451" s="84" t="b">
        <v>0</v>
      </c>
    </row>
    <row r="452" spans="1:7" ht="15">
      <c r="A452" s="84" t="s">
        <v>2229</v>
      </c>
      <c r="B452" s="84">
        <v>2</v>
      </c>
      <c r="C452" s="122">
        <v>0</v>
      </c>
      <c r="D452" s="84" t="s">
        <v>1518</v>
      </c>
      <c r="E452" s="84" t="b">
        <v>0</v>
      </c>
      <c r="F452" s="84" t="b">
        <v>0</v>
      </c>
      <c r="G452" s="84" t="b">
        <v>0</v>
      </c>
    </row>
    <row r="453" spans="1:7" ht="15">
      <c r="A453" s="84" t="s">
        <v>2230</v>
      </c>
      <c r="B453" s="84">
        <v>2</v>
      </c>
      <c r="C453" s="122">
        <v>0</v>
      </c>
      <c r="D453" s="84" t="s">
        <v>1518</v>
      </c>
      <c r="E453" s="84" t="b">
        <v>0</v>
      </c>
      <c r="F453" s="84" t="b">
        <v>0</v>
      </c>
      <c r="G453" s="84" t="b">
        <v>0</v>
      </c>
    </row>
    <row r="454" spans="1:7" ht="15">
      <c r="A454" s="84" t="s">
        <v>2077</v>
      </c>
      <c r="B454" s="84">
        <v>2</v>
      </c>
      <c r="C454" s="122">
        <v>0</v>
      </c>
      <c r="D454" s="84" t="s">
        <v>1518</v>
      </c>
      <c r="E454" s="84" t="b">
        <v>0</v>
      </c>
      <c r="F454" s="84" t="b">
        <v>0</v>
      </c>
      <c r="G454" s="84" t="b">
        <v>0</v>
      </c>
    </row>
    <row r="455" spans="1:7" ht="15">
      <c r="A455" s="84" t="s">
        <v>1710</v>
      </c>
      <c r="B455" s="84">
        <v>2</v>
      </c>
      <c r="C455" s="122">
        <v>0</v>
      </c>
      <c r="D455" s="84" t="s">
        <v>1518</v>
      </c>
      <c r="E455" s="84" t="b">
        <v>0</v>
      </c>
      <c r="F455" s="84" t="b">
        <v>0</v>
      </c>
      <c r="G455" s="84" t="b">
        <v>0</v>
      </c>
    </row>
    <row r="456" spans="1:7" ht="15">
      <c r="A456" s="84" t="s">
        <v>2081</v>
      </c>
      <c r="B456" s="84">
        <v>6</v>
      </c>
      <c r="C456" s="122">
        <v>0</v>
      </c>
      <c r="D456" s="84" t="s">
        <v>1519</v>
      </c>
      <c r="E456" s="84" t="b">
        <v>0</v>
      </c>
      <c r="F456" s="84" t="b">
        <v>0</v>
      </c>
      <c r="G456" s="84" t="b">
        <v>0</v>
      </c>
    </row>
    <row r="457" spans="1:7" ht="15">
      <c r="A457" s="84" t="s">
        <v>1594</v>
      </c>
      <c r="B457" s="84">
        <v>3</v>
      </c>
      <c r="C457" s="122">
        <v>0</v>
      </c>
      <c r="D457" s="84" t="s">
        <v>1519</v>
      </c>
      <c r="E457" s="84" t="b">
        <v>0</v>
      </c>
      <c r="F457" s="84" t="b">
        <v>1</v>
      </c>
      <c r="G457" s="84" t="b">
        <v>0</v>
      </c>
    </row>
    <row r="458" spans="1:7" ht="15">
      <c r="A458" s="84" t="s">
        <v>426</v>
      </c>
      <c r="B458" s="84">
        <v>3</v>
      </c>
      <c r="C458" s="122">
        <v>0</v>
      </c>
      <c r="D458" s="84" t="s">
        <v>1519</v>
      </c>
      <c r="E458" s="84" t="b">
        <v>0</v>
      </c>
      <c r="F458" s="84" t="b">
        <v>0</v>
      </c>
      <c r="G458" s="84" t="b">
        <v>0</v>
      </c>
    </row>
    <row r="459" spans="1:7" ht="15">
      <c r="A459" s="84" t="s">
        <v>2133</v>
      </c>
      <c r="B459" s="84">
        <v>3</v>
      </c>
      <c r="C459" s="122">
        <v>0</v>
      </c>
      <c r="D459" s="84" t="s">
        <v>1519</v>
      </c>
      <c r="E459" s="84" t="b">
        <v>0</v>
      </c>
      <c r="F459" s="84" t="b">
        <v>0</v>
      </c>
      <c r="G459" s="84" t="b">
        <v>0</v>
      </c>
    </row>
    <row r="460" spans="1:7" ht="15">
      <c r="A460" s="84" t="s">
        <v>2134</v>
      </c>
      <c r="B460" s="84">
        <v>3</v>
      </c>
      <c r="C460" s="122">
        <v>0</v>
      </c>
      <c r="D460" s="84" t="s">
        <v>1519</v>
      </c>
      <c r="E460" s="84" t="b">
        <v>0</v>
      </c>
      <c r="F460" s="84" t="b">
        <v>0</v>
      </c>
      <c r="G460" s="84" t="b">
        <v>0</v>
      </c>
    </row>
    <row r="461" spans="1:7" ht="15">
      <c r="A461" s="84" t="s">
        <v>2135</v>
      </c>
      <c r="B461" s="84">
        <v>3</v>
      </c>
      <c r="C461" s="122">
        <v>0</v>
      </c>
      <c r="D461" s="84" t="s">
        <v>1519</v>
      </c>
      <c r="E461" s="84" t="b">
        <v>0</v>
      </c>
      <c r="F461" s="84" t="b">
        <v>0</v>
      </c>
      <c r="G461" s="84" t="b">
        <v>0</v>
      </c>
    </row>
    <row r="462" spans="1:7" ht="15">
      <c r="A462" s="84" t="s">
        <v>2136</v>
      </c>
      <c r="B462" s="84">
        <v>3</v>
      </c>
      <c r="C462" s="122">
        <v>0</v>
      </c>
      <c r="D462" s="84" t="s">
        <v>1519</v>
      </c>
      <c r="E462" s="84" t="b">
        <v>0</v>
      </c>
      <c r="F462" s="84" t="b">
        <v>0</v>
      </c>
      <c r="G462" s="84" t="b">
        <v>0</v>
      </c>
    </row>
    <row r="463" spans="1:7" ht="15">
      <c r="A463" s="84" t="s">
        <v>2137</v>
      </c>
      <c r="B463" s="84">
        <v>3</v>
      </c>
      <c r="C463" s="122">
        <v>0</v>
      </c>
      <c r="D463" s="84" t="s">
        <v>1519</v>
      </c>
      <c r="E463" s="84" t="b">
        <v>0</v>
      </c>
      <c r="F463" s="84" t="b">
        <v>0</v>
      </c>
      <c r="G463" s="84" t="b">
        <v>0</v>
      </c>
    </row>
    <row r="464" spans="1:7" ht="15">
      <c r="A464" s="84" t="s">
        <v>2138</v>
      </c>
      <c r="B464" s="84">
        <v>3</v>
      </c>
      <c r="C464" s="122">
        <v>0</v>
      </c>
      <c r="D464" s="84" t="s">
        <v>1519</v>
      </c>
      <c r="E464" s="84" t="b">
        <v>0</v>
      </c>
      <c r="F464" s="84" t="b">
        <v>0</v>
      </c>
      <c r="G464" s="84" t="b">
        <v>0</v>
      </c>
    </row>
    <row r="465" spans="1:7" ht="15">
      <c r="A465" s="84" t="s">
        <v>1671</v>
      </c>
      <c r="B465" s="84">
        <v>3</v>
      </c>
      <c r="C465" s="122">
        <v>0</v>
      </c>
      <c r="D465" s="84" t="s">
        <v>1519</v>
      </c>
      <c r="E465" s="84" t="b">
        <v>0</v>
      </c>
      <c r="F465" s="84" t="b">
        <v>0</v>
      </c>
      <c r="G465" s="84" t="b">
        <v>0</v>
      </c>
    </row>
    <row r="466" spans="1:7" ht="15">
      <c r="A466" s="84" t="s">
        <v>218</v>
      </c>
      <c r="B466" s="84">
        <v>2</v>
      </c>
      <c r="C466" s="122">
        <v>0.0071873983288033155</v>
      </c>
      <c r="D466" s="84" t="s">
        <v>1519</v>
      </c>
      <c r="E466" s="84" t="b">
        <v>0</v>
      </c>
      <c r="F466" s="84" t="b">
        <v>0</v>
      </c>
      <c r="G466" s="84" t="b">
        <v>0</v>
      </c>
    </row>
    <row r="467" spans="1:7" ht="15">
      <c r="A467" s="84" t="s">
        <v>2235</v>
      </c>
      <c r="B467" s="84">
        <v>2</v>
      </c>
      <c r="C467" s="122">
        <v>0.0071873983288033155</v>
      </c>
      <c r="D467" s="84" t="s">
        <v>1519</v>
      </c>
      <c r="E467" s="84" t="b">
        <v>0</v>
      </c>
      <c r="F467" s="84" t="b">
        <v>0</v>
      </c>
      <c r="G467" s="84" t="b">
        <v>0</v>
      </c>
    </row>
    <row r="468" spans="1:7" ht="15">
      <c r="A468" s="84" t="s">
        <v>2085</v>
      </c>
      <c r="B468" s="84">
        <v>4</v>
      </c>
      <c r="C468" s="122">
        <v>0.02561957409906223</v>
      </c>
      <c r="D468" s="84" t="s">
        <v>1520</v>
      </c>
      <c r="E468" s="84" t="b">
        <v>0</v>
      </c>
      <c r="F468" s="84" t="b">
        <v>0</v>
      </c>
      <c r="G468" s="84" t="b">
        <v>0</v>
      </c>
    </row>
    <row r="469" spans="1:7" ht="15">
      <c r="A469" s="84" t="s">
        <v>2082</v>
      </c>
      <c r="B469" s="84">
        <v>2</v>
      </c>
      <c r="C469" s="122">
        <v>0</v>
      </c>
      <c r="D469" s="84" t="s">
        <v>1520</v>
      </c>
      <c r="E469" s="84" t="b">
        <v>0</v>
      </c>
      <c r="F469" s="84" t="b">
        <v>0</v>
      </c>
      <c r="G469" s="84" t="b">
        <v>0</v>
      </c>
    </row>
    <row r="470" spans="1:7" ht="15">
      <c r="A470" s="84" t="s">
        <v>2139</v>
      </c>
      <c r="B470" s="84">
        <v>2</v>
      </c>
      <c r="C470" s="122">
        <v>0</v>
      </c>
      <c r="D470" s="84" t="s">
        <v>1520</v>
      </c>
      <c r="E470" s="84" t="b">
        <v>0</v>
      </c>
      <c r="F470" s="84" t="b">
        <v>0</v>
      </c>
      <c r="G470" s="84" t="b">
        <v>0</v>
      </c>
    </row>
    <row r="471" spans="1:7" ht="15">
      <c r="A471" s="84" t="s">
        <v>2140</v>
      </c>
      <c r="B471" s="84">
        <v>2</v>
      </c>
      <c r="C471" s="122">
        <v>0</v>
      </c>
      <c r="D471" s="84" t="s">
        <v>1520</v>
      </c>
      <c r="E471" s="84" t="b">
        <v>0</v>
      </c>
      <c r="F471" s="84" t="b">
        <v>0</v>
      </c>
      <c r="G471" s="84" t="b">
        <v>0</v>
      </c>
    </row>
    <row r="472" spans="1:7" ht="15">
      <c r="A472" s="84" t="s">
        <v>2083</v>
      </c>
      <c r="B472" s="84">
        <v>2</v>
      </c>
      <c r="C472" s="122">
        <v>0</v>
      </c>
      <c r="D472" s="84" t="s">
        <v>1520</v>
      </c>
      <c r="E472" s="84" t="b">
        <v>0</v>
      </c>
      <c r="F472" s="84" t="b">
        <v>0</v>
      </c>
      <c r="G472" s="84" t="b">
        <v>0</v>
      </c>
    </row>
    <row r="473" spans="1:7" ht="15">
      <c r="A473" s="84" t="s">
        <v>2141</v>
      </c>
      <c r="B473" s="84">
        <v>2</v>
      </c>
      <c r="C473" s="122">
        <v>0</v>
      </c>
      <c r="D473" s="84" t="s">
        <v>1520</v>
      </c>
      <c r="E473" s="84" t="b">
        <v>0</v>
      </c>
      <c r="F473" s="84" t="b">
        <v>0</v>
      </c>
      <c r="G473" s="84" t="b">
        <v>0</v>
      </c>
    </row>
    <row r="474" spans="1:7" ht="15">
      <c r="A474" s="84" t="s">
        <v>2142</v>
      </c>
      <c r="B474" s="84">
        <v>2</v>
      </c>
      <c r="C474" s="122">
        <v>0</v>
      </c>
      <c r="D474" s="84" t="s">
        <v>1520</v>
      </c>
      <c r="E474" s="84" t="b">
        <v>0</v>
      </c>
      <c r="F474" s="84" t="b">
        <v>0</v>
      </c>
      <c r="G474" s="84" t="b">
        <v>0</v>
      </c>
    </row>
    <row r="475" spans="1:7" ht="15">
      <c r="A475" s="84" t="s">
        <v>2143</v>
      </c>
      <c r="B475" s="84">
        <v>2</v>
      </c>
      <c r="C475" s="122">
        <v>0</v>
      </c>
      <c r="D475" s="84" t="s">
        <v>1520</v>
      </c>
      <c r="E475" s="84" t="b">
        <v>0</v>
      </c>
      <c r="F475" s="84" t="b">
        <v>0</v>
      </c>
      <c r="G475" s="84" t="b">
        <v>0</v>
      </c>
    </row>
    <row r="476" spans="1:7" ht="15">
      <c r="A476" s="84" t="s">
        <v>2144</v>
      </c>
      <c r="B476" s="84">
        <v>2</v>
      </c>
      <c r="C476" s="122">
        <v>0</v>
      </c>
      <c r="D476" s="84" t="s">
        <v>1520</v>
      </c>
      <c r="E476" s="84" t="b">
        <v>0</v>
      </c>
      <c r="F476" s="84" t="b">
        <v>0</v>
      </c>
      <c r="G476" s="84" t="b">
        <v>0</v>
      </c>
    </row>
    <row r="477" spans="1:7" ht="15">
      <c r="A477" s="84" t="s">
        <v>2145</v>
      </c>
      <c r="B477" s="84">
        <v>2</v>
      </c>
      <c r="C477" s="122">
        <v>0</v>
      </c>
      <c r="D477" s="84" t="s">
        <v>1520</v>
      </c>
      <c r="E477" s="84" t="b">
        <v>0</v>
      </c>
      <c r="F477" s="84" t="b">
        <v>0</v>
      </c>
      <c r="G477" s="84" t="b">
        <v>0</v>
      </c>
    </row>
    <row r="478" spans="1:7" ht="15">
      <c r="A478" s="84" t="s">
        <v>1668</v>
      </c>
      <c r="B478" s="84">
        <v>2</v>
      </c>
      <c r="C478" s="122">
        <v>0</v>
      </c>
      <c r="D478" s="84" t="s">
        <v>1520</v>
      </c>
      <c r="E478" s="84" t="b">
        <v>0</v>
      </c>
      <c r="F478" s="84" t="b">
        <v>0</v>
      </c>
      <c r="G478" s="84" t="b">
        <v>0</v>
      </c>
    </row>
    <row r="479" spans="1:7" ht="15">
      <c r="A479" s="84" t="s">
        <v>2146</v>
      </c>
      <c r="B479" s="84">
        <v>2</v>
      </c>
      <c r="C479" s="122">
        <v>0</v>
      </c>
      <c r="D479" s="84" t="s">
        <v>1520</v>
      </c>
      <c r="E479" s="84" t="b">
        <v>0</v>
      </c>
      <c r="F479" s="84" t="b">
        <v>0</v>
      </c>
      <c r="G479" s="84" t="b">
        <v>0</v>
      </c>
    </row>
    <row r="480" spans="1:7" ht="15">
      <c r="A480" s="84" t="s">
        <v>2147</v>
      </c>
      <c r="B480" s="84">
        <v>2</v>
      </c>
      <c r="C480" s="122">
        <v>0</v>
      </c>
      <c r="D480" s="84" t="s">
        <v>1520</v>
      </c>
      <c r="E480" s="84" t="b">
        <v>0</v>
      </c>
      <c r="F480" s="84" t="b">
        <v>0</v>
      </c>
      <c r="G480" s="84" t="b">
        <v>0</v>
      </c>
    </row>
    <row r="481" spans="1:7" ht="15">
      <c r="A481" s="84" t="s">
        <v>2148</v>
      </c>
      <c r="B481" s="84">
        <v>2</v>
      </c>
      <c r="C481" s="122">
        <v>0</v>
      </c>
      <c r="D481" s="84" t="s">
        <v>1520</v>
      </c>
      <c r="E481" s="84" t="b">
        <v>0</v>
      </c>
      <c r="F481" s="84" t="b">
        <v>0</v>
      </c>
      <c r="G481" s="84" t="b">
        <v>0</v>
      </c>
    </row>
    <row r="482" spans="1:7" ht="15">
      <c r="A482" s="84" t="s">
        <v>2149</v>
      </c>
      <c r="B482" s="84">
        <v>2</v>
      </c>
      <c r="C482" s="122">
        <v>0</v>
      </c>
      <c r="D482" s="84" t="s">
        <v>1520</v>
      </c>
      <c r="E482" s="84" t="b">
        <v>0</v>
      </c>
      <c r="F482" s="84" t="b">
        <v>0</v>
      </c>
      <c r="G482" s="84" t="b">
        <v>0</v>
      </c>
    </row>
    <row r="483" spans="1:7" ht="15">
      <c r="A483" s="84" t="s">
        <v>2084</v>
      </c>
      <c r="B483" s="84">
        <v>5</v>
      </c>
      <c r="C483" s="122">
        <v>0</v>
      </c>
      <c r="D483" s="84" t="s">
        <v>1521</v>
      </c>
      <c r="E483" s="84" t="b">
        <v>0</v>
      </c>
      <c r="F483" s="84" t="b">
        <v>0</v>
      </c>
      <c r="G483" s="84" t="b">
        <v>0</v>
      </c>
    </row>
    <row r="484" spans="1:7" ht="15">
      <c r="A484" s="84" t="s">
        <v>2108</v>
      </c>
      <c r="B484" s="84">
        <v>3</v>
      </c>
      <c r="C484" s="122">
        <v>0</v>
      </c>
      <c r="D484" s="84" t="s">
        <v>1521</v>
      </c>
      <c r="E484" s="84" t="b">
        <v>0</v>
      </c>
      <c r="F484" s="84" t="b">
        <v>0</v>
      </c>
      <c r="G484" s="84" t="b">
        <v>0</v>
      </c>
    </row>
    <row r="485" spans="1:7" ht="15">
      <c r="A485" s="84" t="s">
        <v>1668</v>
      </c>
      <c r="B485" s="84">
        <v>3</v>
      </c>
      <c r="C485" s="122">
        <v>0</v>
      </c>
      <c r="D485" s="84" t="s">
        <v>1521</v>
      </c>
      <c r="E485" s="84" t="b">
        <v>0</v>
      </c>
      <c r="F485" s="84" t="b">
        <v>0</v>
      </c>
      <c r="G485" s="84" t="b">
        <v>0</v>
      </c>
    </row>
    <row r="486" spans="1:7" ht="15">
      <c r="A486" s="84" t="s">
        <v>2158</v>
      </c>
      <c r="B486" s="84">
        <v>2</v>
      </c>
      <c r="C486" s="122">
        <v>0.008190291118868894</v>
      </c>
      <c r="D486" s="84" t="s">
        <v>1521</v>
      </c>
      <c r="E486" s="84" t="b">
        <v>0</v>
      </c>
      <c r="F486" s="84" t="b">
        <v>0</v>
      </c>
      <c r="G486" s="84" t="b">
        <v>0</v>
      </c>
    </row>
    <row r="487" spans="1:7" ht="15">
      <c r="A487" s="84" t="s">
        <v>2159</v>
      </c>
      <c r="B487" s="84">
        <v>2</v>
      </c>
      <c r="C487" s="122">
        <v>0.008190291118868894</v>
      </c>
      <c r="D487" s="84" t="s">
        <v>1521</v>
      </c>
      <c r="E487" s="84" t="b">
        <v>0</v>
      </c>
      <c r="F487" s="84" t="b">
        <v>0</v>
      </c>
      <c r="G487" s="84" t="b">
        <v>0</v>
      </c>
    </row>
    <row r="488" spans="1:7" ht="15">
      <c r="A488" s="84" t="s">
        <v>2160</v>
      </c>
      <c r="B488" s="84">
        <v>2</v>
      </c>
      <c r="C488" s="122">
        <v>0.008190291118868894</v>
      </c>
      <c r="D488" s="84" t="s">
        <v>1521</v>
      </c>
      <c r="E488" s="84" t="b">
        <v>0</v>
      </c>
      <c r="F488" s="84" t="b">
        <v>0</v>
      </c>
      <c r="G488" s="84" t="b">
        <v>0</v>
      </c>
    </row>
    <row r="489" spans="1:7" ht="15">
      <c r="A489" s="84" t="s">
        <v>2161</v>
      </c>
      <c r="B489" s="84">
        <v>2</v>
      </c>
      <c r="C489" s="122">
        <v>0.008190291118868894</v>
      </c>
      <c r="D489" s="84" t="s">
        <v>1521</v>
      </c>
      <c r="E489" s="84" t="b">
        <v>0</v>
      </c>
      <c r="F489" s="84" t="b">
        <v>0</v>
      </c>
      <c r="G489" s="84" t="b">
        <v>0</v>
      </c>
    </row>
    <row r="490" spans="1:7" ht="15">
      <c r="A490" s="84" t="s">
        <v>2162</v>
      </c>
      <c r="B490" s="84">
        <v>2</v>
      </c>
      <c r="C490" s="122">
        <v>0.008190291118868894</v>
      </c>
      <c r="D490" s="84" t="s">
        <v>1521</v>
      </c>
      <c r="E490" s="84" t="b">
        <v>0</v>
      </c>
      <c r="F490" s="84" t="b">
        <v>0</v>
      </c>
      <c r="G490" s="84" t="b">
        <v>0</v>
      </c>
    </row>
    <row r="491" spans="1:7" ht="15">
      <c r="A491" s="84" t="s">
        <v>2163</v>
      </c>
      <c r="B491" s="84">
        <v>2</v>
      </c>
      <c r="C491" s="122">
        <v>0.008190291118868894</v>
      </c>
      <c r="D491" s="84" t="s">
        <v>1521</v>
      </c>
      <c r="E491" s="84" t="b">
        <v>0</v>
      </c>
      <c r="F491" s="84" t="b">
        <v>0</v>
      </c>
      <c r="G491" s="84" t="b">
        <v>0</v>
      </c>
    </row>
    <row r="492" spans="1:7" ht="15">
      <c r="A492" s="84" t="s">
        <v>2164</v>
      </c>
      <c r="B492" s="84">
        <v>2</v>
      </c>
      <c r="C492" s="122">
        <v>0.008190291118868894</v>
      </c>
      <c r="D492" s="84" t="s">
        <v>1521</v>
      </c>
      <c r="E492" s="84" t="b">
        <v>0</v>
      </c>
      <c r="F492" s="84" t="b">
        <v>0</v>
      </c>
      <c r="G492" s="84" t="b">
        <v>0</v>
      </c>
    </row>
    <row r="493" spans="1:7" ht="15">
      <c r="A493" s="84" t="s">
        <v>2165</v>
      </c>
      <c r="B493" s="84">
        <v>2</v>
      </c>
      <c r="C493" s="122">
        <v>0.008190291118868894</v>
      </c>
      <c r="D493" s="84" t="s">
        <v>1521</v>
      </c>
      <c r="E493" s="84" t="b">
        <v>0</v>
      </c>
      <c r="F493" s="84" t="b">
        <v>0</v>
      </c>
      <c r="G493" s="84" t="b">
        <v>0</v>
      </c>
    </row>
    <row r="494" spans="1:7" ht="15">
      <c r="A494" s="84" t="s">
        <v>2166</v>
      </c>
      <c r="B494" s="84">
        <v>2</v>
      </c>
      <c r="C494" s="122">
        <v>0.008190291118868894</v>
      </c>
      <c r="D494" s="84" t="s">
        <v>1521</v>
      </c>
      <c r="E494" s="84" t="b">
        <v>0</v>
      </c>
      <c r="F494" s="84" t="b">
        <v>0</v>
      </c>
      <c r="G494" s="84" t="b">
        <v>0</v>
      </c>
    </row>
    <row r="495" spans="1:7" ht="15">
      <c r="A495" s="84" t="s">
        <v>2167</v>
      </c>
      <c r="B495" s="84">
        <v>2</v>
      </c>
      <c r="C495" s="122">
        <v>0.008190291118868894</v>
      </c>
      <c r="D495" s="84" t="s">
        <v>1521</v>
      </c>
      <c r="E495" s="84" t="b">
        <v>0</v>
      </c>
      <c r="F495" s="84" t="b">
        <v>0</v>
      </c>
      <c r="G495" s="84" t="b">
        <v>0</v>
      </c>
    </row>
    <row r="496" spans="1:7" ht="15">
      <c r="A496" s="84" t="s">
        <v>2168</v>
      </c>
      <c r="B496" s="84">
        <v>2</v>
      </c>
      <c r="C496" s="122">
        <v>0.008190291118868894</v>
      </c>
      <c r="D496" s="84" t="s">
        <v>1521</v>
      </c>
      <c r="E496" s="84" t="b">
        <v>0</v>
      </c>
      <c r="F496" s="84" t="b">
        <v>0</v>
      </c>
      <c r="G496" s="84" t="b">
        <v>0</v>
      </c>
    </row>
    <row r="497" spans="1:7" ht="15">
      <c r="A497" s="84" t="s">
        <v>274</v>
      </c>
      <c r="B497" s="84">
        <v>2</v>
      </c>
      <c r="C497" s="122">
        <v>0.008190291118868894</v>
      </c>
      <c r="D497" s="84" t="s">
        <v>1521</v>
      </c>
      <c r="E497" s="84" t="b">
        <v>0</v>
      </c>
      <c r="F497" s="84" t="b">
        <v>0</v>
      </c>
      <c r="G497" s="84" t="b">
        <v>0</v>
      </c>
    </row>
    <row r="498" spans="1:7" ht="15">
      <c r="A498" s="84" t="s">
        <v>255</v>
      </c>
      <c r="B498" s="84">
        <v>3</v>
      </c>
      <c r="C498" s="122">
        <v>0</v>
      </c>
      <c r="D498" s="84" t="s">
        <v>1523</v>
      </c>
      <c r="E498" s="84" t="b">
        <v>0</v>
      </c>
      <c r="F498" s="84" t="b">
        <v>0</v>
      </c>
      <c r="G498" s="84" t="b">
        <v>0</v>
      </c>
    </row>
    <row r="499" spans="1:7" ht="15">
      <c r="A499" s="84" t="s">
        <v>2196</v>
      </c>
      <c r="B499" s="84">
        <v>2</v>
      </c>
      <c r="C499" s="122">
        <v>0</v>
      </c>
      <c r="D499" s="84" t="s">
        <v>1523</v>
      </c>
      <c r="E499" s="84" t="b">
        <v>0</v>
      </c>
      <c r="F499" s="84" t="b">
        <v>0</v>
      </c>
      <c r="G499" s="84" t="b">
        <v>0</v>
      </c>
    </row>
    <row r="500" spans="1:7" ht="15">
      <c r="A500" s="84" t="s">
        <v>2197</v>
      </c>
      <c r="B500" s="84">
        <v>2</v>
      </c>
      <c r="C500" s="122">
        <v>0</v>
      </c>
      <c r="D500" s="84" t="s">
        <v>1523</v>
      </c>
      <c r="E500" s="84" t="b">
        <v>0</v>
      </c>
      <c r="F500" s="84" t="b">
        <v>0</v>
      </c>
      <c r="G500" s="84" t="b">
        <v>0</v>
      </c>
    </row>
    <row r="501" spans="1:7" ht="15">
      <c r="A501" s="84" t="s">
        <v>2198</v>
      </c>
      <c r="B501" s="84">
        <v>2</v>
      </c>
      <c r="C501" s="122">
        <v>0</v>
      </c>
      <c r="D501" s="84" t="s">
        <v>1523</v>
      </c>
      <c r="E501" s="84" t="b">
        <v>0</v>
      </c>
      <c r="F501" s="84" t="b">
        <v>0</v>
      </c>
      <c r="G501" s="84" t="b">
        <v>0</v>
      </c>
    </row>
    <row r="502" spans="1:7" ht="15">
      <c r="A502" s="84" t="s">
        <v>2199</v>
      </c>
      <c r="B502" s="84">
        <v>2</v>
      </c>
      <c r="C502" s="122">
        <v>0</v>
      </c>
      <c r="D502" s="84" t="s">
        <v>1523</v>
      </c>
      <c r="E502" s="84" t="b">
        <v>0</v>
      </c>
      <c r="F502" s="84" t="b">
        <v>0</v>
      </c>
      <c r="G502" s="84" t="b">
        <v>0</v>
      </c>
    </row>
    <row r="503" spans="1:7" ht="15">
      <c r="A503" s="84" t="s">
        <v>2200</v>
      </c>
      <c r="B503" s="84">
        <v>2</v>
      </c>
      <c r="C503" s="122">
        <v>0</v>
      </c>
      <c r="D503" s="84" t="s">
        <v>1523</v>
      </c>
      <c r="E503" s="84" t="b">
        <v>0</v>
      </c>
      <c r="F503" s="84" t="b">
        <v>0</v>
      </c>
      <c r="G503" s="84" t="b">
        <v>0</v>
      </c>
    </row>
    <row r="504" spans="1:7" ht="15">
      <c r="A504" s="84" t="s">
        <v>2201</v>
      </c>
      <c r="B504" s="84">
        <v>2</v>
      </c>
      <c r="C504" s="122">
        <v>0</v>
      </c>
      <c r="D504" s="84" t="s">
        <v>1523</v>
      </c>
      <c r="E504" s="84" t="b">
        <v>0</v>
      </c>
      <c r="F504" s="84" t="b">
        <v>0</v>
      </c>
      <c r="G504" s="84" t="b">
        <v>0</v>
      </c>
    </row>
    <row r="505" spans="1:7" ht="15">
      <c r="A505" s="84" t="s">
        <v>1668</v>
      </c>
      <c r="B505" s="84">
        <v>2</v>
      </c>
      <c r="C505" s="122">
        <v>0</v>
      </c>
      <c r="D505" s="84" t="s">
        <v>1523</v>
      </c>
      <c r="E505" s="84" t="b">
        <v>0</v>
      </c>
      <c r="F505" s="84" t="b">
        <v>0</v>
      </c>
      <c r="G505" s="84" t="b">
        <v>0</v>
      </c>
    </row>
    <row r="506" spans="1:7" ht="15">
      <c r="A506" s="84" t="s">
        <v>2205</v>
      </c>
      <c r="B506" s="84">
        <v>2</v>
      </c>
      <c r="C506" s="122">
        <v>0</v>
      </c>
      <c r="D506" s="84" t="s">
        <v>1524</v>
      </c>
      <c r="E506" s="84" t="b">
        <v>0</v>
      </c>
      <c r="F506" s="84" t="b">
        <v>0</v>
      </c>
      <c r="G506" s="84" t="b">
        <v>0</v>
      </c>
    </row>
    <row r="507" spans="1:7" ht="15">
      <c r="A507" s="84" t="s">
        <v>2206</v>
      </c>
      <c r="B507" s="84">
        <v>2</v>
      </c>
      <c r="C507" s="122">
        <v>0</v>
      </c>
      <c r="D507" s="84" t="s">
        <v>1524</v>
      </c>
      <c r="E507" s="84" t="b">
        <v>0</v>
      </c>
      <c r="F507" s="84" t="b">
        <v>0</v>
      </c>
      <c r="G507" s="84" t="b">
        <v>0</v>
      </c>
    </row>
    <row r="508" spans="1:7" ht="15">
      <c r="A508" s="84" t="s">
        <v>2207</v>
      </c>
      <c r="B508" s="84">
        <v>2</v>
      </c>
      <c r="C508" s="122">
        <v>0</v>
      </c>
      <c r="D508" s="84" t="s">
        <v>1524</v>
      </c>
      <c r="E508" s="84" t="b">
        <v>0</v>
      </c>
      <c r="F508" s="84" t="b">
        <v>0</v>
      </c>
      <c r="G508" s="84" t="b">
        <v>0</v>
      </c>
    </row>
    <row r="509" spans="1:7" ht="15">
      <c r="A509" s="84" t="s">
        <v>2208</v>
      </c>
      <c r="B509" s="84">
        <v>2</v>
      </c>
      <c r="C509" s="122">
        <v>0</v>
      </c>
      <c r="D509" s="84" t="s">
        <v>1524</v>
      </c>
      <c r="E509" s="84" t="b">
        <v>0</v>
      </c>
      <c r="F509" s="84" t="b">
        <v>0</v>
      </c>
      <c r="G509" s="84" t="b">
        <v>0</v>
      </c>
    </row>
    <row r="510" spans="1:7" ht="15">
      <c r="A510" s="84" t="s">
        <v>2209</v>
      </c>
      <c r="B510" s="84">
        <v>2</v>
      </c>
      <c r="C510" s="122">
        <v>0</v>
      </c>
      <c r="D510" s="84" t="s">
        <v>1524</v>
      </c>
      <c r="E510" s="84" t="b">
        <v>0</v>
      </c>
      <c r="F510" s="84" t="b">
        <v>0</v>
      </c>
      <c r="G510" s="84" t="b">
        <v>0</v>
      </c>
    </row>
    <row r="511" spans="1:7" ht="15">
      <c r="A511" s="84" t="s">
        <v>2210</v>
      </c>
      <c r="B511" s="84">
        <v>2</v>
      </c>
      <c r="C511" s="122">
        <v>0</v>
      </c>
      <c r="D511" s="84" t="s">
        <v>1524</v>
      </c>
      <c r="E511" s="84" t="b">
        <v>0</v>
      </c>
      <c r="F511" s="84" t="b">
        <v>0</v>
      </c>
      <c r="G511" s="84" t="b">
        <v>0</v>
      </c>
    </row>
    <row r="512" spans="1:7" ht="15">
      <c r="A512" s="84" t="s">
        <v>236</v>
      </c>
      <c r="B512" s="84">
        <v>2</v>
      </c>
      <c r="C512" s="122">
        <v>0</v>
      </c>
      <c r="D512" s="84" t="s">
        <v>1524</v>
      </c>
      <c r="E512" s="84" t="b">
        <v>0</v>
      </c>
      <c r="F512" s="84" t="b">
        <v>0</v>
      </c>
      <c r="G512" s="84" t="b">
        <v>0</v>
      </c>
    </row>
    <row r="513" spans="1:7" ht="15">
      <c r="A513" s="84" t="s">
        <v>2211</v>
      </c>
      <c r="B513" s="84">
        <v>2</v>
      </c>
      <c r="C513" s="122">
        <v>0</v>
      </c>
      <c r="D513" s="84" t="s">
        <v>1524</v>
      </c>
      <c r="E513" s="84" t="b">
        <v>0</v>
      </c>
      <c r="F513" s="84" t="b">
        <v>0</v>
      </c>
      <c r="G513" s="84" t="b">
        <v>0</v>
      </c>
    </row>
    <row r="514" spans="1:7" ht="15">
      <c r="A514" s="84" t="s">
        <v>2212</v>
      </c>
      <c r="B514" s="84">
        <v>2</v>
      </c>
      <c r="C514" s="122">
        <v>0</v>
      </c>
      <c r="D514" s="84" t="s">
        <v>1524</v>
      </c>
      <c r="E514" s="84" t="b">
        <v>0</v>
      </c>
      <c r="F514" s="84" t="b">
        <v>0</v>
      </c>
      <c r="G514" s="84" t="b">
        <v>0</v>
      </c>
    </row>
    <row r="515" spans="1:7" ht="15">
      <c r="A515" s="84" t="s">
        <v>1668</v>
      </c>
      <c r="B515" s="84">
        <v>2</v>
      </c>
      <c r="C515" s="122">
        <v>0</v>
      </c>
      <c r="D515" s="84" t="s">
        <v>1524</v>
      </c>
      <c r="E515" s="84" t="b">
        <v>0</v>
      </c>
      <c r="F515" s="84" t="b">
        <v>0</v>
      </c>
      <c r="G515" s="84" t="b">
        <v>0</v>
      </c>
    </row>
    <row r="516" spans="1:7" ht="15">
      <c r="A516" s="84" t="s">
        <v>2079</v>
      </c>
      <c r="B516" s="84">
        <v>4</v>
      </c>
      <c r="C516" s="122">
        <v>0</v>
      </c>
      <c r="D516" s="84" t="s">
        <v>1525</v>
      </c>
      <c r="E516" s="84" t="b">
        <v>0</v>
      </c>
      <c r="F516" s="84" t="b">
        <v>0</v>
      </c>
      <c r="G516" s="84" t="b">
        <v>0</v>
      </c>
    </row>
    <row r="517" spans="1:7" ht="15">
      <c r="A517" s="84" t="s">
        <v>234</v>
      </c>
      <c r="B517" s="84">
        <v>3</v>
      </c>
      <c r="C517" s="122">
        <v>0</v>
      </c>
      <c r="D517" s="84" t="s">
        <v>1525</v>
      </c>
      <c r="E517" s="84" t="b">
        <v>0</v>
      </c>
      <c r="F517" s="84" t="b">
        <v>0</v>
      </c>
      <c r="G517" s="84" t="b">
        <v>0</v>
      </c>
    </row>
    <row r="518" spans="1:7" ht="15">
      <c r="A518" s="84" t="s">
        <v>2131</v>
      </c>
      <c r="B518" s="84">
        <v>3</v>
      </c>
      <c r="C518" s="122">
        <v>0</v>
      </c>
      <c r="D518" s="84" t="s">
        <v>1525</v>
      </c>
      <c r="E518" s="84" t="b">
        <v>0</v>
      </c>
      <c r="F518" s="84" t="b">
        <v>0</v>
      </c>
      <c r="G518" s="84" t="b">
        <v>0</v>
      </c>
    </row>
    <row r="519" spans="1:7" ht="15">
      <c r="A519" s="84" t="s">
        <v>2215</v>
      </c>
      <c r="B519" s="84">
        <v>2</v>
      </c>
      <c r="C519" s="122">
        <v>0</v>
      </c>
      <c r="D519" s="84" t="s">
        <v>1525</v>
      </c>
      <c r="E519" s="84" t="b">
        <v>0</v>
      </c>
      <c r="F519" s="84" t="b">
        <v>0</v>
      </c>
      <c r="G519" s="84" t="b">
        <v>0</v>
      </c>
    </row>
    <row r="520" spans="1:7" ht="15">
      <c r="A520" s="84" t="s">
        <v>2216</v>
      </c>
      <c r="B520" s="84">
        <v>2</v>
      </c>
      <c r="C520" s="122">
        <v>0</v>
      </c>
      <c r="D520" s="84" t="s">
        <v>1525</v>
      </c>
      <c r="E520" s="84" t="b">
        <v>0</v>
      </c>
      <c r="F520" s="84" t="b">
        <v>0</v>
      </c>
      <c r="G520" s="84" t="b">
        <v>0</v>
      </c>
    </row>
    <row r="521" spans="1:7" ht="15">
      <c r="A521" s="84" t="s">
        <v>2129</v>
      </c>
      <c r="B521" s="84">
        <v>2</v>
      </c>
      <c r="C521" s="122">
        <v>0</v>
      </c>
      <c r="D521" s="84" t="s">
        <v>1525</v>
      </c>
      <c r="E521" s="84" t="b">
        <v>0</v>
      </c>
      <c r="F521" s="84" t="b">
        <v>0</v>
      </c>
      <c r="G521" s="84" t="b">
        <v>0</v>
      </c>
    </row>
    <row r="522" spans="1:7" ht="15">
      <c r="A522" s="84" t="s">
        <v>1669</v>
      </c>
      <c r="B522" s="84">
        <v>2</v>
      </c>
      <c r="C522" s="122">
        <v>0</v>
      </c>
      <c r="D522" s="84" t="s">
        <v>1525</v>
      </c>
      <c r="E522" s="84" t="b">
        <v>0</v>
      </c>
      <c r="F522" s="84" t="b">
        <v>0</v>
      </c>
      <c r="G522" s="84" t="b">
        <v>0</v>
      </c>
    </row>
    <row r="523" spans="1:7" ht="15">
      <c r="A523" s="84" t="s">
        <v>2217</v>
      </c>
      <c r="B523" s="84">
        <v>2</v>
      </c>
      <c r="C523" s="122">
        <v>0</v>
      </c>
      <c r="D523" s="84" t="s">
        <v>1525</v>
      </c>
      <c r="E523" s="84" t="b">
        <v>0</v>
      </c>
      <c r="F523" s="84" t="b">
        <v>0</v>
      </c>
      <c r="G523" s="84" t="b">
        <v>0</v>
      </c>
    </row>
    <row r="524" spans="1:7" ht="15">
      <c r="A524" s="84" t="s">
        <v>2218</v>
      </c>
      <c r="B524" s="84">
        <v>2</v>
      </c>
      <c r="C524" s="122">
        <v>0</v>
      </c>
      <c r="D524" s="84" t="s">
        <v>1525</v>
      </c>
      <c r="E524" s="84" t="b">
        <v>0</v>
      </c>
      <c r="F524" s="84" t="b">
        <v>0</v>
      </c>
      <c r="G524" s="84" t="b">
        <v>0</v>
      </c>
    </row>
    <row r="525" spans="1:7" ht="15">
      <c r="A525" s="84" t="s">
        <v>2219</v>
      </c>
      <c r="B525" s="84">
        <v>2</v>
      </c>
      <c r="C525" s="122">
        <v>0</v>
      </c>
      <c r="D525" s="84" t="s">
        <v>1525</v>
      </c>
      <c r="E525" s="84" t="b">
        <v>0</v>
      </c>
      <c r="F525" s="84" t="b">
        <v>0</v>
      </c>
      <c r="G525" s="84" t="b">
        <v>0</v>
      </c>
    </row>
    <row r="526" spans="1:7" ht="15">
      <c r="A526" s="84" t="s">
        <v>2130</v>
      </c>
      <c r="B526" s="84">
        <v>2</v>
      </c>
      <c r="C526" s="122">
        <v>0</v>
      </c>
      <c r="D526" s="84" t="s">
        <v>1525</v>
      </c>
      <c r="E526" s="84" t="b">
        <v>0</v>
      </c>
      <c r="F526" s="84" t="b">
        <v>0</v>
      </c>
      <c r="G526" s="84" t="b">
        <v>0</v>
      </c>
    </row>
    <row r="527" spans="1:7" ht="15">
      <c r="A527" s="84" t="s">
        <v>2220</v>
      </c>
      <c r="B527" s="84">
        <v>2</v>
      </c>
      <c r="C527" s="122">
        <v>0</v>
      </c>
      <c r="D527" s="84" t="s">
        <v>1525</v>
      </c>
      <c r="E527" s="84" t="b">
        <v>0</v>
      </c>
      <c r="F527" s="84" t="b">
        <v>0</v>
      </c>
      <c r="G527" s="84" t="b">
        <v>0</v>
      </c>
    </row>
    <row r="528" spans="1:7" ht="15">
      <c r="A528" s="84" t="s">
        <v>2221</v>
      </c>
      <c r="B528" s="84">
        <v>2</v>
      </c>
      <c r="C528" s="122">
        <v>0</v>
      </c>
      <c r="D528" s="84" t="s">
        <v>1525</v>
      </c>
      <c r="E528" s="84" t="b">
        <v>0</v>
      </c>
      <c r="F528" s="84" t="b">
        <v>0</v>
      </c>
      <c r="G528" s="84" t="b">
        <v>0</v>
      </c>
    </row>
    <row r="529" spans="1:7" ht="15">
      <c r="A529" s="84" t="s">
        <v>2222</v>
      </c>
      <c r="B529" s="84">
        <v>2</v>
      </c>
      <c r="C529" s="122">
        <v>0</v>
      </c>
      <c r="D529" s="84" t="s">
        <v>1525</v>
      </c>
      <c r="E529" s="84" t="b">
        <v>0</v>
      </c>
      <c r="F529" s="84" t="b">
        <v>0</v>
      </c>
      <c r="G529" s="84" t="b">
        <v>0</v>
      </c>
    </row>
    <row r="530" spans="1:7" ht="15">
      <c r="A530" s="84" t="s">
        <v>235</v>
      </c>
      <c r="B530" s="84">
        <v>2</v>
      </c>
      <c r="C530" s="122">
        <v>0</v>
      </c>
      <c r="D530" s="84" t="s">
        <v>1525</v>
      </c>
      <c r="E530" s="84" t="b">
        <v>0</v>
      </c>
      <c r="F530" s="84" t="b">
        <v>0</v>
      </c>
      <c r="G530" s="84" t="b">
        <v>0</v>
      </c>
    </row>
    <row r="531" spans="1:7" ht="15">
      <c r="A531" s="84" t="s">
        <v>2223</v>
      </c>
      <c r="B531" s="84">
        <v>2</v>
      </c>
      <c r="C531" s="122">
        <v>0</v>
      </c>
      <c r="D531" s="84" t="s">
        <v>1525</v>
      </c>
      <c r="E531" s="84" t="b">
        <v>0</v>
      </c>
      <c r="F531" s="84" t="b">
        <v>0</v>
      </c>
      <c r="G5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2248</v>
      </c>
      <c r="B1" s="13" t="s">
        <v>2249</v>
      </c>
      <c r="C1" s="13" t="s">
        <v>2242</v>
      </c>
      <c r="D1" s="13" t="s">
        <v>2243</v>
      </c>
      <c r="E1" s="13" t="s">
        <v>2250</v>
      </c>
      <c r="F1" s="13" t="s">
        <v>144</v>
      </c>
      <c r="G1" s="13" t="s">
        <v>2251</v>
      </c>
      <c r="H1" s="13" t="s">
        <v>2252</v>
      </c>
      <c r="I1" s="13" t="s">
        <v>2253</v>
      </c>
      <c r="J1" s="13" t="s">
        <v>2254</v>
      </c>
      <c r="K1" s="13" t="s">
        <v>2255</v>
      </c>
      <c r="L1" s="13" t="s">
        <v>2256</v>
      </c>
    </row>
    <row r="2" spans="1:12" ht="15">
      <c r="A2" s="84" t="s">
        <v>1682</v>
      </c>
      <c r="B2" s="84" t="s">
        <v>1683</v>
      </c>
      <c r="C2" s="84">
        <v>7</v>
      </c>
      <c r="D2" s="122">
        <v>0.005376703716963255</v>
      </c>
      <c r="E2" s="122">
        <v>2.2758047776002703</v>
      </c>
      <c r="F2" s="84" t="s">
        <v>2244</v>
      </c>
      <c r="G2" s="84" t="b">
        <v>0</v>
      </c>
      <c r="H2" s="84" t="b">
        <v>0</v>
      </c>
      <c r="I2" s="84" t="b">
        <v>0</v>
      </c>
      <c r="J2" s="84" t="b">
        <v>0</v>
      </c>
      <c r="K2" s="84" t="b">
        <v>0</v>
      </c>
      <c r="L2" s="84" t="b">
        <v>0</v>
      </c>
    </row>
    <row r="3" spans="1:12" ht="15">
      <c r="A3" s="84" t="s">
        <v>1683</v>
      </c>
      <c r="B3" s="84" t="s">
        <v>1684</v>
      </c>
      <c r="C3" s="84">
        <v>7</v>
      </c>
      <c r="D3" s="122">
        <v>0.005376703716963255</v>
      </c>
      <c r="E3" s="122">
        <v>2.2758047776002703</v>
      </c>
      <c r="F3" s="84" t="s">
        <v>2244</v>
      </c>
      <c r="G3" s="84" t="b">
        <v>0</v>
      </c>
      <c r="H3" s="84" t="b">
        <v>0</v>
      </c>
      <c r="I3" s="84" t="b">
        <v>0</v>
      </c>
      <c r="J3" s="84" t="b">
        <v>0</v>
      </c>
      <c r="K3" s="84" t="b">
        <v>1</v>
      </c>
      <c r="L3" s="84" t="b">
        <v>0</v>
      </c>
    </row>
    <row r="4" spans="1:12" ht="15">
      <c r="A4" s="84" t="s">
        <v>1684</v>
      </c>
      <c r="B4" s="84" t="s">
        <v>1670</v>
      </c>
      <c r="C4" s="84">
        <v>7</v>
      </c>
      <c r="D4" s="122">
        <v>0.005376703716963255</v>
      </c>
      <c r="E4" s="122">
        <v>2.1209028176145273</v>
      </c>
      <c r="F4" s="84" t="s">
        <v>2244</v>
      </c>
      <c r="G4" s="84" t="b">
        <v>0</v>
      </c>
      <c r="H4" s="84" t="b">
        <v>1</v>
      </c>
      <c r="I4" s="84" t="b">
        <v>0</v>
      </c>
      <c r="J4" s="84" t="b">
        <v>0</v>
      </c>
      <c r="K4" s="84" t="b">
        <v>0</v>
      </c>
      <c r="L4" s="84" t="b">
        <v>0</v>
      </c>
    </row>
    <row r="5" spans="1:12" ht="15">
      <c r="A5" s="84" t="s">
        <v>1670</v>
      </c>
      <c r="B5" s="84" t="s">
        <v>1672</v>
      </c>
      <c r="C5" s="84">
        <v>7</v>
      </c>
      <c r="D5" s="122">
        <v>0.005376703716963255</v>
      </c>
      <c r="E5" s="122">
        <v>2.011758348189459</v>
      </c>
      <c r="F5" s="84" t="s">
        <v>2244</v>
      </c>
      <c r="G5" s="84" t="b">
        <v>0</v>
      </c>
      <c r="H5" s="84" t="b">
        <v>0</v>
      </c>
      <c r="I5" s="84" t="b">
        <v>0</v>
      </c>
      <c r="J5" s="84" t="b">
        <v>0</v>
      </c>
      <c r="K5" s="84" t="b">
        <v>0</v>
      </c>
      <c r="L5" s="84" t="b">
        <v>0</v>
      </c>
    </row>
    <row r="6" spans="1:12" ht="15">
      <c r="A6" s="84" t="s">
        <v>1672</v>
      </c>
      <c r="B6" s="84" t="s">
        <v>1685</v>
      </c>
      <c r="C6" s="84">
        <v>7</v>
      </c>
      <c r="D6" s="122">
        <v>0.005376703716963255</v>
      </c>
      <c r="E6" s="122">
        <v>2.1666603081752025</v>
      </c>
      <c r="F6" s="84" t="s">
        <v>2244</v>
      </c>
      <c r="G6" s="84" t="b">
        <v>0</v>
      </c>
      <c r="H6" s="84" t="b">
        <v>0</v>
      </c>
      <c r="I6" s="84" t="b">
        <v>0</v>
      </c>
      <c r="J6" s="84" t="b">
        <v>0</v>
      </c>
      <c r="K6" s="84" t="b">
        <v>0</v>
      </c>
      <c r="L6" s="84" t="b">
        <v>0</v>
      </c>
    </row>
    <row r="7" spans="1:12" ht="15">
      <c r="A7" s="84" t="s">
        <v>1685</v>
      </c>
      <c r="B7" s="84" t="s">
        <v>1686</v>
      </c>
      <c r="C7" s="84">
        <v>7</v>
      </c>
      <c r="D7" s="122">
        <v>0.005376703716963255</v>
      </c>
      <c r="E7" s="122">
        <v>2.2758047776002703</v>
      </c>
      <c r="F7" s="84" t="s">
        <v>2244</v>
      </c>
      <c r="G7" s="84" t="b">
        <v>0</v>
      </c>
      <c r="H7" s="84" t="b">
        <v>0</v>
      </c>
      <c r="I7" s="84" t="b">
        <v>0</v>
      </c>
      <c r="J7" s="84" t="b">
        <v>0</v>
      </c>
      <c r="K7" s="84" t="b">
        <v>0</v>
      </c>
      <c r="L7" s="84" t="b">
        <v>0</v>
      </c>
    </row>
    <row r="8" spans="1:12" ht="15">
      <c r="A8" s="84" t="s">
        <v>1686</v>
      </c>
      <c r="B8" s="84" t="s">
        <v>1687</v>
      </c>
      <c r="C8" s="84">
        <v>7</v>
      </c>
      <c r="D8" s="122">
        <v>0.005376703716963255</v>
      </c>
      <c r="E8" s="122">
        <v>2.2758047776002703</v>
      </c>
      <c r="F8" s="84" t="s">
        <v>2244</v>
      </c>
      <c r="G8" s="84" t="b">
        <v>0</v>
      </c>
      <c r="H8" s="84" t="b">
        <v>0</v>
      </c>
      <c r="I8" s="84" t="b">
        <v>0</v>
      </c>
      <c r="J8" s="84" t="b">
        <v>0</v>
      </c>
      <c r="K8" s="84" t="b">
        <v>0</v>
      </c>
      <c r="L8" s="84" t="b">
        <v>0</v>
      </c>
    </row>
    <row r="9" spans="1:12" ht="15">
      <c r="A9" s="84" t="s">
        <v>1687</v>
      </c>
      <c r="B9" s="84" t="s">
        <v>1669</v>
      </c>
      <c r="C9" s="84">
        <v>7</v>
      </c>
      <c r="D9" s="122">
        <v>0.005376703716963255</v>
      </c>
      <c r="E9" s="122">
        <v>2.041721571566902</v>
      </c>
      <c r="F9" s="84" t="s">
        <v>2244</v>
      </c>
      <c r="G9" s="84" t="b">
        <v>0</v>
      </c>
      <c r="H9" s="84" t="b">
        <v>0</v>
      </c>
      <c r="I9" s="84" t="b">
        <v>0</v>
      </c>
      <c r="J9" s="84" t="b">
        <v>0</v>
      </c>
      <c r="K9" s="84" t="b">
        <v>0</v>
      </c>
      <c r="L9" s="84" t="b">
        <v>0</v>
      </c>
    </row>
    <row r="10" spans="1:12" ht="15">
      <c r="A10" s="84" t="s">
        <v>1669</v>
      </c>
      <c r="B10" s="84" t="s">
        <v>2078</v>
      </c>
      <c r="C10" s="84">
        <v>7</v>
      </c>
      <c r="D10" s="122">
        <v>0.005376703716963255</v>
      </c>
      <c r="E10" s="122">
        <v>2.041721571566902</v>
      </c>
      <c r="F10" s="84" t="s">
        <v>2244</v>
      </c>
      <c r="G10" s="84" t="b">
        <v>0</v>
      </c>
      <c r="H10" s="84" t="b">
        <v>0</v>
      </c>
      <c r="I10" s="84" t="b">
        <v>0</v>
      </c>
      <c r="J10" s="84" t="b">
        <v>0</v>
      </c>
      <c r="K10" s="84" t="b">
        <v>0</v>
      </c>
      <c r="L10" s="84" t="b">
        <v>0</v>
      </c>
    </row>
    <row r="11" spans="1:12" ht="15">
      <c r="A11" s="84" t="s">
        <v>2078</v>
      </c>
      <c r="B11" s="84" t="s">
        <v>299</v>
      </c>
      <c r="C11" s="84">
        <v>7</v>
      </c>
      <c r="D11" s="122">
        <v>0.005376703716963255</v>
      </c>
      <c r="E11" s="122">
        <v>2.2758047776002703</v>
      </c>
      <c r="F11" s="84" t="s">
        <v>2244</v>
      </c>
      <c r="G11" s="84" t="b">
        <v>0</v>
      </c>
      <c r="H11" s="84" t="b">
        <v>0</v>
      </c>
      <c r="I11" s="84" t="b">
        <v>0</v>
      </c>
      <c r="J11" s="84" t="b">
        <v>0</v>
      </c>
      <c r="K11" s="84" t="b">
        <v>0</v>
      </c>
      <c r="L11" s="84" t="b">
        <v>0</v>
      </c>
    </row>
    <row r="12" spans="1:12" ht="15">
      <c r="A12" s="84" t="s">
        <v>239</v>
      </c>
      <c r="B12" s="84" t="s">
        <v>1682</v>
      </c>
      <c r="C12" s="84">
        <v>6</v>
      </c>
      <c r="D12" s="122">
        <v>0.0048944969495156075</v>
      </c>
      <c r="E12" s="122">
        <v>2.2178128306225835</v>
      </c>
      <c r="F12" s="84" t="s">
        <v>2244</v>
      </c>
      <c r="G12" s="84" t="b">
        <v>0</v>
      </c>
      <c r="H12" s="84" t="b">
        <v>0</v>
      </c>
      <c r="I12" s="84" t="b">
        <v>0</v>
      </c>
      <c r="J12" s="84" t="b">
        <v>0</v>
      </c>
      <c r="K12" s="84" t="b">
        <v>0</v>
      </c>
      <c r="L12" s="84" t="b">
        <v>0</v>
      </c>
    </row>
    <row r="13" spans="1:12" ht="15">
      <c r="A13" s="84" t="s">
        <v>299</v>
      </c>
      <c r="B13" s="84" t="s">
        <v>2080</v>
      </c>
      <c r="C13" s="84">
        <v>6</v>
      </c>
      <c r="D13" s="122">
        <v>0.0048944969495156075</v>
      </c>
      <c r="E13" s="122">
        <v>2.2758047776002703</v>
      </c>
      <c r="F13" s="84" t="s">
        <v>2244</v>
      </c>
      <c r="G13" s="84" t="b">
        <v>0</v>
      </c>
      <c r="H13" s="84" t="b">
        <v>0</v>
      </c>
      <c r="I13" s="84" t="b">
        <v>0</v>
      </c>
      <c r="J13" s="84" t="b">
        <v>0</v>
      </c>
      <c r="K13" s="84" t="b">
        <v>0</v>
      </c>
      <c r="L13" s="84" t="b">
        <v>0</v>
      </c>
    </row>
    <row r="14" spans="1:12" ht="15">
      <c r="A14" s="84" t="s">
        <v>1702</v>
      </c>
      <c r="B14" s="84" t="s">
        <v>1703</v>
      </c>
      <c r="C14" s="84">
        <v>6</v>
      </c>
      <c r="D14" s="122">
        <v>0.0048944969495156075</v>
      </c>
      <c r="E14" s="122">
        <v>2.3427515672308834</v>
      </c>
      <c r="F14" s="84" t="s">
        <v>2244</v>
      </c>
      <c r="G14" s="84" t="b">
        <v>0</v>
      </c>
      <c r="H14" s="84" t="b">
        <v>0</v>
      </c>
      <c r="I14" s="84" t="b">
        <v>0</v>
      </c>
      <c r="J14" s="84" t="b">
        <v>0</v>
      </c>
      <c r="K14" s="84" t="b">
        <v>0</v>
      </c>
      <c r="L14" s="84" t="b">
        <v>0</v>
      </c>
    </row>
    <row r="15" spans="1:12" ht="15">
      <c r="A15" s="84" t="s">
        <v>1703</v>
      </c>
      <c r="B15" s="84" t="s">
        <v>1704</v>
      </c>
      <c r="C15" s="84">
        <v>6</v>
      </c>
      <c r="D15" s="122">
        <v>0.0048944969495156075</v>
      </c>
      <c r="E15" s="122">
        <v>2.3427515672308834</v>
      </c>
      <c r="F15" s="84" t="s">
        <v>2244</v>
      </c>
      <c r="G15" s="84" t="b">
        <v>0</v>
      </c>
      <c r="H15" s="84" t="b">
        <v>0</v>
      </c>
      <c r="I15" s="84" t="b">
        <v>0</v>
      </c>
      <c r="J15" s="84" t="b">
        <v>0</v>
      </c>
      <c r="K15" s="84" t="b">
        <v>0</v>
      </c>
      <c r="L15" s="84" t="b">
        <v>0</v>
      </c>
    </row>
    <row r="16" spans="1:12" ht="15">
      <c r="A16" s="84" t="s">
        <v>1704</v>
      </c>
      <c r="B16" s="84" t="s">
        <v>1705</v>
      </c>
      <c r="C16" s="84">
        <v>6</v>
      </c>
      <c r="D16" s="122">
        <v>0.0048944969495156075</v>
      </c>
      <c r="E16" s="122">
        <v>2.3427515672308834</v>
      </c>
      <c r="F16" s="84" t="s">
        <v>2244</v>
      </c>
      <c r="G16" s="84" t="b">
        <v>0</v>
      </c>
      <c r="H16" s="84" t="b">
        <v>0</v>
      </c>
      <c r="I16" s="84" t="b">
        <v>0</v>
      </c>
      <c r="J16" s="84" t="b">
        <v>0</v>
      </c>
      <c r="K16" s="84" t="b">
        <v>0</v>
      </c>
      <c r="L16" s="84" t="b">
        <v>0</v>
      </c>
    </row>
    <row r="17" spans="1:12" ht="15">
      <c r="A17" s="84" t="s">
        <v>1705</v>
      </c>
      <c r="B17" s="84" t="s">
        <v>1706</v>
      </c>
      <c r="C17" s="84">
        <v>6</v>
      </c>
      <c r="D17" s="122">
        <v>0.0048944969495156075</v>
      </c>
      <c r="E17" s="122">
        <v>2.3427515672308834</v>
      </c>
      <c r="F17" s="84" t="s">
        <v>2244</v>
      </c>
      <c r="G17" s="84" t="b">
        <v>0</v>
      </c>
      <c r="H17" s="84" t="b">
        <v>0</v>
      </c>
      <c r="I17" s="84" t="b">
        <v>0</v>
      </c>
      <c r="J17" s="84" t="b">
        <v>0</v>
      </c>
      <c r="K17" s="84" t="b">
        <v>0</v>
      </c>
      <c r="L17" s="84" t="b">
        <v>0</v>
      </c>
    </row>
    <row r="18" spans="1:12" ht="15">
      <c r="A18" s="84" t="s">
        <v>1706</v>
      </c>
      <c r="B18" s="84" t="s">
        <v>1707</v>
      </c>
      <c r="C18" s="84">
        <v>6</v>
      </c>
      <c r="D18" s="122">
        <v>0.0048944969495156075</v>
      </c>
      <c r="E18" s="122">
        <v>2.3427515672308834</v>
      </c>
      <c r="F18" s="84" t="s">
        <v>2244</v>
      </c>
      <c r="G18" s="84" t="b">
        <v>0</v>
      </c>
      <c r="H18" s="84" t="b">
        <v>0</v>
      </c>
      <c r="I18" s="84" t="b">
        <v>0</v>
      </c>
      <c r="J18" s="84" t="b">
        <v>0</v>
      </c>
      <c r="K18" s="84" t="b">
        <v>0</v>
      </c>
      <c r="L18" s="84" t="b">
        <v>0</v>
      </c>
    </row>
    <row r="19" spans="1:12" ht="15">
      <c r="A19" s="84" t="s">
        <v>1707</v>
      </c>
      <c r="B19" s="84" t="s">
        <v>1708</v>
      </c>
      <c r="C19" s="84">
        <v>6</v>
      </c>
      <c r="D19" s="122">
        <v>0.0048944969495156075</v>
      </c>
      <c r="E19" s="122">
        <v>2.3427515672308834</v>
      </c>
      <c r="F19" s="84" t="s">
        <v>2244</v>
      </c>
      <c r="G19" s="84" t="b">
        <v>0</v>
      </c>
      <c r="H19" s="84" t="b">
        <v>0</v>
      </c>
      <c r="I19" s="84" t="b">
        <v>0</v>
      </c>
      <c r="J19" s="84" t="b">
        <v>0</v>
      </c>
      <c r="K19" s="84" t="b">
        <v>0</v>
      </c>
      <c r="L19" s="84" t="b">
        <v>0</v>
      </c>
    </row>
    <row r="20" spans="1:12" ht="15">
      <c r="A20" s="84" t="s">
        <v>1708</v>
      </c>
      <c r="B20" s="84" t="s">
        <v>1709</v>
      </c>
      <c r="C20" s="84">
        <v>6</v>
      </c>
      <c r="D20" s="122">
        <v>0.0048944969495156075</v>
      </c>
      <c r="E20" s="122">
        <v>2.2758047776002703</v>
      </c>
      <c r="F20" s="84" t="s">
        <v>2244</v>
      </c>
      <c r="G20" s="84" t="b">
        <v>0</v>
      </c>
      <c r="H20" s="84" t="b">
        <v>0</v>
      </c>
      <c r="I20" s="84" t="b">
        <v>0</v>
      </c>
      <c r="J20" s="84" t="b">
        <v>0</v>
      </c>
      <c r="K20" s="84" t="b">
        <v>0</v>
      </c>
      <c r="L20" s="84" t="b">
        <v>0</v>
      </c>
    </row>
    <row r="21" spans="1:12" ht="15">
      <c r="A21" s="84" t="s">
        <v>1709</v>
      </c>
      <c r="B21" s="84" t="s">
        <v>1710</v>
      </c>
      <c r="C21" s="84">
        <v>6</v>
      </c>
      <c r="D21" s="122">
        <v>0.0048944969495156075</v>
      </c>
      <c r="E21" s="122">
        <v>2.1508660409919704</v>
      </c>
      <c r="F21" s="84" t="s">
        <v>2244</v>
      </c>
      <c r="G21" s="84" t="b">
        <v>0</v>
      </c>
      <c r="H21" s="84" t="b">
        <v>0</v>
      </c>
      <c r="I21" s="84" t="b">
        <v>0</v>
      </c>
      <c r="J21" s="84" t="b">
        <v>0</v>
      </c>
      <c r="K21" s="84" t="b">
        <v>0</v>
      </c>
      <c r="L21" s="84" t="b">
        <v>0</v>
      </c>
    </row>
    <row r="22" spans="1:12" ht="15">
      <c r="A22" s="84" t="s">
        <v>1710</v>
      </c>
      <c r="B22" s="84" t="s">
        <v>1711</v>
      </c>
      <c r="C22" s="84">
        <v>6</v>
      </c>
      <c r="D22" s="122">
        <v>0.0048944969495156075</v>
      </c>
      <c r="E22" s="122">
        <v>2.2178128306225835</v>
      </c>
      <c r="F22" s="84" t="s">
        <v>2244</v>
      </c>
      <c r="G22" s="84" t="b">
        <v>0</v>
      </c>
      <c r="H22" s="84" t="b">
        <v>0</v>
      </c>
      <c r="I22" s="84" t="b">
        <v>0</v>
      </c>
      <c r="J22" s="84" t="b">
        <v>0</v>
      </c>
      <c r="K22" s="84" t="b">
        <v>0</v>
      </c>
      <c r="L22" s="84" t="b">
        <v>0</v>
      </c>
    </row>
    <row r="23" spans="1:12" ht="15">
      <c r="A23" s="84" t="s">
        <v>1711</v>
      </c>
      <c r="B23" s="84" t="s">
        <v>2077</v>
      </c>
      <c r="C23" s="84">
        <v>6</v>
      </c>
      <c r="D23" s="122">
        <v>0.0048944969495156075</v>
      </c>
      <c r="E23" s="122">
        <v>2.2178128306225835</v>
      </c>
      <c r="F23" s="84" t="s">
        <v>2244</v>
      </c>
      <c r="G23" s="84" t="b">
        <v>0</v>
      </c>
      <c r="H23" s="84" t="b">
        <v>0</v>
      </c>
      <c r="I23" s="84" t="b">
        <v>0</v>
      </c>
      <c r="J23" s="84" t="b">
        <v>0</v>
      </c>
      <c r="K23" s="84" t="b">
        <v>0</v>
      </c>
      <c r="L23" s="84" t="b">
        <v>0</v>
      </c>
    </row>
    <row r="24" spans="1:12" ht="15">
      <c r="A24" s="84" t="s">
        <v>232</v>
      </c>
      <c r="B24" s="84" t="s">
        <v>1702</v>
      </c>
      <c r="C24" s="84">
        <v>5</v>
      </c>
      <c r="D24" s="122">
        <v>0.004360531251693462</v>
      </c>
      <c r="E24" s="122">
        <v>2.4219328132785085</v>
      </c>
      <c r="F24" s="84" t="s">
        <v>2244</v>
      </c>
      <c r="G24" s="84" t="b">
        <v>0</v>
      </c>
      <c r="H24" s="84" t="b">
        <v>0</v>
      </c>
      <c r="I24" s="84" t="b">
        <v>0</v>
      </c>
      <c r="J24" s="84" t="b">
        <v>0</v>
      </c>
      <c r="K24" s="84" t="b">
        <v>0</v>
      </c>
      <c r="L24" s="84" t="b">
        <v>0</v>
      </c>
    </row>
    <row r="25" spans="1:12" ht="15">
      <c r="A25" s="84" t="s">
        <v>1679</v>
      </c>
      <c r="B25" s="84" t="s">
        <v>1617</v>
      </c>
      <c r="C25" s="84">
        <v>4</v>
      </c>
      <c r="D25" s="122">
        <v>0.0037643253942602688</v>
      </c>
      <c r="E25" s="122">
        <v>2.5188428262865648</v>
      </c>
      <c r="F25" s="84" t="s">
        <v>2244</v>
      </c>
      <c r="G25" s="84" t="b">
        <v>0</v>
      </c>
      <c r="H25" s="84" t="b">
        <v>0</v>
      </c>
      <c r="I25" s="84" t="b">
        <v>0</v>
      </c>
      <c r="J25" s="84" t="b">
        <v>0</v>
      </c>
      <c r="K25" s="84" t="b">
        <v>0</v>
      </c>
      <c r="L25" s="84" t="b">
        <v>0</v>
      </c>
    </row>
    <row r="26" spans="1:12" ht="15">
      <c r="A26" s="84" t="s">
        <v>1617</v>
      </c>
      <c r="B26" s="84" t="s">
        <v>1680</v>
      </c>
      <c r="C26" s="84">
        <v>4</v>
      </c>
      <c r="D26" s="122">
        <v>0.0037643253942602688</v>
      </c>
      <c r="E26" s="122">
        <v>2.5188428262865648</v>
      </c>
      <c r="F26" s="84" t="s">
        <v>2244</v>
      </c>
      <c r="G26" s="84" t="b">
        <v>0</v>
      </c>
      <c r="H26" s="84" t="b">
        <v>0</v>
      </c>
      <c r="I26" s="84" t="b">
        <v>0</v>
      </c>
      <c r="J26" s="84" t="b">
        <v>0</v>
      </c>
      <c r="K26" s="84" t="b">
        <v>0</v>
      </c>
      <c r="L26" s="84" t="b">
        <v>0</v>
      </c>
    </row>
    <row r="27" spans="1:12" ht="15">
      <c r="A27" s="84" t="s">
        <v>1680</v>
      </c>
      <c r="B27" s="84" t="s">
        <v>2087</v>
      </c>
      <c r="C27" s="84">
        <v>4</v>
      </c>
      <c r="D27" s="122">
        <v>0.0037643253942602688</v>
      </c>
      <c r="E27" s="122">
        <v>2.5188428262865648</v>
      </c>
      <c r="F27" s="84" t="s">
        <v>2244</v>
      </c>
      <c r="G27" s="84" t="b">
        <v>0</v>
      </c>
      <c r="H27" s="84" t="b">
        <v>0</v>
      </c>
      <c r="I27" s="84" t="b">
        <v>0</v>
      </c>
      <c r="J27" s="84" t="b">
        <v>0</v>
      </c>
      <c r="K27" s="84" t="b">
        <v>0</v>
      </c>
      <c r="L27" s="84" t="b">
        <v>0</v>
      </c>
    </row>
    <row r="28" spans="1:12" ht="15">
      <c r="A28" s="84" t="s">
        <v>2087</v>
      </c>
      <c r="B28" s="84" t="s">
        <v>1668</v>
      </c>
      <c r="C28" s="84">
        <v>4</v>
      </c>
      <c r="D28" s="122">
        <v>0.0037643253942602688</v>
      </c>
      <c r="E28" s="122">
        <v>1.2948280149137008</v>
      </c>
      <c r="F28" s="84" t="s">
        <v>2244</v>
      </c>
      <c r="G28" s="84" t="b">
        <v>0</v>
      </c>
      <c r="H28" s="84" t="b">
        <v>0</v>
      </c>
      <c r="I28" s="84" t="b">
        <v>0</v>
      </c>
      <c r="J28" s="84" t="b">
        <v>0</v>
      </c>
      <c r="K28" s="84" t="b">
        <v>0</v>
      </c>
      <c r="L28" s="84" t="b">
        <v>0</v>
      </c>
    </row>
    <row r="29" spans="1:12" ht="15">
      <c r="A29" s="84" t="s">
        <v>1691</v>
      </c>
      <c r="B29" s="84" t="s">
        <v>1692</v>
      </c>
      <c r="C29" s="84">
        <v>4</v>
      </c>
      <c r="D29" s="122">
        <v>0.0037643253942602688</v>
      </c>
      <c r="E29" s="122">
        <v>2.5188428262865648</v>
      </c>
      <c r="F29" s="84" t="s">
        <v>2244</v>
      </c>
      <c r="G29" s="84" t="b">
        <v>0</v>
      </c>
      <c r="H29" s="84" t="b">
        <v>0</v>
      </c>
      <c r="I29" s="84" t="b">
        <v>0</v>
      </c>
      <c r="J29" s="84" t="b">
        <v>0</v>
      </c>
      <c r="K29" s="84" t="b">
        <v>0</v>
      </c>
      <c r="L29" s="84" t="b">
        <v>0</v>
      </c>
    </row>
    <row r="30" spans="1:12" ht="15">
      <c r="A30" s="84" t="s">
        <v>1692</v>
      </c>
      <c r="B30" s="84" t="s">
        <v>1693</v>
      </c>
      <c r="C30" s="84">
        <v>4</v>
      </c>
      <c r="D30" s="122">
        <v>0.0037643253942602688</v>
      </c>
      <c r="E30" s="122">
        <v>2.5188428262865648</v>
      </c>
      <c r="F30" s="84" t="s">
        <v>2244</v>
      </c>
      <c r="G30" s="84" t="b">
        <v>0</v>
      </c>
      <c r="H30" s="84" t="b">
        <v>0</v>
      </c>
      <c r="I30" s="84" t="b">
        <v>0</v>
      </c>
      <c r="J30" s="84" t="b">
        <v>0</v>
      </c>
      <c r="K30" s="84" t="b">
        <v>0</v>
      </c>
      <c r="L30" s="84" t="b">
        <v>0</v>
      </c>
    </row>
    <row r="31" spans="1:12" ht="15">
      <c r="A31" s="84" t="s">
        <v>1693</v>
      </c>
      <c r="B31" s="84" t="s">
        <v>1694</v>
      </c>
      <c r="C31" s="84">
        <v>4</v>
      </c>
      <c r="D31" s="122">
        <v>0.0037643253942602688</v>
      </c>
      <c r="E31" s="122">
        <v>2.5188428262865648</v>
      </c>
      <c r="F31" s="84" t="s">
        <v>2244</v>
      </c>
      <c r="G31" s="84" t="b">
        <v>0</v>
      </c>
      <c r="H31" s="84" t="b">
        <v>0</v>
      </c>
      <c r="I31" s="84" t="b">
        <v>0</v>
      </c>
      <c r="J31" s="84" t="b">
        <v>0</v>
      </c>
      <c r="K31" s="84" t="b">
        <v>0</v>
      </c>
      <c r="L31" s="84" t="b">
        <v>0</v>
      </c>
    </row>
    <row r="32" spans="1:12" ht="15">
      <c r="A32" s="84" t="s">
        <v>1694</v>
      </c>
      <c r="B32" s="84" t="s">
        <v>1695</v>
      </c>
      <c r="C32" s="84">
        <v>4</v>
      </c>
      <c r="D32" s="122">
        <v>0.0037643253942602688</v>
      </c>
      <c r="E32" s="122">
        <v>2.5188428262865648</v>
      </c>
      <c r="F32" s="84" t="s">
        <v>2244</v>
      </c>
      <c r="G32" s="84" t="b">
        <v>0</v>
      </c>
      <c r="H32" s="84" t="b">
        <v>0</v>
      </c>
      <c r="I32" s="84" t="b">
        <v>0</v>
      </c>
      <c r="J32" s="84" t="b">
        <v>0</v>
      </c>
      <c r="K32" s="84" t="b">
        <v>0</v>
      </c>
      <c r="L32" s="84" t="b">
        <v>0</v>
      </c>
    </row>
    <row r="33" spans="1:12" ht="15">
      <c r="A33" s="84" t="s">
        <v>1695</v>
      </c>
      <c r="B33" s="84" t="s">
        <v>1696</v>
      </c>
      <c r="C33" s="84">
        <v>4</v>
      </c>
      <c r="D33" s="122">
        <v>0.0037643253942602688</v>
      </c>
      <c r="E33" s="122">
        <v>2.5188428262865648</v>
      </c>
      <c r="F33" s="84" t="s">
        <v>2244</v>
      </c>
      <c r="G33" s="84" t="b">
        <v>0</v>
      </c>
      <c r="H33" s="84" t="b">
        <v>0</v>
      </c>
      <c r="I33" s="84" t="b">
        <v>0</v>
      </c>
      <c r="J33" s="84" t="b">
        <v>0</v>
      </c>
      <c r="K33" s="84" t="b">
        <v>0</v>
      </c>
      <c r="L33" s="84" t="b">
        <v>0</v>
      </c>
    </row>
    <row r="34" spans="1:12" ht="15">
      <c r="A34" s="84" t="s">
        <v>1696</v>
      </c>
      <c r="B34" s="84" t="s">
        <v>1697</v>
      </c>
      <c r="C34" s="84">
        <v>4</v>
      </c>
      <c r="D34" s="122">
        <v>0.0037643253942602688</v>
      </c>
      <c r="E34" s="122">
        <v>2.5188428262865648</v>
      </c>
      <c r="F34" s="84" t="s">
        <v>2244</v>
      </c>
      <c r="G34" s="84" t="b">
        <v>0</v>
      </c>
      <c r="H34" s="84" t="b">
        <v>0</v>
      </c>
      <c r="I34" s="84" t="b">
        <v>0</v>
      </c>
      <c r="J34" s="84" t="b">
        <v>0</v>
      </c>
      <c r="K34" s="84" t="b">
        <v>0</v>
      </c>
      <c r="L34" s="84" t="b">
        <v>0</v>
      </c>
    </row>
    <row r="35" spans="1:12" ht="15">
      <c r="A35" s="84" t="s">
        <v>1697</v>
      </c>
      <c r="B35" s="84" t="s">
        <v>1698</v>
      </c>
      <c r="C35" s="84">
        <v>4</v>
      </c>
      <c r="D35" s="122">
        <v>0.0037643253942602688</v>
      </c>
      <c r="E35" s="122">
        <v>2.5188428262865648</v>
      </c>
      <c r="F35" s="84" t="s">
        <v>2244</v>
      </c>
      <c r="G35" s="84" t="b">
        <v>0</v>
      </c>
      <c r="H35" s="84" t="b">
        <v>0</v>
      </c>
      <c r="I35" s="84" t="b">
        <v>0</v>
      </c>
      <c r="J35" s="84" t="b">
        <v>0</v>
      </c>
      <c r="K35" s="84" t="b">
        <v>0</v>
      </c>
      <c r="L35" s="84" t="b">
        <v>0</v>
      </c>
    </row>
    <row r="36" spans="1:12" ht="15">
      <c r="A36" s="84" t="s">
        <v>1698</v>
      </c>
      <c r="B36" s="84" t="s">
        <v>1699</v>
      </c>
      <c r="C36" s="84">
        <v>4</v>
      </c>
      <c r="D36" s="122">
        <v>0.0037643253942602688</v>
      </c>
      <c r="E36" s="122">
        <v>2.5188428262865648</v>
      </c>
      <c r="F36" s="84" t="s">
        <v>2244</v>
      </c>
      <c r="G36" s="84" t="b">
        <v>0</v>
      </c>
      <c r="H36" s="84" t="b">
        <v>0</v>
      </c>
      <c r="I36" s="84" t="b">
        <v>0</v>
      </c>
      <c r="J36" s="84" t="b">
        <v>0</v>
      </c>
      <c r="K36" s="84" t="b">
        <v>0</v>
      </c>
      <c r="L36" s="84" t="b">
        <v>0</v>
      </c>
    </row>
    <row r="37" spans="1:12" ht="15">
      <c r="A37" s="84" t="s">
        <v>1699</v>
      </c>
      <c r="B37" s="84" t="s">
        <v>1668</v>
      </c>
      <c r="C37" s="84">
        <v>4</v>
      </c>
      <c r="D37" s="122">
        <v>0.0037643253942602688</v>
      </c>
      <c r="E37" s="122">
        <v>1.2948280149137008</v>
      </c>
      <c r="F37" s="84" t="s">
        <v>2244</v>
      </c>
      <c r="G37" s="84" t="b">
        <v>0</v>
      </c>
      <c r="H37" s="84" t="b">
        <v>0</v>
      </c>
      <c r="I37" s="84" t="b">
        <v>0</v>
      </c>
      <c r="J37" s="84" t="b">
        <v>0</v>
      </c>
      <c r="K37" s="84" t="b">
        <v>0</v>
      </c>
      <c r="L37" s="84" t="b">
        <v>0</v>
      </c>
    </row>
    <row r="38" spans="1:12" ht="15">
      <c r="A38" s="84" t="s">
        <v>1746</v>
      </c>
      <c r="B38" s="84" t="s">
        <v>1668</v>
      </c>
      <c r="C38" s="84">
        <v>4</v>
      </c>
      <c r="D38" s="122">
        <v>0.0037643253942602688</v>
      </c>
      <c r="E38" s="122">
        <v>1.2948280149137008</v>
      </c>
      <c r="F38" s="84" t="s">
        <v>2244</v>
      </c>
      <c r="G38" s="84" t="b">
        <v>0</v>
      </c>
      <c r="H38" s="84" t="b">
        <v>0</v>
      </c>
      <c r="I38" s="84" t="b">
        <v>0</v>
      </c>
      <c r="J38" s="84" t="b">
        <v>0</v>
      </c>
      <c r="K38" s="84" t="b">
        <v>0</v>
      </c>
      <c r="L38" s="84" t="b">
        <v>0</v>
      </c>
    </row>
    <row r="39" spans="1:12" ht="15">
      <c r="A39" s="84" t="s">
        <v>1594</v>
      </c>
      <c r="B39" s="84" t="s">
        <v>426</v>
      </c>
      <c r="C39" s="84">
        <v>4</v>
      </c>
      <c r="D39" s="122">
        <v>0.0037643253942602688</v>
      </c>
      <c r="E39" s="122">
        <v>2.3427515672308834</v>
      </c>
      <c r="F39" s="84" t="s">
        <v>2244</v>
      </c>
      <c r="G39" s="84" t="b">
        <v>0</v>
      </c>
      <c r="H39" s="84" t="b">
        <v>1</v>
      </c>
      <c r="I39" s="84" t="b">
        <v>0</v>
      </c>
      <c r="J39" s="84" t="b">
        <v>0</v>
      </c>
      <c r="K39" s="84" t="b">
        <v>0</v>
      </c>
      <c r="L39" s="84" t="b">
        <v>0</v>
      </c>
    </row>
    <row r="40" spans="1:12" ht="15">
      <c r="A40" s="84" t="s">
        <v>2077</v>
      </c>
      <c r="B40" s="84" t="s">
        <v>2091</v>
      </c>
      <c r="C40" s="84">
        <v>4</v>
      </c>
      <c r="D40" s="122">
        <v>0.0037643253942602688</v>
      </c>
      <c r="E40" s="122">
        <v>2.2178128306225835</v>
      </c>
      <c r="F40" s="84" t="s">
        <v>2244</v>
      </c>
      <c r="G40" s="84" t="b">
        <v>0</v>
      </c>
      <c r="H40" s="84" t="b">
        <v>0</v>
      </c>
      <c r="I40" s="84" t="b">
        <v>0</v>
      </c>
      <c r="J40" s="84" t="b">
        <v>0</v>
      </c>
      <c r="K40" s="84" t="b">
        <v>0</v>
      </c>
      <c r="L40" s="84" t="b">
        <v>0</v>
      </c>
    </row>
    <row r="41" spans="1:12" ht="15">
      <c r="A41" s="84" t="s">
        <v>1674</v>
      </c>
      <c r="B41" s="84" t="s">
        <v>2093</v>
      </c>
      <c r="C41" s="84">
        <v>3</v>
      </c>
      <c r="D41" s="122">
        <v>0.003090017148773422</v>
      </c>
      <c r="E41" s="122">
        <v>2.4219328132785085</v>
      </c>
      <c r="F41" s="84" t="s">
        <v>2244</v>
      </c>
      <c r="G41" s="84" t="b">
        <v>0</v>
      </c>
      <c r="H41" s="84" t="b">
        <v>0</v>
      </c>
      <c r="I41" s="84" t="b">
        <v>0</v>
      </c>
      <c r="J41" s="84" t="b">
        <v>0</v>
      </c>
      <c r="K41" s="84" t="b">
        <v>0</v>
      </c>
      <c r="L41" s="84" t="b">
        <v>0</v>
      </c>
    </row>
    <row r="42" spans="1:12" ht="15">
      <c r="A42" s="84" t="s">
        <v>2093</v>
      </c>
      <c r="B42" s="84" t="s">
        <v>2094</v>
      </c>
      <c r="C42" s="84">
        <v>3</v>
      </c>
      <c r="D42" s="122">
        <v>0.003090017148773422</v>
      </c>
      <c r="E42" s="122">
        <v>2.6437815628948647</v>
      </c>
      <c r="F42" s="84" t="s">
        <v>2244</v>
      </c>
      <c r="G42" s="84" t="b">
        <v>0</v>
      </c>
      <c r="H42" s="84" t="b">
        <v>0</v>
      </c>
      <c r="I42" s="84" t="b">
        <v>0</v>
      </c>
      <c r="J42" s="84" t="b">
        <v>0</v>
      </c>
      <c r="K42" s="84" t="b">
        <v>0</v>
      </c>
      <c r="L42" s="84" t="b">
        <v>0</v>
      </c>
    </row>
    <row r="43" spans="1:12" ht="15">
      <c r="A43" s="84" t="s">
        <v>1678</v>
      </c>
      <c r="B43" s="84" t="s">
        <v>2095</v>
      </c>
      <c r="C43" s="84">
        <v>3</v>
      </c>
      <c r="D43" s="122">
        <v>0.003090017148773422</v>
      </c>
      <c r="E43" s="122">
        <v>2.5188428262865648</v>
      </c>
      <c r="F43" s="84" t="s">
        <v>2244</v>
      </c>
      <c r="G43" s="84" t="b">
        <v>0</v>
      </c>
      <c r="H43" s="84" t="b">
        <v>0</v>
      </c>
      <c r="I43" s="84" t="b">
        <v>0</v>
      </c>
      <c r="J43" s="84" t="b">
        <v>0</v>
      </c>
      <c r="K43" s="84" t="b">
        <v>0</v>
      </c>
      <c r="L43" s="84" t="b">
        <v>0</v>
      </c>
    </row>
    <row r="44" spans="1:12" ht="15">
      <c r="A44" s="84" t="s">
        <v>2096</v>
      </c>
      <c r="B44" s="84" t="s">
        <v>2097</v>
      </c>
      <c r="C44" s="84">
        <v>3</v>
      </c>
      <c r="D44" s="122">
        <v>0.003090017148773422</v>
      </c>
      <c r="E44" s="122">
        <v>2.6437815628948647</v>
      </c>
      <c r="F44" s="84" t="s">
        <v>2244</v>
      </c>
      <c r="G44" s="84" t="b">
        <v>0</v>
      </c>
      <c r="H44" s="84" t="b">
        <v>0</v>
      </c>
      <c r="I44" s="84" t="b">
        <v>0</v>
      </c>
      <c r="J44" s="84" t="b">
        <v>0</v>
      </c>
      <c r="K44" s="84" t="b">
        <v>0</v>
      </c>
      <c r="L44" s="84" t="b">
        <v>0</v>
      </c>
    </row>
    <row r="45" spans="1:12" ht="15">
      <c r="A45" s="84" t="s">
        <v>2097</v>
      </c>
      <c r="B45" s="84" t="s">
        <v>2098</v>
      </c>
      <c r="C45" s="84">
        <v>3</v>
      </c>
      <c r="D45" s="122">
        <v>0.003090017148773422</v>
      </c>
      <c r="E45" s="122">
        <v>2.6437815628948647</v>
      </c>
      <c r="F45" s="84" t="s">
        <v>2244</v>
      </c>
      <c r="G45" s="84" t="b">
        <v>0</v>
      </c>
      <c r="H45" s="84" t="b">
        <v>0</v>
      </c>
      <c r="I45" s="84" t="b">
        <v>0</v>
      </c>
      <c r="J45" s="84" t="b">
        <v>0</v>
      </c>
      <c r="K45" s="84" t="b">
        <v>0</v>
      </c>
      <c r="L45" s="84" t="b">
        <v>0</v>
      </c>
    </row>
    <row r="46" spans="1:12" ht="15">
      <c r="A46" s="84" t="s">
        <v>2098</v>
      </c>
      <c r="B46" s="84" t="s">
        <v>2099</v>
      </c>
      <c r="C46" s="84">
        <v>3</v>
      </c>
      <c r="D46" s="122">
        <v>0.003090017148773422</v>
      </c>
      <c r="E46" s="122">
        <v>2.6437815628948647</v>
      </c>
      <c r="F46" s="84" t="s">
        <v>2244</v>
      </c>
      <c r="G46" s="84" t="b">
        <v>0</v>
      </c>
      <c r="H46" s="84" t="b">
        <v>0</v>
      </c>
      <c r="I46" s="84" t="b">
        <v>0</v>
      </c>
      <c r="J46" s="84" t="b">
        <v>0</v>
      </c>
      <c r="K46" s="84" t="b">
        <v>0</v>
      </c>
      <c r="L46" s="84" t="b">
        <v>0</v>
      </c>
    </row>
    <row r="47" spans="1:12" ht="15">
      <c r="A47" s="84" t="s">
        <v>2099</v>
      </c>
      <c r="B47" s="84" t="s">
        <v>2100</v>
      </c>
      <c r="C47" s="84">
        <v>3</v>
      </c>
      <c r="D47" s="122">
        <v>0.003090017148773422</v>
      </c>
      <c r="E47" s="122">
        <v>2.6437815628948647</v>
      </c>
      <c r="F47" s="84" t="s">
        <v>2244</v>
      </c>
      <c r="G47" s="84" t="b">
        <v>0</v>
      </c>
      <c r="H47" s="84" t="b">
        <v>0</v>
      </c>
      <c r="I47" s="84" t="b">
        <v>0</v>
      </c>
      <c r="J47" s="84" t="b">
        <v>0</v>
      </c>
      <c r="K47" s="84" t="b">
        <v>0</v>
      </c>
      <c r="L47" s="84" t="b">
        <v>0</v>
      </c>
    </row>
    <row r="48" spans="1:12" ht="15">
      <c r="A48" s="84" t="s">
        <v>2100</v>
      </c>
      <c r="B48" s="84" t="s">
        <v>2101</v>
      </c>
      <c r="C48" s="84">
        <v>3</v>
      </c>
      <c r="D48" s="122">
        <v>0.003090017148773422</v>
      </c>
      <c r="E48" s="122">
        <v>2.6437815628948647</v>
      </c>
      <c r="F48" s="84" t="s">
        <v>2244</v>
      </c>
      <c r="G48" s="84" t="b">
        <v>0</v>
      </c>
      <c r="H48" s="84" t="b">
        <v>0</v>
      </c>
      <c r="I48" s="84" t="b">
        <v>0</v>
      </c>
      <c r="J48" s="84" t="b">
        <v>0</v>
      </c>
      <c r="K48" s="84" t="b">
        <v>0</v>
      </c>
      <c r="L48" s="84" t="b">
        <v>0</v>
      </c>
    </row>
    <row r="49" spans="1:12" ht="15">
      <c r="A49" s="84" t="s">
        <v>2101</v>
      </c>
      <c r="B49" s="84" t="s">
        <v>2102</v>
      </c>
      <c r="C49" s="84">
        <v>3</v>
      </c>
      <c r="D49" s="122">
        <v>0.003090017148773422</v>
      </c>
      <c r="E49" s="122">
        <v>2.6437815628948647</v>
      </c>
      <c r="F49" s="84" t="s">
        <v>2244</v>
      </c>
      <c r="G49" s="84" t="b">
        <v>0</v>
      </c>
      <c r="H49" s="84" t="b">
        <v>0</v>
      </c>
      <c r="I49" s="84" t="b">
        <v>0</v>
      </c>
      <c r="J49" s="84" t="b">
        <v>0</v>
      </c>
      <c r="K49" s="84" t="b">
        <v>0</v>
      </c>
      <c r="L49" s="84" t="b">
        <v>0</v>
      </c>
    </row>
    <row r="50" spans="1:12" ht="15">
      <c r="A50" s="84" t="s">
        <v>2102</v>
      </c>
      <c r="B50" s="84" t="s">
        <v>2103</v>
      </c>
      <c r="C50" s="84">
        <v>3</v>
      </c>
      <c r="D50" s="122">
        <v>0.003090017148773422</v>
      </c>
      <c r="E50" s="122">
        <v>2.6437815628948647</v>
      </c>
      <c r="F50" s="84" t="s">
        <v>2244</v>
      </c>
      <c r="G50" s="84" t="b">
        <v>0</v>
      </c>
      <c r="H50" s="84" t="b">
        <v>0</v>
      </c>
      <c r="I50" s="84" t="b">
        <v>0</v>
      </c>
      <c r="J50" s="84" t="b">
        <v>0</v>
      </c>
      <c r="K50" s="84" t="b">
        <v>0</v>
      </c>
      <c r="L50" s="84" t="b">
        <v>0</v>
      </c>
    </row>
    <row r="51" spans="1:12" ht="15">
      <c r="A51" s="84" t="s">
        <v>2103</v>
      </c>
      <c r="B51" s="84" t="s">
        <v>2104</v>
      </c>
      <c r="C51" s="84">
        <v>3</v>
      </c>
      <c r="D51" s="122">
        <v>0.003090017148773422</v>
      </c>
      <c r="E51" s="122">
        <v>2.6437815628948647</v>
      </c>
      <c r="F51" s="84" t="s">
        <v>2244</v>
      </c>
      <c r="G51" s="84" t="b">
        <v>0</v>
      </c>
      <c r="H51" s="84" t="b">
        <v>0</v>
      </c>
      <c r="I51" s="84" t="b">
        <v>0</v>
      </c>
      <c r="J51" s="84" t="b">
        <v>0</v>
      </c>
      <c r="K51" s="84" t="b">
        <v>0</v>
      </c>
      <c r="L51" s="84" t="b">
        <v>0</v>
      </c>
    </row>
    <row r="52" spans="1:12" ht="15">
      <c r="A52" s="84" t="s">
        <v>2104</v>
      </c>
      <c r="B52" s="84" t="s">
        <v>2105</v>
      </c>
      <c r="C52" s="84">
        <v>3</v>
      </c>
      <c r="D52" s="122">
        <v>0.003090017148773422</v>
      </c>
      <c r="E52" s="122">
        <v>2.6437815628948647</v>
      </c>
      <c r="F52" s="84" t="s">
        <v>2244</v>
      </c>
      <c r="G52" s="84" t="b">
        <v>0</v>
      </c>
      <c r="H52" s="84" t="b">
        <v>0</v>
      </c>
      <c r="I52" s="84" t="b">
        <v>0</v>
      </c>
      <c r="J52" s="84" t="b">
        <v>0</v>
      </c>
      <c r="K52" s="84" t="b">
        <v>0</v>
      </c>
      <c r="L52" s="84" t="b">
        <v>0</v>
      </c>
    </row>
    <row r="53" spans="1:12" ht="15">
      <c r="A53" s="84" t="s">
        <v>2105</v>
      </c>
      <c r="B53" s="84" t="s">
        <v>1679</v>
      </c>
      <c r="C53" s="84">
        <v>3</v>
      </c>
      <c r="D53" s="122">
        <v>0.003090017148773422</v>
      </c>
      <c r="E53" s="122">
        <v>2.5188428262865648</v>
      </c>
      <c r="F53" s="84" t="s">
        <v>2244</v>
      </c>
      <c r="G53" s="84" t="b">
        <v>0</v>
      </c>
      <c r="H53" s="84" t="b">
        <v>0</v>
      </c>
      <c r="I53" s="84" t="b">
        <v>0</v>
      </c>
      <c r="J53" s="84" t="b">
        <v>0</v>
      </c>
      <c r="K53" s="84" t="b">
        <v>0</v>
      </c>
      <c r="L53" s="84" t="b">
        <v>0</v>
      </c>
    </row>
    <row r="54" spans="1:12" ht="15">
      <c r="A54" s="84" t="s">
        <v>275</v>
      </c>
      <c r="B54" s="84" t="s">
        <v>1691</v>
      </c>
      <c r="C54" s="84">
        <v>3</v>
      </c>
      <c r="D54" s="122">
        <v>0.003090017148773422</v>
      </c>
      <c r="E54" s="122">
        <v>2.6437815628948647</v>
      </c>
      <c r="F54" s="84" t="s">
        <v>2244</v>
      </c>
      <c r="G54" s="84" t="b">
        <v>0</v>
      </c>
      <c r="H54" s="84" t="b">
        <v>0</v>
      </c>
      <c r="I54" s="84" t="b">
        <v>0</v>
      </c>
      <c r="J54" s="84" t="b">
        <v>0</v>
      </c>
      <c r="K54" s="84" t="b">
        <v>0</v>
      </c>
      <c r="L54" s="84" t="b">
        <v>0</v>
      </c>
    </row>
    <row r="55" spans="1:12" ht="15">
      <c r="A55" s="84" t="s">
        <v>1668</v>
      </c>
      <c r="B55" s="84" t="s">
        <v>1876</v>
      </c>
      <c r="C55" s="84">
        <v>3</v>
      </c>
      <c r="D55" s="122">
        <v>0.003090017148773422</v>
      </c>
      <c r="E55" s="122">
        <v>1.3885090577915586</v>
      </c>
      <c r="F55" s="84" t="s">
        <v>2244</v>
      </c>
      <c r="G55" s="84" t="b">
        <v>0</v>
      </c>
      <c r="H55" s="84" t="b">
        <v>0</v>
      </c>
      <c r="I55" s="84" t="b">
        <v>0</v>
      </c>
      <c r="J55" s="84" t="b">
        <v>0</v>
      </c>
      <c r="K55" s="84" t="b">
        <v>0</v>
      </c>
      <c r="L55" s="84" t="b">
        <v>0</v>
      </c>
    </row>
    <row r="56" spans="1:12" ht="15">
      <c r="A56" s="84" t="s">
        <v>1713</v>
      </c>
      <c r="B56" s="84" t="s">
        <v>309</v>
      </c>
      <c r="C56" s="84">
        <v>3</v>
      </c>
      <c r="D56" s="122">
        <v>0.003090017148773422</v>
      </c>
      <c r="E56" s="122">
        <v>2.5188428262865648</v>
      </c>
      <c r="F56" s="84" t="s">
        <v>2244</v>
      </c>
      <c r="G56" s="84" t="b">
        <v>0</v>
      </c>
      <c r="H56" s="84" t="b">
        <v>0</v>
      </c>
      <c r="I56" s="84" t="b">
        <v>0</v>
      </c>
      <c r="J56" s="84" t="b">
        <v>0</v>
      </c>
      <c r="K56" s="84" t="b">
        <v>0</v>
      </c>
      <c r="L56" s="84" t="b">
        <v>0</v>
      </c>
    </row>
    <row r="57" spans="1:12" ht="15">
      <c r="A57" s="84" t="s">
        <v>309</v>
      </c>
      <c r="B57" s="84" t="s">
        <v>308</v>
      </c>
      <c r="C57" s="84">
        <v>3</v>
      </c>
      <c r="D57" s="122">
        <v>0.003090017148773422</v>
      </c>
      <c r="E57" s="122">
        <v>2.6437815628948647</v>
      </c>
      <c r="F57" s="84" t="s">
        <v>2244</v>
      </c>
      <c r="G57" s="84" t="b">
        <v>0</v>
      </c>
      <c r="H57" s="84" t="b">
        <v>0</v>
      </c>
      <c r="I57" s="84" t="b">
        <v>0</v>
      </c>
      <c r="J57" s="84" t="b">
        <v>0</v>
      </c>
      <c r="K57" s="84" t="b">
        <v>0</v>
      </c>
      <c r="L57" s="84" t="b">
        <v>0</v>
      </c>
    </row>
    <row r="58" spans="1:12" ht="15">
      <c r="A58" s="84" t="s">
        <v>308</v>
      </c>
      <c r="B58" s="84" t="s">
        <v>1714</v>
      </c>
      <c r="C58" s="84">
        <v>3</v>
      </c>
      <c r="D58" s="122">
        <v>0.003090017148773422</v>
      </c>
      <c r="E58" s="122">
        <v>2.6437815628948647</v>
      </c>
      <c r="F58" s="84" t="s">
        <v>2244</v>
      </c>
      <c r="G58" s="84" t="b">
        <v>0</v>
      </c>
      <c r="H58" s="84" t="b">
        <v>0</v>
      </c>
      <c r="I58" s="84" t="b">
        <v>0</v>
      </c>
      <c r="J58" s="84" t="b">
        <v>0</v>
      </c>
      <c r="K58" s="84" t="b">
        <v>0</v>
      </c>
      <c r="L58" s="84" t="b">
        <v>0</v>
      </c>
    </row>
    <row r="59" spans="1:12" ht="15">
      <c r="A59" s="84" t="s">
        <v>1714</v>
      </c>
      <c r="B59" s="84" t="s">
        <v>1715</v>
      </c>
      <c r="C59" s="84">
        <v>3</v>
      </c>
      <c r="D59" s="122">
        <v>0.003090017148773422</v>
      </c>
      <c r="E59" s="122">
        <v>2.4219328132785085</v>
      </c>
      <c r="F59" s="84" t="s">
        <v>2244</v>
      </c>
      <c r="G59" s="84" t="b">
        <v>0</v>
      </c>
      <c r="H59" s="84" t="b">
        <v>0</v>
      </c>
      <c r="I59" s="84" t="b">
        <v>0</v>
      </c>
      <c r="J59" s="84" t="b">
        <v>0</v>
      </c>
      <c r="K59" s="84" t="b">
        <v>0</v>
      </c>
      <c r="L59" s="84" t="b">
        <v>0</v>
      </c>
    </row>
    <row r="60" spans="1:12" ht="15">
      <c r="A60" s="84" t="s">
        <v>1715</v>
      </c>
      <c r="B60" s="84" t="s">
        <v>1716</v>
      </c>
      <c r="C60" s="84">
        <v>3</v>
      </c>
      <c r="D60" s="122">
        <v>0.003090017148773422</v>
      </c>
      <c r="E60" s="122">
        <v>2.4219328132785085</v>
      </c>
      <c r="F60" s="84" t="s">
        <v>2244</v>
      </c>
      <c r="G60" s="84" t="b">
        <v>0</v>
      </c>
      <c r="H60" s="84" t="b">
        <v>0</v>
      </c>
      <c r="I60" s="84" t="b">
        <v>0</v>
      </c>
      <c r="J60" s="84" t="b">
        <v>0</v>
      </c>
      <c r="K60" s="84" t="b">
        <v>0</v>
      </c>
      <c r="L60" s="84" t="b">
        <v>0</v>
      </c>
    </row>
    <row r="61" spans="1:12" ht="15">
      <c r="A61" s="84" t="s">
        <v>1716</v>
      </c>
      <c r="B61" s="84" t="s">
        <v>1717</v>
      </c>
      <c r="C61" s="84">
        <v>3</v>
      </c>
      <c r="D61" s="122">
        <v>0.003090017148773422</v>
      </c>
      <c r="E61" s="122">
        <v>2.6437815628948647</v>
      </c>
      <c r="F61" s="84" t="s">
        <v>2244</v>
      </c>
      <c r="G61" s="84" t="b">
        <v>0</v>
      </c>
      <c r="H61" s="84" t="b">
        <v>0</v>
      </c>
      <c r="I61" s="84" t="b">
        <v>0</v>
      </c>
      <c r="J61" s="84" t="b">
        <v>0</v>
      </c>
      <c r="K61" s="84" t="b">
        <v>0</v>
      </c>
      <c r="L61" s="84" t="b">
        <v>0</v>
      </c>
    </row>
    <row r="62" spans="1:12" ht="15">
      <c r="A62" s="84" t="s">
        <v>1717</v>
      </c>
      <c r="B62" s="84" t="s">
        <v>1718</v>
      </c>
      <c r="C62" s="84">
        <v>3</v>
      </c>
      <c r="D62" s="122">
        <v>0.003090017148773422</v>
      </c>
      <c r="E62" s="122">
        <v>2.6437815628948647</v>
      </c>
      <c r="F62" s="84" t="s">
        <v>2244</v>
      </c>
      <c r="G62" s="84" t="b">
        <v>0</v>
      </c>
      <c r="H62" s="84" t="b">
        <v>0</v>
      </c>
      <c r="I62" s="84" t="b">
        <v>0</v>
      </c>
      <c r="J62" s="84" t="b">
        <v>0</v>
      </c>
      <c r="K62" s="84" t="b">
        <v>0</v>
      </c>
      <c r="L62" s="84" t="b">
        <v>0</v>
      </c>
    </row>
    <row r="63" spans="1:12" ht="15">
      <c r="A63" s="84" t="s">
        <v>1718</v>
      </c>
      <c r="B63" s="84" t="s">
        <v>1719</v>
      </c>
      <c r="C63" s="84">
        <v>3</v>
      </c>
      <c r="D63" s="122">
        <v>0.003090017148773422</v>
      </c>
      <c r="E63" s="122">
        <v>2.6437815628948647</v>
      </c>
      <c r="F63" s="84" t="s">
        <v>2244</v>
      </c>
      <c r="G63" s="84" t="b">
        <v>0</v>
      </c>
      <c r="H63" s="84" t="b">
        <v>0</v>
      </c>
      <c r="I63" s="84" t="b">
        <v>0</v>
      </c>
      <c r="J63" s="84" t="b">
        <v>0</v>
      </c>
      <c r="K63" s="84" t="b">
        <v>0</v>
      </c>
      <c r="L63" s="84" t="b">
        <v>0</v>
      </c>
    </row>
    <row r="64" spans="1:12" ht="15">
      <c r="A64" s="84" t="s">
        <v>1719</v>
      </c>
      <c r="B64" s="84" t="s">
        <v>1720</v>
      </c>
      <c r="C64" s="84">
        <v>3</v>
      </c>
      <c r="D64" s="122">
        <v>0.003090017148773422</v>
      </c>
      <c r="E64" s="122">
        <v>2.6437815628948647</v>
      </c>
      <c r="F64" s="84" t="s">
        <v>2244</v>
      </c>
      <c r="G64" s="84" t="b">
        <v>0</v>
      </c>
      <c r="H64" s="84" t="b">
        <v>0</v>
      </c>
      <c r="I64" s="84" t="b">
        <v>0</v>
      </c>
      <c r="J64" s="84" t="b">
        <v>0</v>
      </c>
      <c r="K64" s="84" t="b">
        <v>0</v>
      </c>
      <c r="L64" s="84" t="b">
        <v>0</v>
      </c>
    </row>
    <row r="65" spans="1:12" ht="15">
      <c r="A65" s="84" t="s">
        <v>1720</v>
      </c>
      <c r="B65" s="84" t="s">
        <v>2109</v>
      </c>
      <c r="C65" s="84">
        <v>3</v>
      </c>
      <c r="D65" s="122">
        <v>0.003090017148773422</v>
      </c>
      <c r="E65" s="122">
        <v>2.6437815628948647</v>
      </c>
      <c r="F65" s="84" t="s">
        <v>2244</v>
      </c>
      <c r="G65" s="84" t="b">
        <v>0</v>
      </c>
      <c r="H65" s="84" t="b">
        <v>0</v>
      </c>
      <c r="I65" s="84" t="b">
        <v>0</v>
      </c>
      <c r="J65" s="84" t="b">
        <v>0</v>
      </c>
      <c r="K65" s="84" t="b">
        <v>0</v>
      </c>
      <c r="L65" s="84" t="b">
        <v>0</v>
      </c>
    </row>
    <row r="66" spans="1:12" ht="15">
      <c r="A66" s="84" t="s">
        <v>2109</v>
      </c>
      <c r="B66" s="84" t="s">
        <v>2110</v>
      </c>
      <c r="C66" s="84">
        <v>3</v>
      </c>
      <c r="D66" s="122">
        <v>0.003090017148773422</v>
      </c>
      <c r="E66" s="122">
        <v>2.6437815628948647</v>
      </c>
      <c r="F66" s="84" t="s">
        <v>2244</v>
      </c>
      <c r="G66" s="84" t="b">
        <v>0</v>
      </c>
      <c r="H66" s="84" t="b">
        <v>0</v>
      </c>
      <c r="I66" s="84" t="b">
        <v>0</v>
      </c>
      <c r="J66" s="84" t="b">
        <v>0</v>
      </c>
      <c r="K66" s="84" t="b">
        <v>0</v>
      </c>
      <c r="L66" s="84" t="b">
        <v>0</v>
      </c>
    </row>
    <row r="67" spans="1:12" ht="15">
      <c r="A67" s="84" t="s">
        <v>2110</v>
      </c>
      <c r="B67" s="84" t="s">
        <v>1668</v>
      </c>
      <c r="C67" s="84">
        <v>3</v>
      </c>
      <c r="D67" s="122">
        <v>0.003090017148773422</v>
      </c>
      <c r="E67" s="122">
        <v>1.2948280149137008</v>
      </c>
      <c r="F67" s="84" t="s">
        <v>2244</v>
      </c>
      <c r="G67" s="84" t="b">
        <v>0</v>
      </c>
      <c r="H67" s="84" t="b">
        <v>0</v>
      </c>
      <c r="I67" s="84" t="b">
        <v>0</v>
      </c>
      <c r="J67" s="84" t="b">
        <v>0</v>
      </c>
      <c r="K67" s="84" t="b">
        <v>0</v>
      </c>
      <c r="L67" s="84" t="b">
        <v>0</v>
      </c>
    </row>
    <row r="68" spans="1:12" ht="15">
      <c r="A68" s="84" t="s">
        <v>1739</v>
      </c>
      <c r="B68" s="84" t="s">
        <v>1740</v>
      </c>
      <c r="C68" s="84">
        <v>3</v>
      </c>
      <c r="D68" s="122">
        <v>0.003090017148773422</v>
      </c>
      <c r="E68" s="122">
        <v>2.6437815628948647</v>
      </c>
      <c r="F68" s="84" t="s">
        <v>2244</v>
      </c>
      <c r="G68" s="84" t="b">
        <v>0</v>
      </c>
      <c r="H68" s="84" t="b">
        <v>0</v>
      </c>
      <c r="I68" s="84" t="b">
        <v>0</v>
      </c>
      <c r="J68" s="84" t="b">
        <v>0</v>
      </c>
      <c r="K68" s="84" t="b">
        <v>0</v>
      </c>
      <c r="L68" s="84" t="b">
        <v>0</v>
      </c>
    </row>
    <row r="69" spans="1:12" ht="15">
      <c r="A69" s="84" t="s">
        <v>1740</v>
      </c>
      <c r="B69" s="84" t="s">
        <v>1741</v>
      </c>
      <c r="C69" s="84">
        <v>3</v>
      </c>
      <c r="D69" s="122">
        <v>0.003090017148773422</v>
      </c>
      <c r="E69" s="122">
        <v>2.6437815628948647</v>
      </c>
      <c r="F69" s="84" t="s">
        <v>2244</v>
      </c>
      <c r="G69" s="84" t="b">
        <v>0</v>
      </c>
      <c r="H69" s="84" t="b">
        <v>0</v>
      </c>
      <c r="I69" s="84" t="b">
        <v>0</v>
      </c>
      <c r="J69" s="84" t="b">
        <v>0</v>
      </c>
      <c r="K69" s="84" t="b">
        <v>0</v>
      </c>
      <c r="L69" s="84" t="b">
        <v>0</v>
      </c>
    </row>
    <row r="70" spans="1:12" ht="15">
      <c r="A70" s="84" t="s">
        <v>1741</v>
      </c>
      <c r="B70" s="84" t="s">
        <v>1742</v>
      </c>
      <c r="C70" s="84">
        <v>3</v>
      </c>
      <c r="D70" s="122">
        <v>0.003090017148773422</v>
      </c>
      <c r="E70" s="122">
        <v>2.6437815628948647</v>
      </c>
      <c r="F70" s="84" t="s">
        <v>2244</v>
      </c>
      <c r="G70" s="84" t="b">
        <v>0</v>
      </c>
      <c r="H70" s="84" t="b">
        <v>0</v>
      </c>
      <c r="I70" s="84" t="b">
        <v>0</v>
      </c>
      <c r="J70" s="84" t="b">
        <v>0</v>
      </c>
      <c r="K70" s="84" t="b">
        <v>0</v>
      </c>
      <c r="L70" s="84" t="b">
        <v>0</v>
      </c>
    </row>
    <row r="71" spans="1:12" ht="15">
      <c r="A71" s="84" t="s">
        <v>1742</v>
      </c>
      <c r="B71" s="84" t="s">
        <v>1743</v>
      </c>
      <c r="C71" s="84">
        <v>3</v>
      </c>
      <c r="D71" s="122">
        <v>0.003090017148773422</v>
      </c>
      <c r="E71" s="122">
        <v>2.6437815628948647</v>
      </c>
      <c r="F71" s="84" t="s">
        <v>2244</v>
      </c>
      <c r="G71" s="84" t="b">
        <v>0</v>
      </c>
      <c r="H71" s="84" t="b">
        <v>0</v>
      </c>
      <c r="I71" s="84" t="b">
        <v>0</v>
      </c>
      <c r="J71" s="84" t="b">
        <v>0</v>
      </c>
      <c r="K71" s="84" t="b">
        <v>0</v>
      </c>
      <c r="L71" s="84" t="b">
        <v>0</v>
      </c>
    </row>
    <row r="72" spans="1:12" ht="15">
      <c r="A72" s="84" t="s">
        <v>1743</v>
      </c>
      <c r="B72" s="84" t="s">
        <v>1744</v>
      </c>
      <c r="C72" s="84">
        <v>3</v>
      </c>
      <c r="D72" s="122">
        <v>0.003090017148773422</v>
      </c>
      <c r="E72" s="122">
        <v>2.6437815628948647</v>
      </c>
      <c r="F72" s="84" t="s">
        <v>2244</v>
      </c>
      <c r="G72" s="84" t="b">
        <v>0</v>
      </c>
      <c r="H72" s="84" t="b">
        <v>0</v>
      </c>
      <c r="I72" s="84" t="b">
        <v>0</v>
      </c>
      <c r="J72" s="84" t="b">
        <v>0</v>
      </c>
      <c r="K72" s="84" t="b">
        <v>0</v>
      </c>
      <c r="L72" s="84" t="b">
        <v>0</v>
      </c>
    </row>
    <row r="73" spans="1:12" ht="15">
      <c r="A73" s="84" t="s">
        <v>1744</v>
      </c>
      <c r="B73" s="84" t="s">
        <v>1745</v>
      </c>
      <c r="C73" s="84">
        <v>3</v>
      </c>
      <c r="D73" s="122">
        <v>0.003090017148773422</v>
      </c>
      <c r="E73" s="122">
        <v>2.6437815628948647</v>
      </c>
      <c r="F73" s="84" t="s">
        <v>2244</v>
      </c>
      <c r="G73" s="84" t="b">
        <v>0</v>
      </c>
      <c r="H73" s="84" t="b">
        <v>0</v>
      </c>
      <c r="I73" s="84" t="b">
        <v>0</v>
      </c>
      <c r="J73" s="84" t="b">
        <v>0</v>
      </c>
      <c r="K73" s="84" t="b">
        <v>0</v>
      </c>
      <c r="L73" s="84" t="b">
        <v>0</v>
      </c>
    </row>
    <row r="74" spans="1:12" ht="15">
      <c r="A74" s="84" t="s">
        <v>1745</v>
      </c>
      <c r="B74" s="84" t="s">
        <v>1746</v>
      </c>
      <c r="C74" s="84">
        <v>3</v>
      </c>
      <c r="D74" s="122">
        <v>0.003090017148773422</v>
      </c>
      <c r="E74" s="122">
        <v>2.5188428262865648</v>
      </c>
      <c r="F74" s="84" t="s">
        <v>2244</v>
      </c>
      <c r="G74" s="84" t="b">
        <v>0</v>
      </c>
      <c r="H74" s="84" t="b">
        <v>0</v>
      </c>
      <c r="I74" s="84" t="b">
        <v>0</v>
      </c>
      <c r="J74" s="84" t="b">
        <v>0</v>
      </c>
      <c r="K74" s="84" t="b">
        <v>0</v>
      </c>
      <c r="L74" s="84" t="b">
        <v>0</v>
      </c>
    </row>
    <row r="75" spans="1:12" ht="15">
      <c r="A75" s="84" t="s">
        <v>1668</v>
      </c>
      <c r="B75" s="84" t="s">
        <v>1747</v>
      </c>
      <c r="C75" s="84">
        <v>3</v>
      </c>
      <c r="D75" s="122">
        <v>0.003090017148773422</v>
      </c>
      <c r="E75" s="122">
        <v>1.3885090577915586</v>
      </c>
      <c r="F75" s="84" t="s">
        <v>2244</v>
      </c>
      <c r="G75" s="84" t="b">
        <v>0</v>
      </c>
      <c r="H75" s="84" t="b">
        <v>0</v>
      </c>
      <c r="I75" s="84" t="b">
        <v>0</v>
      </c>
      <c r="J75" s="84" t="b">
        <v>0</v>
      </c>
      <c r="K75" s="84" t="b">
        <v>0</v>
      </c>
      <c r="L75" s="84" t="b">
        <v>0</v>
      </c>
    </row>
    <row r="76" spans="1:12" ht="15">
      <c r="A76" s="84" t="s">
        <v>1671</v>
      </c>
      <c r="B76" s="84" t="s">
        <v>2086</v>
      </c>
      <c r="C76" s="84">
        <v>3</v>
      </c>
      <c r="D76" s="122">
        <v>0.003090017148773422</v>
      </c>
      <c r="E76" s="122">
        <v>2.0417215715669026</v>
      </c>
      <c r="F76" s="84" t="s">
        <v>2244</v>
      </c>
      <c r="G76" s="84" t="b">
        <v>0</v>
      </c>
      <c r="H76" s="84" t="b">
        <v>0</v>
      </c>
      <c r="I76" s="84" t="b">
        <v>0</v>
      </c>
      <c r="J76" s="84" t="b">
        <v>0</v>
      </c>
      <c r="K76" s="84" t="b">
        <v>0</v>
      </c>
      <c r="L76" s="84" t="b">
        <v>0</v>
      </c>
    </row>
    <row r="77" spans="1:12" ht="15">
      <c r="A77" s="84" t="s">
        <v>2089</v>
      </c>
      <c r="B77" s="84" t="s">
        <v>2114</v>
      </c>
      <c r="C77" s="84">
        <v>3</v>
      </c>
      <c r="D77" s="122">
        <v>0.003090017148773422</v>
      </c>
      <c r="E77" s="122">
        <v>2.5188428262865648</v>
      </c>
      <c r="F77" s="84" t="s">
        <v>2244</v>
      </c>
      <c r="G77" s="84" t="b">
        <v>0</v>
      </c>
      <c r="H77" s="84" t="b">
        <v>0</v>
      </c>
      <c r="I77" s="84" t="b">
        <v>0</v>
      </c>
      <c r="J77" s="84" t="b">
        <v>0</v>
      </c>
      <c r="K77" s="84" t="b">
        <v>0</v>
      </c>
      <c r="L77" s="84" t="b">
        <v>0</v>
      </c>
    </row>
    <row r="78" spans="1:12" ht="15">
      <c r="A78" s="84" t="s">
        <v>2114</v>
      </c>
      <c r="B78" s="84" t="s">
        <v>2115</v>
      </c>
      <c r="C78" s="84">
        <v>3</v>
      </c>
      <c r="D78" s="122">
        <v>0.003090017148773422</v>
      </c>
      <c r="E78" s="122">
        <v>2.6437815628948647</v>
      </c>
      <c r="F78" s="84" t="s">
        <v>2244</v>
      </c>
      <c r="G78" s="84" t="b">
        <v>0</v>
      </c>
      <c r="H78" s="84" t="b">
        <v>0</v>
      </c>
      <c r="I78" s="84" t="b">
        <v>0</v>
      </c>
      <c r="J78" s="84" t="b">
        <v>0</v>
      </c>
      <c r="K78" s="84" t="b">
        <v>0</v>
      </c>
      <c r="L78" s="84" t="b">
        <v>0</v>
      </c>
    </row>
    <row r="79" spans="1:12" ht="15">
      <c r="A79" s="84" t="s">
        <v>2115</v>
      </c>
      <c r="B79" s="84" t="s">
        <v>2116</v>
      </c>
      <c r="C79" s="84">
        <v>3</v>
      </c>
      <c r="D79" s="122">
        <v>0.003090017148773422</v>
      </c>
      <c r="E79" s="122">
        <v>2.6437815628948647</v>
      </c>
      <c r="F79" s="84" t="s">
        <v>2244</v>
      </c>
      <c r="G79" s="84" t="b">
        <v>0</v>
      </c>
      <c r="H79" s="84" t="b">
        <v>0</v>
      </c>
      <c r="I79" s="84" t="b">
        <v>0</v>
      </c>
      <c r="J79" s="84" t="b">
        <v>0</v>
      </c>
      <c r="K79" s="84" t="b">
        <v>0</v>
      </c>
      <c r="L79" s="84" t="b">
        <v>0</v>
      </c>
    </row>
    <row r="80" spans="1:12" ht="15">
      <c r="A80" s="84" t="s">
        <v>2116</v>
      </c>
      <c r="B80" s="84" t="s">
        <v>2117</v>
      </c>
      <c r="C80" s="84">
        <v>3</v>
      </c>
      <c r="D80" s="122">
        <v>0.003090017148773422</v>
      </c>
      <c r="E80" s="122">
        <v>2.6437815628948647</v>
      </c>
      <c r="F80" s="84" t="s">
        <v>2244</v>
      </c>
      <c r="G80" s="84" t="b">
        <v>0</v>
      </c>
      <c r="H80" s="84" t="b">
        <v>0</v>
      </c>
      <c r="I80" s="84" t="b">
        <v>0</v>
      </c>
      <c r="J80" s="84" t="b">
        <v>0</v>
      </c>
      <c r="K80" s="84" t="b">
        <v>0</v>
      </c>
      <c r="L80" s="84" t="b">
        <v>0</v>
      </c>
    </row>
    <row r="81" spans="1:12" ht="15">
      <c r="A81" s="84" t="s">
        <v>2117</v>
      </c>
      <c r="B81" s="84" t="s">
        <v>2118</v>
      </c>
      <c r="C81" s="84">
        <v>3</v>
      </c>
      <c r="D81" s="122">
        <v>0.003090017148773422</v>
      </c>
      <c r="E81" s="122">
        <v>2.6437815628948647</v>
      </c>
      <c r="F81" s="84" t="s">
        <v>2244</v>
      </c>
      <c r="G81" s="84" t="b">
        <v>0</v>
      </c>
      <c r="H81" s="84" t="b">
        <v>0</v>
      </c>
      <c r="I81" s="84" t="b">
        <v>0</v>
      </c>
      <c r="J81" s="84" t="b">
        <v>0</v>
      </c>
      <c r="K81" s="84" t="b">
        <v>0</v>
      </c>
      <c r="L81" s="84" t="b">
        <v>0</v>
      </c>
    </row>
    <row r="82" spans="1:12" ht="15">
      <c r="A82" s="84" t="s">
        <v>2118</v>
      </c>
      <c r="B82" s="84" t="s">
        <v>2119</v>
      </c>
      <c r="C82" s="84">
        <v>3</v>
      </c>
      <c r="D82" s="122">
        <v>0.003090017148773422</v>
      </c>
      <c r="E82" s="122">
        <v>2.6437815628948647</v>
      </c>
      <c r="F82" s="84" t="s">
        <v>2244</v>
      </c>
      <c r="G82" s="84" t="b">
        <v>0</v>
      </c>
      <c r="H82" s="84" t="b">
        <v>0</v>
      </c>
      <c r="I82" s="84" t="b">
        <v>0</v>
      </c>
      <c r="J82" s="84" t="b">
        <v>0</v>
      </c>
      <c r="K82" s="84" t="b">
        <v>0</v>
      </c>
      <c r="L82" s="84" t="b">
        <v>0</v>
      </c>
    </row>
    <row r="83" spans="1:12" ht="15">
      <c r="A83" s="84" t="s">
        <v>2119</v>
      </c>
      <c r="B83" s="84" t="s">
        <v>1668</v>
      </c>
      <c r="C83" s="84">
        <v>3</v>
      </c>
      <c r="D83" s="122">
        <v>0.003090017148773422</v>
      </c>
      <c r="E83" s="122">
        <v>1.2948280149137008</v>
      </c>
      <c r="F83" s="84" t="s">
        <v>2244</v>
      </c>
      <c r="G83" s="84" t="b">
        <v>0</v>
      </c>
      <c r="H83" s="84" t="b">
        <v>0</v>
      </c>
      <c r="I83" s="84" t="b">
        <v>0</v>
      </c>
      <c r="J83" s="84" t="b">
        <v>0</v>
      </c>
      <c r="K83" s="84" t="b">
        <v>0</v>
      </c>
      <c r="L83" s="84" t="b">
        <v>0</v>
      </c>
    </row>
    <row r="84" spans="1:12" ht="15">
      <c r="A84" s="84" t="s">
        <v>1668</v>
      </c>
      <c r="B84" s="84" t="s">
        <v>2120</v>
      </c>
      <c r="C84" s="84">
        <v>3</v>
      </c>
      <c r="D84" s="122">
        <v>0.003090017148773422</v>
      </c>
      <c r="E84" s="122">
        <v>1.3885090577915586</v>
      </c>
      <c r="F84" s="84" t="s">
        <v>2244</v>
      </c>
      <c r="G84" s="84" t="b">
        <v>0</v>
      </c>
      <c r="H84" s="84" t="b">
        <v>0</v>
      </c>
      <c r="I84" s="84" t="b">
        <v>0</v>
      </c>
      <c r="J84" s="84" t="b">
        <v>1</v>
      </c>
      <c r="K84" s="84" t="b">
        <v>0</v>
      </c>
      <c r="L84" s="84" t="b">
        <v>0</v>
      </c>
    </row>
    <row r="85" spans="1:12" ht="15">
      <c r="A85" s="84" t="s">
        <v>2120</v>
      </c>
      <c r="B85" s="84" t="s">
        <v>2121</v>
      </c>
      <c r="C85" s="84">
        <v>3</v>
      </c>
      <c r="D85" s="122">
        <v>0.003090017148773422</v>
      </c>
      <c r="E85" s="122">
        <v>2.6437815628948647</v>
      </c>
      <c r="F85" s="84" t="s">
        <v>2244</v>
      </c>
      <c r="G85" s="84" t="b">
        <v>1</v>
      </c>
      <c r="H85" s="84" t="b">
        <v>0</v>
      </c>
      <c r="I85" s="84" t="b">
        <v>0</v>
      </c>
      <c r="J85" s="84" t="b">
        <v>0</v>
      </c>
      <c r="K85" s="84" t="b">
        <v>0</v>
      </c>
      <c r="L85" s="84" t="b">
        <v>0</v>
      </c>
    </row>
    <row r="86" spans="1:12" ht="15">
      <c r="A86" s="84" t="s">
        <v>2121</v>
      </c>
      <c r="B86" s="84" t="s">
        <v>2090</v>
      </c>
      <c r="C86" s="84">
        <v>3</v>
      </c>
      <c r="D86" s="122">
        <v>0.003090017148773422</v>
      </c>
      <c r="E86" s="122">
        <v>2.5188428262865648</v>
      </c>
      <c r="F86" s="84" t="s">
        <v>2244</v>
      </c>
      <c r="G86" s="84" t="b">
        <v>0</v>
      </c>
      <c r="H86" s="84" t="b">
        <v>0</v>
      </c>
      <c r="I86" s="84" t="b">
        <v>0</v>
      </c>
      <c r="J86" s="84" t="b">
        <v>0</v>
      </c>
      <c r="K86" s="84" t="b">
        <v>0</v>
      </c>
      <c r="L86" s="84" t="b">
        <v>0</v>
      </c>
    </row>
    <row r="87" spans="1:12" ht="15">
      <c r="A87" s="84" t="s">
        <v>301</v>
      </c>
      <c r="B87" s="84" t="s">
        <v>2123</v>
      </c>
      <c r="C87" s="84">
        <v>3</v>
      </c>
      <c r="D87" s="122">
        <v>0.003090017148773422</v>
      </c>
      <c r="E87" s="122">
        <v>2.6437815628948647</v>
      </c>
      <c r="F87" s="84" t="s">
        <v>2244</v>
      </c>
      <c r="G87" s="84" t="b">
        <v>0</v>
      </c>
      <c r="H87" s="84" t="b">
        <v>0</v>
      </c>
      <c r="I87" s="84" t="b">
        <v>0</v>
      </c>
      <c r="J87" s="84" t="b">
        <v>0</v>
      </c>
      <c r="K87" s="84" t="b">
        <v>0</v>
      </c>
      <c r="L87" s="84" t="b">
        <v>0</v>
      </c>
    </row>
    <row r="88" spans="1:12" ht="15">
      <c r="A88" s="84" t="s">
        <v>2123</v>
      </c>
      <c r="B88" s="84" t="s">
        <v>2124</v>
      </c>
      <c r="C88" s="84">
        <v>3</v>
      </c>
      <c r="D88" s="122">
        <v>0.003090017148773422</v>
      </c>
      <c r="E88" s="122">
        <v>2.6437815628948647</v>
      </c>
      <c r="F88" s="84" t="s">
        <v>2244</v>
      </c>
      <c r="G88" s="84" t="b">
        <v>0</v>
      </c>
      <c r="H88" s="84" t="b">
        <v>0</v>
      </c>
      <c r="I88" s="84" t="b">
        <v>0</v>
      </c>
      <c r="J88" s="84" t="b">
        <v>0</v>
      </c>
      <c r="K88" s="84" t="b">
        <v>0</v>
      </c>
      <c r="L88" s="84" t="b">
        <v>0</v>
      </c>
    </row>
    <row r="89" spans="1:12" ht="15">
      <c r="A89" s="84" t="s">
        <v>2124</v>
      </c>
      <c r="B89" s="84" t="s">
        <v>1668</v>
      </c>
      <c r="C89" s="84">
        <v>3</v>
      </c>
      <c r="D89" s="122">
        <v>0.003090017148773422</v>
      </c>
      <c r="E89" s="122">
        <v>1.2948280149137008</v>
      </c>
      <c r="F89" s="84" t="s">
        <v>2244</v>
      </c>
      <c r="G89" s="84" t="b">
        <v>0</v>
      </c>
      <c r="H89" s="84" t="b">
        <v>0</v>
      </c>
      <c r="I89" s="84" t="b">
        <v>0</v>
      </c>
      <c r="J89" s="84" t="b">
        <v>0</v>
      </c>
      <c r="K89" s="84" t="b">
        <v>0</v>
      </c>
      <c r="L89" s="84" t="b">
        <v>0</v>
      </c>
    </row>
    <row r="90" spans="1:12" ht="15">
      <c r="A90" s="84" t="s">
        <v>1668</v>
      </c>
      <c r="B90" s="84" t="s">
        <v>2125</v>
      </c>
      <c r="C90" s="84">
        <v>3</v>
      </c>
      <c r="D90" s="122">
        <v>0.003090017148773422</v>
      </c>
      <c r="E90" s="122">
        <v>1.3885090577915586</v>
      </c>
      <c r="F90" s="84" t="s">
        <v>2244</v>
      </c>
      <c r="G90" s="84" t="b">
        <v>0</v>
      </c>
      <c r="H90" s="84" t="b">
        <v>0</v>
      </c>
      <c r="I90" s="84" t="b">
        <v>0</v>
      </c>
      <c r="J90" s="84" t="b">
        <v>0</v>
      </c>
      <c r="K90" s="84" t="b">
        <v>0</v>
      </c>
      <c r="L90" s="84" t="b">
        <v>0</v>
      </c>
    </row>
    <row r="91" spans="1:12" ht="15">
      <c r="A91" s="84" t="s">
        <v>2125</v>
      </c>
      <c r="B91" s="84" t="s">
        <v>2126</v>
      </c>
      <c r="C91" s="84">
        <v>3</v>
      </c>
      <c r="D91" s="122">
        <v>0.003090017148773422</v>
      </c>
      <c r="E91" s="122">
        <v>2.6437815628948647</v>
      </c>
      <c r="F91" s="84" t="s">
        <v>2244</v>
      </c>
      <c r="G91" s="84" t="b">
        <v>0</v>
      </c>
      <c r="H91" s="84" t="b">
        <v>0</v>
      </c>
      <c r="I91" s="84" t="b">
        <v>0</v>
      </c>
      <c r="J91" s="84" t="b">
        <v>0</v>
      </c>
      <c r="K91" s="84" t="b">
        <v>0</v>
      </c>
      <c r="L91" s="84" t="b">
        <v>0</v>
      </c>
    </row>
    <row r="92" spans="1:12" ht="15">
      <c r="A92" s="84" t="s">
        <v>2126</v>
      </c>
      <c r="B92" s="84" t="s">
        <v>2127</v>
      </c>
      <c r="C92" s="84">
        <v>3</v>
      </c>
      <c r="D92" s="122">
        <v>0.003090017148773422</v>
      </c>
      <c r="E92" s="122">
        <v>2.6437815628948647</v>
      </c>
      <c r="F92" s="84" t="s">
        <v>2244</v>
      </c>
      <c r="G92" s="84" t="b">
        <v>0</v>
      </c>
      <c r="H92" s="84" t="b">
        <v>0</v>
      </c>
      <c r="I92" s="84" t="b">
        <v>0</v>
      </c>
      <c r="J92" s="84" t="b">
        <v>0</v>
      </c>
      <c r="K92" s="84" t="b">
        <v>0</v>
      </c>
      <c r="L92" s="84" t="b">
        <v>0</v>
      </c>
    </row>
    <row r="93" spans="1:12" ht="15">
      <c r="A93" s="84" t="s">
        <v>2127</v>
      </c>
      <c r="B93" s="84" t="s">
        <v>1670</v>
      </c>
      <c r="C93" s="84">
        <v>3</v>
      </c>
      <c r="D93" s="122">
        <v>0.003090017148773422</v>
      </c>
      <c r="E93" s="122">
        <v>2.1209028176145273</v>
      </c>
      <c r="F93" s="84" t="s">
        <v>2244</v>
      </c>
      <c r="G93" s="84" t="b">
        <v>0</v>
      </c>
      <c r="H93" s="84" t="b">
        <v>0</v>
      </c>
      <c r="I93" s="84" t="b">
        <v>0</v>
      </c>
      <c r="J93" s="84" t="b">
        <v>0</v>
      </c>
      <c r="K93" s="84" t="b">
        <v>0</v>
      </c>
      <c r="L93" s="84" t="b">
        <v>0</v>
      </c>
    </row>
    <row r="94" spans="1:12" ht="15">
      <c r="A94" s="84" t="s">
        <v>1670</v>
      </c>
      <c r="B94" s="84" t="s">
        <v>2128</v>
      </c>
      <c r="C94" s="84">
        <v>3</v>
      </c>
      <c r="D94" s="122">
        <v>0.003090017148773422</v>
      </c>
      <c r="E94" s="122">
        <v>2.1209028176145273</v>
      </c>
      <c r="F94" s="84" t="s">
        <v>2244</v>
      </c>
      <c r="G94" s="84" t="b">
        <v>0</v>
      </c>
      <c r="H94" s="84" t="b">
        <v>0</v>
      </c>
      <c r="I94" s="84" t="b">
        <v>0</v>
      </c>
      <c r="J94" s="84" t="b">
        <v>0</v>
      </c>
      <c r="K94" s="84" t="b">
        <v>0</v>
      </c>
      <c r="L94" s="84" t="b">
        <v>0</v>
      </c>
    </row>
    <row r="95" spans="1:12" ht="15">
      <c r="A95" s="84" t="s">
        <v>2129</v>
      </c>
      <c r="B95" s="84" t="s">
        <v>1669</v>
      </c>
      <c r="C95" s="84">
        <v>3</v>
      </c>
      <c r="D95" s="122">
        <v>0.003090017148773422</v>
      </c>
      <c r="E95" s="122">
        <v>2.0417215715669026</v>
      </c>
      <c r="F95" s="84" t="s">
        <v>2244</v>
      </c>
      <c r="G95" s="84" t="b">
        <v>0</v>
      </c>
      <c r="H95" s="84" t="b">
        <v>0</v>
      </c>
      <c r="I95" s="84" t="b">
        <v>0</v>
      </c>
      <c r="J95" s="84" t="b">
        <v>0</v>
      </c>
      <c r="K95" s="84" t="b">
        <v>0</v>
      </c>
      <c r="L95" s="84" t="b">
        <v>0</v>
      </c>
    </row>
    <row r="96" spans="1:12" ht="15">
      <c r="A96" s="84" t="s">
        <v>426</v>
      </c>
      <c r="B96" s="84" t="s">
        <v>2133</v>
      </c>
      <c r="C96" s="84">
        <v>3</v>
      </c>
      <c r="D96" s="122">
        <v>0.003090017148773422</v>
      </c>
      <c r="E96" s="122">
        <v>2.3427515672308834</v>
      </c>
      <c r="F96" s="84" t="s">
        <v>2244</v>
      </c>
      <c r="G96" s="84" t="b">
        <v>0</v>
      </c>
      <c r="H96" s="84" t="b">
        <v>0</v>
      </c>
      <c r="I96" s="84" t="b">
        <v>0</v>
      </c>
      <c r="J96" s="84" t="b">
        <v>0</v>
      </c>
      <c r="K96" s="84" t="b">
        <v>0</v>
      </c>
      <c r="L96" s="84" t="b">
        <v>0</v>
      </c>
    </row>
    <row r="97" spans="1:12" ht="15">
      <c r="A97" s="84" t="s">
        <v>2133</v>
      </c>
      <c r="B97" s="84" t="s">
        <v>2134</v>
      </c>
      <c r="C97" s="84">
        <v>3</v>
      </c>
      <c r="D97" s="122">
        <v>0.003090017148773422</v>
      </c>
      <c r="E97" s="122">
        <v>2.6437815628948647</v>
      </c>
      <c r="F97" s="84" t="s">
        <v>2244</v>
      </c>
      <c r="G97" s="84" t="b">
        <v>0</v>
      </c>
      <c r="H97" s="84" t="b">
        <v>0</v>
      </c>
      <c r="I97" s="84" t="b">
        <v>0</v>
      </c>
      <c r="J97" s="84" t="b">
        <v>0</v>
      </c>
      <c r="K97" s="84" t="b">
        <v>0</v>
      </c>
      <c r="L97" s="84" t="b">
        <v>0</v>
      </c>
    </row>
    <row r="98" spans="1:12" ht="15">
      <c r="A98" s="84" t="s">
        <v>2134</v>
      </c>
      <c r="B98" s="84" t="s">
        <v>2081</v>
      </c>
      <c r="C98" s="84">
        <v>3</v>
      </c>
      <c r="D98" s="122">
        <v>0.003090017148773422</v>
      </c>
      <c r="E98" s="122">
        <v>2.3427515672308834</v>
      </c>
      <c r="F98" s="84" t="s">
        <v>2244</v>
      </c>
      <c r="G98" s="84" t="b">
        <v>0</v>
      </c>
      <c r="H98" s="84" t="b">
        <v>0</v>
      </c>
      <c r="I98" s="84" t="b">
        <v>0</v>
      </c>
      <c r="J98" s="84" t="b">
        <v>0</v>
      </c>
      <c r="K98" s="84" t="b">
        <v>0</v>
      </c>
      <c r="L98" s="84" t="b">
        <v>0</v>
      </c>
    </row>
    <row r="99" spans="1:12" ht="15">
      <c r="A99" s="84" t="s">
        <v>2081</v>
      </c>
      <c r="B99" s="84" t="s">
        <v>2135</v>
      </c>
      <c r="C99" s="84">
        <v>3</v>
      </c>
      <c r="D99" s="122">
        <v>0.003090017148773422</v>
      </c>
      <c r="E99" s="122">
        <v>2.3427515672308834</v>
      </c>
      <c r="F99" s="84" t="s">
        <v>2244</v>
      </c>
      <c r="G99" s="84" t="b">
        <v>0</v>
      </c>
      <c r="H99" s="84" t="b">
        <v>0</v>
      </c>
      <c r="I99" s="84" t="b">
        <v>0</v>
      </c>
      <c r="J99" s="84" t="b">
        <v>0</v>
      </c>
      <c r="K99" s="84" t="b">
        <v>0</v>
      </c>
      <c r="L99" s="84" t="b">
        <v>0</v>
      </c>
    </row>
    <row r="100" spans="1:12" ht="15">
      <c r="A100" s="84" t="s">
        <v>2135</v>
      </c>
      <c r="B100" s="84" t="s">
        <v>2136</v>
      </c>
      <c r="C100" s="84">
        <v>3</v>
      </c>
      <c r="D100" s="122">
        <v>0.003090017148773422</v>
      </c>
      <c r="E100" s="122">
        <v>2.6437815628948647</v>
      </c>
      <c r="F100" s="84" t="s">
        <v>2244</v>
      </c>
      <c r="G100" s="84" t="b">
        <v>0</v>
      </c>
      <c r="H100" s="84" t="b">
        <v>0</v>
      </c>
      <c r="I100" s="84" t="b">
        <v>0</v>
      </c>
      <c r="J100" s="84" t="b">
        <v>0</v>
      </c>
      <c r="K100" s="84" t="b">
        <v>0</v>
      </c>
      <c r="L100" s="84" t="b">
        <v>0</v>
      </c>
    </row>
    <row r="101" spans="1:12" ht="15">
      <c r="A101" s="84" t="s">
        <v>2136</v>
      </c>
      <c r="B101" s="84" t="s">
        <v>2137</v>
      </c>
      <c r="C101" s="84">
        <v>3</v>
      </c>
      <c r="D101" s="122">
        <v>0.003090017148773422</v>
      </c>
      <c r="E101" s="122">
        <v>2.6437815628948647</v>
      </c>
      <c r="F101" s="84" t="s">
        <v>2244</v>
      </c>
      <c r="G101" s="84" t="b">
        <v>0</v>
      </c>
      <c r="H101" s="84" t="b">
        <v>0</v>
      </c>
      <c r="I101" s="84" t="b">
        <v>0</v>
      </c>
      <c r="J101" s="84" t="b">
        <v>0</v>
      </c>
      <c r="K101" s="84" t="b">
        <v>0</v>
      </c>
      <c r="L101" s="84" t="b">
        <v>0</v>
      </c>
    </row>
    <row r="102" spans="1:12" ht="15">
      <c r="A102" s="84" t="s">
        <v>2137</v>
      </c>
      <c r="B102" s="84" t="s">
        <v>2138</v>
      </c>
      <c r="C102" s="84">
        <v>3</v>
      </c>
      <c r="D102" s="122">
        <v>0.003090017148773422</v>
      </c>
      <c r="E102" s="122">
        <v>2.6437815628948647</v>
      </c>
      <c r="F102" s="84" t="s">
        <v>2244</v>
      </c>
      <c r="G102" s="84" t="b">
        <v>0</v>
      </c>
      <c r="H102" s="84" t="b">
        <v>0</v>
      </c>
      <c r="I102" s="84" t="b">
        <v>0</v>
      </c>
      <c r="J102" s="84" t="b">
        <v>0</v>
      </c>
      <c r="K102" s="84" t="b">
        <v>0</v>
      </c>
      <c r="L102" s="84" t="b">
        <v>0</v>
      </c>
    </row>
    <row r="103" spans="1:12" ht="15">
      <c r="A103" s="84" t="s">
        <v>2138</v>
      </c>
      <c r="B103" s="84" t="s">
        <v>2081</v>
      </c>
      <c r="C103" s="84">
        <v>3</v>
      </c>
      <c r="D103" s="122">
        <v>0.003090017148773422</v>
      </c>
      <c r="E103" s="122">
        <v>2.3427515672308834</v>
      </c>
      <c r="F103" s="84" t="s">
        <v>2244</v>
      </c>
      <c r="G103" s="84" t="b">
        <v>0</v>
      </c>
      <c r="H103" s="84" t="b">
        <v>0</v>
      </c>
      <c r="I103" s="84" t="b">
        <v>0</v>
      </c>
      <c r="J103" s="84" t="b">
        <v>0</v>
      </c>
      <c r="K103" s="84" t="b">
        <v>0</v>
      </c>
      <c r="L103" s="84" t="b">
        <v>0</v>
      </c>
    </row>
    <row r="104" spans="1:12" ht="15">
      <c r="A104" s="84" t="s">
        <v>2081</v>
      </c>
      <c r="B104" s="84" t="s">
        <v>1671</v>
      </c>
      <c r="C104" s="84">
        <v>3</v>
      </c>
      <c r="D104" s="122">
        <v>0.003090017148773422</v>
      </c>
      <c r="E104" s="122">
        <v>1.8656303125112212</v>
      </c>
      <c r="F104" s="84" t="s">
        <v>2244</v>
      </c>
      <c r="G104" s="84" t="b">
        <v>0</v>
      </c>
      <c r="H104" s="84" t="b">
        <v>0</v>
      </c>
      <c r="I104" s="84" t="b">
        <v>0</v>
      </c>
      <c r="J104" s="84" t="b">
        <v>0</v>
      </c>
      <c r="K104" s="84" t="b">
        <v>0</v>
      </c>
      <c r="L104" s="84" t="b">
        <v>0</v>
      </c>
    </row>
    <row r="105" spans="1:12" ht="15">
      <c r="A105" s="84" t="s">
        <v>2082</v>
      </c>
      <c r="B105" s="84" t="s">
        <v>2139</v>
      </c>
      <c r="C105" s="84">
        <v>2</v>
      </c>
      <c r="D105" s="122">
        <v>0.0023106751464738798</v>
      </c>
      <c r="E105" s="122">
        <v>2.4219328132785085</v>
      </c>
      <c r="F105" s="84" t="s">
        <v>2244</v>
      </c>
      <c r="G105" s="84" t="b">
        <v>0</v>
      </c>
      <c r="H105" s="84" t="b">
        <v>0</v>
      </c>
      <c r="I105" s="84" t="b">
        <v>0</v>
      </c>
      <c r="J105" s="84" t="b">
        <v>0</v>
      </c>
      <c r="K105" s="84" t="b">
        <v>0</v>
      </c>
      <c r="L105" s="84" t="b">
        <v>0</v>
      </c>
    </row>
    <row r="106" spans="1:12" ht="15">
      <c r="A106" s="84" t="s">
        <v>2139</v>
      </c>
      <c r="B106" s="84" t="s">
        <v>2140</v>
      </c>
      <c r="C106" s="84">
        <v>2</v>
      </c>
      <c r="D106" s="122">
        <v>0.0023106751464738798</v>
      </c>
      <c r="E106" s="122">
        <v>2.819872821950546</v>
      </c>
      <c r="F106" s="84" t="s">
        <v>2244</v>
      </c>
      <c r="G106" s="84" t="b">
        <v>0</v>
      </c>
      <c r="H106" s="84" t="b">
        <v>0</v>
      </c>
      <c r="I106" s="84" t="b">
        <v>0</v>
      </c>
      <c r="J106" s="84" t="b">
        <v>0</v>
      </c>
      <c r="K106" s="84" t="b">
        <v>0</v>
      </c>
      <c r="L106" s="84" t="b">
        <v>0</v>
      </c>
    </row>
    <row r="107" spans="1:12" ht="15">
      <c r="A107" s="84" t="s">
        <v>2140</v>
      </c>
      <c r="B107" s="84" t="s">
        <v>2083</v>
      </c>
      <c r="C107" s="84">
        <v>2</v>
      </c>
      <c r="D107" s="122">
        <v>0.0023106751464738798</v>
      </c>
      <c r="E107" s="122">
        <v>2.4219328132785085</v>
      </c>
      <c r="F107" s="84" t="s">
        <v>2244</v>
      </c>
      <c r="G107" s="84" t="b">
        <v>0</v>
      </c>
      <c r="H107" s="84" t="b">
        <v>0</v>
      </c>
      <c r="I107" s="84" t="b">
        <v>0</v>
      </c>
      <c r="J107" s="84" t="b">
        <v>0</v>
      </c>
      <c r="K107" s="84" t="b">
        <v>0</v>
      </c>
      <c r="L107" s="84" t="b">
        <v>0</v>
      </c>
    </row>
    <row r="108" spans="1:12" ht="15">
      <c r="A108" s="84" t="s">
        <v>2083</v>
      </c>
      <c r="B108" s="84" t="s">
        <v>2141</v>
      </c>
      <c r="C108" s="84">
        <v>2</v>
      </c>
      <c r="D108" s="122">
        <v>0.0023106751464738798</v>
      </c>
      <c r="E108" s="122">
        <v>2.4219328132785085</v>
      </c>
      <c r="F108" s="84" t="s">
        <v>2244</v>
      </c>
      <c r="G108" s="84" t="b">
        <v>0</v>
      </c>
      <c r="H108" s="84" t="b">
        <v>0</v>
      </c>
      <c r="I108" s="84" t="b">
        <v>0</v>
      </c>
      <c r="J108" s="84" t="b">
        <v>0</v>
      </c>
      <c r="K108" s="84" t="b">
        <v>0</v>
      </c>
      <c r="L108" s="84" t="b">
        <v>0</v>
      </c>
    </row>
    <row r="109" spans="1:12" ht="15">
      <c r="A109" s="84" t="s">
        <v>2141</v>
      </c>
      <c r="B109" s="84" t="s">
        <v>2142</v>
      </c>
      <c r="C109" s="84">
        <v>2</v>
      </c>
      <c r="D109" s="122">
        <v>0.0023106751464738798</v>
      </c>
      <c r="E109" s="122">
        <v>2.819872821950546</v>
      </c>
      <c r="F109" s="84" t="s">
        <v>2244</v>
      </c>
      <c r="G109" s="84" t="b">
        <v>0</v>
      </c>
      <c r="H109" s="84" t="b">
        <v>0</v>
      </c>
      <c r="I109" s="84" t="b">
        <v>0</v>
      </c>
      <c r="J109" s="84" t="b">
        <v>0</v>
      </c>
      <c r="K109" s="84" t="b">
        <v>0</v>
      </c>
      <c r="L109" s="84" t="b">
        <v>0</v>
      </c>
    </row>
    <row r="110" spans="1:12" ht="15">
      <c r="A110" s="84" t="s">
        <v>2142</v>
      </c>
      <c r="B110" s="84" t="s">
        <v>2143</v>
      </c>
      <c r="C110" s="84">
        <v>2</v>
      </c>
      <c r="D110" s="122">
        <v>0.0023106751464738798</v>
      </c>
      <c r="E110" s="122">
        <v>2.819872821950546</v>
      </c>
      <c r="F110" s="84" t="s">
        <v>2244</v>
      </c>
      <c r="G110" s="84" t="b">
        <v>0</v>
      </c>
      <c r="H110" s="84" t="b">
        <v>0</v>
      </c>
      <c r="I110" s="84" t="b">
        <v>0</v>
      </c>
      <c r="J110" s="84" t="b">
        <v>0</v>
      </c>
      <c r="K110" s="84" t="b">
        <v>0</v>
      </c>
      <c r="L110" s="84" t="b">
        <v>0</v>
      </c>
    </row>
    <row r="111" spans="1:12" ht="15">
      <c r="A111" s="84" t="s">
        <v>2143</v>
      </c>
      <c r="B111" s="84" t="s">
        <v>2144</v>
      </c>
      <c r="C111" s="84">
        <v>2</v>
      </c>
      <c r="D111" s="122">
        <v>0.0023106751464738798</v>
      </c>
      <c r="E111" s="122">
        <v>2.819872821950546</v>
      </c>
      <c r="F111" s="84" t="s">
        <v>2244</v>
      </c>
      <c r="G111" s="84" t="b">
        <v>0</v>
      </c>
      <c r="H111" s="84" t="b">
        <v>0</v>
      </c>
      <c r="I111" s="84" t="b">
        <v>0</v>
      </c>
      <c r="J111" s="84" t="b">
        <v>0</v>
      </c>
      <c r="K111" s="84" t="b">
        <v>0</v>
      </c>
      <c r="L111" s="84" t="b">
        <v>0</v>
      </c>
    </row>
    <row r="112" spans="1:12" ht="15">
      <c r="A112" s="84" t="s">
        <v>2144</v>
      </c>
      <c r="B112" s="84" t="s">
        <v>2145</v>
      </c>
      <c r="C112" s="84">
        <v>2</v>
      </c>
      <c r="D112" s="122">
        <v>0.0023106751464738798</v>
      </c>
      <c r="E112" s="122">
        <v>2.819872821950546</v>
      </c>
      <c r="F112" s="84" t="s">
        <v>2244</v>
      </c>
      <c r="G112" s="84" t="b">
        <v>0</v>
      </c>
      <c r="H112" s="84" t="b">
        <v>0</v>
      </c>
      <c r="I112" s="84" t="b">
        <v>0</v>
      </c>
      <c r="J112" s="84" t="b">
        <v>0</v>
      </c>
      <c r="K112" s="84" t="b">
        <v>0</v>
      </c>
      <c r="L112" s="84" t="b">
        <v>0</v>
      </c>
    </row>
    <row r="113" spans="1:12" ht="15">
      <c r="A113" s="84" t="s">
        <v>2145</v>
      </c>
      <c r="B113" s="84" t="s">
        <v>1668</v>
      </c>
      <c r="C113" s="84">
        <v>2</v>
      </c>
      <c r="D113" s="122">
        <v>0.0023106751464738798</v>
      </c>
      <c r="E113" s="122">
        <v>1.2948280149137008</v>
      </c>
      <c r="F113" s="84" t="s">
        <v>2244</v>
      </c>
      <c r="G113" s="84" t="b">
        <v>0</v>
      </c>
      <c r="H113" s="84" t="b">
        <v>0</v>
      </c>
      <c r="I113" s="84" t="b">
        <v>0</v>
      </c>
      <c r="J113" s="84" t="b">
        <v>0</v>
      </c>
      <c r="K113" s="84" t="b">
        <v>0</v>
      </c>
      <c r="L113" s="84" t="b">
        <v>0</v>
      </c>
    </row>
    <row r="114" spans="1:12" ht="15">
      <c r="A114" s="84" t="s">
        <v>1668</v>
      </c>
      <c r="B114" s="84" t="s">
        <v>2146</v>
      </c>
      <c r="C114" s="84">
        <v>2</v>
      </c>
      <c r="D114" s="122">
        <v>0.0023106751464738798</v>
      </c>
      <c r="E114" s="122">
        <v>1.3885090577915586</v>
      </c>
      <c r="F114" s="84" t="s">
        <v>2244</v>
      </c>
      <c r="G114" s="84" t="b">
        <v>0</v>
      </c>
      <c r="H114" s="84" t="b">
        <v>0</v>
      </c>
      <c r="I114" s="84" t="b">
        <v>0</v>
      </c>
      <c r="J114" s="84" t="b">
        <v>0</v>
      </c>
      <c r="K114" s="84" t="b">
        <v>0</v>
      </c>
      <c r="L114" s="84" t="b">
        <v>0</v>
      </c>
    </row>
    <row r="115" spans="1:12" ht="15">
      <c r="A115" s="84" t="s">
        <v>2146</v>
      </c>
      <c r="B115" s="84" t="s">
        <v>2147</v>
      </c>
      <c r="C115" s="84">
        <v>2</v>
      </c>
      <c r="D115" s="122">
        <v>0.0023106751464738798</v>
      </c>
      <c r="E115" s="122">
        <v>2.819872821950546</v>
      </c>
      <c r="F115" s="84" t="s">
        <v>2244</v>
      </c>
      <c r="G115" s="84" t="b">
        <v>0</v>
      </c>
      <c r="H115" s="84" t="b">
        <v>0</v>
      </c>
      <c r="I115" s="84" t="b">
        <v>0</v>
      </c>
      <c r="J115" s="84" t="b">
        <v>0</v>
      </c>
      <c r="K115" s="84" t="b">
        <v>0</v>
      </c>
      <c r="L115" s="84" t="b">
        <v>0</v>
      </c>
    </row>
    <row r="116" spans="1:12" ht="15">
      <c r="A116" s="84" t="s">
        <v>2147</v>
      </c>
      <c r="B116" s="84" t="s">
        <v>2148</v>
      </c>
      <c r="C116" s="84">
        <v>2</v>
      </c>
      <c r="D116" s="122">
        <v>0.0023106751464738798</v>
      </c>
      <c r="E116" s="122">
        <v>2.819872821950546</v>
      </c>
      <c r="F116" s="84" t="s">
        <v>2244</v>
      </c>
      <c r="G116" s="84" t="b">
        <v>0</v>
      </c>
      <c r="H116" s="84" t="b">
        <v>0</v>
      </c>
      <c r="I116" s="84" t="b">
        <v>0</v>
      </c>
      <c r="J116" s="84" t="b">
        <v>0</v>
      </c>
      <c r="K116" s="84" t="b">
        <v>0</v>
      </c>
      <c r="L116" s="84" t="b">
        <v>0</v>
      </c>
    </row>
    <row r="117" spans="1:12" ht="15">
      <c r="A117" s="84" t="s">
        <v>2148</v>
      </c>
      <c r="B117" s="84" t="s">
        <v>2149</v>
      </c>
      <c r="C117" s="84">
        <v>2</v>
      </c>
      <c r="D117" s="122">
        <v>0.0023106751464738798</v>
      </c>
      <c r="E117" s="122">
        <v>2.819872821950546</v>
      </c>
      <c r="F117" s="84" t="s">
        <v>2244</v>
      </c>
      <c r="G117" s="84" t="b">
        <v>0</v>
      </c>
      <c r="H117" s="84" t="b">
        <v>0</v>
      </c>
      <c r="I117" s="84" t="b">
        <v>0</v>
      </c>
      <c r="J117" s="84" t="b">
        <v>0</v>
      </c>
      <c r="K117" s="84" t="b">
        <v>0</v>
      </c>
      <c r="L117" s="84" t="b">
        <v>0</v>
      </c>
    </row>
    <row r="118" spans="1:12" ht="15">
      <c r="A118" s="84" t="s">
        <v>2085</v>
      </c>
      <c r="B118" s="84" t="s">
        <v>2085</v>
      </c>
      <c r="C118" s="84">
        <v>2</v>
      </c>
      <c r="D118" s="122">
        <v>0.0027391875958176254</v>
      </c>
      <c r="E118" s="122">
        <v>2.3427515672308834</v>
      </c>
      <c r="F118" s="84" t="s">
        <v>2244</v>
      </c>
      <c r="G118" s="84" t="b">
        <v>0</v>
      </c>
      <c r="H118" s="84" t="b">
        <v>0</v>
      </c>
      <c r="I118" s="84" t="b">
        <v>0</v>
      </c>
      <c r="J118" s="84" t="b">
        <v>0</v>
      </c>
      <c r="K118" s="84" t="b">
        <v>0</v>
      </c>
      <c r="L118" s="84" t="b">
        <v>0</v>
      </c>
    </row>
    <row r="119" spans="1:12" ht="15">
      <c r="A119" s="84" t="s">
        <v>2152</v>
      </c>
      <c r="B119" s="84" t="s">
        <v>2153</v>
      </c>
      <c r="C119" s="84">
        <v>2</v>
      </c>
      <c r="D119" s="122">
        <v>0.0023106751464738798</v>
      </c>
      <c r="E119" s="122">
        <v>2.819872821950546</v>
      </c>
      <c r="F119" s="84" t="s">
        <v>2244</v>
      </c>
      <c r="G119" s="84" t="b">
        <v>0</v>
      </c>
      <c r="H119" s="84" t="b">
        <v>0</v>
      </c>
      <c r="I119" s="84" t="b">
        <v>0</v>
      </c>
      <c r="J119" s="84" t="b">
        <v>0</v>
      </c>
      <c r="K119" s="84" t="b">
        <v>0</v>
      </c>
      <c r="L119" s="84" t="b">
        <v>0</v>
      </c>
    </row>
    <row r="120" spans="1:12" ht="15">
      <c r="A120" s="84" t="s">
        <v>2153</v>
      </c>
      <c r="B120" s="84" t="s">
        <v>2154</v>
      </c>
      <c r="C120" s="84">
        <v>2</v>
      </c>
      <c r="D120" s="122">
        <v>0.0023106751464738798</v>
      </c>
      <c r="E120" s="122">
        <v>2.819872821950546</v>
      </c>
      <c r="F120" s="84" t="s">
        <v>2244</v>
      </c>
      <c r="G120" s="84" t="b">
        <v>0</v>
      </c>
      <c r="H120" s="84" t="b">
        <v>0</v>
      </c>
      <c r="I120" s="84" t="b">
        <v>0</v>
      </c>
      <c r="J120" s="84" t="b">
        <v>0</v>
      </c>
      <c r="K120" s="84" t="b">
        <v>0</v>
      </c>
      <c r="L120" s="84" t="b">
        <v>0</v>
      </c>
    </row>
    <row r="121" spans="1:12" ht="15">
      <c r="A121" s="84" t="s">
        <v>2154</v>
      </c>
      <c r="B121" s="84" t="s">
        <v>1678</v>
      </c>
      <c r="C121" s="84">
        <v>2</v>
      </c>
      <c r="D121" s="122">
        <v>0.0023106751464738798</v>
      </c>
      <c r="E121" s="122">
        <v>2.6437815628948647</v>
      </c>
      <c r="F121" s="84" t="s">
        <v>2244</v>
      </c>
      <c r="G121" s="84" t="b">
        <v>0</v>
      </c>
      <c r="H121" s="84" t="b">
        <v>0</v>
      </c>
      <c r="I121" s="84" t="b">
        <v>0</v>
      </c>
      <c r="J121" s="84" t="b">
        <v>0</v>
      </c>
      <c r="K121" s="84" t="b">
        <v>0</v>
      </c>
      <c r="L121" s="84" t="b">
        <v>0</v>
      </c>
    </row>
    <row r="122" spans="1:12" ht="15">
      <c r="A122" s="84" t="s">
        <v>2095</v>
      </c>
      <c r="B122" s="84" t="s">
        <v>2155</v>
      </c>
      <c r="C122" s="84">
        <v>2</v>
      </c>
      <c r="D122" s="122">
        <v>0.0023106751464738798</v>
      </c>
      <c r="E122" s="122">
        <v>2.6437815628948647</v>
      </c>
      <c r="F122" s="84" t="s">
        <v>2244</v>
      </c>
      <c r="G122" s="84" t="b">
        <v>0</v>
      </c>
      <c r="H122" s="84" t="b">
        <v>0</v>
      </c>
      <c r="I122" s="84" t="b">
        <v>0</v>
      </c>
      <c r="J122" s="84" t="b">
        <v>0</v>
      </c>
      <c r="K122" s="84" t="b">
        <v>0</v>
      </c>
      <c r="L122" s="84" t="b">
        <v>0</v>
      </c>
    </row>
    <row r="123" spans="1:12" ht="15">
      <c r="A123" s="84" t="s">
        <v>2155</v>
      </c>
      <c r="B123" s="84" t="s">
        <v>2088</v>
      </c>
      <c r="C123" s="84">
        <v>2</v>
      </c>
      <c r="D123" s="122">
        <v>0.0023106751464738798</v>
      </c>
      <c r="E123" s="122">
        <v>2.5188428262865648</v>
      </c>
      <c r="F123" s="84" t="s">
        <v>2244</v>
      </c>
      <c r="G123" s="84" t="b">
        <v>0</v>
      </c>
      <c r="H123" s="84" t="b">
        <v>0</v>
      </c>
      <c r="I123" s="84" t="b">
        <v>0</v>
      </c>
      <c r="J123" s="84" t="b">
        <v>0</v>
      </c>
      <c r="K123" s="84" t="b">
        <v>0</v>
      </c>
      <c r="L123" s="84" t="b">
        <v>0</v>
      </c>
    </row>
    <row r="124" spans="1:12" ht="15">
      <c r="A124" s="84" t="s">
        <v>2088</v>
      </c>
      <c r="B124" s="84" t="s">
        <v>2096</v>
      </c>
      <c r="C124" s="84">
        <v>2</v>
      </c>
      <c r="D124" s="122">
        <v>0.0023106751464738798</v>
      </c>
      <c r="E124" s="122">
        <v>2.3427515672308834</v>
      </c>
      <c r="F124" s="84" t="s">
        <v>2244</v>
      </c>
      <c r="G124" s="84" t="b">
        <v>0</v>
      </c>
      <c r="H124" s="84" t="b">
        <v>0</v>
      </c>
      <c r="I124" s="84" t="b">
        <v>0</v>
      </c>
      <c r="J124" s="84" t="b">
        <v>0</v>
      </c>
      <c r="K124" s="84" t="b">
        <v>0</v>
      </c>
      <c r="L124" s="84" t="b">
        <v>0</v>
      </c>
    </row>
    <row r="125" spans="1:12" ht="15">
      <c r="A125" s="84" t="s">
        <v>2158</v>
      </c>
      <c r="B125" s="84" t="s">
        <v>2159</v>
      </c>
      <c r="C125" s="84">
        <v>2</v>
      </c>
      <c r="D125" s="122">
        <v>0.0023106751464738798</v>
      </c>
      <c r="E125" s="122">
        <v>2.819872821950546</v>
      </c>
      <c r="F125" s="84" t="s">
        <v>2244</v>
      </c>
      <c r="G125" s="84" t="b">
        <v>0</v>
      </c>
      <c r="H125" s="84" t="b">
        <v>0</v>
      </c>
      <c r="I125" s="84" t="b">
        <v>0</v>
      </c>
      <c r="J125" s="84" t="b">
        <v>0</v>
      </c>
      <c r="K125" s="84" t="b">
        <v>0</v>
      </c>
      <c r="L125" s="84" t="b">
        <v>0</v>
      </c>
    </row>
    <row r="126" spans="1:12" ht="15">
      <c r="A126" s="84" t="s">
        <v>2159</v>
      </c>
      <c r="B126" s="84" t="s">
        <v>2084</v>
      </c>
      <c r="C126" s="84">
        <v>2</v>
      </c>
      <c r="D126" s="122">
        <v>0.0023106751464738798</v>
      </c>
      <c r="E126" s="122">
        <v>2.4219328132785085</v>
      </c>
      <c r="F126" s="84" t="s">
        <v>2244</v>
      </c>
      <c r="G126" s="84" t="b">
        <v>0</v>
      </c>
      <c r="H126" s="84" t="b">
        <v>0</v>
      </c>
      <c r="I126" s="84" t="b">
        <v>0</v>
      </c>
      <c r="J126" s="84" t="b">
        <v>0</v>
      </c>
      <c r="K126" s="84" t="b">
        <v>0</v>
      </c>
      <c r="L126" s="84" t="b">
        <v>0</v>
      </c>
    </row>
    <row r="127" spans="1:12" ht="15">
      <c r="A127" s="84" t="s">
        <v>2084</v>
      </c>
      <c r="B127" s="84" t="s">
        <v>2160</v>
      </c>
      <c r="C127" s="84">
        <v>2</v>
      </c>
      <c r="D127" s="122">
        <v>0.0023106751464738798</v>
      </c>
      <c r="E127" s="122">
        <v>2.4219328132785085</v>
      </c>
      <c r="F127" s="84" t="s">
        <v>2244</v>
      </c>
      <c r="G127" s="84" t="b">
        <v>0</v>
      </c>
      <c r="H127" s="84" t="b">
        <v>0</v>
      </c>
      <c r="I127" s="84" t="b">
        <v>0</v>
      </c>
      <c r="J127" s="84" t="b">
        <v>0</v>
      </c>
      <c r="K127" s="84" t="b">
        <v>0</v>
      </c>
      <c r="L127" s="84" t="b">
        <v>0</v>
      </c>
    </row>
    <row r="128" spans="1:12" ht="15">
      <c r="A128" s="84" t="s">
        <v>2160</v>
      </c>
      <c r="B128" s="84" t="s">
        <v>2108</v>
      </c>
      <c r="C128" s="84">
        <v>2</v>
      </c>
      <c r="D128" s="122">
        <v>0.0023106751464738798</v>
      </c>
      <c r="E128" s="122">
        <v>2.6437815628948647</v>
      </c>
      <c r="F128" s="84" t="s">
        <v>2244</v>
      </c>
      <c r="G128" s="84" t="b">
        <v>0</v>
      </c>
      <c r="H128" s="84" t="b">
        <v>0</v>
      </c>
      <c r="I128" s="84" t="b">
        <v>0</v>
      </c>
      <c r="J128" s="84" t="b">
        <v>0</v>
      </c>
      <c r="K128" s="84" t="b">
        <v>0</v>
      </c>
      <c r="L128" s="84" t="b">
        <v>0</v>
      </c>
    </row>
    <row r="129" spans="1:12" ht="15">
      <c r="A129" s="84" t="s">
        <v>2108</v>
      </c>
      <c r="B129" s="84" t="s">
        <v>2161</v>
      </c>
      <c r="C129" s="84">
        <v>2</v>
      </c>
      <c r="D129" s="122">
        <v>0.0023106751464738798</v>
      </c>
      <c r="E129" s="122">
        <v>2.6437815628948647</v>
      </c>
      <c r="F129" s="84" t="s">
        <v>2244</v>
      </c>
      <c r="G129" s="84" t="b">
        <v>0</v>
      </c>
      <c r="H129" s="84" t="b">
        <v>0</v>
      </c>
      <c r="I129" s="84" t="b">
        <v>0</v>
      </c>
      <c r="J129" s="84" t="b">
        <v>0</v>
      </c>
      <c r="K129" s="84" t="b">
        <v>0</v>
      </c>
      <c r="L129" s="84" t="b">
        <v>0</v>
      </c>
    </row>
    <row r="130" spans="1:12" ht="15">
      <c r="A130" s="84" t="s">
        <v>2161</v>
      </c>
      <c r="B130" s="84" t="s">
        <v>2162</v>
      </c>
      <c r="C130" s="84">
        <v>2</v>
      </c>
      <c r="D130" s="122">
        <v>0.0023106751464738798</v>
      </c>
      <c r="E130" s="122">
        <v>2.819872821950546</v>
      </c>
      <c r="F130" s="84" t="s">
        <v>2244</v>
      </c>
      <c r="G130" s="84" t="b">
        <v>0</v>
      </c>
      <c r="H130" s="84" t="b">
        <v>0</v>
      </c>
      <c r="I130" s="84" t="b">
        <v>0</v>
      </c>
      <c r="J130" s="84" t="b">
        <v>0</v>
      </c>
      <c r="K130" s="84" t="b">
        <v>0</v>
      </c>
      <c r="L130" s="84" t="b">
        <v>0</v>
      </c>
    </row>
    <row r="131" spans="1:12" ht="15">
      <c r="A131" s="84" t="s">
        <v>2162</v>
      </c>
      <c r="B131" s="84" t="s">
        <v>2163</v>
      </c>
      <c r="C131" s="84">
        <v>2</v>
      </c>
      <c r="D131" s="122">
        <v>0.0023106751464738798</v>
      </c>
      <c r="E131" s="122">
        <v>2.819872821950546</v>
      </c>
      <c r="F131" s="84" t="s">
        <v>2244</v>
      </c>
      <c r="G131" s="84" t="b">
        <v>0</v>
      </c>
      <c r="H131" s="84" t="b">
        <v>0</v>
      </c>
      <c r="I131" s="84" t="b">
        <v>0</v>
      </c>
      <c r="J131" s="84" t="b">
        <v>0</v>
      </c>
      <c r="K131" s="84" t="b">
        <v>0</v>
      </c>
      <c r="L131" s="84" t="b">
        <v>0</v>
      </c>
    </row>
    <row r="132" spans="1:12" ht="15">
      <c r="A132" s="84" t="s">
        <v>2163</v>
      </c>
      <c r="B132" s="84" t="s">
        <v>2164</v>
      </c>
      <c r="C132" s="84">
        <v>2</v>
      </c>
      <c r="D132" s="122">
        <v>0.0023106751464738798</v>
      </c>
      <c r="E132" s="122">
        <v>2.819872821950546</v>
      </c>
      <c r="F132" s="84" t="s">
        <v>2244</v>
      </c>
      <c r="G132" s="84" t="b">
        <v>0</v>
      </c>
      <c r="H132" s="84" t="b">
        <v>0</v>
      </c>
      <c r="I132" s="84" t="b">
        <v>0</v>
      </c>
      <c r="J132" s="84" t="b">
        <v>0</v>
      </c>
      <c r="K132" s="84" t="b">
        <v>0</v>
      </c>
      <c r="L132" s="84" t="b">
        <v>0</v>
      </c>
    </row>
    <row r="133" spans="1:12" ht="15">
      <c r="A133" s="84" t="s">
        <v>2164</v>
      </c>
      <c r="B133" s="84" t="s">
        <v>2084</v>
      </c>
      <c r="C133" s="84">
        <v>2</v>
      </c>
      <c r="D133" s="122">
        <v>0.0023106751464738798</v>
      </c>
      <c r="E133" s="122">
        <v>2.4219328132785085</v>
      </c>
      <c r="F133" s="84" t="s">
        <v>2244</v>
      </c>
      <c r="G133" s="84" t="b">
        <v>0</v>
      </c>
      <c r="H133" s="84" t="b">
        <v>0</v>
      </c>
      <c r="I133" s="84" t="b">
        <v>0</v>
      </c>
      <c r="J133" s="84" t="b">
        <v>0</v>
      </c>
      <c r="K133" s="84" t="b">
        <v>0</v>
      </c>
      <c r="L133" s="84" t="b">
        <v>0</v>
      </c>
    </row>
    <row r="134" spans="1:12" ht="15">
      <c r="A134" s="84" t="s">
        <v>2084</v>
      </c>
      <c r="B134" s="84" t="s">
        <v>2165</v>
      </c>
      <c r="C134" s="84">
        <v>2</v>
      </c>
      <c r="D134" s="122">
        <v>0.0023106751464738798</v>
      </c>
      <c r="E134" s="122">
        <v>2.4219328132785085</v>
      </c>
      <c r="F134" s="84" t="s">
        <v>2244</v>
      </c>
      <c r="G134" s="84" t="b">
        <v>0</v>
      </c>
      <c r="H134" s="84" t="b">
        <v>0</v>
      </c>
      <c r="I134" s="84" t="b">
        <v>0</v>
      </c>
      <c r="J134" s="84" t="b">
        <v>0</v>
      </c>
      <c r="K134" s="84" t="b">
        <v>0</v>
      </c>
      <c r="L134" s="84" t="b">
        <v>0</v>
      </c>
    </row>
    <row r="135" spans="1:12" ht="15">
      <c r="A135" s="84" t="s">
        <v>2165</v>
      </c>
      <c r="B135" s="84" t="s">
        <v>2166</v>
      </c>
      <c r="C135" s="84">
        <v>2</v>
      </c>
      <c r="D135" s="122">
        <v>0.0023106751464738798</v>
      </c>
      <c r="E135" s="122">
        <v>2.819872821950546</v>
      </c>
      <c r="F135" s="84" t="s">
        <v>2244</v>
      </c>
      <c r="G135" s="84" t="b">
        <v>0</v>
      </c>
      <c r="H135" s="84" t="b">
        <v>0</v>
      </c>
      <c r="I135" s="84" t="b">
        <v>0</v>
      </c>
      <c r="J135" s="84" t="b">
        <v>0</v>
      </c>
      <c r="K135" s="84" t="b">
        <v>0</v>
      </c>
      <c r="L135" s="84" t="b">
        <v>0</v>
      </c>
    </row>
    <row r="136" spans="1:12" ht="15">
      <c r="A136" s="84" t="s">
        <v>2166</v>
      </c>
      <c r="B136" s="84" t="s">
        <v>2167</v>
      </c>
      <c r="C136" s="84">
        <v>2</v>
      </c>
      <c r="D136" s="122">
        <v>0.0023106751464738798</v>
      </c>
      <c r="E136" s="122">
        <v>2.819872821950546</v>
      </c>
      <c r="F136" s="84" t="s">
        <v>2244</v>
      </c>
      <c r="G136" s="84" t="b">
        <v>0</v>
      </c>
      <c r="H136" s="84" t="b">
        <v>0</v>
      </c>
      <c r="I136" s="84" t="b">
        <v>0</v>
      </c>
      <c r="J136" s="84" t="b">
        <v>0</v>
      </c>
      <c r="K136" s="84" t="b">
        <v>0</v>
      </c>
      <c r="L136" s="84" t="b">
        <v>0</v>
      </c>
    </row>
    <row r="137" spans="1:12" ht="15">
      <c r="A137" s="84" t="s">
        <v>2167</v>
      </c>
      <c r="B137" s="84" t="s">
        <v>2168</v>
      </c>
      <c r="C137" s="84">
        <v>2</v>
      </c>
      <c r="D137" s="122">
        <v>0.0023106751464738798</v>
      </c>
      <c r="E137" s="122">
        <v>2.819872821950546</v>
      </c>
      <c r="F137" s="84" t="s">
        <v>2244</v>
      </c>
      <c r="G137" s="84" t="b">
        <v>0</v>
      </c>
      <c r="H137" s="84" t="b">
        <v>0</v>
      </c>
      <c r="I137" s="84" t="b">
        <v>0</v>
      </c>
      <c r="J137" s="84" t="b">
        <v>0</v>
      </c>
      <c r="K137" s="84" t="b">
        <v>0</v>
      </c>
      <c r="L137" s="84" t="b">
        <v>0</v>
      </c>
    </row>
    <row r="138" spans="1:12" ht="15">
      <c r="A138" s="84" t="s">
        <v>2168</v>
      </c>
      <c r="B138" s="84" t="s">
        <v>1668</v>
      </c>
      <c r="C138" s="84">
        <v>2</v>
      </c>
      <c r="D138" s="122">
        <v>0.0023106751464738798</v>
      </c>
      <c r="E138" s="122">
        <v>1.2948280149137008</v>
      </c>
      <c r="F138" s="84" t="s">
        <v>2244</v>
      </c>
      <c r="G138" s="84" t="b">
        <v>0</v>
      </c>
      <c r="H138" s="84" t="b">
        <v>0</v>
      </c>
      <c r="I138" s="84" t="b">
        <v>0</v>
      </c>
      <c r="J138" s="84" t="b">
        <v>0</v>
      </c>
      <c r="K138" s="84" t="b">
        <v>0</v>
      </c>
      <c r="L138" s="84" t="b">
        <v>0</v>
      </c>
    </row>
    <row r="139" spans="1:12" ht="15">
      <c r="A139" s="84" t="s">
        <v>1668</v>
      </c>
      <c r="B139" s="84" t="s">
        <v>274</v>
      </c>
      <c r="C139" s="84">
        <v>2</v>
      </c>
      <c r="D139" s="122">
        <v>0.0023106751464738798</v>
      </c>
      <c r="E139" s="122">
        <v>1.3885090577915586</v>
      </c>
      <c r="F139" s="84" t="s">
        <v>2244</v>
      </c>
      <c r="G139" s="84" t="b">
        <v>0</v>
      </c>
      <c r="H139" s="84" t="b">
        <v>0</v>
      </c>
      <c r="I139" s="84" t="b">
        <v>0</v>
      </c>
      <c r="J139" s="84" t="b">
        <v>0</v>
      </c>
      <c r="K139" s="84" t="b">
        <v>0</v>
      </c>
      <c r="L139" s="84" t="b">
        <v>0</v>
      </c>
    </row>
    <row r="140" spans="1:12" ht="15">
      <c r="A140" s="84" t="s">
        <v>1730</v>
      </c>
      <c r="B140" s="84" t="s">
        <v>1731</v>
      </c>
      <c r="C140" s="84">
        <v>2</v>
      </c>
      <c r="D140" s="122">
        <v>0.0023106751464738798</v>
      </c>
      <c r="E140" s="122">
        <v>2.819872821950546</v>
      </c>
      <c r="F140" s="84" t="s">
        <v>2244</v>
      </c>
      <c r="G140" s="84" t="b">
        <v>0</v>
      </c>
      <c r="H140" s="84" t="b">
        <v>0</v>
      </c>
      <c r="I140" s="84" t="b">
        <v>0</v>
      </c>
      <c r="J140" s="84" t="b">
        <v>0</v>
      </c>
      <c r="K140" s="84" t="b">
        <v>0</v>
      </c>
      <c r="L140" s="84" t="b">
        <v>0</v>
      </c>
    </row>
    <row r="141" spans="1:12" ht="15">
      <c r="A141" s="84" t="s">
        <v>1731</v>
      </c>
      <c r="B141" s="84" t="s">
        <v>1729</v>
      </c>
      <c r="C141" s="84">
        <v>2</v>
      </c>
      <c r="D141" s="122">
        <v>0.0023106751464738798</v>
      </c>
      <c r="E141" s="122">
        <v>2.6437815628948647</v>
      </c>
      <c r="F141" s="84" t="s">
        <v>2244</v>
      </c>
      <c r="G141" s="84" t="b">
        <v>0</v>
      </c>
      <c r="H141" s="84" t="b">
        <v>0</v>
      </c>
      <c r="I141" s="84" t="b">
        <v>0</v>
      </c>
      <c r="J141" s="84" t="b">
        <v>0</v>
      </c>
      <c r="K141" s="84" t="b">
        <v>0</v>
      </c>
      <c r="L141" s="84" t="b">
        <v>0</v>
      </c>
    </row>
    <row r="142" spans="1:12" ht="15">
      <c r="A142" s="84" t="s">
        <v>1729</v>
      </c>
      <c r="B142" s="84" t="s">
        <v>1732</v>
      </c>
      <c r="C142" s="84">
        <v>2</v>
      </c>
      <c r="D142" s="122">
        <v>0.0023106751464738798</v>
      </c>
      <c r="E142" s="122">
        <v>2.6437815628948647</v>
      </c>
      <c r="F142" s="84" t="s">
        <v>2244</v>
      </c>
      <c r="G142" s="84" t="b">
        <v>0</v>
      </c>
      <c r="H142" s="84" t="b">
        <v>0</v>
      </c>
      <c r="I142" s="84" t="b">
        <v>0</v>
      </c>
      <c r="J142" s="84" t="b">
        <v>0</v>
      </c>
      <c r="K142" s="84" t="b">
        <v>0</v>
      </c>
      <c r="L142" s="84" t="b">
        <v>0</v>
      </c>
    </row>
    <row r="143" spans="1:12" ht="15">
      <c r="A143" s="84" t="s">
        <v>1732</v>
      </c>
      <c r="B143" s="84" t="s">
        <v>1733</v>
      </c>
      <c r="C143" s="84">
        <v>2</v>
      </c>
      <c r="D143" s="122">
        <v>0.0023106751464738798</v>
      </c>
      <c r="E143" s="122">
        <v>2.819872821950546</v>
      </c>
      <c r="F143" s="84" t="s">
        <v>2244</v>
      </c>
      <c r="G143" s="84" t="b">
        <v>0</v>
      </c>
      <c r="H143" s="84" t="b">
        <v>0</v>
      </c>
      <c r="I143" s="84" t="b">
        <v>0</v>
      </c>
      <c r="J143" s="84" t="b">
        <v>0</v>
      </c>
      <c r="K143" s="84" t="b">
        <v>0</v>
      </c>
      <c r="L143" s="84" t="b">
        <v>0</v>
      </c>
    </row>
    <row r="144" spans="1:12" ht="15">
      <c r="A144" s="84" t="s">
        <v>1733</v>
      </c>
      <c r="B144" s="84" t="s">
        <v>1668</v>
      </c>
      <c r="C144" s="84">
        <v>2</v>
      </c>
      <c r="D144" s="122">
        <v>0.0023106751464738798</v>
      </c>
      <c r="E144" s="122">
        <v>1.2948280149137008</v>
      </c>
      <c r="F144" s="84" t="s">
        <v>2244</v>
      </c>
      <c r="G144" s="84" t="b">
        <v>0</v>
      </c>
      <c r="H144" s="84" t="b">
        <v>0</v>
      </c>
      <c r="I144" s="84" t="b">
        <v>0</v>
      </c>
      <c r="J144" s="84" t="b">
        <v>0</v>
      </c>
      <c r="K144" s="84" t="b">
        <v>0</v>
      </c>
      <c r="L144" s="84" t="b">
        <v>0</v>
      </c>
    </row>
    <row r="145" spans="1:12" ht="15">
      <c r="A145" s="84" t="s">
        <v>1668</v>
      </c>
      <c r="B145" s="84" t="s">
        <v>1734</v>
      </c>
      <c r="C145" s="84">
        <v>2</v>
      </c>
      <c r="D145" s="122">
        <v>0.0023106751464738798</v>
      </c>
      <c r="E145" s="122">
        <v>1.3885090577915586</v>
      </c>
      <c r="F145" s="84" t="s">
        <v>2244</v>
      </c>
      <c r="G145" s="84" t="b">
        <v>0</v>
      </c>
      <c r="H145" s="84" t="b">
        <v>0</v>
      </c>
      <c r="I145" s="84" t="b">
        <v>0</v>
      </c>
      <c r="J145" s="84" t="b">
        <v>0</v>
      </c>
      <c r="K145" s="84" t="b">
        <v>0</v>
      </c>
      <c r="L145" s="84" t="b">
        <v>0</v>
      </c>
    </row>
    <row r="146" spans="1:12" ht="15">
      <c r="A146" s="84" t="s">
        <v>1734</v>
      </c>
      <c r="B146" s="84" t="s">
        <v>1735</v>
      </c>
      <c r="C146" s="84">
        <v>2</v>
      </c>
      <c r="D146" s="122">
        <v>0.0023106751464738798</v>
      </c>
      <c r="E146" s="122">
        <v>2.819872821950546</v>
      </c>
      <c r="F146" s="84" t="s">
        <v>2244</v>
      </c>
      <c r="G146" s="84" t="b">
        <v>0</v>
      </c>
      <c r="H146" s="84" t="b">
        <v>0</v>
      </c>
      <c r="I146" s="84" t="b">
        <v>0</v>
      </c>
      <c r="J146" s="84" t="b">
        <v>0</v>
      </c>
      <c r="K146" s="84" t="b">
        <v>0</v>
      </c>
      <c r="L146" s="84" t="b">
        <v>0</v>
      </c>
    </row>
    <row r="147" spans="1:12" ht="15">
      <c r="A147" s="84" t="s">
        <v>1735</v>
      </c>
      <c r="B147" s="84" t="s">
        <v>1736</v>
      </c>
      <c r="C147" s="84">
        <v>2</v>
      </c>
      <c r="D147" s="122">
        <v>0.0023106751464738798</v>
      </c>
      <c r="E147" s="122">
        <v>2.819872821950546</v>
      </c>
      <c r="F147" s="84" t="s">
        <v>2244</v>
      </c>
      <c r="G147" s="84" t="b">
        <v>0</v>
      </c>
      <c r="H147" s="84" t="b">
        <v>0</v>
      </c>
      <c r="I147" s="84" t="b">
        <v>0</v>
      </c>
      <c r="J147" s="84" t="b">
        <v>0</v>
      </c>
      <c r="K147" s="84" t="b">
        <v>0</v>
      </c>
      <c r="L147" s="84" t="b">
        <v>0</v>
      </c>
    </row>
    <row r="148" spans="1:12" ht="15">
      <c r="A148" s="84" t="s">
        <v>1736</v>
      </c>
      <c r="B148" s="84" t="s">
        <v>1737</v>
      </c>
      <c r="C148" s="84">
        <v>2</v>
      </c>
      <c r="D148" s="122">
        <v>0.0023106751464738798</v>
      </c>
      <c r="E148" s="122">
        <v>2.819872821950546</v>
      </c>
      <c r="F148" s="84" t="s">
        <v>2244</v>
      </c>
      <c r="G148" s="84" t="b">
        <v>0</v>
      </c>
      <c r="H148" s="84" t="b">
        <v>0</v>
      </c>
      <c r="I148" s="84" t="b">
        <v>0</v>
      </c>
      <c r="J148" s="84" t="b">
        <v>0</v>
      </c>
      <c r="K148" s="84" t="b">
        <v>0</v>
      </c>
      <c r="L148" s="84" t="b">
        <v>0</v>
      </c>
    </row>
    <row r="149" spans="1:12" ht="15">
      <c r="A149" s="84" t="s">
        <v>1737</v>
      </c>
      <c r="B149" s="84" t="s">
        <v>2170</v>
      </c>
      <c r="C149" s="84">
        <v>2</v>
      </c>
      <c r="D149" s="122">
        <v>0.0023106751464738798</v>
      </c>
      <c r="E149" s="122">
        <v>2.819872821950546</v>
      </c>
      <c r="F149" s="84" t="s">
        <v>2244</v>
      </c>
      <c r="G149" s="84" t="b">
        <v>0</v>
      </c>
      <c r="H149" s="84" t="b">
        <v>0</v>
      </c>
      <c r="I149" s="84" t="b">
        <v>0</v>
      </c>
      <c r="J149" s="84" t="b">
        <v>0</v>
      </c>
      <c r="K149" s="84" t="b">
        <v>0</v>
      </c>
      <c r="L149" s="84" t="b">
        <v>0</v>
      </c>
    </row>
    <row r="150" spans="1:12" ht="15">
      <c r="A150" s="84" t="s">
        <v>2170</v>
      </c>
      <c r="B150" s="84" t="s">
        <v>2171</v>
      </c>
      <c r="C150" s="84">
        <v>2</v>
      </c>
      <c r="D150" s="122">
        <v>0.0023106751464738798</v>
      </c>
      <c r="E150" s="122">
        <v>2.819872821950546</v>
      </c>
      <c r="F150" s="84" t="s">
        <v>2244</v>
      </c>
      <c r="G150" s="84" t="b">
        <v>0</v>
      </c>
      <c r="H150" s="84" t="b">
        <v>0</v>
      </c>
      <c r="I150" s="84" t="b">
        <v>0</v>
      </c>
      <c r="J150" s="84" t="b">
        <v>0</v>
      </c>
      <c r="K150" s="84" t="b">
        <v>0</v>
      </c>
      <c r="L150" s="84" t="b">
        <v>0</v>
      </c>
    </row>
    <row r="151" spans="1:12" ht="15">
      <c r="A151" s="84" t="s">
        <v>2171</v>
      </c>
      <c r="B151" s="84" t="s">
        <v>2172</v>
      </c>
      <c r="C151" s="84">
        <v>2</v>
      </c>
      <c r="D151" s="122">
        <v>0.0023106751464738798</v>
      </c>
      <c r="E151" s="122">
        <v>2.819872821950546</v>
      </c>
      <c r="F151" s="84" t="s">
        <v>2244</v>
      </c>
      <c r="G151" s="84" t="b">
        <v>0</v>
      </c>
      <c r="H151" s="84" t="b">
        <v>0</v>
      </c>
      <c r="I151" s="84" t="b">
        <v>0</v>
      </c>
      <c r="J151" s="84" t="b">
        <v>0</v>
      </c>
      <c r="K151" s="84" t="b">
        <v>0</v>
      </c>
      <c r="L151" s="84" t="b">
        <v>0</v>
      </c>
    </row>
    <row r="152" spans="1:12" ht="15">
      <c r="A152" s="84" t="s">
        <v>268</v>
      </c>
      <c r="B152" s="84" t="s">
        <v>1713</v>
      </c>
      <c r="C152" s="84">
        <v>2</v>
      </c>
      <c r="D152" s="122">
        <v>0.0023106751464738798</v>
      </c>
      <c r="E152" s="122">
        <v>2.6437815628948647</v>
      </c>
      <c r="F152" s="84" t="s">
        <v>2244</v>
      </c>
      <c r="G152" s="84" t="b">
        <v>0</v>
      </c>
      <c r="H152" s="84" t="b">
        <v>0</v>
      </c>
      <c r="I152" s="84" t="b">
        <v>0</v>
      </c>
      <c r="J152" s="84" t="b">
        <v>0</v>
      </c>
      <c r="K152" s="84" t="b">
        <v>0</v>
      </c>
      <c r="L152" s="84" t="b">
        <v>0</v>
      </c>
    </row>
    <row r="153" spans="1:12" ht="15">
      <c r="A153" s="84" t="s">
        <v>1668</v>
      </c>
      <c r="B153" s="84" t="s">
        <v>2175</v>
      </c>
      <c r="C153" s="84">
        <v>2</v>
      </c>
      <c r="D153" s="122">
        <v>0.0023106751464738798</v>
      </c>
      <c r="E153" s="122">
        <v>1.3885090577915586</v>
      </c>
      <c r="F153" s="84" t="s">
        <v>2244</v>
      </c>
      <c r="G153" s="84" t="b">
        <v>0</v>
      </c>
      <c r="H153" s="84" t="b">
        <v>0</v>
      </c>
      <c r="I153" s="84" t="b">
        <v>0</v>
      </c>
      <c r="J153" s="84" t="b">
        <v>0</v>
      </c>
      <c r="K153" s="84" t="b">
        <v>0</v>
      </c>
      <c r="L153" s="84" t="b">
        <v>0</v>
      </c>
    </row>
    <row r="154" spans="1:12" ht="15">
      <c r="A154" s="84" t="s">
        <v>2177</v>
      </c>
      <c r="B154" s="84" t="s">
        <v>1668</v>
      </c>
      <c r="C154" s="84">
        <v>2</v>
      </c>
      <c r="D154" s="122">
        <v>0.0023106751464738798</v>
      </c>
      <c r="E154" s="122">
        <v>1.2948280149137008</v>
      </c>
      <c r="F154" s="84" t="s">
        <v>2244</v>
      </c>
      <c r="G154" s="84" t="b">
        <v>0</v>
      </c>
      <c r="H154" s="84" t="b">
        <v>0</v>
      </c>
      <c r="I154" s="84" t="b">
        <v>0</v>
      </c>
      <c r="J154" s="84" t="b">
        <v>0</v>
      </c>
      <c r="K154" s="84" t="b">
        <v>0</v>
      </c>
      <c r="L154" s="84" t="b">
        <v>0</v>
      </c>
    </row>
    <row r="155" spans="1:12" ht="15">
      <c r="A155" s="84" t="s">
        <v>263</v>
      </c>
      <c r="B155" s="84" t="s">
        <v>1739</v>
      </c>
      <c r="C155" s="84">
        <v>2</v>
      </c>
      <c r="D155" s="122">
        <v>0.0023106751464738798</v>
      </c>
      <c r="E155" s="122">
        <v>2.819872821950546</v>
      </c>
      <c r="F155" s="84" t="s">
        <v>2244</v>
      </c>
      <c r="G155" s="84" t="b">
        <v>0</v>
      </c>
      <c r="H155" s="84" t="b">
        <v>0</v>
      </c>
      <c r="I155" s="84" t="b">
        <v>0</v>
      </c>
      <c r="J155" s="84" t="b">
        <v>0</v>
      </c>
      <c r="K155" s="84" t="b">
        <v>0</v>
      </c>
      <c r="L155" s="84" t="b">
        <v>0</v>
      </c>
    </row>
    <row r="156" spans="1:12" ht="15">
      <c r="A156" s="84" t="s">
        <v>2182</v>
      </c>
      <c r="B156" s="84" t="s">
        <v>2113</v>
      </c>
      <c r="C156" s="84">
        <v>2</v>
      </c>
      <c r="D156" s="122">
        <v>0.0027391875958176254</v>
      </c>
      <c r="E156" s="122">
        <v>2.6437815628948647</v>
      </c>
      <c r="F156" s="84" t="s">
        <v>2244</v>
      </c>
      <c r="G156" s="84" t="b">
        <v>0</v>
      </c>
      <c r="H156" s="84" t="b">
        <v>0</v>
      </c>
      <c r="I156" s="84" t="b">
        <v>0</v>
      </c>
      <c r="J156" s="84" t="b">
        <v>0</v>
      </c>
      <c r="K156" s="84" t="b">
        <v>0</v>
      </c>
      <c r="L156" s="84" t="b">
        <v>0</v>
      </c>
    </row>
    <row r="157" spans="1:12" ht="15">
      <c r="A157" s="84" t="s">
        <v>2184</v>
      </c>
      <c r="B157" s="84" t="s">
        <v>2185</v>
      </c>
      <c r="C157" s="84">
        <v>2</v>
      </c>
      <c r="D157" s="122">
        <v>0.0023106751464738798</v>
      </c>
      <c r="E157" s="122">
        <v>2.819872821950546</v>
      </c>
      <c r="F157" s="84" t="s">
        <v>2244</v>
      </c>
      <c r="G157" s="84" t="b">
        <v>0</v>
      </c>
      <c r="H157" s="84" t="b">
        <v>0</v>
      </c>
      <c r="I157" s="84" t="b">
        <v>0</v>
      </c>
      <c r="J157" s="84" t="b">
        <v>0</v>
      </c>
      <c r="K157" s="84" t="b">
        <v>0</v>
      </c>
      <c r="L157" s="84" t="b">
        <v>0</v>
      </c>
    </row>
    <row r="158" spans="1:12" ht="15">
      <c r="A158" s="84" t="s">
        <v>2185</v>
      </c>
      <c r="B158" s="84" t="s">
        <v>2186</v>
      </c>
      <c r="C158" s="84">
        <v>2</v>
      </c>
      <c r="D158" s="122">
        <v>0.0023106751464738798</v>
      </c>
      <c r="E158" s="122">
        <v>2.819872821950546</v>
      </c>
      <c r="F158" s="84" t="s">
        <v>2244</v>
      </c>
      <c r="G158" s="84" t="b">
        <v>0</v>
      </c>
      <c r="H158" s="84" t="b">
        <v>0</v>
      </c>
      <c r="I158" s="84" t="b">
        <v>0</v>
      </c>
      <c r="J158" s="84" t="b">
        <v>0</v>
      </c>
      <c r="K158" s="84" t="b">
        <v>0</v>
      </c>
      <c r="L158" s="84" t="b">
        <v>0</v>
      </c>
    </row>
    <row r="159" spans="1:12" ht="15">
      <c r="A159" s="84" t="s">
        <v>2186</v>
      </c>
      <c r="B159" s="84" t="s">
        <v>1671</v>
      </c>
      <c r="C159" s="84">
        <v>2</v>
      </c>
      <c r="D159" s="122">
        <v>0.0023106751464738798</v>
      </c>
      <c r="E159" s="122">
        <v>2.1666603081752025</v>
      </c>
      <c r="F159" s="84" t="s">
        <v>2244</v>
      </c>
      <c r="G159" s="84" t="b">
        <v>0</v>
      </c>
      <c r="H159" s="84" t="b">
        <v>0</v>
      </c>
      <c r="I159" s="84" t="b">
        <v>0</v>
      </c>
      <c r="J159" s="84" t="b">
        <v>0</v>
      </c>
      <c r="K159" s="84" t="b">
        <v>0</v>
      </c>
      <c r="L159" s="84" t="b">
        <v>0</v>
      </c>
    </row>
    <row r="160" spans="1:12" ht="15">
      <c r="A160" s="84" t="s">
        <v>2086</v>
      </c>
      <c r="B160" s="84" t="s">
        <v>2187</v>
      </c>
      <c r="C160" s="84">
        <v>2</v>
      </c>
      <c r="D160" s="122">
        <v>0.0023106751464738798</v>
      </c>
      <c r="E160" s="122">
        <v>2.5188428262865648</v>
      </c>
      <c r="F160" s="84" t="s">
        <v>2244</v>
      </c>
      <c r="G160" s="84" t="b">
        <v>0</v>
      </c>
      <c r="H160" s="84" t="b">
        <v>0</v>
      </c>
      <c r="I160" s="84" t="b">
        <v>0</v>
      </c>
      <c r="J160" s="84" t="b">
        <v>0</v>
      </c>
      <c r="K160" s="84" t="b">
        <v>0</v>
      </c>
      <c r="L160" s="84" t="b">
        <v>0</v>
      </c>
    </row>
    <row r="161" spans="1:12" ht="15">
      <c r="A161" s="84" t="s">
        <v>2187</v>
      </c>
      <c r="B161" s="84" t="s">
        <v>1674</v>
      </c>
      <c r="C161" s="84">
        <v>2</v>
      </c>
      <c r="D161" s="122">
        <v>0.0023106751464738798</v>
      </c>
      <c r="E161" s="122">
        <v>2.4219328132785085</v>
      </c>
      <c r="F161" s="84" t="s">
        <v>2244</v>
      </c>
      <c r="G161" s="84" t="b">
        <v>0</v>
      </c>
      <c r="H161" s="84" t="b">
        <v>0</v>
      </c>
      <c r="I161" s="84" t="b">
        <v>0</v>
      </c>
      <c r="J161" s="84" t="b">
        <v>0</v>
      </c>
      <c r="K161" s="84" t="b">
        <v>0</v>
      </c>
      <c r="L161" s="84" t="b">
        <v>0</v>
      </c>
    </row>
    <row r="162" spans="1:12" ht="15">
      <c r="A162" s="84" t="s">
        <v>2094</v>
      </c>
      <c r="B162" s="84" t="s">
        <v>2092</v>
      </c>
      <c r="C162" s="84">
        <v>2</v>
      </c>
      <c r="D162" s="122">
        <v>0.0023106751464738798</v>
      </c>
      <c r="E162" s="122">
        <v>2.4676903038391833</v>
      </c>
      <c r="F162" s="84" t="s">
        <v>2244</v>
      </c>
      <c r="G162" s="84" t="b">
        <v>0</v>
      </c>
      <c r="H162" s="84" t="b">
        <v>0</v>
      </c>
      <c r="I162" s="84" t="b">
        <v>0</v>
      </c>
      <c r="J162" s="84" t="b">
        <v>0</v>
      </c>
      <c r="K162" s="84" t="b">
        <v>0</v>
      </c>
      <c r="L162" s="84" t="b">
        <v>0</v>
      </c>
    </row>
    <row r="163" spans="1:12" ht="15">
      <c r="A163" s="84" t="s">
        <v>2092</v>
      </c>
      <c r="B163" s="84" t="s">
        <v>2188</v>
      </c>
      <c r="C163" s="84">
        <v>2</v>
      </c>
      <c r="D163" s="122">
        <v>0.0023106751464738798</v>
      </c>
      <c r="E163" s="122">
        <v>2.6437815628948647</v>
      </c>
      <c r="F163" s="84" t="s">
        <v>2244</v>
      </c>
      <c r="G163" s="84" t="b">
        <v>0</v>
      </c>
      <c r="H163" s="84" t="b">
        <v>0</v>
      </c>
      <c r="I163" s="84" t="b">
        <v>0</v>
      </c>
      <c r="J163" s="84" t="b">
        <v>0</v>
      </c>
      <c r="K163" s="84" t="b">
        <v>0</v>
      </c>
      <c r="L163" s="84" t="b">
        <v>0</v>
      </c>
    </row>
    <row r="164" spans="1:12" ht="15">
      <c r="A164" s="84" t="s">
        <v>2188</v>
      </c>
      <c r="B164" s="84" t="s">
        <v>1668</v>
      </c>
      <c r="C164" s="84">
        <v>2</v>
      </c>
      <c r="D164" s="122">
        <v>0.0023106751464738798</v>
      </c>
      <c r="E164" s="122">
        <v>1.2948280149137008</v>
      </c>
      <c r="F164" s="84" t="s">
        <v>2244</v>
      </c>
      <c r="G164" s="84" t="b">
        <v>0</v>
      </c>
      <c r="H164" s="84" t="b">
        <v>0</v>
      </c>
      <c r="I164" s="84" t="b">
        <v>0</v>
      </c>
      <c r="J164" s="84" t="b">
        <v>0</v>
      </c>
      <c r="K164" s="84" t="b">
        <v>0</v>
      </c>
      <c r="L164" s="84" t="b">
        <v>0</v>
      </c>
    </row>
    <row r="165" spans="1:12" ht="15">
      <c r="A165" s="84" t="s">
        <v>1668</v>
      </c>
      <c r="B165" s="84" t="s">
        <v>2189</v>
      </c>
      <c r="C165" s="84">
        <v>2</v>
      </c>
      <c r="D165" s="122">
        <v>0.0023106751464738798</v>
      </c>
      <c r="E165" s="122">
        <v>1.3885090577915586</v>
      </c>
      <c r="F165" s="84" t="s">
        <v>2244</v>
      </c>
      <c r="G165" s="84" t="b">
        <v>0</v>
      </c>
      <c r="H165" s="84" t="b">
        <v>0</v>
      </c>
      <c r="I165" s="84" t="b">
        <v>0</v>
      </c>
      <c r="J165" s="84" t="b">
        <v>0</v>
      </c>
      <c r="K165" s="84" t="b">
        <v>0</v>
      </c>
      <c r="L165" s="84" t="b">
        <v>0</v>
      </c>
    </row>
    <row r="166" spans="1:12" ht="15">
      <c r="A166" s="84" t="s">
        <v>2189</v>
      </c>
      <c r="B166" s="84" t="s">
        <v>1676</v>
      </c>
      <c r="C166" s="84">
        <v>2</v>
      </c>
      <c r="D166" s="122">
        <v>0.0023106751464738798</v>
      </c>
      <c r="E166" s="122">
        <v>2.5188428262865648</v>
      </c>
      <c r="F166" s="84" t="s">
        <v>2244</v>
      </c>
      <c r="G166" s="84" t="b">
        <v>0</v>
      </c>
      <c r="H166" s="84" t="b">
        <v>0</v>
      </c>
      <c r="I166" s="84" t="b">
        <v>0</v>
      </c>
      <c r="J166" s="84" t="b">
        <v>0</v>
      </c>
      <c r="K166" s="84" t="b">
        <v>0</v>
      </c>
      <c r="L166" s="84" t="b">
        <v>0</v>
      </c>
    </row>
    <row r="167" spans="1:12" ht="15">
      <c r="A167" s="84" t="s">
        <v>1676</v>
      </c>
      <c r="B167" s="84" t="s">
        <v>1677</v>
      </c>
      <c r="C167" s="84">
        <v>2</v>
      </c>
      <c r="D167" s="122">
        <v>0.0023106751464738798</v>
      </c>
      <c r="E167" s="122">
        <v>2.2178128306225835</v>
      </c>
      <c r="F167" s="84" t="s">
        <v>2244</v>
      </c>
      <c r="G167" s="84" t="b">
        <v>0</v>
      </c>
      <c r="H167" s="84" t="b">
        <v>0</v>
      </c>
      <c r="I167" s="84" t="b">
        <v>0</v>
      </c>
      <c r="J167" s="84" t="b">
        <v>0</v>
      </c>
      <c r="K167" s="84" t="b">
        <v>0</v>
      </c>
      <c r="L167" s="84" t="b">
        <v>0</v>
      </c>
    </row>
    <row r="168" spans="1:12" ht="15">
      <c r="A168" s="84" t="s">
        <v>1677</v>
      </c>
      <c r="B168" s="84" t="s">
        <v>2190</v>
      </c>
      <c r="C168" s="84">
        <v>2</v>
      </c>
      <c r="D168" s="122">
        <v>0.0023106751464738798</v>
      </c>
      <c r="E168" s="122">
        <v>2.5188428262865648</v>
      </c>
      <c r="F168" s="84" t="s">
        <v>2244</v>
      </c>
      <c r="G168" s="84" t="b">
        <v>0</v>
      </c>
      <c r="H168" s="84" t="b">
        <v>0</v>
      </c>
      <c r="I168" s="84" t="b">
        <v>0</v>
      </c>
      <c r="J168" s="84" t="b">
        <v>0</v>
      </c>
      <c r="K168" s="84" t="b">
        <v>0</v>
      </c>
      <c r="L168" s="84" t="b">
        <v>0</v>
      </c>
    </row>
    <row r="169" spans="1:12" ht="15">
      <c r="A169" s="84" t="s">
        <v>2190</v>
      </c>
      <c r="B169" s="84" t="s">
        <v>2191</v>
      </c>
      <c r="C169" s="84">
        <v>2</v>
      </c>
      <c r="D169" s="122">
        <v>0.0023106751464738798</v>
      </c>
      <c r="E169" s="122">
        <v>2.819872821950546</v>
      </c>
      <c r="F169" s="84" t="s">
        <v>2244</v>
      </c>
      <c r="G169" s="84" t="b">
        <v>0</v>
      </c>
      <c r="H169" s="84" t="b">
        <v>0</v>
      </c>
      <c r="I169" s="84" t="b">
        <v>0</v>
      </c>
      <c r="J169" s="84" t="b">
        <v>0</v>
      </c>
      <c r="K169" s="84" t="b">
        <v>0</v>
      </c>
      <c r="L169" s="84" t="b">
        <v>0</v>
      </c>
    </row>
    <row r="170" spans="1:12" ht="15">
      <c r="A170" s="84" t="s">
        <v>2191</v>
      </c>
      <c r="B170" s="84" t="s">
        <v>2192</v>
      </c>
      <c r="C170" s="84">
        <v>2</v>
      </c>
      <c r="D170" s="122">
        <v>0.0023106751464738798</v>
      </c>
      <c r="E170" s="122">
        <v>2.819872821950546</v>
      </c>
      <c r="F170" s="84" t="s">
        <v>2244</v>
      </c>
      <c r="G170" s="84" t="b">
        <v>0</v>
      </c>
      <c r="H170" s="84" t="b">
        <v>0</v>
      </c>
      <c r="I170" s="84" t="b">
        <v>0</v>
      </c>
      <c r="J170" s="84" t="b">
        <v>0</v>
      </c>
      <c r="K170" s="84" t="b">
        <v>0</v>
      </c>
      <c r="L170" s="84" t="b">
        <v>0</v>
      </c>
    </row>
    <row r="171" spans="1:12" ht="15">
      <c r="A171" s="84" t="s">
        <v>2192</v>
      </c>
      <c r="B171" s="84" t="s">
        <v>2193</v>
      </c>
      <c r="C171" s="84">
        <v>2</v>
      </c>
      <c r="D171" s="122">
        <v>0.0023106751464738798</v>
      </c>
      <c r="E171" s="122">
        <v>2.819872821950546</v>
      </c>
      <c r="F171" s="84" t="s">
        <v>2244</v>
      </c>
      <c r="G171" s="84" t="b">
        <v>0</v>
      </c>
      <c r="H171" s="84" t="b">
        <v>0</v>
      </c>
      <c r="I171" s="84" t="b">
        <v>0</v>
      </c>
      <c r="J171" s="84" t="b">
        <v>0</v>
      </c>
      <c r="K171" s="84" t="b">
        <v>0</v>
      </c>
      <c r="L171" s="84" t="b">
        <v>0</v>
      </c>
    </row>
    <row r="172" spans="1:12" ht="15">
      <c r="A172" s="84" t="s">
        <v>2193</v>
      </c>
      <c r="B172" s="84" t="s">
        <v>2194</v>
      </c>
      <c r="C172" s="84">
        <v>2</v>
      </c>
      <c r="D172" s="122">
        <v>0.0023106751464738798</v>
      </c>
      <c r="E172" s="122">
        <v>2.819872821950546</v>
      </c>
      <c r="F172" s="84" t="s">
        <v>2244</v>
      </c>
      <c r="G172" s="84" t="b">
        <v>0</v>
      </c>
      <c r="H172" s="84" t="b">
        <v>0</v>
      </c>
      <c r="I172" s="84" t="b">
        <v>0</v>
      </c>
      <c r="J172" s="84" t="b">
        <v>0</v>
      </c>
      <c r="K172" s="84" t="b">
        <v>0</v>
      </c>
      <c r="L172" s="84" t="b">
        <v>0</v>
      </c>
    </row>
    <row r="173" spans="1:12" ht="15">
      <c r="A173" s="84" t="s">
        <v>2194</v>
      </c>
      <c r="B173" s="84" t="s">
        <v>2195</v>
      </c>
      <c r="C173" s="84">
        <v>2</v>
      </c>
      <c r="D173" s="122">
        <v>0.0023106751464738798</v>
      </c>
      <c r="E173" s="122">
        <v>2.819872821950546</v>
      </c>
      <c r="F173" s="84" t="s">
        <v>2244</v>
      </c>
      <c r="G173" s="84" t="b">
        <v>0</v>
      </c>
      <c r="H173" s="84" t="b">
        <v>0</v>
      </c>
      <c r="I173" s="84" t="b">
        <v>0</v>
      </c>
      <c r="J173" s="84" t="b">
        <v>0</v>
      </c>
      <c r="K173" s="84" t="b">
        <v>0</v>
      </c>
      <c r="L173" s="84" t="b">
        <v>0</v>
      </c>
    </row>
    <row r="174" spans="1:12" ht="15">
      <c r="A174" s="84" t="s">
        <v>255</v>
      </c>
      <c r="B174" s="84" t="s">
        <v>2196</v>
      </c>
      <c r="C174" s="84">
        <v>2</v>
      </c>
      <c r="D174" s="122">
        <v>0.0023106751464738798</v>
      </c>
      <c r="E174" s="122">
        <v>2.6437815628948647</v>
      </c>
      <c r="F174" s="84" t="s">
        <v>2244</v>
      </c>
      <c r="G174" s="84" t="b">
        <v>0</v>
      </c>
      <c r="H174" s="84" t="b">
        <v>0</v>
      </c>
      <c r="I174" s="84" t="b">
        <v>0</v>
      </c>
      <c r="J174" s="84" t="b">
        <v>0</v>
      </c>
      <c r="K174" s="84" t="b">
        <v>0</v>
      </c>
      <c r="L174" s="84" t="b">
        <v>0</v>
      </c>
    </row>
    <row r="175" spans="1:12" ht="15">
      <c r="A175" s="84" t="s">
        <v>2196</v>
      </c>
      <c r="B175" s="84" t="s">
        <v>2197</v>
      </c>
      <c r="C175" s="84">
        <v>2</v>
      </c>
      <c r="D175" s="122">
        <v>0.0023106751464738798</v>
      </c>
      <c r="E175" s="122">
        <v>2.819872821950546</v>
      </c>
      <c r="F175" s="84" t="s">
        <v>2244</v>
      </c>
      <c r="G175" s="84" t="b">
        <v>0</v>
      </c>
      <c r="H175" s="84" t="b">
        <v>0</v>
      </c>
      <c r="I175" s="84" t="b">
        <v>0</v>
      </c>
      <c r="J175" s="84" t="b">
        <v>0</v>
      </c>
      <c r="K175" s="84" t="b">
        <v>0</v>
      </c>
      <c r="L175" s="84" t="b">
        <v>0</v>
      </c>
    </row>
    <row r="176" spans="1:12" ht="15">
      <c r="A176" s="84" t="s">
        <v>2197</v>
      </c>
      <c r="B176" s="84" t="s">
        <v>2198</v>
      </c>
      <c r="C176" s="84">
        <v>2</v>
      </c>
      <c r="D176" s="122">
        <v>0.0023106751464738798</v>
      </c>
      <c r="E176" s="122">
        <v>2.819872821950546</v>
      </c>
      <c r="F176" s="84" t="s">
        <v>2244</v>
      </c>
      <c r="G176" s="84" t="b">
        <v>0</v>
      </c>
      <c r="H176" s="84" t="b">
        <v>0</v>
      </c>
      <c r="I176" s="84" t="b">
        <v>0</v>
      </c>
      <c r="J176" s="84" t="b">
        <v>0</v>
      </c>
      <c r="K176" s="84" t="b">
        <v>0</v>
      </c>
      <c r="L176" s="84" t="b">
        <v>0</v>
      </c>
    </row>
    <row r="177" spans="1:12" ht="15">
      <c r="A177" s="84" t="s">
        <v>2198</v>
      </c>
      <c r="B177" s="84" t="s">
        <v>2199</v>
      </c>
      <c r="C177" s="84">
        <v>2</v>
      </c>
      <c r="D177" s="122">
        <v>0.0023106751464738798</v>
      </c>
      <c r="E177" s="122">
        <v>2.819872821950546</v>
      </c>
      <c r="F177" s="84" t="s">
        <v>2244</v>
      </c>
      <c r="G177" s="84" t="b">
        <v>0</v>
      </c>
      <c r="H177" s="84" t="b">
        <v>0</v>
      </c>
      <c r="I177" s="84" t="b">
        <v>0</v>
      </c>
      <c r="J177" s="84" t="b">
        <v>0</v>
      </c>
      <c r="K177" s="84" t="b">
        <v>0</v>
      </c>
      <c r="L177" s="84" t="b">
        <v>0</v>
      </c>
    </row>
    <row r="178" spans="1:12" ht="15">
      <c r="A178" s="84" t="s">
        <v>2199</v>
      </c>
      <c r="B178" s="84" t="s">
        <v>2200</v>
      </c>
      <c r="C178" s="84">
        <v>2</v>
      </c>
      <c r="D178" s="122">
        <v>0.0023106751464738798</v>
      </c>
      <c r="E178" s="122">
        <v>2.819872821950546</v>
      </c>
      <c r="F178" s="84" t="s">
        <v>2244</v>
      </c>
      <c r="G178" s="84" t="b">
        <v>0</v>
      </c>
      <c r="H178" s="84" t="b">
        <v>0</v>
      </c>
      <c r="I178" s="84" t="b">
        <v>0</v>
      </c>
      <c r="J178" s="84" t="b">
        <v>0</v>
      </c>
      <c r="K178" s="84" t="b">
        <v>0</v>
      </c>
      <c r="L178" s="84" t="b">
        <v>0</v>
      </c>
    </row>
    <row r="179" spans="1:12" ht="15">
      <c r="A179" s="84" t="s">
        <v>2200</v>
      </c>
      <c r="B179" s="84" t="s">
        <v>2201</v>
      </c>
      <c r="C179" s="84">
        <v>2</v>
      </c>
      <c r="D179" s="122">
        <v>0.0023106751464738798</v>
      </c>
      <c r="E179" s="122">
        <v>2.819872821950546</v>
      </c>
      <c r="F179" s="84" t="s">
        <v>2244</v>
      </c>
      <c r="G179" s="84" t="b">
        <v>0</v>
      </c>
      <c r="H179" s="84" t="b">
        <v>0</v>
      </c>
      <c r="I179" s="84" t="b">
        <v>0</v>
      </c>
      <c r="J179" s="84" t="b">
        <v>0</v>
      </c>
      <c r="K179" s="84" t="b">
        <v>0</v>
      </c>
      <c r="L179" s="84" t="b">
        <v>0</v>
      </c>
    </row>
    <row r="180" spans="1:12" ht="15">
      <c r="A180" s="84" t="s">
        <v>2201</v>
      </c>
      <c r="B180" s="84" t="s">
        <v>1668</v>
      </c>
      <c r="C180" s="84">
        <v>2</v>
      </c>
      <c r="D180" s="122">
        <v>0.0023106751464738798</v>
      </c>
      <c r="E180" s="122">
        <v>1.2948280149137008</v>
      </c>
      <c r="F180" s="84" t="s">
        <v>2244</v>
      </c>
      <c r="G180" s="84" t="b">
        <v>0</v>
      </c>
      <c r="H180" s="84" t="b">
        <v>0</v>
      </c>
      <c r="I180" s="84" t="b">
        <v>0</v>
      </c>
      <c r="J180" s="84" t="b">
        <v>0</v>
      </c>
      <c r="K180" s="84" t="b">
        <v>0</v>
      </c>
      <c r="L180" s="84" t="b">
        <v>0</v>
      </c>
    </row>
    <row r="181" spans="1:12" ht="15">
      <c r="A181" s="84" t="s">
        <v>253</v>
      </c>
      <c r="B181" s="84" t="s">
        <v>2089</v>
      </c>
      <c r="C181" s="84">
        <v>2</v>
      </c>
      <c r="D181" s="122">
        <v>0.0023106751464738798</v>
      </c>
      <c r="E181" s="122">
        <v>2.6437815628948647</v>
      </c>
      <c r="F181" s="84" t="s">
        <v>2244</v>
      </c>
      <c r="G181" s="84" t="b">
        <v>0</v>
      </c>
      <c r="H181" s="84" t="b">
        <v>0</v>
      </c>
      <c r="I181" s="84" t="b">
        <v>0</v>
      </c>
      <c r="J181" s="84" t="b">
        <v>0</v>
      </c>
      <c r="K181" s="84" t="b">
        <v>0</v>
      </c>
      <c r="L181" s="84" t="b">
        <v>0</v>
      </c>
    </row>
    <row r="182" spans="1:12" ht="15">
      <c r="A182" s="84" t="s">
        <v>2090</v>
      </c>
      <c r="B182" s="84" t="s">
        <v>2202</v>
      </c>
      <c r="C182" s="84">
        <v>2</v>
      </c>
      <c r="D182" s="122">
        <v>0.0023106751464738798</v>
      </c>
      <c r="E182" s="122">
        <v>2.5188428262865648</v>
      </c>
      <c r="F182" s="84" t="s">
        <v>2244</v>
      </c>
      <c r="G182" s="84" t="b">
        <v>0</v>
      </c>
      <c r="H182" s="84" t="b">
        <v>0</v>
      </c>
      <c r="I182" s="84" t="b">
        <v>0</v>
      </c>
      <c r="J182" s="84" t="b">
        <v>0</v>
      </c>
      <c r="K182" s="84" t="b">
        <v>0</v>
      </c>
      <c r="L182" s="84" t="b">
        <v>0</v>
      </c>
    </row>
    <row r="183" spans="1:12" ht="15">
      <c r="A183" s="84" t="s">
        <v>239</v>
      </c>
      <c r="B183" s="84" t="s">
        <v>301</v>
      </c>
      <c r="C183" s="84">
        <v>2</v>
      </c>
      <c r="D183" s="122">
        <v>0.0023106751464738798</v>
      </c>
      <c r="E183" s="122">
        <v>2.2178128306225835</v>
      </c>
      <c r="F183" s="84" t="s">
        <v>2244</v>
      </c>
      <c r="G183" s="84" t="b">
        <v>0</v>
      </c>
      <c r="H183" s="84" t="b">
        <v>0</v>
      </c>
      <c r="I183" s="84" t="b">
        <v>0</v>
      </c>
      <c r="J183" s="84" t="b">
        <v>0</v>
      </c>
      <c r="K183" s="84" t="b">
        <v>0</v>
      </c>
      <c r="L183" s="84" t="b">
        <v>0</v>
      </c>
    </row>
    <row r="184" spans="1:12" ht="15">
      <c r="A184" s="84" t="s">
        <v>2128</v>
      </c>
      <c r="B184" s="84" t="s">
        <v>2204</v>
      </c>
      <c r="C184" s="84">
        <v>2</v>
      </c>
      <c r="D184" s="122">
        <v>0.0023106751464738798</v>
      </c>
      <c r="E184" s="122">
        <v>2.6437815628948647</v>
      </c>
      <c r="F184" s="84" t="s">
        <v>2244</v>
      </c>
      <c r="G184" s="84" t="b">
        <v>0</v>
      </c>
      <c r="H184" s="84" t="b">
        <v>0</v>
      </c>
      <c r="I184" s="84" t="b">
        <v>0</v>
      </c>
      <c r="J184" s="84" t="b">
        <v>0</v>
      </c>
      <c r="K184" s="84" t="b">
        <v>0</v>
      </c>
      <c r="L184" s="84" t="b">
        <v>0</v>
      </c>
    </row>
    <row r="185" spans="1:12" ht="15">
      <c r="A185" s="84" t="s">
        <v>2205</v>
      </c>
      <c r="B185" s="84" t="s">
        <v>2206</v>
      </c>
      <c r="C185" s="84">
        <v>2</v>
      </c>
      <c r="D185" s="122">
        <v>0.0023106751464738798</v>
      </c>
      <c r="E185" s="122">
        <v>2.819872821950546</v>
      </c>
      <c r="F185" s="84" t="s">
        <v>2244</v>
      </c>
      <c r="G185" s="84" t="b">
        <v>0</v>
      </c>
      <c r="H185" s="84" t="b">
        <v>0</v>
      </c>
      <c r="I185" s="84" t="b">
        <v>0</v>
      </c>
      <c r="J185" s="84" t="b">
        <v>0</v>
      </c>
      <c r="K185" s="84" t="b">
        <v>0</v>
      </c>
      <c r="L185" s="84" t="b">
        <v>0</v>
      </c>
    </row>
    <row r="186" spans="1:12" ht="15">
      <c r="A186" s="84" t="s">
        <v>2208</v>
      </c>
      <c r="B186" s="84" t="s">
        <v>2209</v>
      </c>
      <c r="C186" s="84">
        <v>2</v>
      </c>
      <c r="D186" s="122">
        <v>0.0023106751464738798</v>
      </c>
      <c r="E186" s="122">
        <v>2.819872821950546</v>
      </c>
      <c r="F186" s="84" t="s">
        <v>2244</v>
      </c>
      <c r="G186" s="84" t="b">
        <v>0</v>
      </c>
      <c r="H186" s="84" t="b">
        <v>0</v>
      </c>
      <c r="I186" s="84" t="b">
        <v>0</v>
      </c>
      <c r="J186" s="84" t="b">
        <v>0</v>
      </c>
      <c r="K186" s="84" t="b">
        <v>0</v>
      </c>
      <c r="L186" s="84" t="b">
        <v>0</v>
      </c>
    </row>
    <row r="187" spans="1:12" ht="15">
      <c r="A187" s="84" t="s">
        <v>2210</v>
      </c>
      <c r="B187" s="84" t="s">
        <v>236</v>
      </c>
      <c r="C187" s="84">
        <v>2</v>
      </c>
      <c r="D187" s="122">
        <v>0.0023106751464738798</v>
      </c>
      <c r="E187" s="122">
        <v>2.819872821950546</v>
      </c>
      <c r="F187" s="84" t="s">
        <v>2244</v>
      </c>
      <c r="G187" s="84" t="b">
        <v>0</v>
      </c>
      <c r="H187" s="84" t="b">
        <v>0</v>
      </c>
      <c r="I187" s="84" t="b">
        <v>0</v>
      </c>
      <c r="J187" s="84" t="b">
        <v>0</v>
      </c>
      <c r="K187" s="84" t="b">
        <v>0</v>
      </c>
      <c r="L187" s="84" t="b">
        <v>0</v>
      </c>
    </row>
    <row r="188" spans="1:12" ht="15">
      <c r="A188" s="84" t="s">
        <v>2211</v>
      </c>
      <c r="B188" s="84" t="s">
        <v>2212</v>
      </c>
      <c r="C188" s="84">
        <v>2</v>
      </c>
      <c r="D188" s="122">
        <v>0.0023106751464738798</v>
      </c>
      <c r="E188" s="122">
        <v>2.819872821950546</v>
      </c>
      <c r="F188" s="84" t="s">
        <v>2244</v>
      </c>
      <c r="G188" s="84" t="b">
        <v>0</v>
      </c>
      <c r="H188" s="84" t="b">
        <v>0</v>
      </c>
      <c r="I188" s="84" t="b">
        <v>0</v>
      </c>
      <c r="J188" s="84" t="b">
        <v>0</v>
      </c>
      <c r="K188" s="84" t="b">
        <v>0</v>
      </c>
      <c r="L188" s="84" t="b">
        <v>0</v>
      </c>
    </row>
    <row r="189" spans="1:12" ht="15">
      <c r="A189" s="84" t="s">
        <v>2213</v>
      </c>
      <c r="B189" s="84" t="s">
        <v>2214</v>
      </c>
      <c r="C189" s="84">
        <v>2</v>
      </c>
      <c r="D189" s="122">
        <v>0.0023106751464738798</v>
      </c>
      <c r="E189" s="122">
        <v>2.819872821950546</v>
      </c>
      <c r="F189" s="84" t="s">
        <v>2244</v>
      </c>
      <c r="G189" s="84" t="b">
        <v>0</v>
      </c>
      <c r="H189" s="84" t="b">
        <v>0</v>
      </c>
      <c r="I189" s="84" t="b">
        <v>0</v>
      </c>
      <c r="J189" s="84" t="b">
        <v>0</v>
      </c>
      <c r="K189" s="84" t="b">
        <v>0</v>
      </c>
      <c r="L189" s="84" t="b">
        <v>0</v>
      </c>
    </row>
    <row r="190" spans="1:12" ht="15">
      <c r="A190" s="84" t="s">
        <v>2215</v>
      </c>
      <c r="B190" s="84" t="s">
        <v>2216</v>
      </c>
      <c r="C190" s="84">
        <v>2</v>
      </c>
      <c r="D190" s="122">
        <v>0.0023106751464738798</v>
      </c>
      <c r="E190" s="122">
        <v>2.819872821950546</v>
      </c>
      <c r="F190" s="84" t="s">
        <v>2244</v>
      </c>
      <c r="G190" s="84" t="b">
        <v>0</v>
      </c>
      <c r="H190" s="84" t="b">
        <v>0</v>
      </c>
      <c r="I190" s="84" t="b">
        <v>0</v>
      </c>
      <c r="J190" s="84" t="b">
        <v>0</v>
      </c>
      <c r="K190" s="84" t="b">
        <v>0</v>
      </c>
      <c r="L190" s="84" t="b">
        <v>0</v>
      </c>
    </row>
    <row r="191" spans="1:12" ht="15">
      <c r="A191" s="84" t="s">
        <v>2216</v>
      </c>
      <c r="B191" s="84" t="s">
        <v>2129</v>
      </c>
      <c r="C191" s="84">
        <v>2</v>
      </c>
      <c r="D191" s="122">
        <v>0.0023106751464738798</v>
      </c>
      <c r="E191" s="122">
        <v>2.6437815628948647</v>
      </c>
      <c r="F191" s="84" t="s">
        <v>2244</v>
      </c>
      <c r="G191" s="84" t="b">
        <v>0</v>
      </c>
      <c r="H191" s="84" t="b">
        <v>0</v>
      </c>
      <c r="I191" s="84" t="b">
        <v>0</v>
      </c>
      <c r="J191" s="84" t="b">
        <v>0</v>
      </c>
      <c r="K191" s="84" t="b">
        <v>0</v>
      </c>
      <c r="L191" s="84" t="b">
        <v>0</v>
      </c>
    </row>
    <row r="192" spans="1:12" ht="15">
      <c r="A192" s="84" t="s">
        <v>1669</v>
      </c>
      <c r="B192" s="84" t="s">
        <v>2217</v>
      </c>
      <c r="C192" s="84">
        <v>2</v>
      </c>
      <c r="D192" s="122">
        <v>0.0023106751464738798</v>
      </c>
      <c r="E192" s="122">
        <v>2.0417215715669026</v>
      </c>
      <c r="F192" s="84" t="s">
        <v>2244</v>
      </c>
      <c r="G192" s="84" t="b">
        <v>0</v>
      </c>
      <c r="H192" s="84" t="b">
        <v>0</v>
      </c>
      <c r="I192" s="84" t="b">
        <v>0</v>
      </c>
      <c r="J192" s="84" t="b">
        <v>0</v>
      </c>
      <c r="K192" s="84" t="b">
        <v>0</v>
      </c>
      <c r="L192" s="84" t="b">
        <v>0</v>
      </c>
    </row>
    <row r="193" spans="1:12" ht="15">
      <c r="A193" s="84" t="s">
        <v>2217</v>
      </c>
      <c r="B193" s="84" t="s">
        <v>2218</v>
      </c>
      <c r="C193" s="84">
        <v>2</v>
      </c>
      <c r="D193" s="122">
        <v>0.0023106751464738798</v>
      </c>
      <c r="E193" s="122">
        <v>2.819872821950546</v>
      </c>
      <c r="F193" s="84" t="s">
        <v>2244</v>
      </c>
      <c r="G193" s="84" t="b">
        <v>0</v>
      </c>
      <c r="H193" s="84" t="b">
        <v>0</v>
      </c>
      <c r="I193" s="84" t="b">
        <v>0</v>
      </c>
      <c r="J193" s="84" t="b">
        <v>0</v>
      </c>
      <c r="K193" s="84" t="b">
        <v>0</v>
      </c>
      <c r="L193" s="84" t="b">
        <v>0</v>
      </c>
    </row>
    <row r="194" spans="1:12" ht="15">
      <c r="A194" s="84" t="s">
        <v>2218</v>
      </c>
      <c r="B194" s="84" t="s">
        <v>2079</v>
      </c>
      <c r="C194" s="84">
        <v>2</v>
      </c>
      <c r="D194" s="122">
        <v>0.0023106751464738798</v>
      </c>
      <c r="E194" s="122">
        <v>2.3427515672308834</v>
      </c>
      <c r="F194" s="84" t="s">
        <v>2244</v>
      </c>
      <c r="G194" s="84" t="b">
        <v>0</v>
      </c>
      <c r="H194" s="84" t="b">
        <v>0</v>
      </c>
      <c r="I194" s="84" t="b">
        <v>0</v>
      </c>
      <c r="J194" s="84" t="b">
        <v>0</v>
      </c>
      <c r="K194" s="84" t="b">
        <v>0</v>
      </c>
      <c r="L194" s="84" t="b">
        <v>0</v>
      </c>
    </row>
    <row r="195" spans="1:12" ht="15">
      <c r="A195" s="84" t="s">
        <v>2079</v>
      </c>
      <c r="B195" s="84" t="s">
        <v>2219</v>
      </c>
      <c r="C195" s="84">
        <v>2</v>
      </c>
      <c r="D195" s="122">
        <v>0.0023106751464738798</v>
      </c>
      <c r="E195" s="122">
        <v>2.3427515672308834</v>
      </c>
      <c r="F195" s="84" t="s">
        <v>2244</v>
      </c>
      <c r="G195" s="84" t="b">
        <v>0</v>
      </c>
      <c r="H195" s="84" t="b">
        <v>0</v>
      </c>
      <c r="I195" s="84" t="b">
        <v>0</v>
      </c>
      <c r="J195" s="84" t="b">
        <v>0</v>
      </c>
      <c r="K195" s="84" t="b">
        <v>0</v>
      </c>
      <c r="L195" s="84" t="b">
        <v>0</v>
      </c>
    </row>
    <row r="196" spans="1:12" ht="15">
      <c r="A196" s="84" t="s">
        <v>2219</v>
      </c>
      <c r="B196" s="84" t="s">
        <v>2079</v>
      </c>
      <c r="C196" s="84">
        <v>2</v>
      </c>
      <c r="D196" s="122">
        <v>0.0023106751464738798</v>
      </c>
      <c r="E196" s="122">
        <v>2.3427515672308834</v>
      </c>
      <c r="F196" s="84" t="s">
        <v>2244</v>
      </c>
      <c r="G196" s="84" t="b">
        <v>0</v>
      </c>
      <c r="H196" s="84" t="b">
        <v>0</v>
      </c>
      <c r="I196" s="84" t="b">
        <v>0</v>
      </c>
      <c r="J196" s="84" t="b">
        <v>0</v>
      </c>
      <c r="K196" s="84" t="b">
        <v>0</v>
      </c>
      <c r="L196" s="84" t="b">
        <v>0</v>
      </c>
    </row>
    <row r="197" spans="1:12" ht="15">
      <c r="A197" s="84" t="s">
        <v>2079</v>
      </c>
      <c r="B197" s="84" t="s">
        <v>2130</v>
      </c>
      <c r="C197" s="84">
        <v>2</v>
      </c>
      <c r="D197" s="122">
        <v>0.0023106751464738798</v>
      </c>
      <c r="E197" s="122">
        <v>2.1666603081752025</v>
      </c>
      <c r="F197" s="84" t="s">
        <v>2244</v>
      </c>
      <c r="G197" s="84" t="b">
        <v>0</v>
      </c>
      <c r="H197" s="84" t="b">
        <v>0</v>
      </c>
      <c r="I197" s="84" t="b">
        <v>0</v>
      </c>
      <c r="J197" s="84" t="b">
        <v>0</v>
      </c>
      <c r="K197" s="84" t="b">
        <v>0</v>
      </c>
      <c r="L197" s="84" t="b">
        <v>0</v>
      </c>
    </row>
    <row r="198" spans="1:12" ht="15">
      <c r="A198" s="84" t="s">
        <v>2130</v>
      </c>
      <c r="B198" s="84" t="s">
        <v>2220</v>
      </c>
      <c r="C198" s="84">
        <v>2</v>
      </c>
      <c r="D198" s="122">
        <v>0.0023106751464738798</v>
      </c>
      <c r="E198" s="122">
        <v>2.6437815628948647</v>
      </c>
      <c r="F198" s="84" t="s">
        <v>2244</v>
      </c>
      <c r="G198" s="84" t="b">
        <v>0</v>
      </c>
      <c r="H198" s="84" t="b">
        <v>0</v>
      </c>
      <c r="I198" s="84" t="b">
        <v>0</v>
      </c>
      <c r="J198" s="84" t="b">
        <v>0</v>
      </c>
      <c r="K198" s="84" t="b">
        <v>0</v>
      </c>
      <c r="L198" s="84" t="b">
        <v>0</v>
      </c>
    </row>
    <row r="199" spans="1:12" ht="15">
      <c r="A199" s="84" t="s">
        <v>2220</v>
      </c>
      <c r="B199" s="84" t="s">
        <v>234</v>
      </c>
      <c r="C199" s="84">
        <v>2</v>
      </c>
      <c r="D199" s="122">
        <v>0.0023106751464738798</v>
      </c>
      <c r="E199" s="122">
        <v>2.819872821950546</v>
      </c>
      <c r="F199" s="84" t="s">
        <v>2244</v>
      </c>
      <c r="G199" s="84" t="b">
        <v>0</v>
      </c>
      <c r="H199" s="84" t="b">
        <v>0</v>
      </c>
      <c r="I199" s="84" t="b">
        <v>0</v>
      </c>
      <c r="J199" s="84" t="b">
        <v>0</v>
      </c>
      <c r="K199" s="84" t="b">
        <v>0</v>
      </c>
      <c r="L199" s="84" t="b">
        <v>0</v>
      </c>
    </row>
    <row r="200" spans="1:12" ht="15">
      <c r="A200" s="84" t="s">
        <v>234</v>
      </c>
      <c r="B200" s="84" t="s">
        <v>2221</v>
      </c>
      <c r="C200" s="84">
        <v>2</v>
      </c>
      <c r="D200" s="122">
        <v>0.0023106751464738798</v>
      </c>
      <c r="E200" s="122">
        <v>2.6437815628948647</v>
      </c>
      <c r="F200" s="84" t="s">
        <v>2244</v>
      </c>
      <c r="G200" s="84" t="b">
        <v>0</v>
      </c>
      <c r="H200" s="84" t="b">
        <v>0</v>
      </c>
      <c r="I200" s="84" t="b">
        <v>0</v>
      </c>
      <c r="J200" s="84" t="b">
        <v>0</v>
      </c>
      <c r="K200" s="84" t="b">
        <v>0</v>
      </c>
      <c r="L200" s="84" t="b">
        <v>0</v>
      </c>
    </row>
    <row r="201" spans="1:12" ht="15">
      <c r="A201" s="84" t="s">
        <v>2221</v>
      </c>
      <c r="B201" s="84" t="s">
        <v>2222</v>
      </c>
      <c r="C201" s="84">
        <v>2</v>
      </c>
      <c r="D201" s="122">
        <v>0.0023106751464738798</v>
      </c>
      <c r="E201" s="122">
        <v>2.819872821950546</v>
      </c>
      <c r="F201" s="84" t="s">
        <v>2244</v>
      </c>
      <c r="G201" s="84" t="b">
        <v>0</v>
      </c>
      <c r="H201" s="84" t="b">
        <v>0</v>
      </c>
      <c r="I201" s="84" t="b">
        <v>0</v>
      </c>
      <c r="J201" s="84" t="b">
        <v>0</v>
      </c>
      <c r="K201" s="84" t="b">
        <v>0</v>
      </c>
      <c r="L201" s="84" t="b">
        <v>0</v>
      </c>
    </row>
    <row r="202" spans="1:12" ht="15">
      <c r="A202" s="84" t="s">
        <v>2222</v>
      </c>
      <c r="B202" s="84" t="s">
        <v>2131</v>
      </c>
      <c r="C202" s="84">
        <v>2</v>
      </c>
      <c r="D202" s="122">
        <v>0.0023106751464738798</v>
      </c>
      <c r="E202" s="122">
        <v>2.6437815628948647</v>
      </c>
      <c r="F202" s="84" t="s">
        <v>2244</v>
      </c>
      <c r="G202" s="84" t="b">
        <v>0</v>
      </c>
      <c r="H202" s="84" t="b">
        <v>0</v>
      </c>
      <c r="I202" s="84" t="b">
        <v>0</v>
      </c>
      <c r="J202" s="84" t="b">
        <v>0</v>
      </c>
      <c r="K202" s="84" t="b">
        <v>0</v>
      </c>
      <c r="L202" s="84" t="b">
        <v>0</v>
      </c>
    </row>
    <row r="203" spans="1:12" ht="15">
      <c r="A203" s="84" t="s">
        <v>2131</v>
      </c>
      <c r="B203" s="84" t="s">
        <v>235</v>
      </c>
      <c r="C203" s="84">
        <v>2</v>
      </c>
      <c r="D203" s="122">
        <v>0.0023106751464738798</v>
      </c>
      <c r="E203" s="122">
        <v>2.6437815628948647</v>
      </c>
      <c r="F203" s="84" t="s">
        <v>2244</v>
      </c>
      <c r="G203" s="84" t="b">
        <v>0</v>
      </c>
      <c r="H203" s="84" t="b">
        <v>0</v>
      </c>
      <c r="I203" s="84" t="b">
        <v>0</v>
      </c>
      <c r="J203" s="84" t="b">
        <v>0</v>
      </c>
      <c r="K203" s="84" t="b">
        <v>0</v>
      </c>
      <c r="L203" s="84" t="b">
        <v>0</v>
      </c>
    </row>
    <row r="204" spans="1:12" ht="15">
      <c r="A204" s="84" t="s">
        <v>235</v>
      </c>
      <c r="B204" s="84" t="s">
        <v>2223</v>
      </c>
      <c r="C204" s="84">
        <v>2</v>
      </c>
      <c r="D204" s="122">
        <v>0.0023106751464738798</v>
      </c>
      <c r="E204" s="122">
        <v>2.819872821950546</v>
      </c>
      <c r="F204" s="84" t="s">
        <v>2244</v>
      </c>
      <c r="G204" s="84" t="b">
        <v>0</v>
      </c>
      <c r="H204" s="84" t="b">
        <v>0</v>
      </c>
      <c r="I204" s="84" t="b">
        <v>0</v>
      </c>
      <c r="J204" s="84" t="b">
        <v>0</v>
      </c>
      <c r="K204" s="84" t="b">
        <v>0</v>
      </c>
      <c r="L204" s="84" t="b">
        <v>0</v>
      </c>
    </row>
    <row r="205" spans="1:12" ht="15">
      <c r="A205" s="84" t="s">
        <v>2132</v>
      </c>
      <c r="B205" s="84" t="s">
        <v>2224</v>
      </c>
      <c r="C205" s="84">
        <v>2</v>
      </c>
      <c r="D205" s="122">
        <v>0.0023106751464738798</v>
      </c>
      <c r="E205" s="122">
        <v>2.6437815628948647</v>
      </c>
      <c r="F205" s="84" t="s">
        <v>2244</v>
      </c>
      <c r="G205" s="84" t="b">
        <v>0</v>
      </c>
      <c r="H205" s="84" t="b">
        <v>0</v>
      </c>
      <c r="I205" s="84" t="b">
        <v>0</v>
      </c>
      <c r="J205" s="84" t="b">
        <v>0</v>
      </c>
      <c r="K205" s="84" t="b">
        <v>0</v>
      </c>
      <c r="L205" s="84" t="b">
        <v>0</v>
      </c>
    </row>
    <row r="206" spans="1:12" ht="15">
      <c r="A206" s="84" t="s">
        <v>2224</v>
      </c>
      <c r="B206" s="84" t="s">
        <v>298</v>
      </c>
      <c r="C206" s="84">
        <v>2</v>
      </c>
      <c r="D206" s="122">
        <v>0.0023106751464738798</v>
      </c>
      <c r="E206" s="122">
        <v>2.819872821950546</v>
      </c>
      <c r="F206" s="84" t="s">
        <v>2244</v>
      </c>
      <c r="G206" s="84" t="b">
        <v>0</v>
      </c>
      <c r="H206" s="84" t="b">
        <v>0</v>
      </c>
      <c r="I206" s="84" t="b">
        <v>0</v>
      </c>
      <c r="J206" s="84" t="b">
        <v>0</v>
      </c>
      <c r="K206" s="84" t="b">
        <v>0</v>
      </c>
      <c r="L206" s="84" t="b">
        <v>0</v>
      </c>
    </row>
    <row r="207" spans="1:12" ht="15">
      <c r="A207" s="84" t="s">
        <v>298</v>
      </c>
      <c r="B207" s="84" t="s">
        <v>2225</v>
      </c>
      <c r="C207" s="84">
        <v>2</v>
      </c>
      <c r="D207" s="122">
        <v>0.0023106751464738798</v>
      </c>
      <c r="E207" s="122">
        <v>2.819872821950546</v>
      </c>
      <c r="F207" s="84" t="s">
        <v>2244</v>
      </c>
      <c r="G207" s="84" t="b">
        <v>0</v>
      </c>
      <c r="H207" s="84" t="b">
        <v>0</v>
      </c>
      <c r="I207" s="84" t="b">
        <v>0</v>
      </c>
      <c r="J207" s="84" t="b">
        <v>0</v>
      </c>
      <c r="K207" s="84" t="b">
        <v>0</v>
      </c>
      <c r="L207" s="84" t="b">
        <v>0</v>
      </c>
    </row>
    <row r="208" spans="1:12" ht="15">
      <c r="A208" s="84" t="s">
        <v>2225</v>
      </c>
      <c r="B208" s="84" t="s">
        <v>2083</v>
      </c>
      <c r="C208" s="84">
        <v>2</v>
      </c>
      <c r="D208" s="122">
        <v>0.0023106751464738798</v>
      </c>
      <c r="E208" s="122">
        <v>2.4219328132785085</v>
      </c>
      <c r="F208" s="84" t="s">
        <v>2244</v>
      </c>
      <c r="G208" s="84" t="b">
        <v>0</v>
      </c>
      <c r="H208" s="84" t="b">
        <v>0</v>
      </c>
      <c r="I208" s="84" t="b">
        <v>0</v>
      </c>
      <c r="J208" s="84" t="b">
        <v>0</v>
      </c>
      <c r="K208" s="84" t="b">
        <v>0</v>
      </c>
      <c r="L208" s="84" t="b">
        <v>0</v>
      </c>
    </row>
    <row r="209" spans="1:12" ht="15">
      <c r="A209" s="84" t="s">
        <v>2083</v>
      </c>
      <c r="B209" s="84" t="s">
        <v>2226</v>
      </c>
      <c r="C209" s="84">
        <v>2</v>
      </c>
      <c r="D209" s="122">
        <v>0.0023106751464738798</v>
      </c>
      <c r="E209" s="122">
        <v>2.4219328132785085</v>
      </c>
      <c r="F209" s="84" t="s">
        <v>2244</v>
      </c>
      <c r="G209" s="84" t="b">
        <v>0</v>
      </c>
      <c r="H209" s="84" t="b">
        <v>0</v>
      </c>
      <c r="I209" s="84" t="b">
        <v>0</v>
      </c>
      <c r="J209" s="84" t="b">
        <v>0</v>
      </c>
      <c r="K209" s="84" t="b">
        <v>0</v>
      </c>
      <c r="L209" s="84" t="b">
        <v>0</v>
      </c>
    </row>
    <row r="210" spans="1:12" ht="15">
      <c r="A210" s="84" t="s">
        <v>2226</v>
      </c>
      <c r="B210" s="84" t="s">
        <v>2227</v>
      </c>
      <c r="C210" s="84">
        <v>2</v>
      </c>
      <c r="D210" s="122">
        <v>0.0023106751464738798</v>
      </c>
      <c r="E210" s="122">
        <v>2.819872821950546</v>
      </c>
      <c r="F210" s="84" t="s">
        <v>2244</v>
      </c>
      <c r="G210" s="84" t="b">
        <v>0</v>
      </c>
      <c r="H210" s="84" t="b">
        <v>0</v>
      </c>
      <c r="I210" s="84" t="b">
        <v>0</v>
      </c>
      <c r="J210" s="84" t="b">
        <v>0</v>
      </c>
      <c r="K210" s="84" t="b">
        <v>0</v>
      </c>
      <c r="L210" s="84" t="b">
        <v>0</v>
      </c>
    </row>
    <row r="211" spans="1:12" ht="15">
      <c r="A211" s="84" t="s">
        <v>2227</v>
      </c>
      <c r="B211" s="84" t="s">
        <v>2228</v>
      </c>
      <c r="C211" s="84">
        <v>2</v>
      </c>
      <c r="D211" s="122">
        <v>0.0023106751464738798</v>
      </c>
      <c r="E211" s="122">
        <v>2.819872821950546</v>
      </c>
      <c r="F211" s="84" t="s">
        <v>2244</v>
      </c>
      <c r="G211" s="84" t="b">
        <v>0</v>
      </c>
      <c r="H211" s="84" t="b">
        <v>0</v>
      </c>
      <c r="I211" s="84" t="b">
        <v>0</v>
      </c>
      <c r="J211" s="84" t="b">
        <v>0</v>
      </c>
      <c r="K211" s="84" t="b">
        <v>0</v>
      </c>
      <c r="L211" s="84" t="b">
        <v>0</v>
      </c>
    </row>
    <row r="212" spans="1:12" ht="15">
      <c r="A212" s="84" t="s">
        <v>2228</v>
      </c>
      <c r="B212" s="84" t="s">
        <v>2229</v>
      </c>
      <c r="C212" s="84">
        <v>2</v>
      </c>
      <c r="D212" s="122">
        <v>0.0023106751464738798</v>
      </c>
      <c r="E212" s="122">
        <v>2.819872821950546</v>
      </c>
      <c r="F212" s="84" t="s">
        <v>2244</v>
      </c>
      <c r="G212" s="84" t="b">
        <v>0</v>
      </c>
      <c r="H212" s="84" t="b">
        <v>0</v>
      </c>
      <c r="I212" s="84" t="b">
        <v>0</v>
      </c>
      <c r="J212" s="84" t="b">
        <v>0</v>
      </c>
      <c r="K212" s="84" t="b">
        <v>0</v>
      </c>
      <c r="L212" s="84" t="b">
        <v>0</v>
      </c>
    </row>
    <row r="213" spans="1:12" ht="15">
      <c r="A213" s="84" t="s">
        <v>2229</v>
      </c>
      <c r="B213" s="84" t="s">
        <v>2230</v>
      </c>
      <c r="C213" s="84">
        <v>2</v>
      </c>
      <c r="D213" s="122">
        <v>0.0023106751464738798</v>
      </c>
      <c r="E213" s="122">
        <v>2.819872821950546</v>
      </c>
      <c r="F213" s="84" t="s">
        <v>2244</v>
      </c>
      <c r="G213" s="84" t="b">
        <v>0</v>
      </c>
      <c r="H213" s="84" t="b">
        <v>0</v>
      </c>
      <c r="I213" s="84" t="b">
        <v>0</v>
      </c>
      <c r="J213" s="84" t="b">
        <v>0</v>
      </c>
      <c r="K213" s="84" t="b">
        <v>0</v>
      </c>
      <c r="L213" s="84" t="b">
        <v>0</v>
      </c>
    </row>
    <row r="214" spans="1:12" ht="15">
      <c r="A214" s="84" t="s">
        <v>2230</v>
      </c>
      <c r="B214" s="84" t="s">
        <v>2077</v>
      </c>
      <c r="C214" s="84">
        <v>2</v>
      </c>
      <c r="D214" s="122">
        <v>0.0023106751464738798</v>
      </c>
      <c r="E214" s="122">
        <v>2.2178128306225835</v>
      </c>
      <c r="F214" s="84" t="s">
        <v>2244</v>
      </c>
      <c r="G214" s="84" t="b">
        <v>0</v>
      </c>
      <c r="H214" s="84" t="b">
        <v>0</v>
      </c>
      <c r="I214" s="84" t="b">
        <v>0</v>
      </c>
      <c r="J214" s="84" t="b">
        <v>0</v>
      </c>
      <c r="K214" s="84" t="b">
        <v>0</v>
      </c>
      <c r="L214" s="84" t="b">
        <v>0</v>
      </c>
    </row>
    <row r="215" spans="1:12" ht="15">
      <c r="A215" s="84" t="s">
        <v>2077</v>
      </c>
      <c r="B215" s="84" t="s">
        <v>1710</v>
      </c>
      <c r="C215" s="84">
        <v>2</v>
      </c>
      <c r="D215" s="122">
        <v>0.0023106751464738798</v>
      </c>
      <c r="E215" s="122">
        <v>1.6157528392946212</v>
      </c>
      <c r="F215" s="84" t="s">
        <v>2244</v>
      </c>
      <c r="G215" s="84" t="b">
        <v>0</v>
      </c>
      <c r="H215" s="84" t="b">
        <v>0</v>
      </c>
      <c r="I215" s="84" t="b">
        <v>0</v>
      </c>
      <c r="J215" s="84" t="b">
        <v>0</v>
      </c>
      <c r="K215" s="84" t="b">
        <v>0</v>
      </c>
      <c r="L215" s="84" t="b">
        <v>0</v>
      </c>
    </row>
    <row r="216" spans="1:12" ht="15">
      <c r="A216" s="84" t="s">
        <v>2231</v>
      </c>
      <c r="B216" s="84" t="s">
        <v>1668</v>
      </c>
      <c r="C216" s="84">
        <v>2</v>
      </c>
      <c r="D216" s="122">
        <v>0.0023106751464738798</v>
      </c>
      <c r="E216" s="122">
        <v>1.2948280149137008</v>
      </c>
      <c r="F216" s="84" t="s">
        <v>2244</v>
      </c>
      <c r="G216" s="84" t="b">
        <v>0</v>
      </c>
      <c r="H216" s="84" t="b">
        <v>0</v>
      </c>
      <c r="I216" s="84" t="b">
        <v>0</v>
      </c>
      <c r="J216" s="84" t="b">
        <v>0</v>
      </c>
      <c r="K216" s="84" t="b">
        <v>0</v>
      </c>
      <c r="L216" s="84" t="b">
        <v>0</v>
      </c>
    </row>
    <row r="217" spans="1:12" ht="15">
      <c r="A217" s="84" t="s">
        <v>1668</v>
      </c>
      <c r="B217" s="84" t="s">
        <v>2232</v>
      </c>
      <c r="C217" s="84">
        <v>2</v>
      </c>
      <c r="D217" s="122">
        <v>0.0023106751464738798</v>
      </c>
      <c r="E217" s="122">
        <v>1.3885090577915586</v>
      </c>
      <c r="F217" s="84" t="s">
        <v>2244</v>
      </c>
      <c r="G217" s="84" t="b">
        <v>0</v>
      </c>
      <c r="H217" s="84" t="b">
        <v>0</v>
      </c>
      <c r="I217" s="84" t="b">
        <v>0</v>
      </c>
      <c r="J217" s="84" t="b">
        <v>0</v>
      </c>
      <c r="K217" s="84" t="b">
        <v>0</v>
      </c>
      <c r="L217" s="84" t="b">
        <v>0</v>
      </c>
    </row>
    <row r="218" spans="1:12" ht="15">
      <c r="A218" s="84" t="s">
        <v>2232</v>
      </c>
      <c r="B218" s="84" t="s">
        <v>2122</v>
      </c>
      <c r="C218" s="84">
        <v>2</v>
      </c>
      <c r="D218" s="122">
        <v>0.0023106751464738798</v>
      </c>
      <c r="E218" s="122">
        <v>2.6437815628948647</v>
      </c>
      <c r="F218" s="84" t="s">
        <v>2244</v>
      </c>
      <c r="G218" s="84" t="b">
        <v>0</v>
      </c>
      <c r="H218" s="84" t="b">
        <v>0</v>
      </c>
      <c r="I218" s="84" t="b">
        <v>0</v>
      </c>
      <c r="J218" s="84" t="b">
        <v>0</v>
      </c>
      <c r="K218" s="84" t="b">
        <v>0</v>
      </c>
      <c r="L218" s="84" t="b">
        <v>0</v>
      </c>
    </row>
    <row r="219" spans="1:12" ht="15">
      <c r="A219" s="84" t="s">
        <v>2122</v>
      </c>
      <c r="B219" s="84" t="s">
        <v>2233</v>
      </c>
      <c r="C219" s="84">
        <v>2</v>
      </c>
      <c r="D219" s="122">
        <v>0.0023106751464738798</v>
      </c>
      <c r="E219" s="122">
        <v>2.6437815628948647</v>
      </c>
      <c r="F219" s="84" t="s">
        <v>2244</v>
      </c>
      <c r="G219" s="84" t="b">
        <v>0</v>
      </c>
      <c r="H219" s="84" t="b">
        <v>0</v>
      </c>
      <c r="I219" s="84" t="b">
        <v>0</v>
      </c>
      <c r="J219" s="84" t="b">
        <v>0</v>
      </c>
      <c r="K219" s="84" t="b">
        <v>0</v>
      </c>
      <c r="L219" s="84" t="b">
        <v>0</v>
      </c>
    </row>
    <row r="220" spans="1:12" ht="15">
      <c r="A220" s="84" t="s">
        <v>2233</v>
      </c>
      <c r="B220" s="84" t="s">
        <v>2234</v>
      </c>
      <c r="C220" s="84">
        <v>2</v>
      </c>
      <c r="D220" s="122">
        <v>0.0023106751464738798</v>
      </c>
      <c r="E220" s="122">
        <v>2.819872821950546</v>
      </c>
      <c r="F220" s="84" t="s">
        <v>2244</v>
      </c>
      <c r="G220" s="84" t="b">
        <v>0</v>
      </c>
      <c r="H220" s="84" t="b">
        <v>0</v>
      </c>
      <c r="I220" s="84" t="b">
        <v>0</v>
      </c>
      <c r="J220" s="84" t="b">
        <v>0</v>
      </c>
      <c r="K220" s="84" t="b">
        <v>0</v>
      </c>
      <c r="L220" s="84" t="b">
        <v>0</v>
      </c>
    </row>
    <row r="221" spans="1:12" ht="15">
      <c r="A221" s="84" t="s">
        <v>218</v>
      </c>
      <c r="B221" s="84" t="s">
        <v>1594</v>
      </c>
      <c r="C221" s="84">
        <v>2</v>
      </c>
      <c r="D221" s="122">
        <v>0.0023106751464738798</v>
      </c>
      <c r="E221" s="122">
        <v>2.819872821950546</v>
      </c>
      <c r="F221" s="84" t="s">
        <v>2244</v>
      </c>
      <c r="G221" s="84" t="b">
        <v>0</v>
      </c>
      <c r="H221" s="84" t="b">
        <v>0</v>
      </c>
      <c r="I221" s="84" t="b">
        <v>0</v>
      </c>
      <c r="J221" s="84" t="b">
        <v>0</v>
      </c>
      <c r="K221" s="84" t="b">
        <v>1</v>
      </c>
      <c r="L221" s="84" t="b">
        <v>0</v>
      </c>
    </row>
    <row r="222" spans="1:12" ht="15">
      <c r="A222" s="84" t="s">
        <v>1671</v>
      </c>
      <c r="B222" s="84" t="s">
        <v>2235</v>
      </c>
      <c r="C222" s="84">
        <v>2</v>
      </c>
      <c r="D222" s="122">
        <v>0.0023106751464738798</v>
      </c>
      <c r="E222" s="122">
        <v>2.1666603081752025</v>
      </c>
      <c r="F222" s="84" t="s">
        <v>2244</v>
      </c>
      <c r="G222" s="84" t="b">
        <v>0</v>
      </c>
      <c r="H222" s="84" t="b">
        <v>0</v>
      </c>
      <c r="I222" s="84" t="b">
        <v>0</v>
      </c>
      <c r="J222" s="84" t="b">
        <v>0</v>
      </c>
      <c r="K222" s="84" t="b">
        <v>0</v>
      </c>
      <c r="L222" s="84" t="b">
        <v>0</v>
      </c>
    </row>
    <row r="223" spans="1:12" ht="15">
      <c r="A223" s="84" t="s">
        <v>1675</v>
      </c>
      <c r="B223" s="84" t="s">
        <v>1675</v>
      </c>
      <c r="C223" s="84">
        <v>2</v>
      </c>
      <c r="D223" s="122">
        <v>0.0027391875958176254</v>
      </c>
      <c r="E223" s="122">
        <v>2.2178128306225835</v>
      </c>
      <c r="F223" s="84" t="s">
        <v>2244</v>
      </c>
      <c r="G223" s="84" t="b">
        <v>0</v>
      </c>
      <c r="H223" s="84" t="b">
        <v>0</v>
      </c>
      <c r="I223" s="84" t="b">
        <v>0</v>
      </c>
      <c r="J223" s="84" t="b">
        <v>0</v>
      </c>
      <c r="K223" s="84" t="b">
        <v>0</v>
      </c>
      <c r="L223" s="84" t="b">
        <v>0</v>
      </c>
    </row>
    <row r="224" spans="1:12" ht="15">
      <c r="A224" s="84" t="s">
        <v>287</v>
      </c>
      <c r="B224" s="84" t="s">
        <v>286</v>
      </c>
      <c r="C224" s="84">
        <v>2</v>
      </c>
      <c r="D224" s="122">
        <v>0.0023106751464738798</v>
      </c>
      <c r="E224" s="122">
        <v>2.819872821950546</v>
      </c>
      <c r="F224" s="84" t="s">
        <v>2244</v>
      </c>
      <c r="G224" s="84" t="b">
        <v>0</v>
      </c>
      <c r="H224" s="84" t="b">
        <v>0</v>
      </c>
      <c r="I224" s="84" t="b">
        <v>0</v>
      </c>
      <c r="J224" s="84" t="b">
        <v>0</v>
      </c>
      <c r="K224" s="84" t="b">
        <v>0</v>
      </c>
      <c r="L224" s="84" t="b">
        <v>0</v>
      </c>
    </row>
    <row r="225" spans="1:12" ht="15">
      <c r="A225" s="84" t="s">
        <v>286</v>
      </c>
      <c r="B225" s="84" t="s">
        <v>285</v>
      </c>
      <c r="C225" s="84">
        <v>2</v>
      </c>
      <c r="D225" s="122">
        <v>0.0023106751464738798</v>
      </c>
      <c r="E225" s="122">
        <v>2.819872821950546</v>
      </c>
      <c r="F225" s="84" t="s">
        <v>2244</v>
      </c>
      <c r="G225" s="84" t="b">
        <v>0</v>
      </c>
      <c r="H225" s="84" t="b">
        <v>0</v>
      </c>
      <c r="I225" s="84" t="b">
        <v>0</v>
      </c>
      <c r="J225" s="84" t="b">
        <v>0</v>
      </c>
      <c r="K225" s="84" t="b">
        <v>0</v>
      </c>
      <c r="L225" s="84" t="b">
        <v>0</v>
      </c>
    </row>
    <row r="226" spans="1:12" ht="15">
      <c r="A226" s="84" t="s">
        <v>285</v>
      </c>
      <c r="B226" s="84" t="s">
        <v>1722</v>
      </c>
      <c r="C226" s="84">
        <v>2</v>
      </c>
      <c r="D226" s="122">
        <v>0.0023106751464738798</v>
      </c>
      <c r="E226" s="122">
        <v>2.6437815628948647</v>
      </c>
      <c r="F226" s="84" t="s">
        <v>2244</v>
      </c>
      <c r="G226" s="84" t="b">
        <v>0</v>
      </c>
      <c r="H226" s="84" t="b">
        <v>0</v>
      </c>
      <c r="I226" s="84" t="b">
        <v>0</v>
      </c>
      <c r="J226" s="84" t="b">
        <v>0</v>
      </c>
      <c r="K226" s="84" t="b">
        <v>0</v>
      </c>
      <c r="L226" s="84" t="b">
        <v>0</v>
      </c>
    </row>
    <row r="227" spans="1:12" ht="15">
      <c r="A227" s="84" t="s">
        <v>1722</v>
      </c>
      <c r="B227" s="84" t="s">
        <v>1724</v>
      </c>
      <c r="C227" s="84">
        <v>2</v>
      </c>
      <c r="D227" s="122">
        <v>0.0023106751464738798</v>
      </c>
      <c r="E227" s="122">
        <v>2.6437815628948647</v>
      </c>
      <c r="F227" s="84" t="s">
        <v>2244</v>
      </c>
      <c r="G227" s="84" t="b">
        <v>0</v>
      </c>
      <c r="H227" s="84" t="b">
        <v>0</v>
      </c>
      <c r="I227" s="84" t="b">
        <v>0</v>
      </c>
      <c r="J227" s="84" t="b">
        <v>0</v>
      </c>
      <c r="K227" s="84" t="b">
        <v>0</v>
      </c>
      <c r="L227" s="84" t="b">
        <v>0</v>
      </c>
    </row>
    <row r="228" spans="1:12" ht="15">
      <c r="A228" s="84" t="s">
        <v>1724</v>
      </c>
      <c r="B228" s="84" t="s">
        <v>1668</v>
      </c>
      <c r="C228" s="84">
        <v>2</v>
      </c>
      <c r="D228" s="122">
        <v>0.0023106751464738798</v>
      </c>
      <c r="E228" s="122">
        <v>1.2948280149137008</v>
      </c>
      <c r="F228" s="84" t="s">
        <v>2244</v>
      </c>
      <c r="G228" s="84" t="b">
        <v>0</v>
      </c>
      <c r="H228" s="84" t="b">
        <v>0</v>
      </c>
      <c r="I228" s="84" t="b">
        <v>0</v>
      </c>
      <c r="J228" s="84" t="b">
        <v>0</v>
      </c>
      <c r="K228" s="84" t="b">
        <v>0</v>
      </c>
      <c r="L228" s="84" t="b">
        <v>0</v>
      </c>
    </row>
    <row r="229" spans="1:12" ht="15">
      <c r="A229" s="84" t="s">
        <v>1668</v>
      </c>
      <c r="B229" s="84" t="s">
        <v>1725</v>
      </c>
      <c r="C229" s="84">
        <v>2</v>
      </c>
      <c r="D229" s="122">
        <v>0.0023106751464738798</v>
      </c>
      <c r="E229" s="122">
        <v>1.3885090577915586</v>
      </c>
      <c r="F229" s="84" t="s">
        <v>2244</v>
      </c>
      <c r="G229" s="84" t="b">
        <v>0</v>
      </c>
      <c r="H229" s="84" t="b">
        <v>0</v>
      </c>
      <c r="I229" s="84" t="b">
        <v>0</v>
      </c>
      <c r="J229" s="84" t="b">
        <v>0</v>
      </c>
      <c r="K229" s="84" t="b">
        <v>0</v>
      </c>
      <c r="L229" s="84" t="b">
        <v>0</v>
      </c>
    </row>
    <row r="230" spans="1:12" ht="15">
      <c r="A230" s="84" t="s">
        <v>1725</v>
      </c>
      <c r="B230" s="84" t="s">
        <v>1726</v>
      </c>
      <c r="C230" s="84">
        <v>2</v>
      </c>
      <c r="D230" s="122">
        <v>0.0023106751464738798</v>
      </c>
      <c r="E230" s="122">
        <v>2.6437815628948647</v>
      </c>
      <c r="F230" s="84" t="s">
        <v>2244</v>
      </c>
      <c r="G230" s="84" t="b">
        <v>0</v>
      </c>
      <c r="H230" s="84" t="b">
        <v>0</v>
      </c>
      <c r="I230" s="84" t="b">
        <v>0</v>
      </c>
      <c r="J230" s="84" t="b">
        <v>0</v>
      </c>
      <c r="K230" s="84" t="b">
        <v>0</v>
      </c>
      <c r="L230" s="84" t="b">
        <v>0</v>
      </c>
    </row>
    <row r="231" spans="1:12" ht="15">
      <c r="A231" s="84" t="s">
        <v>1726</v>
      </c>
      <c r="B231" s="84" t="s">
        <v>1727</v>
      </c>
      <c r="C231" s="84">
        <v>2</v>
      </c>
      <c r="D231" s="122">
        <v>0.0023106751464738798</v>
      </c>
      <c r="E231" s="122">
        <v>2.6437815628948647</v>
      </c>
      <c r="F231" s="84" t="s">
        <v>2244</v>
      </c>
      <c r="G231" s="84" t="b">
        <v>0</v>
      </c>
      <c r="H231" s="84" t="b">
        <v>0</v>
      </c>
      <c r="I231" s="84" t="b">
        <v>0</v>
      </c>
      <c r="J231" s="84" t="b">
        <v>0</v>
      </c>
      <c r="K231" s="84" t="b">
        <v>0</v>
      </c>
      <c r="L231" s="84" t="b">
        <v>0</v>
      </c>
    </row>
    <row r="232" spans="1:12" ht="15">
      <c r="A232" s="84" t="s">
        <v>1727</v>
      </c>
      <c r="B232" s="84" t="s">
        <v>2239</v>
      </c>
      <c r="C232" s="84">
        <v>2</v>
      </c>
      <c r="D232" s="122">
        <v>0.0023106751464738798</v>
      </c>
      <c r="E232" s="122">
        <v>2.819872821950546</v>
      </c>
      <c r="F232" s="84" t="s">
        <v>2244</v>
      </c>
      <c r="G232" s="84" t="b">
        <v>0</v>
      </c>
      <c r="H232" s="84" t="b">
        <v>0</v>
      </c>
      <c r="I232" s="84" t="b">
        <v>0</v>
      </c>
      <c r="J232" s="84" t="b">
        <v>0</v>
      </c>
      <c r="K232" s="84" t="b">
        <v>0</v>
      </c>
      <c r="L232" s="84" t="b">
        <v>0</v>
      </c>
    </row>
    <row r="233" spans="1:12" ht="15">
      <c r="A233" s="84" t="s">
        <v>2239</v>
      </c>
      <c r="B233" s="84" t="s">
        <v>2240</v>
      </c>
      <c r="C233" s="84">
        <v>2</v>
      </c>
      <c r="D233" s="122">
        <v>0.0023106751464738798</v>
      </c>
      <c r="E233" s="122">
        <v>2.819872821950546</v>
      </c>
      <c r="F233" s="84" t="s">
        <v>2244</v>
      </c>
      <c r="G233" s="84" t="b">
        <v>0</v>
      </c>
      <c r="H233" s="84" t="b">
        <v>0</v>
      </c>
      <c r="I233" s="84" t="b">
        <v>0</v>
      </c>
      <c r="J233" s="84" t="b">
        <v>0</v>
      </c>
      <c r="K233" s="84" t="b">
        <v>0</v>
      </c>
      <c r="L233" s="84" t="b">
        <v>0</v>
      </c>
    </row>
    <row r="234" spans="1:12" ht="15">
      <c r="A234" s="84" t="s">
        <v>2240</v>
      </c>
      <c r="B234" s="84" t="s">
        <v>1723</v>
      </c>
      <c r="C234" s="84">
        <v>2</v>
      </c>
      <c r="D234" s="122">
        <v>0.0023106751464738798</v>
      </c>
      <c r="E234" s="122">
        <v>2.4219328132785085</v>
      </c>
      <c r="F234" s="84" t="s">
        <v>2244</v>
      </c>
      <c r="G234" s="84" t="b">
        <v>0</v>
      </c>
      <c r="H234" s="84" t="b">
        <v>0</v>
      </c>
      <c r="I234" s="84" t="b">
        <v>0</v>
      </c>
      <c r="J234" s="84" t="b">
        <v>0</v>
      </c>
      <c r="K234" s="84" t="b">
        <v>0</v>
      </c>
      <c r="L234" s="84" t="b">
        <v>0</v>
      </c>
    </row>
    <row r="235" spans="1:12" ht="15">
      <c r="A235" s="84" t="s">
        <v>2241</v>
      </c>
      <c r="B235" s="84" t="s">
        <v>2111</v>
      </c>
      <c r="C235" s="84">
        <v>2</v>
      </c>
      <c r="D235" s="122">
        <v>0.0027391875958176254</v>
      </c>
      <c r="E235" s="122">
        <v>2.6437815628948647</v>
      </c>
      <c r="F235" s="84" t="s">
        <v>2244</v>
      </c>
      <c r="G235" s="84" t="b">
        <v>0</v>
      </c>
      <c r="H235" s="84" t="b">
        <v>0</v>
      </c>
      <c r="I235" s="84" t="b">
        <v>0</v>
      </c>
      <c r="J235" s="84" t="b">
        <v>0</v>
      </c>
      <c r="K235" s="84" t="b">
        <v>0</v>
      </c>
      <c r="L235" s="84" t="b">
        <v>0</v>
      </c>
    </row>
    <row r="236" spans="1:12" ht="15">
      <c r="A236" s="84" t="s">
        <v>1679</v>
      </c>
      <c r="B236" s="84" t="s">
        <v>1617</v>
      </c>
      <c r="C236" s="84">
        <v>4</v>
      </c>
      <c r="D236" s="122">
        <v>0.007027842328600889</v>
      </c>
      <c r="E236" s="122">
        <v>2.0540382106848694</v>
      </c>
      <c r="F236" s="84" t="s">
        <v>1507</v>
      </c>
      <c r="G236" s="84" t="b">
        <v>0</v>
      </c>
      <c r="H236" s="84" t="b">
        <v>0</v>
      </c>
      <c r="I236" s="84" t="b">
        <v>0</v>
      </c>
      <c r="J236" s="84" t="b">
        <v>0</v>
      </c>
      <c r="K236" s="84" t="b">
        <v>0</v>
      </c>
      <c r="L236" s="84" t="b">
        <v>0</v>
      </c>
    </row>
    <row r="237" spans="1:12" ht="15">
      <c r="A237" s="84" t="s">
        <v>1617</v>
      </c>
      <c r="B237" s="84" t="s">
        <v>1680</v>
      </c>
      <c r="C237" s="84">
        <v>4</v>
      </c>
      <c r="D237" s="122">
        <v>0.007027842328600889</v>
      </c>
      <c r="E237" s="122">
        <v>2.0540382106848694</v>
      </c>
      <c r="F237" s="84" t="s">
        <v>1507</v>
      </c>
      <c r="G237" s="84" t="b">
        <v>0</v>
      </c>
      <c r="H237" s="84" t="b">
        <v>0</v>
      </c>
      <c r="I237" s="84" t="b">
        <v>0</v>
      </c>
      <c r="J237" s="84" t="b">
        <v>0</v>
      </c>
      <c r="K237" s="84" t="b">
        <v>0</v>
      </c>
      <c r="L237" s="84" t="b">
        <v>0</v>
      </c>
    </row>
    <row r="238" spans="1:12" ht="15">
      <c r="A238" s="84" t="s">
        <v>1680</v>
      </c>
      <c r="B238" s="84" t="s">
        <v>2087</v>
      </c>
      <c r="C238" s="84">
        <v>4</v>
      </c>
      <c r="D238" s="122">
        <v>0.007027842328600889</v>
      </c>
      <c r="E238" s="122">
        <v>2.0540382106848694</v>
      </c>
      <c r="F238" s="84" t="s">
        <v>1507</v>
      </c>
      <c r="G238" s="84" t="b">
        <v>0</v>
      </c>
      <c r="H238" s="84" t="b">
        <v>0</v>
      </c>
      <c r="I238" s="84" t="b">
        <v>0</v>
      </c>
      <c r="J238" s="84" t="b">
        <v>0</v>
      </c>
      <c r="K238" s="84" t="b">
        <v>0</v>
      </c>
      <c r="L238" s="84" t="b">
        <v>0</v>
      </c>
    </row>
    <row r="239" spans="1:12" ht="15">
      <c r="A239" s="84" t="s">
        <v>2087</v>
      </c>
      <c r="B239" s="84" t="s">
        <v>1668</v>
      </c>
      <c r="C239" s="84">
        <v>4</v>
      </c>
      <c r="D239" s="122">
        <v>0.007027842328600889</v>
      </c>
      <c r="E239" s="122">
        <v>1.2247344378538445</v>
      </c>
      <c r="F239" s="84" t="s">
        <v>1507</v>
      </c>
      <c r="G239" s="84" t="b">
        <v>0</v>
      </c>
      <c r="H239" s="84" t="b">
        <v>0</v>
      </c>
      <c r="I239" s="84" t="b">
        <v>0</v>
      </c>
      <c r="J239" s="84" t="b">
        <v>0</v>
      </c>
      <c r="K239" s="84" t="b">
        <v>0</v>
      </c>
      <c r="L239" s="84" t="b">
        <v>0</v>
      </c>
    </row>
    <row r="240" spans="1:12" ht="15">
      <c r="A240" s="84" t="s">
        <v>1674</v>
      </c>
      <c r="B240" s="84" t="s">
        <v>2093</v>
      </c>
      <c r="C240" s="84">
        <v>3</v>
      </c>
      <c r="D240" s="122">
        <v>0.006050125425920313</v>
      </c>
      <c r="E240" s="122">
        <v>1.9571281976768131</v>
      </c>
      <c r="F240" s="84" t="s">
        <v>1507</v>
      </c>
      <c r="G240" s="84" t="b">
        <v>0</v>
      </c>
      <c r="H240" s="84" t="b">
        <v>0</v>
      </c>
      <c r="I240" s="84" t="b">
        <v>0</v>
      </c>
      <c r="J240" s="84" t="b">
        <v>0</v>
      </c>
      <c r="K240" s="84" t="b">
        <v>0</v>
      </c>
      <c r="L240" s="84" t="b">
        <v>0</v>
      </c>
    </row>
    <row r="241" spans="1:12" ht="15">
      <c r="A241" s="84" t="s">
        <v>2093</v>
      </c>
      <c r="B241" s="84" t="s">
        <v>2094</v>
      </c>
      <c r="C241" s="84">
        <v>3</v>
      </c>
      <c r="D241" s="122">
        <v>0.006050125425920313</v>
      </c>
      <c r="E241" s="122">
        <v>2.1789769472931693</v>
      </c>
      <c r="F241" s="84" t="s">
        <v>1507</v>
      </c>
      <c r="G241" s="84" t="b">
        <v>0</v>
      </c>
      <c r="H241" s="84" t="b">
        <v>0</v>
      </c>
      <c r="I241" s="84" t="b">
        <v>0</v>
      </c>
      <c r="J241" s="84" t="b">
        <v>0</v>
      </c>
      <c r="K241" s="84" t="b">
        <v>0</v>
      </c>
      <c r="L241" s="84" t="b">
        <v>0</v>
      </c>
    </row>
    <row r="242" spans="1:12" ht="15">
      <c r="A242" s="84" t="s">
        <v>1678</v>
      </c>
      <c r="B242" s="84" t="s">
        <v>2095</v>
      </c>
      <c r="C242" s="84">
        <v>3</v>
      </c>
      <c r="D242" s="122">
        <v>0.006050125425920313</v>
      </c>
      <c r="E242" s="122">
        <v>2.0540382106848694</v>
      </c>
      <c r="F242" s="84" t="s">
        <v>1507</v>
      </c>
      <c r="G242" s="84" t="b">
        <v>0</v>
      </c>
      <c r="H242" s="84" t="b">
        <v>0</v>
      </c>
      <c r="I242" s="84" t="b">
        <v>0</v>
      </c>
      <c r="J242" s="84" t="b">
        <v>0</v>
      </c>
      <c r="K242" s="84" t="b">
        <v>0</v>
      </c>
      <c r="L242" s="84" t="b">
        <v>0</v>
      </c>
    </row>
    <row r="243" spans="1:12" ht="15">
      <c r="A243" s="84" t="s">
        <v>2096</v>
      </c>
      <c r="B243" s="84" t="s">
        <v>2097</v>
      </c>
      <c r="C243" s="84">
        <v>3</v>
      </c>
      <c r="D243" s="122">
        <v>0.006050125425920313</v>
      </c>
      <c r="E243" s="122">
        <v>2.1789769472931693</v>
      </c>
      <c r="F243" s="84" t="s">
        <v>1507</v>
      </c>
      <c r="G243" s="84" t="b">
        <v>0</v>
      </c>
      <c r="H243" s="84" t="b">
        <v>0</v>
      </c>
      <c r="I243" s="84" t="b">
        <v>0</v>
      </c>
      <c r="J243" s="84" t="b">
        <v>0</v>
      </c>
      <c r="K243" s="84" t="b">
        <v>0</v>
      </c>
      <c r="L243" s="84" t="b">
        <v>0</v>
      </c>
    </row>
    <row r="244" spans="1:12" ht="15">
      <c r="A244" s="84" t="s">
        <v>2097</v>
      </c>
      <c r="B244" s="84" t="s">
        <v>2098</v>
      </c>
      <c r="C244" s="84">
        <v>3</v>
      </c>
      <c r="D244" s="122">
        <v>0.006050125425920313</v>
      </c>
      <c r="E244" s="122">
        <v>2.1789769472931693</v>
      </c>
      <c r="F244" s="84" t="s">
        <v>1507</v>
      </c>
      <c r="G244" s="84" t="b">
        <v>0</v>
      </c>
      <c r="H244" s="84" t="b">
        <v>0</v>
      </c>
      <c r="I244" s="84" t="b">
        <v>0</v>
      </c>
      <c r="J244" s="84" t="b">
        <v>0</v>
      </c>
      <c r="K244" s="84" t="b">
        <v>0</v>
      </c>
      <c r="L244" s="84" t="b">
        <v>0</v>
      </c>
    </row>
    <row r="245" spans="1:12" ht="15">
      <c r="A245" s="84" t="s">
        <v>2098</v>
      </c>
      <c r="B245" s="84" t="s">
        <v>2099</v>
      </c>
      <c r="C245" s="84">
        <v>3</v>
      </c>
      <c r="D245" s="122">
        <v>0.006050125425920313</v>
      </c>
      <c r="E245" s="122">
        <v>2.1789769472931693</v>
      </c>
      <c r="F245" s="84" t="s">
        <v>1507</v>
      </c>
      <c r="G245" s="84" t="b">
        <v>0</v>
      </c>
      <c r="H245" s="84" t="b">
        <v>0</v>
      </c>
      <c r="I245" s="84" t="b">
        <v>0</v>
      </c>
      <c r="J245" s="84" t="b">
        <v>0</v>
      </c>
      <c r="K245" s="84" t="b">
        <v>0</v>
      </c>
      <c r="L245" s="84" t="b">
        <v>0</v>
      </c>
    </row>
    <row r="246" spans="1:12" ht="15">
      <c r="A246" s="84" t="s">
        <v>2099</v>
      </c>
      <c r="B246" s="84" t="s">
        <v>2100</v>
      </c>
      <c r="C246" s="84">
        <v>3</v>
      </c>
      <c r="D246" s="122">
        <v>0.006050125425920313</v>
      </c>
      <c r="E246" s="122">
        <v>2.1789769472931693</v>
      </c>
      <c r="F246" s="84" t="s">
        <v>1507</v>
      </c>
      <c r="G246" s="84" t="b">
        <v>0</v>
      </c>
      <c r="H246" s="84" t="b">
        <v>0</v>
      </c>
      <c r="I246" s="84" t="b">
        <v>0</v>
      </c>
      <c r="J246" s="84" t="b">
        <v>0</v>
      </c>
      <c r="K246" s="84" t="b">
        <v>0</v>
      </c>
      <c r="L246" s="84" t="b">
        <v>0</v>
      </c>
    </row>
    <row r="247" spans="1:12" ht="15">
      <c r="A247" s="84" t="s">
        <v>2100</v>
      </c>
      <c r="B247" s="84" t="s">
        <v>2101</v>
      </c>
      <c r="C247" s="84">
        <v>3</v>
      </c>
      <c r="D247" s="122">
        <v>0.006050125425920313</v>
      </c>
      <c r="E247" s="122">
        <v>2.1789769472931693</v>
      </c>
      <c r="F247" s="84" t="s">
        <v>1507</v>
      </c>
      <c r="G247" s="84" t="b">
        <v>0</v>
      </c>
      <c r="H247" s="84" t="b">
        <v>0</v>
      </c>
      <c r="I247" s="84" t="b">
        <v>0</v>
      </c>
      <c r="J247" s="84" t="b">
        <v>0</v>
      </c>
      <c r="K247" s="84" t="b">
        <v>0</v>
      </c>
      <c r="L247" s="84" t="b">
        <v>0</v>
      </c>
    </row>
    <row r="248" spans="1:12" ht="15">
      <c r="A248" s="84" t="s">
        <v>2101</v>
      </c>
      <c r="B248" s="84" t="s">
        <v>2102</v>
      </c>
      <c r="C248" s="84">
        <v>3</v>
      </c>
      <c r="D248" s="122">
        <v>0.006050125425920313</v>
      </c>
      <c r="E248" s="122">
        <v>2.1789769472931693</v>
      </c>
      <c r="F248" s="84" t="s">
        <v>1507</v>
      </c>
      <c r="G248" s="84" t="b">
        <v>0</v>
      </c>
      <c r="H248" s="84" t="b">
        <v>0</v>
      </c>
      <c r="I248" s="84" t="b">
        <v>0</v>
      </c>
      <c r="J248" s="84" t="b">
        <v>0</v>
      </c>
      <c r="K248" s="84" t="b">
        <v>0</v>
      </c>
      <c r="L248" s="84" t="b">
        <v>0</v>
      </c>
    </row>
    <row r="249" spans="1:12" ht="15">
      <c r="A249" s="84" t="s">
        <v>2102</v>
      </c>
      <c r="B249" s="84" t="s">
        <v>2103</v>
      </c>
      <c r="C249" s="84">
        <v>3</v>
      </c>
      <c r="D249" s="122">
        <v>0.006050125425920313</v>
      </c>
      <c r="E249" s="122">
        <v>2.1789769472931693</v>
      </c>
      <c r="F249" s="84" t="s">
        <v>1507</v>
      </c>
      <c r="G249" s="84" t="b">
        <v>0</v>
      </c>
      <c r="H249" s="84" t="b">
        <v>0</v>
      </c>
      <c r="I249" s="84" t="b">
        <v>0</v>
      </c>
      <c r="J249" s="84" t="b">
        <v>0</v>
      </c>
      <c r="K249" s="84" t="b">
        <v>0</v>
      </c>
      <c r="L249" s="84" t="b">
        <v>0</v>
      </c>
    </row>
    <row r="250" spans="1:12" ht="15">
      <c r="A250" s="84" t="s">
        <v>2103</v>
      </c>
      <c r="B250" s="84" t="s">
        <v>2104</v>
      </c>
      <c r="C250" s="84">
        <v>3</v>
      </c>
      <c r="D250" s="122">
        <v>0.006050125425920313</v>
      </c>
      <c r="E250" s="122">
        <v>2.1789769472931693</v>
      </c>
      <c r="F250" s="84" t="s">
        <v>1507</v>
      </c>
      <c r="G250" s="84" t="b">
        <v>0</v>
      </c>
      <c r="H250" s="84" t="b">
        <v>0</v>
      </c>
      <c r="I250" s="84" t="b">
        <v>0</v>
      </c>
      <c r="J250" s="84" t="b">
        <v>0</v>
      </c>
      <c r="K250" s="84" t="b">
        <v>0</v>
      </c>
      <c r="L250" s="84" t="b">
        <v>0</v>
      </c>
    </row>
    <row r="251" spans="1:12" ht="15">
      <c r="A251" s="84" t="s">
        <v>2104</v>
      </c>
      <c r="B251" s="84" t="s">
        <v>2105</v>
      </c>
      <c r="C251" s="84">
        <v>3</v>
      </c>
      <c r="D251" s="122">
        <v>0.006050125425920313</v>
      </c>
      <c r="E251" s="122">
        <v>2.1789769472931693</v>
      </c>
      <c r="F251" s="84" t="s">
        <v>1507</v>
      </c>
      <c r="G251" s="84" t="b">
        <v>0</v>
      </c>
      <c r="H251" s="84" t="b">
        <v>0</v>
      </c>
      <c r="I251" s="84" t="b">
        <v>0</v>
      </c>
      <c r="J251" s="84" t="b">
        <v>0</v>
      </c>
      <c r="K251" s="84" t="b">
        <v>0</v>
      </c>
      <c r="L251" s="84" t="b">
        <v>0</v>
      </c>
    </row>
    <row r="252" spans="1:12" ht="15">
      <c r="A252" s="84" t="s">
        <v>2105</v>
      </c>
      <c r="B252" s="84" t="s">
        <v>1679</v>
      </c>
      <c r="C252" s="84">
        <v>3</v>
      </c>
      <c r="D252" s="122">
        <v>0.006050125425920313</v>
      </c>
      <c r="E252" s="122">
        <v>2.0540382106848694</v>
      </c>
      <c r="F252" s="84" t="s">
        <v>1507</v>
      </c>
      <c r="G252" s="84" t="b">
        <v>0</v>
      </c>
      <c r="H252" s="84" t="b">
        <v>0</v>
      </c>
      <c r="I252" s="84" t="b">
        <v>0</v>
      </c>
      <c r="J252" s="84" t="b">
        <v>0</v>
      </c>
      <c r="K252" s="84" t="b">
        <v>0</v>
      </c>
      <c r="L252" s="84" t="b">
        <v>0</v>
      </c>
    </row>
    <row r="253" spans="1:12" ht="15">
      <c r="A253" s="84" t="s">
        <v>1675</v>
      </c>
      <c r="B253" s="84" t="s">
        <v>1675</v>
      </c>
      <c r="C253" s="84">
        <v>2</v>
      </c>
      <c r="D253" s="122">
        <v>0.006017289111610059</v>
      </c>
      <c r="E253" s="122">
        <v>1.7530082150208883</v>
      </c>
      <c r="F253" s="84" t="s">
        <v>1507</v>
      </c>
      <c r="G253" s="84" t="b">
        <v>0</v>
      </c>
      <c r="H253" s="84" t="b">
        <v>0</v>
      </c>
      <c r="I253" s="84" t="b">
        <v>0</v>
      </c>
      <c r="J253" s="84" t="b">
        <v>0</v>
      </c>
      <c r="K253" s="84" t="b">
        <v>0</v>
      </c>
      <c r="L253" s="84" t="b">
        <v>0</v>
      </c>
    </row>
    <row r="254" spans="1:12" ht="15">
      <c r="A254" s="84" t="s">
        <v>2231</v>
      </c>
      <c r="B254" s="84" t="s">
        <v>1668</v>
      </c>
      <c r="C254" s="84">
        <v>2</v>
      </c>
      <c r="D254" s="122">
        <v>0.004765605137955251</v>
      </c>
      <c r="E254" s="122">
        <v>1.2247344378538445</v>
      </c>
      <c r="F254" s="84" t="s">
        <v>1507</v>
      </c>
      <c r="G254" s="84" t="b">
        <v>0</v>
      </c>
      <c r="H254" s="84" t="b">
        <v>0</v>
      </c>
      <c r="I254" s="84" t="b">
        <v>0</v>
      </c>
      <c r="J254" s="84" t="b">
        <v>0</v>
      </c>
      <c r="K254" s="84" t="b">
        <v>0</v>
      </c>
      <c r="L254" s="84" t="b">
        <v>0</v>
      </c>
    </row>
    <row r="255" spans="1:12" ht="15">
      <c r="A255" s="84" t="s">
        <v>1668</v>
      </c>
      <c r="B255" s="84" t="s">
        <v>2232</v>
      </c>
      <c r="C255" s="84">
        <v>2</v>
      </c>
      <c r="D255" s="122">
        <v>0.004765605137955251</v>
      </c>
      <c r="E255" s="122">
        <v>1.4008256969095259</v>
      </c>
      <c r="F255" s="84" t="s">
        <v>1507</v>
      </c>
      <c r="G255" s="84" t="b">
        <v>0</v>
      </c>
      <c r="H255" s="84" t="b">
        <v>0</v>
      </c>
      <c r="I255" s="84" t="b">
        <v>0</v>
      </c>
      <c r="J255" s="84" t="b">
        <v>0</v>
      </c>
      <c r="K255" s="84" t="b">
        <v>0</v>
      </c>
      <c r="L255" s="84" t="b">
        <v>0</v>
      </c>
    </row>
    <row r="256" spans="1:12" ht="15">
      <c r="A256" s="84" t="s">
        <v>2232</v>
      </c>
      <c r="B256" s="84" t="s">
        <v>2122</v>
      </c>
      <c r="C256" s="84">
        <v>2</v>
      </c>
      <c r="D256" s="122">
        <v>0.004765605137955251</v>
      </c>
      <c r="E256" s="122">
        <v>2.3550682063488506</v>
      </c>
      <c r="F256" s="84" t="s">
        <v>1507</v>
      </c>
      <c r="G256" s="84" t="b">
        <v>0</v>
      </c>
      <c r="H256" s="84" t="b">
        <v>0</v>
      </c>
      <c r="I256" s="84" t="b">
        <v>0</v>
      </c>
      <c r="J256" s="84" t="b">
        <v>0</v>
      </c>
      <c r="K256" s="84" t="b">
        <v>0</v>
      </c>
      <c r="L256" s="84" t="b">
        <v>0</v>
      </c>
    </row>
    <row r="257" spans="1:12" ht="15">
      <c r="A257" s="84" t="s">
        <v>2122</v>
      </c>
      <c r="B257" s="84" t="s">
        <v>2233</v>
      </c>
      <c r="C257" s="84">
        <v>2</v>
      </c>
      <c r="D257" s="122">
        <v>0.004765605137955251</v>
      </c>
      <c r="E257" s="122">
        <v>2.3550682063488506</v>
      </c>
      <c r="F257" s="84" t="s">
        <v>1507</v>
      </c>
      <c r="G257" s="84" t="b">
        <v>0</v>
      </c>
      <c r="H257" s="84" t="b">
        <v>0</v>
      </c>
      <c r="I257" s="84" t="b">
        <v>0</v>
      </c>
      <c r="J257" s="84" t="b">
        <v>0</v>
      </c>
      <c r="K257" s="84" t="b">
        <v>0</v>
      </c>
      <c r="L257" s="84" t="b">
        <v>0</v>
      </c>
    </row>
    <row r="258" spans="1:12" ht="15">
      <c r="A258" s="84" t="s">
        <v>2233</v>
      </c>
      <c r="B258" s="84" t="s">
        <v>2234</v>
      </c>
      <c r="C258" s="84">
        <v>2</v>
      </c>
      <c r="D258" s="122">
        <v>0.004765605137955251</v>
      </c>
      <c r="E258" s="122">
        <v>2.3550682063488506</v>
      </c>
      <c r="F258" s="84" t="s">
        <v>1507</v>
      </c>
      <c r="G258" s="84" t="b">
        <v>0</v>
      </c>
      <c r="H258" s="84" t="b">
        <v>0</v>
      </c>
      <c r="I258" s="84" t="b">
        <v>0</v>
      </c>
      <c r="J258" s="84" t="b">
        <v>0</v>
      </c>
      <c r="K258" s="84" t="b">
        <v>0</v>
      </c>
      <c r="L258" s="84" t="b">
        <v>0</v>
      </c>
    </row>
    <row r="259" spans="1:12" ht="15">
      <c r="A259" s="84" t="s">
        <v>2184</v>
      </c>
      <c r="B259" s="84" t="s">
        <v>2185</v>
      </c>
      <c r="C259" s="84">
        <v>2</v>
      </c>
      <c r="D259" s="122">
        <v>0.004765605137955251</v>
      </c>
      <c r="E259" s="122">
        <v>2.3550682063488506</v>
      </c>
      <c r="F259" s="84" t="s">
        <v>1507</v>
      </c>
      <c r="G259" s="84" t="b">
        <v>0</v>
      </c>
      <c r="H259" s="84" t="b">
        <v>0</v>
      </c>
      <c r="I259" s="84" t="b">
        <v>0</v>
      </c>
      <c r="J259" s="84" t="b">
        <v>0</v>
      </c>
      <c r="K259" s="84" t="b">
        <v>0</v>
      </c>
      <c r="L259" s="84" t="b">
        <v>0</v>
      </c>
    </row>
    <row r="260" spans="1:12" ht="15">
      <c r="A260" s="84" t="s">
        <v>2185</v>
      </c>
      <c r="B260" s="84" t="s">
        <v>2186</v>
      </c>
      <c r="C260" s="84">
        <v>2</v>
      </c>
      <c r="D260" s="122">
        <v>0.004765605137955251</v>
      </c>
      <c r="E260" s="122">
        <v>2.3550682063488506</v>
      </c>
      <c r="F260" s="84" t="s">
        <v>1507</v>
      </c>
      <c r="G260" s="84" t="b">
        <v>0</v>
      </c>
      <c r="H260" s="84" t="b">
        <v>0</v>
      </c>
      <c r="I260" s="84" t="b">
        <v>0</v>
      </c>
      <c r="J260" s="84" t="b">
        <v>0</v>
      </c>
      <c r="K260" s="84" t="b">
        <v>0</v>
      </c>
      <c r="L260" s="84" t="b">
        <v>0</v>
      </c>
    </row>
    <row r="261" spans="1:12" ht="15">
      <c r="A261" s="84" t="s">
        <v>2186</v>
      </c>
      <c r="B261" s="84" t="s">
        <v>1671</v>
      </c>
      <c r="C261" s="84">
        <v>2</v>
      </c>
      <c r="D261" s="122">
        <v>0.004765605137955251</v>
      </c>
      <c r="E261" s="122">
        <v>1.8779469516291882</v>
      </c>
      <c r="F261" s="84" t="s">
        <v>1507</v>
      </c>
      <c r="G261" s="84" t="b">
        <v>0</v>
      </c>
      <c r="H261" s="84" t="b">
        <v>0</v>
      </c>
      <c r="I261" s="84" t="b">
        <v>0</v>
      </c>
      <c r="J261" s="84" t="b">
        <v>0</v>
      </c>
      <c r="K261" s="84" t="b">
        <v>0</v>
      </c>
      <c r="L261" s="84" t="b">
        <v>0</v>
      </c>
    </row>
    <row r="262" spans="1:12" ht="15">
      <c r="A262" s="84" t="s">
        <v>1671</v>
      </c>
      <c r="B262" s="84" t="s">
        <v>2086</v>
      </c>
      <c r="C262" s="84">
        <v>2</v>
      </c>
      <c r="D262" s="122">
        <v>0.004765605137955251</v>
      </c>
      <c r="E262" s="122">
        <v>1.7018556925735069</v>
      </c>
      <c r="F262" s="84" t="s">
        <v>1507</v>
      </c>
      <c r="G262" s="84" t="b">
        <v>0</v>
      </c>
      <c r="H262" s="84" t="b">
        <v>0</v>
      </c>
      <c r="I262" s="84" t="b">
        <v>0</v>
      </c>
      <c r="J262" s="84" t="b">
        <v>0</v>
      </c>
      <c r="K262" s="84" t="b">
        <v>0</v>
      </c>
      <c r="L262" s="84" t="b">
        <v>0</v>
      </c>
    </row>
    <row r="263" spans="1:12" ht="15">
      <c r="A263" s="84" t="s">
        <v>2086</v>
      </c>
      <c r="B263" s="84" t="s">
        <v>2187</v>
      </c>
      <c r="C263" s="84">
        <v>2</v>
      </c>
      <c r="D263" s="122">
        <v>0.004765605137955251</v>
      </c>
      <c r="E263" s="122">
        <v>2.1789769472931693</v>
      </c>
      <c r="F263" s="84" t="s">
        <v>1507</v>
      </c>
      <c r="G263" s="84" t="b">
        <v>0</v>
      </c>
      <c r="H263" s="84" t="b">
        <v>0</v>
      </c>
      <c r="I263" s="84" t="b">
        <v>0</v>
      </c>
      <c r="J263" s="84" t="b">
        <v>0</v>
      </c>
      <c r="K263" s="84" t="b">
        <v>0</v>
      </c>
      <c r="L263" s="84" t="b">
        <v>0</v>
      </c>
    </row>
    <row r="264" spans="1:12" ht="15">
      <c r="A264" s="84" t="s">
        <v>2187</v>
      </c>
      <c r="B264" s="84" t="s">
        <v>1674</v>
      </c>
      <c r="C264" s="84">
        <v>2</v>
      </c>
      <c r="D264" s="122">
        <v>0.004765605137955251</v>
      </c>
      <c r="E264" s="122">
        <v>1.9571281976768131</v>
      </c>
      <c r="F264" s="84" t="s">
        <v>1507</v>
      </c>
      <c r="G264" s="84" t="b">
        <v>0</v>
      </c>
      <c r="H264" s="84" t="b">
        <v>0</v>
      </c>
      <c r="I264" s="84" t="b">
        <v>0</v>
      </c>
      <c r="J264" s="84" t="b">
        <v>0</v>
      </c>
      <c r="K264" s="84" t="b">
        <v>0</v>
      </c>
      <c r="L264" s="84" t="b">
        <v>0</v>
      </c>
    </row>
    <row r="265" spans="1:12" ht="15">
      <c r="A265" s="84" t="s">
        <v>2094</v>
      </c>
      <c r="B265" s="84" t="s">
        <v>2092</v>
      </c>
      <c r="C265" s="84">
        <v>2</v>
      </c>
      <c r="D265" s="122">
        <v>0.004765605137955251</v>
      </c>
      <c r="E265" s="122">
        <v>2.0028856882374884</v>
      </c>
      <c r="F265" s="84" t="s">
        <v>1507</v>
      </c>
      <c r="G265" s="84" t="b">
        <v>0</v>
      </c>
      <c r="H265" s="84" t="b">
        <v>0</v>
      </c>
      <c r="I265" s="84" t="b">
        <v>0</v>
      </c>
      <c r="J265" s="84" t="b">
        <v>0</v>
      </c>
      <c r="K265" s="84" t="b">
        <v>0</v>
      </c>
      <c r="L265" s="84" t="b">
        <v>0</v>
      </c>
    </row>
    <row r="266" spans="1:12" ht="15">
      <c r="A266" s="84" t="s">
        <v>2092</v>
      </c>
      <c r="B266" s="84" t="s">
        <v>2188</v>
      </c>
      <c r="C266" s="84">
        <v>2</v>
      </c>
      <c r="D266" s="122">
        <v>0.004765605137955251</v>
      </c>
      <c r="E266" s="122">
        <v>2.1789769472931693</v>
      </c>
      <c r="F266" s="84" t="s">
        <v>1507</v>
      </c>
      <c r="G266" s="84" t="b">
        <v>0</v>
      </c>
      <c r="H266" s="84" t="b">
        <v>0</v>
      </c>
      <c r="I266" s="84" t="b">
        <v>0</v>
      </c>
      <c r="J266" s="84" t="b">
        <v>0</v>
      </c>
      <c r="K266" s="84" t="b">
        <v>0</v>
      </c>
      <c r="L266" s="84" t="b">
        <v>0</v>
      </c>
    </row>
    <row r="267" spans="1:12" ht="15">
      <c r="A267" s="84" t="s">
        <v>2188</v>
      </c>
      <c r="B267" s="84" t="s">
        <v>1668</v>
      </c>
      <c r="C267" s="84">
        <v>2</v>
      </c>
      <c r="D267" s="122">
        <v>0.004765605137955251</v>
      </c>
      <c r="E267" s="122">
        <v>1.2247344378538445</v>
      </c>
      <c r="F267" s="84" t="s">
        <v>1507</v>
      </c>
      <c r="G267" s="84" t="b">
        <v>0</v>
      </c>
      <c r="H267" s="84" t="b">
        <v>0</v>
      </c>
      <c r="I267" s="84" t="b">
        <v>0</v>
      </c>
      <c r="J267" s="84" t="b">
        <v>0</v>
      </c>
      <c r="K267" s="84" t="b">
        <v>0</v>
      </c>
      <c r="L267" s="84" t="b">
        <v>0</v>
      </c>
    </row>
    <row r="268" spans="1:12" ht="15">
      <c r="A268" s="84" t="s">
        <v>1668</v>
      </c>
      <c r="B268" s="84" t="s">
        <v>2189</v>
      </c>
      <c r="C268" s="84">
        <v>2</v>
      </c>
      <c r="D268" s="122">
        <v>0.004765605137955251</v>
      </c>
      <c r="E268" s="122">
        <v>1.4008256969095259</v>
      </c>
      <c r="F268" s="84" t="s">
        <v>1507</v>
      </c>
      <c r="G268" s="84" t="b">
        <v>0</v>
      </c>
      <c r="H268" s="84" t="b">
        <v>0</v>
      </c>
      <c r="I268" s="84" t="b">
        <v>0</v>
      </c>
      <c r="J268" s="84" t="b">
        <v>0</v>
      </c>
      <c r="K268" s="84" t="b">
        <v>0</v>
      </c>
      <c r="L268" s="84" t="b">
        <v>0</v>
      </c>
    </row>
    <row r="269" spans="1:12" ht="15">
      <c r="A269" s="84" t="s">
        <v>2189</v>
      </c>
      <c r="B269" s="84" t="s">
        <v>1676</v>
      </c>
      <c r="C269" s="84">
        <v>2</v>
      </c>
      <c r="D269" s="122">
        <v>0.004765605137955251</v>
      </c>
      <c r="E269" s="122">
        <v>2.0540382106848694</v>
      </c>
      <c r="F269" s="84" t="s">
        <v>1507</v>
      </c>
      <c r="G269" s="84" t="b">
        <v>0</v>
      </c>
      <c r="H269" s="84" t="b">
        <v>0</v>
      </c>
      <c r="I269" s="84" t="b">
        <v>0</v>
      </c>
      <c r="J269" s="84" t="b">
        <v>0</v>
      </c>
      <c r="K269" s="84" t="b">
        <v>0</v>
      </c>
      <c r="L269" s="84" t="b">
        <v>0</v>
      </c>
    </row>
    <row r="270" spans="1:12" ht="15">
      <c r="A270" s="84" t="s">
        <v>1676</v>
      </c>
      <c r="B270" s="84" t="s">
        <v>1677</v>
      </c>
      <c r="C270" s="84">
        <v>2</v>
      </c>
      <c r="D270" s="122">
        <v>0.004765605137955251</v>
      </c>
      <c r="E270" s="122">
        <v>1.7530082150208883</v>
      </c>
      <c r="F270" s="84" t="s">
        <v>1507</v>
      </c>
      <c r="G270" s="84" t="b">
        <v>0</v>
      </c>
      <c r="H270" s="84" t="b">
        <v>0</v>
      </c>
      <c r="I270" s="84" t="b">
        <v>0</v>
      </c>
      <c r="J270" s="84" t="b">
        <v>0</v>
      </c>
      <c r="K270" s="84" t="b">
        <v>0</v>
      </c>
      <c r="L270" s="84" t="b">
        <v>0</v>
      </c>
    </row>
    <row r="271" spans="1:12" ht="15">
      <c r="A271" s="84" t="s">
        <v>1677</v>
      </c>
      <c r="B271" s="84" t="s">
        <v>2190</v>
      </c>
      <c r="C271" s="84">
        <v>2</v>
      </c>
      <c r="D271" s="122">
        <v>0.004765605137955251</v>
      </c>
      <c r="E271" s="122">
        <v>2.0540382106848694</v>
      </c>
      <c r="F271" s="84" t="s">
        <v>1507</v>
      </c>
      <c r="G271" s="84" t="b">
        <v>0</v>
      </c>
      <c r="H271" s="84" t="b">
        <v>0</v>
      </c>
      <c r="I271" s="84" t="b">
        <v>0</v>
      </c>
      <c r="J271" s="84" t="b">
        <v>0</v>
      </c>
      <c r="K271" s="84" t="b">
        <v>0</v>
      </c>
      <c r="L271" s="84" t="b">
        <v>0</v>
      </c>
    </row>
    <row r="272" spans="1:12" ht="15">
      <c r="A272" s="84" t="s">
        <v>2190</v>
      </c>
      <c r="B272" s="84" t="s">
        <v>2191</v>
      </c>
      <c r="C272" s="84">
        <v>2</v>
      </c>
      <c r="D272" s="122">
        <v>0.004765605137955251</v>
      </c>
      <c r="E272" s="122">
        <v>2.3550682063488506</v>
      </c>
      <c r="F272" s="84" t="s">
        <v>1507</v>
      </c>
      <c r="G272" s="84" t="b">
        <v>0</v>
      </c>
      <c r="H272" s="84" t="b">
        <v>0</v>
      </c>
      <c r="I272" s="84" t="b">
        <v>0</v>
      </c>
      <c r="J272" s="84" t="b">
        <v>0</v>
      </c>
      <c r="K272" s="84" t="b">
        <v>0</v>
      </c>
      <c r="L272" s="84" t="b">
        <v>0</v>
      </c>
    </row>
    <row r="273" spans="1:12" ht="15">
      <c r="A273" s="84" t="s">
        <v>2191</v>
      </c>
      <c r="B273" s="84" t="s">
        <v>2192</v>
      </c>
      <c r="C273" s="84">
        <v>2</v>
      </c>
      <c r="D273" s="122">
        <v>0.004765605137955251</v>
      </c>
      <c r="E273" s="122">
        <v>2.3550682063488506</v>
      </c>
      <c r="F273" s="84" t="s">
        <v>1507</v>
      </c>
      <c r="G273" s="84" t="b">
        <v>0</v>
      </c>
      <c r="H273" s="84" t="b">
        <v>0</v>
      </c>
      <c r="I273" s="84" t="b">
        <v>0</v>
      </c>
      <c r="J273" s="84" t="b">
        <v>0</v>
      </c>
      <c r="K273" s="84" t="b">
        <v>0</v>
      </c>
      <c r="L273" s="84" t="b">
        <v>0</v>
      </c>
    </row>
    <row r="274" spans="1:12" ht="15">
      <c r="A274" s="84" t="s">
        <v>2192</v>
      </c>
      <c r="B274" s="84" t="s">
        <v>2193</v>
      </c>
      <c r="C274" s="84">
        <v>2</v>
      </c>
      <c r="D274" s="122">
        <v>0.004765605137955251</v>
      </c>
      <c r="E274" s="122">
        <v>2.3550682063488506</v>
      </c>
      <c r="F274" s="84" t="s">
        <v>1507</v>
      </c>
      <c r="G274" s="84" t="b">
        <v>0</v>
      </c>
      <c r="H274" s="84" t="b">
        <v>0</v>
      </c>
      <c r="I274" s="84" t="b">
        <v>0</v>
      </c>
      <c r="J274" s="84" t="b">
        <v>0</v>
      </c>
      <c r="K274" s="84" t="b">
        <v>0</v>
      </c>
      <c r="L274" s="84" t="b">
        <v>0</v>
      </c>
    </row>
    <row r="275" spans="1:12" ht="15">
      <c r="A275" s="84" t="s">
        <v>2193</v>
      </c>
      <c r="B275" s="84" t="s">
        <v>2194</v>
      </c>
      <c r="C275" s="84">
        <v>2</v>
      </c>
      <c r="D275" s="122">
        <v>0.004765605137955251</v>
      </c>
      <c r="E275" s="122">
        <v>2.3550682063488506</v>
      </c>
      <c r="F275" s="84" t="s">
        <v>1507</v>
      </c>
      <c r="G275" s="84" t="b">
        <v>0</v>
      </c>
      <c r="H275" s="84" t="b">
        <v>0</v>
      </c>
      <c r="I275" s="84" t="b">
        <v>0</v>
      </c>
      <c r="J275" s="84" t="b">
        <v>0</v>
      </c>
      <c r="K275" s="84" t="b">
        <v>0</v>
      </c>
      <c r="L275" s="84" t="b">
        <v>0</v>
      </c>
    </row>
    <row r="276" spans="1:12" ht="15">
      <c r="A276" s="84" t="s">
        <v>2194</v>
      </c>
      <c r="B276" s="84" t="s">
        <v>2195</v>
      </c>
      <c r="C276" s="84">
        <v>2</v>
      </c>
      <c r="D276" s="122">
        <v>0.004765605137955251</v>
      </c>
      <c r="E276" s="122">
        <v>2.3550682063488506</v>
      </c>
      <c r="F276" s="84" t="s">
        <v>1507</v>
      </c>
      <c r="G276" s="84" t="b">
        <v>0</v>
      </c>
      <c r="H276" s="84" t="b">
        <v>0</v>
      </c>
      <c r="I276" s="84" t="b">
        <v>0</v>
      </c>
      <c r="J276" s="84" t="b">
        <v>0</v>
      </c>
      <c r="K276" s="84" t="b">
        <v>0</v>
      </c>
      <c r="L276" s="84" t="b">
        <v>0</v>
      </c>
    </row>
    <row r="277" spans="1:12" ht="15">
      <c r="A277" s="84" t="s">
        <v>2182</v>
      </c>
      <c r="B277" s="84" t="s">
        <v>2113</v>
      </c>
      <c r="C277" s="84">
        <v>2</v>
      </c>
      <c r="D277" s="122">
        <v>0.006017289111610059</v>
      </c>
      <c r="E277" s="122">
        <v>2.1789769472931693</v>
      </c>
      <c r="F277" s="84" t="s">
        <v>1507</v>
      </c>
      <c r="G277" s="84" t="b">
        <v>0</v>
      </c>
      <c r="H277" s="84" t="b">
        <v>0</v>
      </c>
      <c r="I277" s="84" t="b">
        <v>0</v>
      </c>
      <c r="J277" s="84" t="b">
        <v>0</v>
      </c>
      <c r="K277" s="84" t="b">
        <v>0</v>
      </c>
      <c r="L277" s="84" t="b">
        <v>0</v>
      </c>
    </row>
    <row r="278" spans="1:12" ht="15">
      <c r="A278" s="84" t="s">
        <v>2177</v>
      </c>
      <c r="B278" s="84" t="s">
        <v>1668</v>
      </c>
      <c r="C278" s="84">
        <v>2</v>
      </c>
      <c r="D278" s="122">
        <v>0.004765605137955251</v>
      </c>
      <c r="E278" s="122">
        <v>1.2247344378538445</v>
      </c>
      <c r="F278" s="84" t="s">
        <v>1507</v>
      </c>
      <c r="G278" s="84" t="b">
        <v>0</v>
      </c>
      <c r="H278" s="84" t="b">
        <v>0</v>
      </c>
      <c r="I278" s="84" t="b">
        <v>0</v>
      </c>
      <c r="J278" s="84" t="b">
        <v>0</v>
      </c>
      <c r="K278" s="84" t="b">
        <v>0</v>
      </c>
      <c r="L278" s="84" t="b">
        <v>0</v>
      </c>
    </row>
    <row r="279" spans="1:12" ht="15">
      <c r="A279" s="84" t="s">
        <v>2152</v>
      </c>
      <c r="B279" s="84" t="s">
        <v>2153</v>
      </c>
      <c r="C279" s="84">
        <v>2</v>
      </c>
      <c r="D279" s="122">
        <v>0.004765605137955251</v>
      </c>
      <c r="E279" s="122">
        <v>2.3550682063488506</v>
      </c>
      <c r="F279" s="84" t="s">
        <v>1507</v>
      </c>
      <c r="G279" s="84" t="b">
        <v>0</v>
      </c>
      <c r="H279" s="84" t="b">
        <v>0</v>
      </c>
      <c r="I279" s="84" t="b">
        <v>0</v>
      </c>
      <c r="J279" s="84" t="b">
        <v>0</v>
      </c>
      <c r="K279" s="84" t="b">
        <v>0</v>
      </c>
      <c r="L279" s="84" t="b">
        <v>0</v>
      </c>
    </row>
    <row r="280" spans="1:12" ht="15">
      <c r="A280" s="84" t="s">
        <v>2153</v>
      </c>
      <c r="B280" s="84" t="s">
        <v>2154</v>
      </c>
      <c r="C280" s="84">
        <v>2</v>
      </c>
      <c r="D280" s="122">
        <v>0.004765605137955251</v>
      </c>
      <c r="E280" s="122">
        <v>2.3550682063488506</v>
      </c>
      <c r="F280" s="84" t="s">
        <v>1507</v>
      </c>
      <c r="G280" s="84" t="b">
        <v>0</v>
      </c>
      <c r="H280" s="84" t="b">
        <v>0</v>
      </c>
      <c r="I280" s="84" t="b">
        <v>0</v>
      </c>
      <c r="J280" s="84" t="b">
        <v>0</v>
      </c>
      <c r="K280" s="84" t="b">
        <v>0</v>
      </c>
      <c r="L280" s="84" t="b">
        <v>0</v>
      </c>
    </row>
    <row r="281" spans="1:12" ht="15">
      <c r="A281" s="84" t="s">
        <v>2154</v>
      </c>
      <c r="B281" s="84" t="s">
        <v>1678</v>
      </c>
      <c r="C281" s="84">
        <v>2</v>
      </c>
      <c r="D281" s="122">
        <v>0.004765605137955251</v>
      </c>
      <c r="E281" s="122">
        <v>2.1789769472931693</v>
      </c>
      <c r="F281" s="84" t="s">
        <v>1507</v>
      </c>
      <c r="G281" s="84" t="b">
        <v>0</v>
      </c>
      <c r="H281" s="84" t="b">
        <v>0</v>
      </c>
      <c r="I281" s="84" t="b">
        <v>0</v>
      </c>
      <c r="J281" s="84" t="b">
        <v>0</v>
      </c>
      <c r="K281" s="84" t="b">
        <v>0</v>
      </c>
      <c r="L281" s="84" t="b">
        <v>0</v>
      </c>
    </row>
    <row r="282" spans="1:12" ht="15">
      <c r="A282" s="84" t="s">
        <v>2095</v>
      </c>
      <c r="B282" s="84" t="s">
        <v>2155</v>
      </c>
      <c r="C282" s="84">
        <v>2</v>
      </c>
      <c r="D282" s="122">
        <v>0.004765605137955251</v>
      </c>
      <c r="E282" s="122">
        <v>2.1789769472931693</v>
      </c>
      <c r="F282" s="84" t="s">
        <v>1507</v>
      </c>
      <c r="G282" s="84" t="b">
        <v>0</v>
      </c>
      <c r="H282" s="84" t="b">
        <v>0</v>
      </c>
      <c r="I282" s="84" t="b">
        <v>0</v>
      </c>
      <c r="J282" s="84" t="b">
        <v>0</v>
      </c>
      <c r="K282" s="84" t="b">
        <v>0</v>
      </c>
      <c r="L282" s="84" t="b">
        <v>0</v>
      </c>
    </row>
    <row r="283" spans="1:12" ht="15">
      <c r="A283" s="84" t="s">
        <v>2155</v>
      </c>
      <c r="B283" s="84" t="s">
        <v>2088</v>
      </c>
      <c r="C283" s="84">
        <v>2</v>
      </c>
      <c r="D283" s="122">
        <v>0.004765605137955251</v>
      </c>
      <c r="E283" s="122">
        <v>2.3550682063488506</v>
      </c>
      <c r="F283" s="84" t="s">
        <v>1507</v>
      </c>
      <c r="G283" s="84" t="b">
        <v>0</v>
      </c>
      <c r="H283" s="84" t="b">
        <v>0</v>
      </c>
      <c r="I283" s="84" t="b">
        <v>0</v>
      </c>
      <c r="J283" s="84" t="b">
        <v>0</v>
      </c>
      <c r="K283" s="84" t="b">
        <v>0</v>
      </c>
      <c r="L283" s="84" t="b">
        <v>0</v>
      </c>
    </row>
    <row r="284" spans="1:12" ht="15">
      <c r="A284" s="84" t="s">
        <v>2088</v>
      </c>
      <c r="B284" s="84" t="s">
        <v>2096</v>
      </c>
      <c r="C284" s="84">
        <v>2</v>
      </c>
      <c r="D284" s="122">
        <v>0.004765605137955251</v>
      </c>
      <c r="E284" s="122">
        <v>2.1789769472931693</v>
      </c>
      <c r="F284" s="84" t="s">
        <v>1507</v>
      </c>
      <c r="G284" s="84" t="b">
        <v>0</v>
      </c>
      <c r="H284" s="84" t="b">
        <v>0</v>
      </c>
      <c r="I284" s="84" t="b">
        <v>0</v>
      </c>
      <c r="J284" s="84" t="b">
        <v>0</v>
      </c>
      <c r="K284" s="84" t="b">
        <v>0</v>
      </c>
      <c r="L284" s="84" t="b">
        <v>0</v>
      </c>
    </row>
    <row r="285" spans="1:12" ht="15">
      <c r="A285" s="84" t="s">
        <v>1682</v>
      </c>
      <c r="B285" s="84" t="s">
        <v>1683</v>
      </c>
      <c r="C285" s="84">
        <v>7</v>
      </c>
      <c r="D285" s="122">
        <v>0.009039884973735377</v>
      </c>
      <c r="E285" s="122">
        <v>1.304121072641123</v>
      </c>
      <c r="F285" s="84" t="s">
        <v>1508</v>
      </c>
      <c r="G285" s="84" t="b">
        <v>0</v>
      </c>
      <c r="H285" s="84" t="b">
        <v>0</v>
      </c>
      <c r="I285" s="84" t="b">
        <v>0</v>
      </c>
      <c r="J285" s="84" t="b">
        <v>0</v>
      </c>
      <c r="K285" s="84" t="b">
        <v>0</v>
      </c>
      <c r="L285" s="84" t="b">
        <v>0</v>
      </c>
    </row>
    <row r="286" spans="1:12" ht="15">
      <c r="A286" s="84" t="s">
        <v>1683</v>
      </c>
      <c r="B286" s="84" t="s">
        <v>1684</v>
      </c>
      <c r="C286" s="84">
        <v>7</v>
      </c>
      <c r="D286" s="122">
        <v>0.009039884973735377</v>
      </c>
      <c r="E286" s="122">
        <v>1.304121072641123</v>
      </c>
      <c r="F286" s="84" t="s">
        <v>1508</v>
      </c>
      <c r="G286" s="84" t="b">
        <v>0</v>
      </c>
      <c r="H286" s="84" t="b">
        <v>0</v>
      </c>
      <c r="I286" s="84" t="b">
        <v>0</v>
      </c>
      <c r="J286" s="84" t="b">
        <v>0</v>
      </c>
      <c r="K286" s="84" t="b">
        <v>1</v>
      </c>
      <c r="L286" s="84" t="b">
        <v>0</v>
      </c>
    </row>
    <row r="287" spans="1:12" ht="15">
      <c r="A287" s="84" t="s">
        <v>1684</v>
      </c>
      <c r="B287" s="84" t="s">
        <v>1670</v>
      </c>
      <c r="C287" s="84">
        <v>7</v>
      </c>
      <c r="D287" s="122">
        <v>0.009039884973735377</v>
      </c>
      <c r="E287" s="122">
        <v>1.14921911265538</v>
      </c>
      <c r="F287" s="84" t="s">
        <v>1508</v>
      </c>
      <c r="G287" s="84" t="b">
        <v>0</v>
      </c>
      <c r="H287" s="84" t="b">
        <v>1</v>
      </c>
      <c r="I287" s="84" t="b">
        <v>0</v>
      </c>
      <c r="J287" s="84" t="b">
        <v>0</v>
      </c>
      <c r="K287" s="84" t="b">
        <v>0</v>
      </c>
      <c r="L287" s="84" t="b">
        <v>0</v>
      </c>
    </row>
    <row r="288" spans="1:12" ht="15">
      <c r="A288" s="84" t="s">
        <v>1670</v>
      </c>
      <c r="B288" s="84" t="s">
        <v>1672</v>
      </c>
      <c r="C288" s="84">
        <v>7</v>
      </c>
      <c r="D288" s="122">
        <v>0.009039884973735377</v>
      </c>
      <c r="E288" s="122">
        <v>1.091227165677693</v>
      </c>
      <c r="F288" s="84" t="s">
        <v>1508</v>
      </c>
      <c r="G288" s="84" t="b">
        <v>0</v>
      </c>
      <c r="H288" s="84" t="b">
        <v>0</v>
      </c>
      <c r="I288" s="84" t="b">
        <v>0</v>
      </c>
      <c r="J288" s="84" t="b">
        <v>0</v>
      </c>
      <c r="K288" s="84" t="b">
        <v>0</v>
      </c>
      <c r="L288" s="84" t="b">
        <v>0</v>
      </c>
    </row>
    <row r="289" spans="1:12" ht="15">
      <c r="A289" s="84" t="s">
        <v>1672</v>
      </c>
      <c r="B289" s="84" t="s">
        <v>1685</v>
      </c>
      <c r="C289" s="84">
        <v>7</v>
      </c>
      <c r="D289" s="122">
        <v>0.009039884973735377</v>
      </c>
      <c r="E289" s="122">
        <v>1.2461291256634364</v>
      </c>
      <c r="F289" s="84" t="s">
        <v>1508</v>
      </c>
      <c r="G289" s="84" t="b">
        <v>0</v>
      </c>
      <c r="H289" s="84" t="b">
        <v>0</v>
      </c>
      <c r="I289" s="84" t="b">
        <v>0</v>
      </c>
      <c r="J289" s="84" t="b">
        <v>0</v>
      </c>
      <c r="K289" s="84" t="b">
        <v>0</v>
      </c>
      <c r="L289" s="84" t="b">
        <v>0</v>
      </c>
    </row>
    <row r="290" spans="1:12" ht="15">
      <c r="A290" s="84" t="s">
        <v>1685</v>
      </c>
      <c r="B290" s="84" t="s">
        <v>1686</v>
      </c>
      <c r="C290" s="84">
        <v>7</v>
      </c>
      <c r="D290" s="122">
        <v>0.009039884973735377</v>
      </c>
      <c r="E290" s="122">
        <v>1.304121072641123</v>
      </c>
      <c r="F290" s="84" t="s">
        <v>1508</v>
      </c>
      <c r="G290" s="84" t="b">
        <v>0</v>
      </c>
      <c r="H290" s="84" t="b">
        <v>0</v>
      </c>
      <c r="I290" s="84" t="b">
        <v>0</v>
      </c>
      <c r="J290" s="84" t="b">
        <v>0</v>
      </c>
      <c r="K290" s="84" t="b">
        <v>0</v>
      </c>
      <c r="L290" s="84" t="b">
        <v>0</v>
      </c>
    </row>
    <row r="291" spans="1:12" ht="15">
      <c r="A291" s="84" t="s">
        <v>1686</v>
      </c>
      <c r="B291" s="84" t="s">
        <v>1687</v>
      </c>
      <c r="C291" s="84">
        <v>7</v>
      </c>
      <c r="D291" s="122">
        <v>0.009039884973735377</v>
      </c>
      <c r="E291" s="122">
        <v>1.304121072641123</v>
      </c>
      <c r="F291" s="84" t="s">
        <v>1508</v>
      </c>
      <c r="G291" s="84" t="b">
        <v>0</v>
      </c>
      <c r="H291" s="84" t="b">
        <v>0</v>
      </c>
      <c r="I291" s="84" t="b">
        <v>0</v>
      </c>
      <c r="J291" s="84" t="b">
        <v>0</v>
      </c>
      <c r="K291" s="84" t="b">
        <v>0</v>
      </c>
      <c r="L291" s="84" t="b">
        <v>0</v>
      </c>
    </row>
    <row r="292" spans="1:12" ht="15">
      <c r="A292" s="84" t="s">
        <v>1687</v>
      </c>
      <c r="B292" s="84" t="s">
        <v>1669</v>
      </c>
      <c r="C292" s="84">
        <v>7</v>
      </c>
      <c r="D292" s="122">
        <v>0.009039884973735377</v>
      </c>
      <c r="E292" s="122">
        <v>1.304121072641123</v>
      </c>
      <c r="F292" s="84" t="s">
        <v>1508</v>
      </c>
      <c r="G292" s="84" t="b">
        <v>0</v>
      </c>
      <c r="H292" s="84" t="b">
        <v>0</v>
      </c>
      <c r="I292" s="84" t="b">
        <v>0</v>
      </c>
      <c r="J292" s="84" t="b">
        <v>0</v>
      </c>
      <c r="K292" s="84" t="b">
        <v>0</v>
      </c>
      <c r="L292" s="84" t="b">
        <v>0</v>
      </c>
    </row>
    <row r="293" spans="1:12" ht="15">
      <c r="A293" s="84" t="s">
        <v>1669</v>
      </c>
      <c r="B293" s="84" t="s">
        <v>2078</v>
      </c>
      <c r="C293" s="84">
        <v>7</v>
      </c>
      <c r="D293" s="122">
        <v>0.009039884973735377</v>
      </c>
      <c r="E293" s="122">
        <v>1.304121072641123</v>
      </c>
      <c r="F293" s="84" t="s">
        <v>1508</v>
      </c>
      <c r="G293" s="84" t="b">
        <v>0</v>
      </c>
      <c r="H293" s="84" t="b">
        <v>0</v>
      </c>
      <c r="I293" s="84" t="b">
        <v>0</v>
      </c>
      <c r="J293" s="84" t="b">
        <v>0</v>
      </c>
      <c r="K293" s="84" t="b">
        <v>0</v>
      </c>
      <c r="L293" s="84" t="b">
        <v>0</v>
      </c>
    </row>
    <row r="294" spans="1:12" ht="15">
      <c r="A294" s="84" t="s">
        <v>2078</v>
      </c>
      <c r="B294" s="84" t="s">
        <v>299</v>
      </c>
      <c r="C294" s="84">
        <v>7</v>
      </c>
      <c r="D294" s="122">
        <v>0.009039884973735377</v>
      </c>
      <c r="E294" s="122">
        <v>1.304121072641123</v>
      </c>
      <c r="F294" s="84" t="s">
        <v>1508</v>
      </c>
      <c r="G294" s="84" t="b">
        <v>0</v>
      </c>
      <c r="H294" s="84" t="b">
        <v>0</v>
      </c>
      <c r="I294" s="84" t="b">
        <v>0</v>
      </c>
      <c r="J294" s="84" t="b">
        <v>0</v>
      </c>
      <c r="K294" s="84" t="b">
        <v>0</v>
      </c>
      <c r="L294" s="84" t="b">
        <v>0</v>
      </c>
    </row>
    <row r="295" spans="1:12" ht="15">
      <c r="A295" s="84" t="s">
        <v>239</v>
      </c>
      <c r="B295" s="84" t="s">
        <v>1682</v>
      </c>
      <c r="C295" s="84">
        <v>6</v>
      </c>
      <c r="D295" s="122">
        <v>0.010391109267417686</v>
      </c>
      <c r="E295" s="122">
        <v>1.2461291256634364</v>
      </c>
      <c r="F295" s="84" t="s">
        <v>1508</v>
      </c>
      <c r="G295" s="84" t="b">
        <v>0</v>
      </c>
      <c r="H295" s="84" t="b">
        <v>0</v>
      </c>
      <c r="I295" s="84" t="b">
        <v>0</v>
      </c>
      <c r="J295" s="84" t="b">
        <v>0</v>
      </c>
      <c r="K295" s="84" t="b">
        <v>0</v>
      </c>
      <c r="L295" s="84" t="b">
        <v>0</v>
      </c>
    </row>
    <row r="296" spans="1:12" ht="15">
      <c r="A296" s="84" t="s">
        <v>299</v>
      </c>
      <c r="B296" s="84" t="s">
        <v>2080</v>
      </c>
      <c r="C296" s="84">
        <v>6</v>
      </c>
      <c r="D296" s="122">
        <v>0.010391109267417686</v>
      </c>
      <c r="E296" s="122">
        <v>1.304121072641123</v>
      </c>
      <c r="F296" s="84" t="s">
        <v>1508</v>
      </c>
      <c r="G296" s="84" t="b">
        <v>0</v>
      </c>
      <c r="H296" s="84" t="b">
        <v>0</v>
      </c>
      <c r="I296" s="84" t="b">
        <v>0</v>
      </c>
      <c r="J296" s="84" t="b">
        <v>0</v>
      </c>
      <c r="K296" s="84" t="b">
        <v>0</v>
      </c>
      <c r="L296" s="84" t="b">
        <v>0</v>
      </c>
    </row>
    <row r="297" spans="1:12" ht="15">
      <c r="A297" s="84" t="s">
        <v>301</v>
      </c>
      <c r="B297" s="84" t="s">
        <v>2123</v>
      </c>
      <c r="C297" s="84">
        <v>3</v>
      </c>
      <c r="D297" s="122">
        <v>0.01113693612707689</v>
      </c>
      <c r="E297" s="122">
        <v>1.6720978579357175</v>
      </c>
      <c r="F297" s="84" t="s">
        <v>1508</v>
      </c>
      <c r="G297" s="84" t="b">
        <v>0</v>
      </c>
      <c r="H297" s="84" t="b">
        <v>0</v>
      </c>
      <c r="I297" s="84" t="b">
        <v>0</v>
      </c>
      <c r="J297" s="84" t="b">
        <v>0</v>
      </c>
      <c r="K297" s="84" t="b">
        <v>0</v>
      </c>
      <c r="L297" s="84" t="b">
        <v>0</v>
      </c>
    </row>
    <row r="298" spans="1:12" ht="15">
      <c r="A298" s="84" t="s">
        <v>2123</v>
      </c>
      <c r="B298" s="84" t="s">
        <v>2124</v>
      </c>
      <c r="C298" s="84">
        <v>3</v>
      </c>
      <c r="D298" s="122">
        <v>0.01113693612707689</v>
      </c>
      <c r="E298" s="122">
        <v>1.6720978579357175</v>
      </c>
      <c r="F298" s="84" t="s">
        <v>1508</v>
      </c>
      <c r="G298" s="84" t="b">
        <v>0</v>
      </c>
      <c r="H298" s="84" t="b">
        <v>0</v>
      </c>
      <c r="I298" s="84" t="b">
        <v>0</v>
      </c>
      <c r="J298" s="84" t="b">
        <v>0</v>
      </c>
      <c r="K298" s="84" t="b">
        <v>0</v>
      </c>
      <c r="L298" s="84" t="b">
        <v>0</v>
      </c>
    </row>
    <row r="299" spans="1:12" ht="15">
      <c r="A299" s="84" t="s">
        <v>2124</v>
      </c>
      <c r="B299" s="84" t="s">
        <v>1668</v>
      </c>
      <c r="C299" s="84">
        <v>3</v>
      </c>
      <c r="D299" s="122">
        <v>0.01113693612707689</v>
      </c>
      <c r="E299" s="122">
        <v>1.4502491083193612</v>
      </c>
      <c r="F299" s="84" t="s">
        <v>1508</v>
      </c>
      <c r="G299" s="84" t="b">
        <v>0</v>
      </c>
      <c r="H299" s="84" t="b">
        <v>0</v>
      </c>
      <c r="I299" s="84" t="b">
        <v>0</v>
      </c>
      <c r="J299" s="84" t="b">
        <v>0</v>
      </c>
      <c r="K299" s="84" t="b">
        <v>0</v>
      </c>
      <c r="L299" s="84" t="b">
        <v>0</v>
      </c>
    </row>
    <row r="300" spans="1:12" ht="15">
      <c r="A300" s="84" t="s">
        <v>1668</v>
      </c>
      <c r="B300" s="84" t="s">
        <v>2125</v>
      </c>
      <c r="C300" s="84">
        <v>3</v>
      </c>
      <c r="D300" s="122">
        <v>0.01113693612707689</v>
      </c>
      <c r="E300" s="122">
        <v>1.5471591213274176</v>
      </c>
      <c r="F300" s="84" t="s">
        <v>1508</v>
      </c>
      <c r="G300" s="84" t="b">
        <v>0</v>
      </c>
      <c r="H300" s="84" t="b">
        <v>0</v>
      </c>
      <c r="I300" s="84" t="b">
        <v>0</v>
      </c>
      <c r="J300" s="84" t="b">
        <v>0</v>
      </c>
      <c r="K300" s="84" t="b">
        <v>0</v>
      </c>
      <c r="L300" s="84" t="b">
        <v>0</v>
      </c>
    </row>
    <row r="301" spans="1:12" ht="15">
      <c r="A301" s="84" t="s">
        <v>2125</v>
      </c>
      <c r="B301" s="84" t="s">
        <v>2126</v>
      </c>
      <c r="C301" s="84">
        <v>3</v>
      </c>
      <c r="D301" s="122">
        <v>0.01113693612707689</v>
      </c>
      <c r="E301" s="122">
        <v>1.6720978579357175</v>
      </c>
      <c r="F301" s="84" t="s">
        <v>1508</v>
      </c>
      <c r="G301" s="84" t="b">
        <v>0</v>
      </c>
      <c r="H301" s="84" t="b">
        <v>0</v>
      </c>
      <c r="I301" s="84" t="b">
        <v>0</v>
      </c>
      <c r="J301" s="84" t="b">
        <v>0</v>
      </c>
      <c r="K301" s="84" t="b">
        <v>0</v>
      </c>
      <c r="L301" s="84" t="b">
        <v>0</v>
      </c>
    </row>
    <row r="302" spans="1:12" ht="15">
      <c r="A302" s="84" t="s">
        <v>2126</v>
      </c>
      <c r="B302" s="84" t="s">
        <v>2127</v>
      </c>
      <c r="C302" s="84">
        <v>3</v>
      </c>
      <c r="D302" s="122">
        <v>0.01113693612707689</v>
      </c>
      <c r="E302" s="122">
        <v>1.6720978579357175</v>
      </c>
      <c r="F302" s="84" t="s">
        <v>1508</v>
      </c>
      <c r="G302" s="84" t="b">
        <v>0</v>
      </c>
      <c r="H302" s="84" t="b">
        <v>0</v>
      </c>
      <c r="I302" s="84" t="b">
        <v>0</v>
      </c>
      <c r="J302" s="84" t="b">
        <v>0</v>
      </c>
      <c r="K302" s="84" t="b">
        <v>0</v>
      </c>
      <c r="L302" s="84" t="b">
        <v>0</v>
      </c>
    </row>
    <row r="303" spans="1:12" ht="15">
      <c r="A303" s="84" t="s">
        <v>2127</v>
      </c>
      <c r="B303" s="84" t="s">
        <v>1670</v>
      </c>
      <c r="C303" s="84">
        <v>3</v>
      </c>
      <c r="D303" s="122">
        <v>0.01113693612707689</v>
      </c>
      <c r="E303" s="122">
        <v>1.14921911265538</v>
      </c>
      <c r="F303" s="84" t="s">
        <v>1508</v>
      </c>
      <c r="G303" s="84" t="b">
        <v>0</v>
      </c>
      <c r="H303" s="84" t="b">
        <v>0</v>
      </c>
      <c r="I303" s="84" t="b">
        <v>0</v>
      </c>
      <c r="J303" s="84" t="b">
        <v>0</v>
      </c>
      <c r="K303" s="84" t="b">
        <v>0</v>
      </c>
      <c r="L303" s="84" t="b">
        <v>0</v>
      </c>
    </row>
    <row r="304" spans="1:12" ht="15">
      <c r="A304" s="84" t="s">
        <v>1670</v>
      </c>
      <c r="B304" s="84" t="s">
        <v>2128</v>
      </c>
      <c r="C304" s="84">
        <v>3</v>
      </c>
      <c r="D304" s="122">
        <v>0.01113693612707689</v>
      </c>
      <c r="E304" s="122">
        <v>1.14921911265538</v>
      </c>
      <c r="F304" s="84" t="s">
        <v>1508</v>
      </c>
      <c r="G304" s="84" t="b">
        <v>0</v>
      </c>
      <c r="H304" s="84" t="b">
        <v>0</v>
      </c>
      <c r="I304" s="84" t="b">
        <v>0</v>
      </c>
      <c r="J304" s="84" t="b">
        <v>0</v>
      </c>
      <c r="K304" s="84" t="b">
        <v>0</v>
      </c>
      <c r="L304" s="84" t="b">
        <v>0</v>
      </c>
    </row>
    <row r="305" spans="1:12" ht="15">
      <c r="A305" s="84" t="s">
        <v>239</v>
      </c>
      <c r="B305" s="84" t="s">
        <v>301</v>
      </c>
      <c r="C305" s="84">
        <v>2</v>
      </c>
      <c r="D305" s="122">
        <v>0.009741614335450576</v>
      </c>
      <c r="E305" s="122">
        <v>1.2461291256634364</v>
      </c>
      <c r="F305" s="84" t="s">
        <v>1508</v>
      </c>
      <c r="G305" s="84" t="b">
        <v>0</v>
      </c>
      <c r="H305" s="84" t="b">
        <v>0</v>
      </c>
      <c r="I305" s="84" t="b">
        <v>0</v>
      </c>
      <c r="J305" s="84" t="b">
        <v>0</v>
      </c>
      <c r="K305" s="84" t="b">
        <v>0</v>
      </c>
      <c r="L305" s="84" t="b">
        <v>0</v>
      </c>
    </row>
    <row r="306" spans="1:12" ht="15">
      <c r="A306" s="84" t="s">
        <v>2128</v>
      </c>
      <c r="B306" s="84" t="s">
        <v>2204</v>
      </c>
      <c r="C306" s="84">
        <v>2</v>
      </c>
      <c r="D306" s="122">
        <v>0.009741614335450576</v>
      </c>
      <c r="E306" s="122">
        <v>1.6720978579357175</v>
      </c>
      <c r="F306" s="84" t="s">
        <v>1508</v>
      </c>
      <c r="G306" s="84" t="b">
        <v>0</v>
      </c>
      <c r="H306" s="84" t="b">
        <v>0</v>
      </c>
      <c r="I306" s="84" t="b">
        <v>0</v>
      </c>
      <c r="J306" s="84" t="b">
        <v>0</v>
      </c>
      <c r="K306" s="84" t="b">
        <v>0</v>
      </c>
      <c r="L306" s="84" t="b">
        <v>0</v>
      </c>
    </row>
    <row r="307" spans="1:12" ht="15">
      <c r="A307" s="84" t="s">
        <v>1691</v>
      </c>
      <c r="B307" s="84" t="s">
        <v>1692</v>
      </c>
      <c r="C307" s="84">
        <v>4</v>
      </c>
      <c r="D307" s="122">
        <v>0</v>
      </c>
      <c r="E307" s="122">
        <v>1.153814864344529</v>
      </c>
      <c r="F307" s="84" t="s">
        <v>1510</v>
      </c>
      <c r="G307" s="84" t="b">
        <v>0</v>
      </c>
      <c r="H307" s="84" t="b">
        <v>0</v>
      </c>
      <c r="I307" s="84" t="b">
        <v>0</v>
      </c>
      <c r="J307" s="84" t="b">
        <v>0</v>
      </c>
      <c r="K307" s="84" t="b">
        <v>0</v>
      </c>
      <c r="L307" s="84" t="b">
        <v>0</v>
      </c>
    </row>
    <row r="308" spans="1:12" ht="15">
      <c r="A308" s="84" t="s">
        <v>1692</v>
      </c>
      <c r="B308" s="84" t="s">
        <v>1693</v>
      </c>
      <c r="C308" s="84">
        <v>4</v>
      </c>
      <c r="D308" s="122">
        <v>0</v>
      </c>
      <c r="E308" s="122">
        <v>1.153814864344529</v>
      </c>
      <c r="F308" s="84" t="s">
        <v>1510</v>
      </c>
      <c r="G308" s="84" t="b">
        <v>0</v>
      </c>
      <c r="H308" s="84" t="b">
        <v>0</v>
      </c>
      <c r="I308" s="84" t="b">
        <v>0</v>
      </c>
      <c r="J308" s="84" t="b">
        <v>0</v>
      </c>
      <c r="K308" s="84" t="b">
        <v>0</v>
      </c>
      <c r="L308" s="84" t="b">
        <v>0</v>
      </c>
    </row>
    <row r="309" spans="1:12" ht="15">
      <c r="A309" s="84" t="s">
        <v>1693</v>
      </c>
      <c r="B309" s="84" t="s">
        <v>1694</v>
      </c>
      <c r="C309" s="84">
        <v>4</v>
      </c>
      <c r="D309" s="122">
        <v>0</v>
      </c>
      <c r="E309" s="122">
        <v>1.153814864344529</v>
      </c>
      <c r="F309" s="84" t="s">
        <v>1510</v>
      </c>
      <c r="G309" s="84" t="b">
        <v>0</v>
      </c>
      <c r="H309" s="84" t="b">
        <v>0</v>
      </c>
      <c r="I309" s="84" t="b">
        <v>0</v>
      </c>
      <c r="J309" s="84" t="b">
        <v>0</v>
      </c>
      <c r="K309" s="84" t="b">
        <v>0</v>
      </c>
      <c r="L309" s="84" t="b">
        <v>0</v>
      </c>
    </row>
    <row r="310" spans="1:12" ht="15">
      <c r="A310" s="84" t="s">
        <v>1694</v>
      </c>
      <c r="B310" s="84" t="s">
        <v>1695</v>
      </c>
      <c r="C310" s="84">
        <v>4</v>
      </c>
      <c r="D310" s="122">
        <v>0</v>
      </c>
      <c r="E310" s="122">
        <v>1.153814864344529</v>
      </c>
      <c r="F310" s="84" t="s">
        <v>1510</v>
      </c>
      <c r="G310" s="84" t="b">
        <v>0</v>
      </c>
      <c r="H310" s="84" t="b">
        <v>0</v>
      </c>
      <c r="I310" s="84" t="b">
        <v>0</v>
      </c>
      <c r="J310" s="84" t="b">
        <v>0</v>
      </c>
      <c r="K310" s="84" t="b">
        <v>0</v>
      </c>
      <c r="L310" s="84" t="b">
        <v>0</v>
      </c>
    </row>
    <row r="311" spans="1:12" ht="15">
      <c r="A311" s="84" t="s">
        <v>1695</v>
      </c>
      <c r="B311" s="84" t="s">
        <v>1696</v>
      </c>
      <c r="C311" s="84">
        <v>4</v>
      </c>
      <c r="D311" s="122">
        <v>0</v>
      </c>
      <c r="E311" s="122">
        <v>1.153814864344529</v>
      </c>
      <c r="F311" s="84" t="s">
        <v>1510</v>
      </c>
      <c r="G311" s="84" t="b">
        <v>0</v>
      </c>
      <c r="H311" s="84" t="b">
        <v>0</v>
      </c>
      <c r="I311" s="84" t="b">
        <v>0</v>
      </c>
      <c r="J311" s="84" t="b">
        <v>0</v>
      </c>
      <c r="K311" s="84" t="b">
        <v>0</v>
      </c>
      <c r="L311" s="84" t="b">
        <v>0</v>
      </c>
    </row>
    <row r="312" spans="1:12" ht="15">
      <c r="A312" s="84" t="s">
        <v>1696</v>
      </c>
      <c r="B312" s="84" t="s">
        <v>1697</v>
      </c>
      <c r="C312" s="84">
        <v>4</v>
      </c>
      <c r="D312" s="122">
        <v>0</v>
      </c>
      <c r="E312" s="122">
        <v>1.153814864344529</v>
      </c>
      <c r="F312" s="84" t="s">
        <v>1510</v>
      </c>
      <c r="G312" s="84" t="b">
        <v>0</v>
      </c>
      <c r="H312" s="84" t="b">
        <v>0</v>
      </c>
      <c r="I312" s="84" t="b">
        <v>0</v>
      </c>
      <c r="J312" s="84" t="b">
        <v>0</v>
      </c>
      <c r="K312" s="84" t="b">
        <v>0</v>
      </c>
      <c r="L312" s="84" t="b">
        <v>0</v>
      </c>
    </row>
    <row r="313" spans="1:12" ht="15">
      <c r="A313" s="84" t="s">
        <v>1697</v>
      </c>
      <c r="B313" s="84" t="s">
        <v>1698</v>
      </c>
      <c r="C313" s="84">
        <v>4</v>
      </c>
      <c r="D313" s="122">
        <v>0</v>
      </c>
      <c r="E313" s="122">
        <v>1.153814864344529</v>
      </c>
      <c r="F313" s="84" t="s">
        <v>1510</v>
      </c>
      <c r="G313" s="84" t="b">
        <v>0</v>
      </c>
      <c r="H313" s="84" t="b">
        <v>0</v>
      </c>
      <c r="I313" s="84" t="b">
        <v>0</v>
      </c>
      <c r="J313" s="84" t="b">
        <v>0</v>
      </c>
      <c r="K313" s="84" t="b">
        <v>0</v>
      </c>
      <c r="L313" s="84" t="b">
        <v>0</v>
      </c>
    </row>
    <row r="314" spans="1:12" ht="15">
      <c r="A314" s="84" t="s">
        <v>1698</v>
      </c>
      <c r="B314" s="84" t="s">
        <v>1699</v>
      </c>
      <c r="C314" s="84">
        <v>4</v>
      </c>
      <c r="D314" s="122">
        <v>0</v>
      </c>
      <c r="E314" s="122">
        <v>1.153814864344529</v>
      </c>
      <c r="F314" s="84" t="s">
        <v>1510</v>
      </c>
      <c r="G314" s="84" t="b">
        <v>0</v>
      </c>
      <c r="H314" s="84" t="b">
        <v>0</v>
      </c>
      <c r="I314" s="84" t="b">
        <v>0</v>
      </c>
      <c r="J314" s="84" t="b">
        <v>0</v>
      </c>
      <c r="K314" s="84" t="b">
        <v>0</v>
      </c>
      <c r="L314" s="84" t="b">
        <v>0</v>
      </c>
    </row>
    <row r="315" spans="1:12" ht="15">
      <c r="A315" s="84" t="s">
        <v>1699</v>
      </c>
      <c r="B315" s="84" t="s">
        <v>1668</v>
      </c>
      <c r="C315" s="84">
        <v>4</v>
      </c>
      <c r="D315" s="122">
        <v>0</v>
      </c>
      <c r="E315" s="122">
        <v>1.153814864344529</v>
      </c>
      <c r="F315" s="84" t="s">
        <v>1510</v>
      </c>
      <c r="G315" s="84" t="b">
        <v>0</v>
      </c>
      <c r="H315" s="84" t="b">
        <v>0</v>
      </c>
      <c r="I315" s="84" t="b">
        <v>0</v>
      </c>
      <c r="J315" s="84" t="b">
        <v>0</v>
      </c>
      <c r="K315" s="84" t="b">
        <v>0</v>
      </c>
      <c r="L315" s="84" t="b">
        <v>0</v>
      </c>
    </row>
    <row r="316" spans="1:12" ht="15">
      <c r="A316" s="84" t="s">
        <v>275</v>
      </c>
      <c r="B316" s="84" t="s">
        <v>1691</v>
      </c>
      <c r="C316" s="84">
        <v>3</v>
      </c>
      <c r="D316" s="122">
        <v>0.00614452802991639</v>
      </c>
      <c r="E316" s="122">
        <v>1.278753600952829</v>
      </c>
      <c r="F316" s="84" t="s">
        <v>1510</v>
      </c>
      <c r="G316" s="84" t="b">
        <v>0</v>
      </c>
      <c r="H316" s="84" t="b">
        <v>0</v>
      </c>
      <c r="I316" s="84" t="b">
        <v>0</v>
      </c>
      <c r="J316" s="84" t="b">
        <v>0</v>
      </c>
      <c r="K316" s="84" t="b">
        <v>0</v>
      </c>
      <c r="L316" s="84" t="b">
        <v>0</v>
      </c>
    </row>
    <row r="317" spans="1:12" ht="15">
      <c r="A317" s="84" t="s">
        <v>1668</v>
      </c>
      <c r="B317" s="84" t="s">
        <v>1876</v>
      </c>
      <c r="C317" s="84">
        <v>3</v>
      </c>
      <c r="D317" s="122">
        <v>0.00614452802991639</v>
      </c>
      <c r="E317" s="122">
        <v>1.153814864344529</v>
      </c>
      <c r="F317" s="84" t="s">
        <v>1510</v>
      </c>
      <c r="G317" s="84" t="b">
        <v>0</v>
      </c>
      <c r="H317" s="84" t="b">
        <v>0</v>
      </c>
      <c r="I317" s="84" t="b">
        <v>0</v>
      </c>
      <c r="J317" s="84" t="b">
        <v>0</v>
      </c>
      <c r="K317" s="84" t="b">
        <v>0</v>
      </c>
      <c r="L317" s="84" t="b">
        <v>0</v>
      </c>
    </row>
    <row r="318" spans="1:12" ht="15">
      <c r="A318" s="84" t="s">
        <v>1702</v>
      </c>
      <c r="B318" s="84" t="s">
        <v>1703</v>
      </c>
      <c r="C318" s="84">
        <v>6</v>
      </c>
      <c r="D318" s="122">
        <v>0</v>
      </c>
      <c r="E318" s="122">
        <v>1.0910804693473326</v>
      </c>
      <c r="F318" s="84" t="s">
        <v>1512</v>
      </c>
      <c r="G318" s="84" t="b">
        <v>0</v>
      </c>
      <c r="H318" s="84" t="b">
        <v>0</v>
      </c>
      <c r="I318" s="84" t="b">
        <v>0</v>
      </c>
      <c r="J318" s="84" t="b">
        <v>0</v>
      </c>
      <c r="K318" s="84" t="b">
        <v>0</v>
      </c>
      <c r="L318" s="84" t="b">
        <v>0</v>
      </c>
    </row>
    <row r="319" spans="1:12" ht="15">
      <c r="A319" s="84" t="s">
        <v>1703</v>
      </c>
      <c r="B319" s="84" t="s">
        <v>1704</v>
      </c>
      <c r="C319" s="84">
        <v>6</v>
      </c>
      <c r="D319" s="122">
        <v>0</v>
      </c>
      <c r="E319" s="122">
        <v>1.0910804693473326</v>
      </c>
      <c r="F319" s="84" t="s">
        <v>1512</v>
      </c>
      <c r="G319" s="84" t="b">
        <v>0</v>
      </c>
      <c r="H319" s="84" t="b">
        <v>0</v>
      </c>
      <c r="I319" s="84" t="b">
        <v>0</v>
      </c>
      <c r="J319" s="84" t="b">
        <v>0</v>
      </c>
      <c r="K319" s="84" t="b">
        <v>0</v>
      </c>
      <c r="L319" s="84" t="b">
        <v>0</v>
      </c>
    </row>
    <row r="320" spans="1:12" ht="15">
      <c r="A320" s="84" t="s">
        <v>1704</v>
      </c>
      <c r="B320" s="84" t="s">
        <v>1705</v>
      </c>
      <c r="C320" s="84">
        <v>6</v>
      </c>
      <c r="D320" s="122">
        <v>0</v>
      </c>
      <c r="E320" s="122">
        <v>1.0910804693473326</v>
      </c>
      <c r="F320" s="84" t="s">
        <v>1512</v>
      </c>
      <c r="G320" s="84" t="b">
        <v>0</v>
      </c>
      <c r="H320" s="84" t="b">
        <v>0</v>
      </c>
      <c r="I320" s="84" t="b">
        <v>0</v>
      </c>
      <c r="J320" s="84" t="b">
        <v>0</v>
      </c>
      <c r="K320" s="84" t="b">
        <v>0</v>
      </c>
      <c r="L320" s="84" t="b">
        <v>0</v>
      </c>
    </row>
    <row r="321" spans="1:12" ht="15">
      <c r="A321" s="84" t="s">
        <v>1705</v>
      </c>
      <c r="B321" s="84" t="s">
        <v>1706</v>
      </c>
      <c r="C321" s="84">
        <v>6</v>
      </c>
      <c r="D321" s="122">
        <v>0</v>
      </c>
      <c r="E321" s="122">
        <v>1.0910804693473326</v>
      </c>
      <c r="F321" s="84" t="s">
        <v>1512</v>
      </c>
      <c r="G321" s="84" t="b">
        <v>0</v>
      </c>
      <c r="H321" s="84" t="b">
        <v>0</v>
      </c>
      <c r="I321" s="84" t="b">
        <v>0</v>
      </c>
      <c r="J321" s="84" t="b">
        <v>0</v>
      </c>
      <c r="K321" s="84" t="b">
        <v>0</v>
      </c>
      <c r="L321" s="84" t="b">
        <v>0</v>
      </c>
    </row>
    <row r="322" spans="1:12" ht="15">
      <c r="A322" s="84" t="s">
        <v>1706</v>
      </c>
      <c r="B322" s="84" t="s">
        <v>1707</v>
      </c>
      <c r="C322" s="84">
        <v>6</v>
      </c>
      <c r="D322" s="122">
        <v>0</v>
      </c>
      <c r="E322" s="122">
        <v>1.0910804693473326</v>
      </c>
      <c r="F322" s="84" t="s">
        <v>1512</v>
      </c>
      <c r="G322" s="84" t="b">
        <v>0</v>
      </c>
      <c r="H322" s="84" t="b">
        <v>0</v>
      </c>
      <c r="I322" s="84" t="b">
        <v>0</v>
      </c>
      <c r="J322" s="84" t="b">
        <v>0</v>
      </c>
      <c r="K322" s="84" t="b">
        <v>0</v>
      </c>
      <c r="L322" s="84" t="b">
        <v>0</v>
      </c>
    </row>
    <row r="323" spans="1:12" ht="15">
      <c r="A323" s="84" t="s">
        <v>1707</v>
      </c>
      <c r="B323" s="84" t="s">
        <v>1708</v>
      </c>
      <c r="C323" s="84">
        <v>6</v>
      </c>
      <c r="D323" s="122">
        <v>0</v>
      </c>
      <c r="E323" s="122">
        <v>1.0910804693473326</v>
      </c>
      <c r="F323" s="84" t="s">
        <v>1512</v>
      </c>
      <c r="G323" s="84" t="b">
        <v>0</v>
      </c>
      <c r="H323" s="84" t="b">
        <v>0</v>
      </c>
      <c r="I323" s="84" t="b">
        <v>0</v>
      </c>
      <c r="J323" s="84" t="b">
        <v>0</v>
      </c>
      <c r="K323" s="84" t="b">
        <v>0</v>
      </c>
      <c r="L323" s="84" t="b">
        <v>0</v>
      </c>
    </row>
    <row r="324" spans="1:12" ht="15">
      <c r="A324" s="84" t="s">
        <v>1708</v>
      </c>
      <c r="B324" s="84" t="s">
        <v>1709</v>
      </c>
      <c r="C324" s="84">
        <v>6</v>
      </c>
      <c r="D324" s="122">
        <v>0</v>
      </c>
      <c r="E324" s="122">
        <v>1.0910804693473326</v>
      </c>
      <c r="F324" s="84" t="s">
        <v>1512</v>
      </c>
      <c r="G324" s="84" t="b">
        <v>0</v>
      </c>
      <c r="H324" s="84" t="b">
        <v>0</v>
      </c>
      <c r="I324" s="84" t="b">
        <v>0</v>
      </c>
      <c r="J324" s="84" t="b">
        <v>0</v>
      </c>
      <c r="K324" s="84" t="b">
        <v>0</v>
      </c>
      <c r="L324" s="84" t="b">
        <v>0</v>
      </c>
    </row>
    <row r="325" spans="1:12" ht="15">
      <c r="A325" s="84" t="s">
        <v>1709</v>
      </c>
      <c r="B325" s="84" t="s">
        <v>1710</v>
      </c>
      <c r="C325" s="84">
        <v>6</v>
      </c>
      <c r="D325" s="122">
        <v>0</v>
      </c>
      <c r="E325" s="122">
        <v>1.0910804693473326</v>
      </c>
      <c r="F325" s="84" t="s">
        <v>1512</v>
      </c>
      <c r="G325" s="84" t="b">
        <v>0</v>
      </c>
      <c r="H325" s="84" t="b">
        <v>0</v>
      </c>
      <c r="I325" s="84" t="b">
        <v>0</v>
      </c>
      <c r="J325" s="84" t="b">
        <v>0</v>
      </c>
      <c r="K325" s="84" t="b">
        <v>0</v>
      </c>
      <c r="L325" s="84" t="b">
        <v>0</v>
      </c>
    </row>
    <row r="326" spans="1:12" ht="15">
      <c r="A326" s="84" t="s">
        <v>1710</v>
      </c>
      <c r="B326" s="84" t="s">
        <v>1711</v>
      </c>
      <c r="C326" s="84">
        <v>6</v>
      </c>
      <c r="D326" s="122">
        <v>0</v>
      </c>
      <c r="E326" s="122">
        <v>1.0910804693473326</v>
      </c>
      <c r="F326" s="84" t="s">
        <v>1512</v>
      </c>
      <c r="G326" s="84" t="b">
        <v>0</v>
      </c>
      <c r="H326" s="84" t="b">
        <v>0</v>
      </c>
      <c r="I326" s="84" t="b">
        <v>0</v>
      </c>
      <c r="J326" s="84" t="b">
        <v>0</v>
      </c>
      <c r="K326" s="84" t="b">
        <v>0</v>
      </c>
      <c r="L326" s="84" t="b">
        <v>0</v>
      </c>
    </row>
    <row r="327" spans="1:12" ht="15">
      <c r="A327" s="84" t="s">
        <v>1711</v>
      </c>
      <c r="B327" s="84" t="s">
        <v>2077</v>
      </c>
      <c r="C327" s="84">
        <v>6</v>
      </c>
      <c r="D327" s="122">
        <v>0</v>
      </c>
      <c r="E327" s="122">
        <v>1.0910804693473326</v>
      </c>
      <c r="F327" s="84" t="s">
        <v>1512</v>
      </c>
      <c r="G327" s="84" t="b">
        <v>0</v>
      </c>
      <c r="H327" s="84" t="b">
        <v>0</v>
      </c>
      <c r="I327" s="84" t="b">
        <v>0</v>
      </c>
      <c r="J327" s="84" t="b">
        <v>0</v>
      </c>
      <c r="K327" s="84" t="b">
        <v>0</v>
      </c>
      <c r="L327" s="84" t="b">
        <v>0</v>
      </c>
    </row>
    <row r="328" spans="1:12" ht="15">
      <c r="A328" s="84" t="s">
        <v>232</v>
      </c>
      <c r="B328" s="84" t="s">
        <v>1702</v>
      </c>
      <c r="C328" s="84">
        <v>5</v>
      </c>
      <c r="D328" s="122">
        <v>0.004948827877976551</v>
      </c>
      <c r="E328" s="122">
        <v>1.1702617153949573</v>
      </c>
      <c r="F328" s="84" t="s">
        <v>1512</v>
      </c>
      <c r="G328" s="84" t="b">
        <v>0</v>
      </c>
      <c r="H328" s="84" t="b">
        <v>0</v>
      </c>
      <c r="I328" s="84" t="b">
        <v>0</v>
      </c>
      <c r="J328" s="84" t="b">
        <v>0</v>
      </c>
      <c r="K328" s="84" t="b">
        <v>0</v>
      </c>
      <c r="L328" s="84" t="b">
        <v>0</v>
      </c>
    </row>
    <row r="329" spans="1:12" ht="15">
      <c r="A329" s="84" t="s">
        <v>2077</v>
      </c>
      <c r="B329" s="84" t="s">
        <v>2091</v>
      </c>
      <c r="C329" s="84">
        <v>4</v>
      </c>
      <c r="D329" s="122">
        <v>0.008804562952784062</v>
      </c>
      <c r="E329" s="122">
        <v>1.0910804693473326</v>
      </c>
      <c r="F329" s="84" t="s">
        <v>1512</v>
      </c>
      <c r="G329" s="84" t="b">
        <v>0</v>
      </c>
      <c r="H329" s="84" t="b">
        <v>0</v>
      </c>
      <c r="I329" s="84" t="b">
        <v>0</v>
      </c>
      <c r="J329" s="84" t="b">
        <v>0</v>
      </c>
      <c r="K329" s="84" t="b">
        <v>0</v>
      </c>
      <c r="L329" s="84" t="b">
        <v>0</v>
      </c>
    </row>
    <row r="330" spans="1:12" ht="15">
      <c r="A330" s="84" t="s">
        <v>1713</v>
      </c>
      <c r="B330" s="84" t="s">
        <v>309</v>
      </c>
      <c r="C330" s="84">
        <v>3</v>
      </c>
      <c r="D330" s="122">
        <v>0</v>
      </c>
      <c r="E330" s="122">
        <v>1.135662602000073</v>
      </c>
      <c r="F330" s="84" t="s">
        <v>1513</v>
      </c>
      <c r="G330" s="84" t="b">
        <v>0</v>
      </c>
      <c r="H330" s="84" t="b">
        <v>0</v>
      </c>
      <c r="I330" s="84" t="b">
        <v>0</v>
      </c>
      <c r="J330" s="84" t="b">
        <v>0</v>
      </c>
      <c r="K330" s="84" t="b">
        <v>0</v>
      </c>
      <c r="L330" s="84" t="b">
        <v>0</v>
      </c>
    </row>
    <row r="331" spans="1:12" ht="15">
      <c r="A331" s="84" t="s">
        <v>309</v>
      </c>
      <c r="B331" s="84" t="s">
        <v>308</v>
      </c>
      <c r="C331" s="84">
        <v>3</v>
      </c>
      <c r="D331" s="122">
        <v>0</v>
      </c>
      <c r="E331" s="122">
        <v>1.135662602000073</v>
      </c>
      <c r="F331" s="84" t="s">
        <v>1513</v>
      </c>
      <c r="G331" s="84" t="b">
        <v>0</v>
      </c>
      <c r="H331" s="84" t="b">
        <v>0</v>
      </c>
      <c r="I331" s="84" t="b">
        <v>0</v>
      </c>
      <c r="J331" s="84" t="b">
        <v>0</v>
      </c>
      <c r="K331" s="84" t="b">
        <v>0</v>
      </c>
      <c r="L331" s="84" t="b">
        <v>0</v>
      </c>
    </row>
    <row r="332" spans="1:12" ht="15">
      <c r="A332" s="84" t="s">
        <v>308</v>
      </c>
      <c r="B332" s="84" t="s">
        <v>1714</v>
      </c>
      <c r="C332" s="84">
        <v>3</v>
      </c>
      <c r="D332" s="122">
        <v>0</v>
      </c>
      <c r="E332" s="122">
        <v>1.135662602000073</v>
      </c>
      <c r="F332" s="84" t="s">
        <v>1513</v>
      </c>
      <c r="G332" s="84" t="b">
        <v>0</v>
      </c>
      <c r="H332" s="84" t="b">
        <v>0</v>
      </c>
      <c r="I332" s="84" t="b">
        <v>0</v>
      </c>
      <c r="J332" s="84" t="b">
        <v>0</v>
      </c>
      <c r="K332" s="84" t="b">
        <v>0</v>
      </c>
      <c r="L332" s="84" t="b">
        <v>0</v>
      </c>
    </row>
    <row r="333" spans="1:12" ht="15">
      <c r="A333" s="84" t="s">
        <v>1714</v>
      </c>
      <c r="B333" s="84" t="s">
        <v>1715</v>
      </c>
      <c r="C333" s="84">
        <v>3</v>
      </c>
      <c r="D333" s="122">
        <v>0</v>
      </c>
      <c r="E333" s="122">
        <v>1.135662602000073</v>
      </c>
      <c r="F333" s="84" t="s">
        <v>1513</v>
      </c>
      <c r="G333" s="84" t="b">
        <v>0</v>
      </c>
      <c r="H333" s="84" t="b">
        <v>0</v>
      </c>
      <c r="I333" s="84" t="b">
        <v>0</v>
      </c>
      <c r="J333" s="84" t="b">
        <v>0</v>
      </c>
      <c r="K333" s="84" t="b">
        <v>0</v>
      </c>
      <c r="L333" s="84" t="b">
        <v>0</v>
      </c>
    </row>
    <row r="334" spans="1:12" ht="15">
      <c r="A334" s="84" t="s">
        <v>1715</v>
      </c>
      <c r="B334" s="84" t="s">
        <v>1716</v>
      </c>
      <c r="C334" s="84">
        <v>3</v>
      </c>
      <c r="D334" s="122">
        <v>0</v>
      </c>
      <c r="E334" s="122">
        <v>1.135662602000073</v>
      </c>
      <c r="F334" s="84" t="s">
        <v>1513</v>
      </c>
      <c r="G334" s="84" t="b">
        <v>0</v>
      </c>
      <c r="H334" s="84" t="b">
        <v>0</v>
      </c>
      <c r="I334" s="84" t="b">
        <v>0</v>
      </c>
      <c r="J334" s="84" t="b">
        <v>0</v>
      </c>
      <c r="K334" s="84" t="b">
        <v>0</v>
      </c>
      <c r="L334" s="84" t="b">
        <v>0</v>
      </c>
    </row>
    <row r="335" spans="1:12" ht="15">
      <c r="A335" s="84" t="s">
        <v>1716</v>
      </c>
      <c r="B335" s="84" t="s">
        <v>1717</v>
      </c>
      <c r="C335" s="84">
        <v>3</v>
      </c>
      <c r="D335" s="122">
        <v>0</v>
      </c>
      <c r="E335" s="122">
        <v>1.135662602000073</v>
      </c>
      <c r="F335" s="84" t="s">
        <v>1513</v>
      </c>
      <c r="G335" s="84" t="b">
        <v>0</v>
      </c>
      <c r="H335" s="84" t="b">
        <v>0</v>
      </c>
      <c r="I335" s="84" t="b">
        <v>0</v>
      </c>
      <c r="J335" s="84" t="b">
        <v>0</v>
      </c>
      <c r="K335" s="84" t="b">
        <v>0</v>
      </c>
      <c r="L335" s="84" t="b">
        <v>0</v>
      </c>
    </row>
    <row r="336" spans="1:12" ht="15">
      <c r="A336" s="84" t="s">
        <v>1717</v>
      </c>
      <c r="B336" s="84" t="s">
        <v>1718</v>
      </c>
      <c r="C336" s="84">
        <v>3</v>
      </c>
      <c r="D336" s="122">
        <v>0</v>
      </c>
      <c r="E336" s="122">
        <v>1.135662602000073</v>
      </c>
      <c r="F336" s="84" t="s">
        <v>1513</v>
      </c>
      <c r="G336" s="84" t="b">
        <v>0</v>
      </c>
      <c r="H336" s="84" t="b">
        <v>0</v>
      </c>
      <c r="I336" s="84" t="b">
        <v>0</v>
      </c>
      <c r="J336" s="84" t="b">
        <v>0</v>
      </c>
      <c r="K336" s="84" t="b">
        <v>0</v>
      </c>
      <c r="L336" s="84" t="b">
        <v>0</v>
      </c>
    </row>
    <row r="337" spans="1:12" ht="15">
      <c r="A337" s="84" t="s">
        <v>1718</v>
      </c>
      <c r="B337" s="84" t="s">
        <v>1719</v>
      </c>
      <c r="C337" s="84">
        <v>3</v>
      </c>
      <c r="D337" s="122">
        <v>0</v>
      </c>
      <c r="E337" s="122">
        <v>1.135662602000073</v>
      </c>
      <c r="F337" s="84" t="s">
        <v>1513</v>
      </c>
      <c r="G337" s="84" t="b">
        <v>0</v>
      </c>
      <c r="H337" s="84" t="b">
        <v>0</v>
      </c>
      <c r="I337" s="84" t="b">
        <v>0</v>
      </c>
      <c r="J337" s="84" t="b">
        <v>0</v>
      </c>
      <c r="K337" s="84" t="b">
        <v>0</v>
      </c>
      <c r="L337" s="84" t="b">
        <v>0</v>
      </c>
    </row>
    <row r="338" spans="1:12" ht="15">
      <c r="A338" s="84" t="s">
        <v>1719</v>
      </c>
      <c r="B338" s="84" t="s">
        <v>1720</v>
      </c>
      <c r="C338" s="84">
        <v>3</v>
      </c>
      <c r="D338" s="122">
        <v>0</v>
      </c>
      <c r="E338" s="122">
        <v>1.135662602000073</v>
      </c>
      <c r="F338" s="84" t="s">
        <v>1513</v>
      </c>
      <c r="G338" s="84" t="b">
        <v>0</v>
      </c>
      <c r="H338" s="84" t="b">
        <v>0</v>
      </c>
      <c r="I338" s="84" t="b">
        <v>0</v>
      </c>
      <c r="J338" s="84" t="b">
        <v>0</v>
      </c>
      <c r="K338" s="84" t="b">
        <v>0</v>
      </c>
      <c r="L338" s="84" t="b">
        <v>0</v>
      </c>
    </row>
    <row r="339" spans="1:12" ht="15">
      <c r="A339" s="84" t="s">
        <v>1720</v>
      </c>
      <c r="B339" s="84" t="s">
        <v>2109</v>
      </c>
      <c r="C339" s="84">
        <v>3</v>
      </c>
      <c r="D339" s="122">
        <v>0</v>
      </c>
      <c r="E339" s="122">
        <v>1.135662602000073</v>
      </c>
      <c r="F339" s="84" t="s">
        <v>1513</v>
      </c>
      <c r="G339" s="84" t="b">
        <v>0</v>
      </c>
      <c r="H339" s="84" t="b">
        <v>0</v>
      </c>
      <c r="I339" s="84" t="b">
        <v>0</v>
      </c>
      <c r="J339" s="84" t="b">
        <v>0</v>
      </c>
      <c r="K339" s="84" t="b">
        <v>0</v>
      </c>
      <c r="L339" s="84" t="b">
        <v>0</v>
      </c>
    </row>
    <row r="340" spans="1:12" ht="15">
      <c r="A340" s="84" t="s">
        <v>2109</v>
      </c>
      <c r="B340" s="84" t="s">
        <v>2110</v>
      </c>
      <c r="C340" s="84">
        <v>3</v>
      </c>
      <c r="D340" s="122">
        <v>0</v>
      </c>
      <c r="E340" s="122">
        <v>1.135662602000073</v>
      </c>
      <c r="F340" s="84" t="s">
        <v>1513</v>
      </c>
      <c r="G340" s="84" t="b">
        <v>0</v>
      </c>
      <c r="H340" s="84" t="b">
        <v>0</v>
      </c>
      <c r="I340" s="84" t="b">
        <v>0</v>
      </c>
      <c r="J340" s="84" t="b">
        <v>0</v>
      </c>
      <c r="K340" s="84" t="b">
        <v>0</v>
      </c>
      <c r="L340" s="84" t="b">
        <v>0</v>
      </c>
    </row>
    <row r="341" spans="1:12" ht="15">
      <c r="A341" s="84" t="s">
        <v>2110</v>
      </c>
      <c r="B341" s="84" t="s">
        <v>1668</v>
      </c>
      <c r="C341" s="84">
        <v>3</v>
      </c>
      <c r="D341" s="122">
        <v>0</v>
      </c>
      <c r="E341" s="122">
        <v>1.135662602000073</v>
      </c>
      <c r="F341" s="84" t="s">
        <v>1513</v>
      </c>
      <c r="G341" s="84" t="b">
        <v>0</v>
      </c>
      <c r="H341" s="84" t="b">
        <v>0</v>
      </c>
      <c r="I341" s="84" t="b">
        <v>0</v>
      </c>
      <c r="J341" s="84" t="b">
        <v>0</v>
      </c>
      <c r="K341" s="84" t="b">
        <v>0</v>
      </c>
      <c r="L341" s="84" t="b">
        <v>0</v>
      </c>
    </row>
    <row r="342" spans="1:12" ht="15">
      <c r="A342" s="84" t="s">
        <v>268</v>
      </c>
      <c r="B342" s="84" t="s">
        <v>1713</v>
      </c>
      <c r="C342" s="84">
        <v>2</v>
      </c>
      <c r="D342" s="122">
        <v>0.008004148138894602</v>
      </c>
      <c r="E342" s="122">
        <v>1.3117538610557542</v>
      </c>
      <c r="F342" s="84" t="s">
        <v>1513</v>
      </c>
      <c r="G342" s="84" t="b">
        <v>0</v>
      </c>
      <c r="H342" s="84" t="b">
        <v>0</v>
      </c>
      <c r="I342" s="84" t="b">
        <v>0</v>
      </c>
      <c r="J342" s="84" t="b">
        <v>0</v>
      </c>
      <c r="K342" s="84" t="b">
        <v>0</v>
      </c>
      <c r="L342" s="84" t="b">
        <v>0</v>
      </c>
    </row>
    <row r="343" spans="1:12" ht="15">
      <c r="A343" s="84" t="s">
        <v>1668</v>
      </c>
      <c r="B343" s="84" t="s">
        <v>2175</v>
      </c>
      <c r="C343" s="84">
        <v>2</v>
      </c>
      <c r="D343" s="122">
        <v>0.008004148138894602</v>
      </c>
      <c r="E343" s="122">
        <v>1.135662602000073</v>
      </c>
      <c r="F343" s="84" t="s">
        <v>1513</v>
      </c>
      <c r="G343" s="84" t="b">
        <v>0</v>
      </c>
      <c r="H343" s="84" t="b">
        <v>0</v>
      </c>
      <c r="I343" s="84" t="b">
        <v>0</v>
      </c>
      <c r="J343" s="84" t="b">
        <v>0</v>
      </c>
      <c r="K343" s="84" t="b">
        <v>0</v>
      </c>
      <c r="L343" s="84" t="b">
        <v>0</v>
      </c>
    </row>
    <row r="344" spans="1:12" ht="15">
      <c r="A344" s="84" t="s">
        <v>287</v>
      </c>
      <c r="B344" s="84" t="s">
        <v>286</v>
      </c>
      <c r="C344" s="84">
        <v>2</v>
      </c>
      <c r="D344" s="122">
        <v>0</v>
      </c>
      <c r="E344" s="122">
        <v>1.3117538610557542</v>
      </c>
      <c r="F344" s="84" t="s">
        <v>1514</v>
      </c>
      <c r="G344" s="84" t="b">
        <v>0</v>
      </c>
      <c r="H344" s="84" t="b">
        <v>0</v>
      </c>
      <c r="I344" s="84" t="b">
        <v>0</v>
      </c>
      <c r="J344" s="84" t="b">
        <v>0</v>
      </c>
      <c r="K344" s="84" t="b">
        <v>0</v>
      </c>
      <c r="L344" s="84" t="b">
        <v>0</v>
      </c>
    </row>
    <row r="345" spans="1:12" ht="15">
      <c r="A345" s="84" t="s">
        <v>286</v>
      </c>
      <c r="B345" s="84" t="s">
        <v>285</v>
      </c>
      <c r="C345" s="84">
        <v>2</v>
      </c>
      <c r="D345" s="122">
        <v>0</v>
      </c>
      <c r="E345" s="122">
        <v>1.3117538610557542</v>
      </c>
      <c r="F345" s="84" t="s">
        <v>1514</v>
      </c>
      <c r="G345" s="84" t="b">
        <v>0</v>
      </c>
      <c r="H345" s="84" t="b">
        <v>0</v>
      </c>
      <c r="I345" s="84" t="b">
        <v>0</v>
      </c>
      <c r="J345" s="84" t="b">
        <v>0</v>
      </c>
      <c r="K345" s="84" t="b">
        <v>0</v>
      </c>
      <c r="L345" s="84" t="b">
        <v>0</v>
      </c>
    </row>
    <row r="346" spans="1:12" ht="15">
      <c r="A346" s="84" t="s">
        <v>285</v>
      </c>
      <c r="B346" s="84" t="s">
        <v>1722</v>
      </c>
      <c r="C346" s="84">
        <v>2</v>
      </c>
      <c r="D346" s="122">
        <v>0</v>
      </c>
      <c r="E346" s="122">
        <v>1.135662602000073</v>
      </c>
      <c r="F346" s="84" t="s">
        <v>1514</v>
      </c>
      <c r="G346" s="84" t="b">
        <v>0</v>
      </c>
      <c r="H346" s="84" t="b">
        <v>0</v>
      </c>
      <c r="I346" s="84" t="b">
        <v>0</v>
      </c>
      <c r="J346" s="84" t="b">
        <v>0</v>
      </c>
      <c r="K346" s="84" t="b">
        <v>0</v>
      </c>
      <c r="L346" s="84" t="b">
        <v>0</v>
      </c>
    </row>
    <row r="347" spans="1:12" ht="15">
      <c r="A347" s="84" t="s">
        <v>1722</v>
      </c>
      <c r="B347" s="84" t="s">
        <v>1724</v>
      </c>
      <c r="C347" s="84">
        <v>2</v>
      </c>
      <c r="D347" s="122">
        <v>0</v>
      </c>
      <c r="E347" s="122">
        <v>1.135662602000073</v>
      </c>
      <c r="F347" s="84" t="s">
        <v>1514</v>
      </c>
      <c r="G347" s="84" t="b">
        <v>0</v>
      </c>
      <c r="H347" s="84" t="b">
        <v>0</v>
      </c>
      <c r="I347" s="84" t="b">
        <v>0</v>
      </c>
      <c r="J347" s="84" t="b">
        <v>0</v>
      </c>
      <c r="K347" s="84" t="b">
        <v>0</v>
      </c>
      <c r="L347" s="84" t="b">
        <v>0</v>
      </c>
    </row>
    <row r="348" spans="1:12" ht="15">
      <c r="A348" s="84" t="s">
        <v>1724</v>
      </c>
      <c r="B348" s="84" t="s">
        <v>1668</v>
      </c>
      <c r="C348" s="84">
        <v>2</v>
      </c>
      <c r="D348" s="122">
        <v>0</v>
      </c>
      <c r="E348" s="122">
        <v>1.135662602000073</v>
      </c>
      <c r="F348" s="84" t="s">
        <v>1514</v>
      </c>
      <c r="G348" s="84" t="b">
        <v>0</v>
      </c>
      <c r="H348" s="84" t="b">
        <v>0</v>
      </c>
      <c r="I348" s="84" t="b">
        <v>0</v>
      </c>
      <c r="J348" s="84" t="b">
        <v>0</v>
      </c>
      <c r="K348" s="84" t="b">
        <v>0</v>
      </c>
      <c r="L348" s="84" t="b">
        <v>0</v>
      </c>
    </row>
    <row r="349" spans="1:12" ht="15">
      <c r="A349" s="84" t="s">
        <v>1668</v>
      </c>
      <c r="B349" s="84" t="s">
        <v>1725</v>
      </c>
      <c r="C349" s="84">
        <v>2</v>
      </c>
      <c r="D349" s="122">
        <v>0</v>
      </c>
      <c r="E349" s="122">
        <v>1.135662602000073</v>
      </c>
      <c r="F349" s="84" t="s">
        <v>1514</v>
      </c>
      <c r="G349" s="84" t="b">
        <v>0</v>
      </c>
      <c r="H349" s="84" t="b">
        <v>0</v>
      </c>
      <c r="I349" s="84" t="b">
        <v>0</v>
      </c>
      <c r="J349" s="84" t="b">
        <v>0</v>
      </c>
      <c r="K349" s="84" t="b">
        <v>0</v>
      </c>
      <c r="L349" s="84" t="b">
        <v>0</v>
      </c>
    </row>
    <row r="350" spans="1:12" ht="15">
      <c r="A350" s="84" t="s">
        <v>1725</v>
      </c>
      <c r="B350" s="84" t="s">
        <v>1726</v>
      </c>
      <c r="C350" s="84">
        <v>2</v>
      </c>
      <c r="D350" s="122">
        <v>0</v>
      </c>
      <c r="E350" s="122">
        <v>1.3117538610557542</v>
      </c>
      <c r="F350" s="84" t="s">
        <v>1514</v>
      </c>
      <c r="G350" s="84" t="b">
        <v>0</v>
      </c>
      <c r="H350" s="84" t="b">
        <v>0</v>
      </c>
      <c r="I350" s="84" t="b">
        <v>0</v>
      </c>
      <c r="J350" s="84" t="b">
        <v>0</v>
      </c>
      <c r="K350" s="84" t="b">
        <v>0</v>
      </c>
      <c r="L350" s="84" t="b">
        <v>0</v>
      </c>
    </row>
    <row r="351" spans="1:12" ht="15">
      <c r="A351" s="84" t="s">
        <v>1726</v>
      </c>
      <c r="B351" s="84" t="s">
        <v>1727</v>
      </c>
      <c r="C351" s="84">
        <v>2</v>
      </c>
      <c r="D351" s="122">
        <v>0</v>
      </c>
      <c r="E351" s="122">
        <v>1.3117538610557542</v>
      </c>
      <c r="F351" s="84" t="s">
        <v>1514</v>
      </c>
      <c r="G351" s="84" t="b">
        <v>0</v>
      </c>
      <c r="H351" s="84" t="b">
        <v>0</v>
      </c>
      <c r="I351" s="84" t="b">
        <v>0</v>
      </c>
      <c r="J351" s="84" t="b">
        <v>0</v>
      </c>
      <c r="K351" s="84" t="b">
        <v>0</v>
      </c>
      <c r="L351" s="84" t="b">
        <v>0</v>
      </c>
    </row>
    <row r="352" spans="1:12" ht="15">
      <c r="A352" s="84" t="s">
        <v>1727</v>
      </c>
      <c r="B352" s="84" t="s">
        <v>2239</v>
      </c>
      <c r="C352" s="84">
        <v>2</v>
      </c>
      <c r="D352" s="122">
        <v>0</v>
      </c>
      <c r="E352" s="122">
        <v>1.3117538610557542</v>
      </c>
      <c r="F352" s="84" t="s">
        <v>1514</v>
      </c>
      <c r="G352" s="84" t="b">
        <v>0</v>
      </c>
      <c r="H352" s="84" t="b">
        <v>0</v>
      </c>
      <c r="I352" s="84" t="b">
        <v>0</v>
      </c>
      <c r="J352" s="84" t="b">
        <v>0</v>
      </c>
      <c r="K352" s="84" t="b">
        <v>0</v>
      </c>
      <c r="L352" s="84" t="b">
        <v>0</v>
      </c>
    </row>
    <row r="353" spans="1:12" ht="15">
      <c r="A353" s="84" t="s">
        <v>2239</v>
      </c>
      <c r="B353" s="84" t="s">
        <v>2240</v>
      </c>
      <c r="C353" s="84">
        <v>2</v>
      </c>
      <c r="D353" s="122">
        <v>0</v>
      </c>
      <c r="E353" s="122">
        <v>1.3117538610557542</v>
      </c>
      <c r="F353" s="84" t="s">
        <v>1514</v>
      </c>
      <c r="G353" s="84" t="b">
        <v>0</v>
      </c>
      <c r="H353" s="84" t="b">
        <v>0</v>
      </c>
      <c r="I353" s="84" t="b">
        <v>0</v>
      </c>
      <c r="J353" s="84" t="b">
        <v>0</v>
      </c>
      <c r="K353" s="84" t="b">
        <v>0</v>
      </c>
      <c r="L353" s="84" t="b">
        <v>0</v>
      </c>
    </row>
    <row r="354" spans="1:12" ht="15">
      <c r="A354" s="84" t="s">
        <v>2240</v>
      </c>
      <c r="B354" s="84" t="s">
        <v>1723</v>
      </c>
      <c r="C354" s="84">
        <v>2</v>
      </c>
      <c r="D354" s="122">
        <v>0</v>
      </c>
      <c r="E354" s="122">
        <v>1.135662602000073</v>
      </c>
      <c r="F354" s="84" t="s">
        <v>1514</v>
      </c>
      <c r="G354" s="84" t="b">
        <v>0</v>
      </c>
      <c r="H354" s="84" t="b">
        <v>0</v>
      </c>
      <c r="I354" s="84" t="b">
        <v>0</v>
      </c>
      <c r="J354" s="84" t="b">
        <v>0</v>
      </c>
      <c r="K354" s="84" t="b">
        <v>0</v>
      </c>
      <c r="L354" s="84" t="b">
        <v>0</v>
      </c>
    </row>
    <row r="355" spans="1:12" ht="15">
      <c r="A355" s="84" t="s">
        <v>2241</v>
      </c>
      <c r="B355" s="84" t="s">
        <v>2111</v>
      </c>
      <c r="C355" s="84">
        <v>2</v>
      </c>
      <c r="D355" s="122">
        <v>0.014001395147161916</v>
      </c>
      <c r="E355" s="122">
        <v>1.3117538610557542</v>
      </c>
      <c r="F355" s="84" t="s">
        <v>1514</v>
      </c>
      <c r="G355" s="84" t="b">
        <v>0</v>
      </c>
      <c r="H355" s="84" t="b">
        <v>0</v>
      </c>
      <c r="I355" s="84" t="b">
        <v>0</v>
      </c>
      <c r="J355" s="84" t="b">
        <v>0</v>
      </c>
      <c r="K355" s="84" t="b">
        <v>0</v>
      </c>
      <c r="L355" s="84" t="b">
        <v>0</v>
      </c>
    </row>
    <row r="356" spans="1:12" ht="15">
      <c r="A356" s="84" t="s">
        <v>1730</v>
      </c>
      <c r="B356" s="84" t="s">
        <v>1731</v>
      </c>
      <c r="C356" s="84">
        <v>2</v>
      </c>
      <c r="D356" s="122">
        <v>0</v>
      </c>
      <c r="E356" s="122">
        <v>1.3521825181113625</v>
      </c>
      <c r="F356" s="84" t="s">
        <v>1515</v>
      </c>
      <c r="G356" s="84" t="b">
        <v>0</v>
      </c>
      <c r="H356" s="84" t="b">
        <v>0</v>
      </c>
      <c r="I356" s="84" t="b">
        <v>0</v>
      </c>
      <c r="J356" s="84" t="b">
        <v>0</v>
      </c>
      <c r="K356" s="84" t="b">
        <v>0</v>
      </c>
      <c r="L356" s="84" t="b">
        <v>0</v>
      </c>
    </row>
    <row r="357" spans="1:12" ht="15">
      <c r="A357" s="84" t="s">
        <v>1731</v>
      </c>
      <c r="B357" s="84" t="s">
        <v>1729</v>
      </c>
      <c r="C357" s="84">
        <v>2</v>
      </c>
      <c r="D357" s="122">
        <v>0</v>
      </c>
      <c r="E357" s="122">
        <v>1.1760912590556813</v>
      </c>
      <c r="F357" s="84" t="s">
        <v>1515</v>
      </c>
      <c r="G357" s="84" t="b">
        <v>0</v>
      </c>
      <c r="H357" s="84" t="b">
        <v>0</v>
      </c>
      <c r="I357" s="84" t="b">
        <v>0</v>
      </c>
      <c r="J357" s="84" t="b">
        <v>0</v>
      </c>
      <c r="K357" s="84" t="b">
        <v>0</v>
      </c>
      <c r="L357" s="84" t="b">
        <v>0</v>
      </c>
    </row>
    <row r="358" spans="1:12" ht="15">
      <c r="A358" s="84" t="s">
        <v>1729</v>
      </c>
      <c r="B358" s="84" t="s">
        <v>1732</v>
      </c>
      <c r="C358" s="84">
        <v>2</v>
      </c>
      <c r="D358" s="122">
        <v>0</v>
      </c>
      <c r="E358" s="122">
        <v>1.1760912590556813</v>
      </c>
      <c r="F358" s="84" t="s">
        <v>1515</v>
      </c>
      <c r="G358" s="84" t="b">
        <v>0</v>
      </c>
      <c r="H358" s="84" t="b">
        <v>0</v>
      </c>
      <c r="I358" s="84" t="b">
        <v>0</v>
      </c>
      <c r="J358" s="84" t="b">
        <v>0</v>
      </c>
      <c r="K358" s="84" t="b">
        <v>0</v>
      </c>
      <c r="L358" s="84" t="b">
        <v>0</v>
      </c>
    </row>
    <row r="359" spans="1:12" ht="15">
      <c r="A359" s="84" t="s">
        <v>1732</v>
      </c>
      <c r="B359" s="84" t="s">
        <v>1733</v>
      </c>
      <c r="C359" s="84">
        <v>2</v>
      </c>
      <c r="D359" s="122">
        <v>0</v>
      </c>
      <c r="E359" s="122">
        <v>1.3521825181113625</v>
      </c>
      <c r="F359" s="84" t="s">
        <v>1515</v>
      </c>
      <c r="G359" s="84" t="b">
        <v>0</v>
      </c>
      <c r="H359" s="84" t="b">
        <v>0</v>
      </c>
      <c r="I359" s="84" t="b">
        <v>0</v>
      </c>
      <c r="J359" s="84" t="b">
        <v>0</v>
      </c>
      <c r="K359" s="84" t="b">
        <v>0</v>
      </c>
      <c r="L359" s="84" t="b">
        <v>0</v>
      </c>
    </row>
    <row r="360" spans="1:12" ht="15">
      <c r="A360" s="84" t="s">
        <v>1733</v>
      </c>
      <c r="B360" s="84" t="s">
        <v>1668</v>
      </c>
      <c r="C360" s="84">
        <v>2</v>
      </c>
      <c r="D360" s="122">
        <v>0</v>
      </c>
      <c r="E360" s="122">
        <v>1.3521825181113625</v>
      </c>
      <c r="F360" s="84" t="s">
        <v>1515</v>
      </c>
      <c r="G360" s="84" t="b">
        <v>0</v>
      </c>
      <c r="H360" s="84" t="b">
        <v>0</v>
      </c>
      <c r="I360" s="84" t="b">
        <v>0</v>
      </c>
      <c r="J360" s="84" t="b">
        <v>0</v>
      </c>
      <c r="K360" s="84" t="b">
        <v>0</v>
      </c>
      <c r="L360" s="84" t="b">
        <v>0</v>
      </c>
    </row>
    <row r="361" spans="1:12" ht="15">
      <c r="A361" s="84" t="s">
        <v>1668</v>
      </c>
      <c r="B361" s="84" t="s">
        <v>1734</v>
      </c>
      <c r="C361" s="84">
        <v>2</v>
      </c>
      <c r="D361" s="122">
        <v>0</v>
      </c>
      <c r="E361" s="122">
        <v>1.3521825181113625</v>
      </c>
      <c r="F361" s="84" t="s">
        <v>1515</v>
      </c>
      <c r="G361" s="84" t="b">
        <v>0</v>
      </c>
      <c r="H361" s="84" t="b">
        <v>0</v>
      </c>
      <c r="I361" s="84" t="b">
        <v>0</v>
      </c>
      <c r="J361" s="84" t="b">
        <v>0</v>
      </c>
      <c r="K361" s="84" t="b">
        <v>0</v>
      </c>
      <c r="L361" s="84" t="b">
        <v>0</v>
      </c>
    </row>
    <row r="362" spans="1:12" ht="15">
      <c r="A362" s="84" t="s">
        <v>1734</v>
      </c>
      <c r="B362" s="84" t="s">
        <v>1735</v>
      </c>
      <c r="C362" s="84">
        <v>2</v>
      </c>
      <c r="D362" s="122">
        <v>0</v>
      </c>
      <c r="E362" s="122">
        <v>1.3521825181113625</v>
      </c>
      <c r="F362" s="84" t="s">
        <v>1515</v>
      </c>
      <c r="G362" s="84" t="b">
        <v>0</v>
      </c>
      <c r="H362" s="84" t="b">
        <v>0</v>
      </c>
      <c r="I362" s="84" t="b">
        <v>0</v>
      </c>
      <c r="J362" s="84" t="b">
        <v>0</v>
      </c>
      <c r="K362" s="84" t="b">
        <v>0</v>
      </c>
      <c r="L362" s="84" t="b">
        <v>0</v>
      </c>
    </row>
    <row r="363" spans="1:12" ht="15">
      <c r="A363" s="84" t="s">
        <v>1735</v>
      </c>
      <c r="B363" s="84" t="s">
        <v>1736</v>
      </c>
      <c r="C363" s="84">
        <v>2</v>
      </c>
      <c r="D363" s="122">
        <v>0</v>
      </c>
      <c r="E363" s="122">
        <v>1.3521825181113625</v>
      </c>
      <c r="F363" s="84" t="s">
        <v>1515</v>
      </c>
      <c r="G363" s="84" t="b">
        <v>0</v>
      </c>
      <c r="H363" s="84" t="b">
        <v>0</v>
      </c>
      <c r="I363" s="84" t="b">
        <v>0</v>
      </c>
      <c r="J363" s="84" t="b">
        <v>0</v>
      </c>
      <c r="K363" s="84" t="b">
        <v>0</v>
      </c>
      <c r="L363" s="84" t="b">
        <v>0</v>
      </c>
    </row>
    <row r="364" spans="1:12" ht="15">
      <c r="A364" s="84" t="s">
        <v>1736</v>
      </c>
      <c r="B364" s="84" t="s">
        <v>1737</v>
      </c>
      <c r="C364" s="84">
        <v>2</v>
      </c>
      <c r="D364" s="122">
        <v>0</v>
      </c>
      <c r="E364" s="122">
        <v>1.3521825181113625</v>
      </c>
      <c r="F364" s="84" t="s">
        <v>1515</v>
      </c>
      <c r="G364" s="84" t="b">
        <v>0</v>
      </c>
      <c r="H364" s="84" t="b">
        <v>0</v>
      </c>
      <c r="I364" s="84" t="b">
        <v>0</v>
      </c>
      <c r="J364" s="84" t="b">
        <v>0</v>
      </c>
      <c r="K364" s="84" t="b">
        <v>0</v>
      </c>
      <c r="L364" s="84" t="b">
        <v>0</v>
      </c>
    </row>
    <row r="365" spans="1:12" ht="15">
      <c r="A365" s="84" t="s">
        <v>1737</v>
      </c>
      <c r="B365" s="84" t="s">
        <v>2170</v>
      </c>
      <c r="C365" s="84">
        <v>2</v>
      </c>
      <c r="D365" s="122">
        <v>0</v>
      </c>
      <c r="E365" s="122">
        <v>1.3521825181113625</v>
      </c>
      <c r="F365" s="84" t="s">
        <v>1515</v>
      </c>
      <c r="G365" s="84" t="b">
        <v>0</v>
      </c>
      <c r="H365" s="84" t="b">
        <v>0</v>
      </c>
      <c r="I365" s="84" t="b">
        <v>0</v>
      </c>
      <c r="J365" s="84" t="b">
        <v>0</v>
      </c>
      <c r="K365" s="84" t="b">
        <v>0</v>
      </c>
      <c r="L365" s="84" t="b">
        <v>0</v>
      </c>
    </row>
    <row r="366" spans="1:12" ht="15">
      <c r="A366" s="84" t="s">
        <v>2170</v>
      </c>
      <c r="B366" s="84" t="s">
        <v>2171</v>
      </c>
      <c r="C366" s="84">
        <v>2</v>
      </c>
      <c r="D366" s="122">
        <v>0</v>
      </c>
      <c r="E366" s="122">
        <v>1.3521825181113625</v>
      </c>
      <c r="F366" s="84" t="s">
        <v>1515</v>
      </c>
      <c r="G366" s="84" t="b">
        <v>0</v>
      </c>
      <c r="H366" s="84" t="b">
        <v>0</v>
      </c>
      <c r="I366" s="84" t="b">
        <v>0</v>
      </c>
      <c r="J366" s="84" t="b">
        <v>0</v>
      </c>
      <c r="K366" s="84" t="b">
        <v>0</v>
      </c>
      <c r="L366" s="84" t="b">
        <v>0</v>
      </c>
    </row>
    <row r="367" spans="1:12" ht="15">
      <c r="A367" s="84" t="s">
        <v>2171</v>
      </c>
      <c r="B367" s="84" t="s">
        <v>2172</v>
      </c>
      <c r="C367" s="84">
        <v>2</v>
      </c>
      <c r="D367" s="122">
        <v>0</v>
      </c>
      <c r="E367" s="122">
        <v>1.3521825181113625</v>
      </c>
      <c r="F367" s="84" t="s">
        <v>1515</v>
      </c>
      <c r="G367" s="84" t="b">
        <v>0</v>
      </c>
      <c r="H367" s="84" t="b">
        <v>0</v>
      </c>
      <c r="I367" s="84" t="b">
        <v>0</v>
      </c>
      <c r="J367" s="84" t="b">
        <v>0</v>
      </c>
      <c r="K367" s="84" t="b">
        <v>0</v>
      </c>
      <c r="L367" s="84" t="b">
        <v>0</v>
      </c>
    </row>
    <row r="368" spans="1:12" ht="15">
      <c r="A368" s="84" t="s">
        <v>1739</v>
      </c>
      <c r="B368" s="84" t="s">
        <v>1740</v>
      </c>
      <c r="C368" s="84">
        <v>3</v>
      </c>
      <c r="D368" s="122">
        <v>0</v>
      </c>
      <c r="E368" s="122">
        <v>1.1856365769619117</v>
      </c>
      <c r="F368" s="84" t="s">
        <v>1516</v>
      </c>
      <c r="G368" s="84" t="b">
        <v>0</v>
      </c>
      <c r="H368" s="84" t="b">
        <v>0</v>
      </c>
      <c r="I368" s="84" t="b">
        <v>0</v>
      </c>
      <c r="J368" s="84" t="b">
        <v>0</v>
      </c>
      <c r="K368" s="84" t="b">
        <v>0</v>
      </c>
      <c r="L368" s="84" t="b">
        <v>0</v>
      </c>
    </row>
    <row r="369" spans="1:12" ht="15">
      <c r="A369" s="84" t="s">
        <v>1740</v>
      </c>
      <c r="B369" s="84" t="s">
        <v>1741</v>
      </c>
      <c r="C369" s="84">
        <v>3</v>
      </c>
      <c r="D369" s="122">
        <v>0</v>
      </c>
      <c r="E369" s="122">
        <v>1.1856365769619117</v>
      </c>
      <c r="F369" s="84" t="s">
        <v>1516</v>
      </c>
      <c r="G369" s="84" t="b">
        <v>0</v>
      </c>
      <c r="H369" s="84" t="b">
        <v>0</v>
      </c>
      <c r="I369" s="84" t="b">
        <v>0</v>
      </c>
      <c r="J369" s="84" t="b">
        <v>0</v>
      </c>
      <c r="K369" s="84" t="b">
        <v>0</v>
      </c>
      <c r="L369" s="84" t="b">
        <v>0</v>
      </c>
    </row>
    <row r="370" spans="1:12" ht="15">
      <c r="A370" s="84" t="s">
        <v>1741</v>
      </c>
      <c r="B370" s="84" t="s">
        <v>1742</v>
      </c>
      <c r="C370" s="84">
        <v>3</v>
      </c>
      <c r="D370" s="122">
        <v>0</v>
      </c>
      <c r="E370" s="122">
        <v>1.1856365769619117</v>
      </c>
      <c r="F370" s="84" t="s">
        <v>1516</v>
      </c>
      <c r="G370" s="84" t="b">
        <v>0</v>
      </c>
      <c r="H370" s="84" t="b">
        <v>0</v>
      </c>
      <c r="I370" s="84" t="b">
        <v>0</v>
      </c>
      <c r="J370" s="84" t="b">
        <v>0</v>
      </c>
      <c r="K370" s="84" t="b">
        <v>0</v>
      </c>
      <c r="L370" s="84" t="b">
        <v>0</v>
      </c>
    </row>
    <row r="371" spans="1:12" ht="15">
      <c r="A371" s="84" t="s">
        <v>1742</v>
      </c>
      <c r="B371" s="84" t="s">
        <v>1743</v>
      </c>
      <c r="C371" s="84">
        <v>3</v>
      </c>
      <c r="D371" s="122">
        <v>0</v>
      </c>
      <c r="E371" s="122">
        <v>1.1856365769619117</v>
      </c>
      <c r="F371" s="84" t="s">
        <v>1516</v>
      </c>
      <c r="G371" s="84" t="b">
        <v>0</v>
      </c>
      <c r="H371" s="84" t="b">
        <v>0</v>
      </c>
      <c r="I371" s="84" t="b">
        <v>0</v>
      </c>
      <c r="J371" s="84" t="b">
        <v>0</v>
      </c>
      <c r="K371" s="84" t="b">
        <v>0</v>
      </c>
      <c r="L371" s="84" t="b">
        <v>0</v>
      </c>
    </row>
    <row r="372" spans="1:12" ht="15">
      <c r="A372" s="84" t="s">
        <v>1743</v>
      </c>
      <c r="B372" s="84" t="s">
        <v>1744</v>
      </c>
      <c r="C372" s="84">
        <v>3</v>
      </c>
      <c r="D372" s="122">
        <v>0</v>
      </c>
      <c r="E372" s="122">
        <v>1.1856365769619117</v>
      </c>
      <c r="F372" s="84" t="s">
        <v>1516</v>
      </c>
      <c r="G372" s="84" t="b">
        <v>0</v>
      </c>
      <c r="H372" s="84" t="b">
        <v>0</v>
      </c>
      <c r="I372" s="84" t="b">
        <v>0</v>
      </c>
      <c r="J372" s="84" t="b">
        <v>0</v>
      </c>
      <c r="K372" s="84" t="b">
        <v>0</v>
      </c>
      <c r="L372" s="84" t="b">
        <v>0</v>
      </c>
    </row>
    <row r="373" spans="1:12" ht="15">
      <c r="A373" s="84" t="s">
        <v>1744</v>
      </c>
      <c r="B373" s="84" t="s">
        <v>1745</v>
      </c>
      <c r="C373" s="84">
        <v>3</v>
      </c>
      <c r="D373" s="122">
        <v>0</v>
      </c>
      <c r="E373" s="122">
        <v>1.1856365769619117</v>
      </c>
      <c r="F373" s="84" t="s">
        <v>1516</v>
      </c>
      <c r="G373" s="84" t="b">
        <v>0</v>
      </c>
      <c r="H373" s="84" t="b">
        <v>0</v>
      </c>
      <c r="I373" s="84" t="b">
        <v>0</v>
      </c>
      <c r="J373" s="84" t="b">
        <v>0</v>
      </c>
      <c r="K373" s="84" t="b">
        <v>0</v>
      </c>
      <c r="L373" s="84" t="b">
        <v>0</v>
      </c>
    </row>
    <row r="374" spans="1:12" ht="15">
      <c r="A374" s="84" t="s">
        <v>1745</v>
      </c>
      <c r="B374" s="84" t="s">
        <v>1746</v>
      </c>
      <c r="C374" s="84">
        <v>3</v>
      </c>
      <c r="D374" s="122">
        <v>0</v>
      </c>
      <c r="E374" s="122">
        <v>1.1856365769619117</v>
      </c>
      <c r="F374" s="84" t="s">
        <v>1516</v>
      </c>
      <c r="G374" s="84" t="b">
        <v>0</v>
      </c>
      <c r="H374" s="84" t="b">
        <v>0</v>
      </c>
      <c r="I374" s="84" t="b">
        <v>0</v>
      </c>
      <c r="J374" s="84" t="b">
        <v>0</v>
      </c>
      <c r="K374" s="84" t="b">
        <v>0</v>
      </c>
      <c r="L374" s="84" t="b">
        <v>0</v>
      </c>
    </row>
    <row r="375" spans="1:12" ht="15">
      <c r="A375" s="84" t="s">
        <v>1746</v>
      </c>
      <c r="B375" s="84" t="s">
        <v>1668</v>
      </c>
      <c r="C375" s="84">
        <v>3</v>
      </c>
      <c r="D375" s="122">
        <v>0</v>
      </c>
      <c r="E375" s="122">
        <v>1.1856365769619117</v>
      </c>
      <c r="F375" s="84" t="s">
        <v>1516</v>
      </c>
      <c r="G375" s="84" t="b">
        <v>0</v>
      </c>
      <c r="H375" s="84" t="b">
        <v>0</v>
      </c>
      <c r="I375" s="84" t="b">
        <v>0</v>
      </c>
      <c r="J375" s="84" t="b">
        <v>0</v>
      </c>
      <c r="K375" s="84" t="b">
        <v>0</v>
      </c>
      <c r="L375" s="84" t="b">
        <v>0</v>
      </c>
    </row>
    <row r="376" spans="1:12" ht="15">
      <c r="A376" s="84" t="s">
        <v>1668</v>
      </c>
      <c r="B376" s="84" t="s">
        <v>1747</v>
      </c>
      <c r="C376" s="84">
        <v>3</v>
      </c>
      <c r="D376" s="122">
        <v>0</v>
      </c>
      <c r="E376" s="122">
        <v>1.1856365769619117</v>
      </c>
      <c r="F376" s="84" t="s">
        <v>1516</v>
      </c>
      <c r="G376" s="84" t="b">
        <v>0</v>
      </c>
      <c r="H376" s="84" t="b">
        <v>0</v>
      </c>
      <c r="I376" s="84" t="b">
        <v>0</v>
      </c>
      <c r="J376" s="84" t="b">
        <v>0</v>
      </c>
      <c r="K376" s="84" t="b">
        <v>0</v>
      </c>
      <c r="L376" s="84" t="b">
        <v>0</v>
      </c>
    </row>
    <row r="377" spans="1:12" ht="15">
      <c r="A377" s="84" t="s">
        <v>263</v>
      </c>
      <c r="B377" s="84" t="s">
        <v>1739</v>
      </c>
      <c r="C377" s="84">
        <v>2</v>
      </c>
      <c r="D377" s="122">
        <v>0.0071873983288033155</v>
      </c>
      <c r="E377" s="122">
        <v>1.3617278360175928</v>
      </c>
      <c r="F377" s="84" t="s">
        <v>1516</v>
      </c>
      <c r="G377" s="84" t="b">
        <v>0</v>
      </c>
      <c r="H377" s="84" t="b">
        <v>0</v>
      </c>
      <c r="I377" s="84" t="b">
        <v>0</v>
      </c>
      <c r="J377" s="84" t="b">
        <v>0</v>
      </c>
      <c r="K377" s="84" t="b">
        <v>0</v>
      </c>
      <c r="L377" s="84" t="b">
        <v>0</v>
      </c>
    </row>
    <row r="378" spans="1:12" ht="15">
      <c r="A378" s="84" t="s">
        <v>2089</v>
      </c>
      <c r="B378" s="84" t="s">
        <v>2114</v>
      </c>
      <c r="C378" s="84">
        <v>3</v>
      </c>
      <c r="D378" s="122">
        <v>0</v>
      </c>
      <c r="E378" s="122">
        <v>1.070037866607755</v>
      </c>
      <c r="F378" s="84" t="s">
        <v>1517</v>
      </c>
      <c r="G378" s="84" t="b">
        <v>0</v>
      </c>
      <c r="H378" s="84" t="b">
        <v>0</v>
      </c>
      <c r="I378" s="84" t="b">
        <v>0</v>
      </c>
      <c r="J378" s="84" t="b">
        <v>0</v>
      </c>
      <c r="K378" s="84" t="b">
        <v>0</v>
      </c>
      <c r="L378" s="84" t="b">
        <v>0</v>
      </c>
    </row>
    <row r="379" spans="1:12" ht="15">
      <c r="A379" s="84" t="s">
        <v>2114</v>
      </c>
      <c r="B379" s="84" t="s">
        <v>2115</v>
      </c>
      <c r="C379" s="84">
        <v>3</v>
      </c>
      <c r="D379" s="122">
        <v>0</v>
      </c>
      <c r="E379" s="122">
        <v>1.1949766032160551</v>
      </c>
      <c r="F379" s="84" t="s">
        <v>1517</v>
      </c>
      <c r="G379" s="84" t="b">
        <v>0</v>
      </c>
      <c r="H379" s="84" t="b">
        <v>0</v>
      </c>
      <c r="I379" s="84" t="b">
        <v>0</v>
      </c>
      <c r="J379" s="84" t="b">
        <v>0</v>
      </c>
      <c r="K379" s="84" t="b">
        <v>0</v>
      </c>
      <c r="L379" s="84" t="b">
        <v>0</v>
      </c>
    </row>
    <row r="380" spans="1:12" ht="15">
      <c r="A380" s="84" t="s">
        <v>2115</v>
      </c>
      <c r="B380" s="84" t="s">
        <v>2116</v>
      </c>
      <c r="C380" s="84">
        <v>3</v>
      </c>
      <c r="D380" s="122">
        <v>0</v>
      </c>
      <c r="E380" s="122">
        <v>1.1949766032160551</v>
      </c>
      <c r="F380" s="84" t="s">
        <v>1517</v>
      </c>
      <c r="G380" s="84" t="b">
        <v>0</v>
      </c>
      <c r="H380" s="84" t="b">
        <v>0</v>
      </c>
      <c r="I380" s="84" t="b">
        <v>0</v>
      </c>
      <c r="J380" s="84" t="b">
        <v>0</v>
      </c>
      <c r="K380" s="84" t="b">
        <v>0</v>
      </c>
      <c r="L380" s="84" t="b">
        <v>0</v>
      </c>
    </row>
    <row r="381" spans="1:12" ht="15">
      <c r="A381" s="84" t="s">
        <v>2116</v>
      </c>
      <c r="B381" s="84" t="s">
        <v>2117</v>
      </c>
      <c r="C381" s="84">
        <v>3</v>
      </c>
      <c r="D381" s="122">
        <v>0</v>
      </c>
      <c r="E381" s="122">
        <v>1.1949766032160551</v>
      </c>
      <c r="F381" s="84" t="s">
        <v>1517</v>
      </c>
      <c r="G381" s="84" t="b">
        <v>0</v>
      </c>
      <c r="H381" s="84" t="b">
        <v>0</v>
      </c>
      <c r="I381" s="84" t="b">
        <v>0</v>
      </c>
      <c r="J381" s="84" t="b">
        <v>0</v>
      </c>
      <c r="K381" s="84" t="b">
        <v>0</v>
      </c>
      <c r="L381" s="84" t="b">
        <v>0</v>
      </c>
    </row>
    <row r="382" spans="1:12" ht="15">
      <c r="A382" s="84" t="s">
        <v>2117</v>
      </c>
      <c r="B382" s="84" t="s">
        <v>2118</v>
      </c>
      <c r="C382" s="84">
        <v>3</v>
      </c>
      <c r="D382" s="122">
        <v>0</v>
      </c>
      <c r="E382" s="122">
        <v>1.1949766032160551</v>
      </c>
      <c r="F382" s="84" t="s">
        <v>1517</v>
      </c>
      <c r="G382" s="84" t="b">
        <v>0</v>
      </c>
      <c r="H382" s="84" t="b">
        <v>0</v>
      </c>
      <c r="I382" s="84" t="b">
        <v>0</v>
      </c>
      <c r="J382" s="84" t="b">
        <v>0</v>
      </c>
      <c r="K382" s="84" t="b">
        <v>0</v>
      </c>
      <c r="L382" s="84" t="b">
        <v>0</v>
      </c>
    </row>
    <row r="383" spans="1:12" ht="15">
      <c r="A383" s="84" t="s">
        <v>2118</v>
      </c>
      <c r="B383" s="84" t="s">
        <v>2119</v>
      </c>
      <c r="C383" s="84">
        <v>3</v>
      </c>
      <c r="D383" s="122">
        <v>0</v>
      </c>
      <c r="E383" s="122">
        <v>1.1949766032160551</v>
      </c>
      <c r="F383" s="84" t="s">
        <v>1517</v>
      </c>
      <c r="G383" s="84" t="b">
        <v>0</v>
      </c>
      <c r="H383" s="84" t="b">
        <v>0</v>
      </c>
      <c r="I383" s="84" t="b">
        <v>0</v>
      </c>
      <c r="J383" s="84" t="b">
        <v>0</v>
      </c>
      <c r="K383" s="84" t="b">
        <v>0</v>
      </c>
      <c r="L383" s="84" t="b">
        <v>0</v>
      </c>
    </row>
    <row r="384" spans="1:12" ht="15">
      <c r="A384" s="84" t="s">
        <v>2119</v>
      </c>
      <c r="B384" s="84" t="s">
        <v>1668</v>
      </c>
      <c r="C384" s="84">
        <v>3</v>
      </c>
      <c r="D384" s="122">
        <v>0</v>
      </c>
      <c r="E384" s="122">
        <v>1.1949766032160551</v>
      </c>
      <c r="F384" s="84" t="s">
        <v>1517</v>
      </c>
      <c r="G384" s="84" t="b">
        <v>0</v>
      </c>
      <c r="H384" s="84" t="b">
        <v>0</v>
      </c>
      <c r="I384" s="84" t="b">
        <v>0</v>
      </c>
      <c r="J384" s="84" t="b">
        <v>0</v>
      </c>
      <c r="K384" s="84" t="b">
        <v>0</v>
      </c>
      <c r="L384" s="84" t="b">
        <v>0</v>
      </c>
    </row>
    <row r="385" spans="1:12" ht="15">
      <c r="A385" s="84" t="s">
        <v>1668</v>
      </c>
      <c r="B385" s="84" t="s">
        <v>2120</v>
      </c>
      <c r="C385" s="84">
        <v>3</v>
      </c>
      <c r="D385" s="122">
        <v>0</v>
      </c>
      <c r="E385" s="122">
        <v>1.1949766032160551</v>
      </c>
      <c r="F385" s="84" t="s">
        <v>1517</v>
      </c>
      <c r="G385" s="84" t="b">
        <v>0</v>
      </c>
      <c r="H385" s="84" t="b">
        <v>0</v>
      </c>
      <c r="I385" s="84" t="b">
        <v>0</v>
      </c>
      <c r="J385" s="84" t="b">
        <v>1</v>
      </c>
      <c r="K385" s="84" t="b">
        <v>0</v>
      </c>
      <c r="L385" s="84" t="b">
        <v>0</v>
      </c>
    </row>
    <row r="386" spans="1:12" ht="15">
      <c r="A386" s="84" t="s">
        <v>2120</v>
      </c>
      <c r="B386" s="84" t="s">
        <v>2121</v>
      </c>
      <c r="C386" s="84">
        <v>3</v>
      </c>
      <c r="D386" s="122">
        <v>0</v>
      </c>
      <c r="E386" s="122">
        <v>1.1949766032160551</v>
      </c>
      <c r="F386" s="84" t="s">
        <v>1517</v>
      </c>
      <c r="G386" s="84" t="b">
        <v>1</v>
      </c>
      <c r="H386" s="84" t="b">
        <v>0</v>
      </c>
      <c r="I386" s="84" t="b">
        <v>0</v>
      </c>
      <c r="J386" s="84" t="b">
        <v>0</v>
      </c>
      <c r="K386" s="84" t="b">
        <v>0</v>
      </c>
      <c r="L386" s="84" t="b">
        <v>0</v>
      </c>
    </row>
    <row r="387" spans="1:12" ht="15">
      <c r="A387" s="84" t="s">
        <v>2121</v>
      </c>
      <c r="B387" s="84" t="s">
        <v>2090</v>
      </c>
      <c r="C387" s="84">
        <v>3</v>
      </c>
      <c r="D387" s="122">
        <v>0</v>
      </c>
      <c r="E387" s="122">
        <v>1.1949766032160551</v>
      </c>
      <c r="F387" s="84" t="s">
        <v>1517</v>
      </c>
      <c r="G387" s="84" t="b">
        <v>0</v>
      </c>
      <c r="H387" s="84" t="b">
        <v>0</v>
      </c>
      <c r="I387" s="84" t="b">
        <v>0</v>
      </c>
      <c r="J387" s="84" t="b">
        <v>0</v>
      </c>
      <c r="K387" s="84" t="b">
        <v>0</v>
      </c>
      <c r="L387" s="84" t="b">
        <v>0</v>
      </c>
    </row>
    <row r="388" spans="1:12" ht="15">
      <c r="A388" s="84" t="s">
        <v>253</v>
      </c>
      <c r="B388" s="84" t="s">
        <v>2089</v>
      </c>
      <c r="C388" s="84">
        <v>2</v>
      </c>
      <c r="D388" s="122">
        <v>0.007043650362227249</v>
      </c>
      <c r="E388" s="122">
        <v>1.1949766032160551</v>
      </c>
      <c r="F388" s="84" t="s">
        <v>1517</v>
      </c>
      <c r="G388" s="84" t="b">
        <v>0</v>
      </c>
      <c r="H388" s="84" t="b">
        <v>0</v>
      </c>
      <c r="I388" s="84" t="b">
        <v>0</v>
      </c>
      <c r="J388" s="84" t="b">
        <v>0</v>
      </c>
      <c r="K388" s="84" t="b">
        <v>0</v>
      </c>
      <c r="L388" s="84" t="b">
        <v>0</v>
      </c>
    </row>
    <row r="389" spans="1:12" ht="15">
      <c r="A389" s="84" t="s">
        <v>2090</v>
      </c>
      <c r="B389" s="84" t="s">
        <v>2202</v>
      </c>
      <c r="C389" s="84">
        <v>2</v>
      </c>
      <c r="D389" s="122">
        <v>0.007043650362227249</v>
      </c>
      <c r="E389" s="122">
        <v>1.1949766032160551</v>
      </c>
      <c r="F389" s="84" t="s">
        <v>1517</v>
      </c>
      <c r="G389" s="84" t="b">
        <v>0</v>
      </c>
      <c r="H389" s="84" t="b">
        <v>0</v>
      </c>
      <c r="I389" s="84" t="b">
        <v>0</v>
      </c>
      <c r="J389" s="84" t="b">
        <v>0</v>
      </c>
      <c r="K389" s="84" t="b">
        <v>0</v>
      </c>
      <c r="L389" s="84" t="b">
        <v>0</v>
      </c>
    </row>
    <row r="390" spans="1:12" ht="15">
      <c r="A390" s="84" t="s">
        <v>2132</v>
      </c>
      <c r="B390" s="84" t="s">
        <v>2224</v>
      </c>
      <c r="C390" s="84">
        <v>2</v>
      </c>
      <c r="D390" s="122">
        <v>0</v>
      </c>
      <c r="E390" s="122">
        <v>1.0791812460476249</v>
      </c>
      <c r="F390" s="84" t="s">
        <v>1518</v>
      </c>
      <c r="G390" s="84" t="b">
        <v>0</v>
      </c>
      <c r="H390" s="84" t="b">
        <v>0</v>
      </c>
      <c r="I390" s="84" t="b">
        <v>0</v>
      </c>
      <c r="J390" s="84" t="b">
        <v>0</v>
      </c>
      <c r="K390" s="84" t="b">
        <v>0</v>
      </c>
      <c r="L390" s="84" t="b">
        <v>0</v>
      </c>
    </row>
    <row r="391" spans="1:12" ht="15">
      <c r="A391" s="84" t="s">
        <v>2224</v>
      </c>
      <c r="B391" s="84" t="s">
        <v>298</v>
      </c>
      <c r="C391" s="84">
        <v>2</v>
      </c>
      <c r="D391" s="122">
        <v>0</v>
      </c>
      <c r="E391" s="122">
        <v>1.255272505103306</v>
      </c>
      <c r="F391" s="84" t="s">
        <v>1518</v>
      </c>
      <c r="G391" s="84" t="b">
        <v>0</v>
      </c>
      <c r="H391" s="84" t="b">
        <v>0</v>
      </c>
      <c r="I391" s="84" t="b">
        <v>0</v>
      </c>
      <c r="J391" s="84" t="b">
        <v>0</v>
      </c>
      <c r="K391" s="84" t="b">
        <v>0</v>
      </c>
      <c r="L391" s="84" t="b">
        <v>0</v>
      </c>
    </row>
    <row r="392" spans="1:12" ht="15">
      <c r="A392" s="84" t="s">
        <v>298</v>
      </c>
      <c r="B392" s="84" t="s">
        <v>2225</v>
      </c>
      <c r="C392" s="84">
        <v>2</v>
      </c>
      <c r="D392" s="122">
        <v>0</v>
      </c>
      <c r="E392" s="122">
        <v>1.255272505103306</v>
      </c>
      <c r="F392" s="84" t="s">
        <v>1518</v>
      </c>
      <c r="G392" s="84" t="b">
        <v>0</v>
      </c>
      <c r="H392" s="84" t="b">
        <v>0</v>
      </c>
      <c r="I392" s="84" t="b">
        <v>0</v>
      </c>
      <c r="J392" s="84" t="b">
        <v>0</v>
      </c>
      <c r="K392" s="84" t="b">
        <v>0</v>
      </c>
      <c r="L392" s="84" t="b">
        <v>0</v>
      </c>
    </row>
    <row r="393" spans="1:12" ht="15">
      <c r="A393" s="84" t="s">
        <v>2225</v>
      </c>
      <c r="B393" s="84" t="s">
        <v>2083</v>
      </c>
      <c r="C393" s="84">
        <v>2</v>
      </c>
      <c r="D393" s="122">
        <v>0</v>
      </c>
      <c r="E393" s="122">
        <v>1.255272505103306</v>
      </c>
      <c r="F393" s="84" t="s">
        <v>1518</v>
      </c>
      <c r="G393" s="84" t="b">
        <v>0</v>
      </c>
      <c r="H393" s="84" t="b">
        <v>0</v>
      </c>
      <c r="I393" s="84" t="b">
        <v>0</v>
      </c>
      <c r="J393" s="84" t="b">
        <v>0</v>
      </c>
      <c r="K393" s="84" t="b">
        <v>0</v>
      </c>
      <c r="L393" s="84" t="b">
        <v>0</v>
      </c>
    </row>
    <row r="394" spans="1:12" ht="15">
      <c r="A394" s="84" t="s">
        <v>2083</v>
      </c>
      <c r="B394" s="84" t="s">
        <v>2226</v>
      </c>
      <c r="C394" s="84">
        <v>2</v>
      </c>
      <c r="D394" s="122">
        <v>0</v>
      </c>
      <c r="E394" s="122">
        <v>1.255272505103306</v>
      </c>
      <c r="F394" s="84" t="s">
        <v>1518</v>
      </c>
      <c r="G394" s="84" t="b">
        <v>0</v>
      </c>
      <c r="H394" s="84" t="b">
        <v>0</v>
      </c>
      <c r="I394" s="84" t="b">
        <v>0</v>
      </c>
      <c r="J394" s="84" t="b">
        <v>0</v>
      </c>
      <c r="K394" s="84" t="b">
        <v>0</v>
      </c>
      <c r="L394" s="84" t="b">
        <v>0</v>
      </c>
    </row>
    <row r="395" spans="1:12" ht="15">
      <c r="A395" s="84" t="s">
        <v>2226</v>
      </c>
      <c r="B395" s="84" t="s">
        <v>2227</v>
      </c>
      <c r="C395" s="84">
        <v>2</v>
      </c>
      <c r="D395" s="122">
        <v>0</v>
      </c>
      <c r="E395" s="122">
        <v>1.255272505103306</v>
      </c>
      <c r="F395" s="84" t="s">
        <v>1518</v>
      </c>
      <c r="G395" s="84" t="b">
        <v>0</v>
      </c>
      <c r="H395" s="84" t="b">
        <v>0</v>
      </c>
      <c r="I395" s="84" t="b">
        <v>0</v>
      </c>
      <c r="J395" s="84" t="b">
        <v>0</v>
      </c>
      <c r="K395" s="84" t="b">
        <v>0</v>
      </c>
      <c r="L395" s="84" t="b">
        <v>0</v>
      </c>
    </row>
    <row r="396" spans="1:12" ht="15">
      <c r="A396" s="84" t="s">
        <v>2227</v>
      </c>
      <c r="B396" s="84" t="s">
        <v>2228</v>
      </c>
      <c r="C396" s="84">
        <v>2</v>
      </c>
      <c r="D396" s="122">
        <v>0</v>
      </c>
      <c r="E396" s="122">
        <v>1.255272505103306</v>
      </c>
      <c r="F396" s="84" t="s">
        <v>1518</v>
      </c>
      <c r="G396" s="84" t="b">
        <v>0</v>
      </c>
      <c r="H396" s="84" t="b">
        <v>0</v>
      </c>
      <c r="I396" s="84" t="b">
        <v>0</v>
      </c>
      <c r="J396" s="84" t="b">
        <v>0</v>
      </c>
      <c r="K396" s="84" t="b">
        <v>0</v>
      </c>
      <c r="L396" s="84" t="b">
        <v>0</v>
      </c>
    </row>
    <row r="397" spans="1:12" ht="15">
      <c r="A397" s="84" t="s">
        <v>2228</v>
      </c>
      <c r="B397" s="84" t="s">
        <v>2229</v>
      </c>
      <c r="C397" s="84">
        <v>2</v>
      </c>
      <c r="D397" s="122">
        <v>0</v>
      </c>
      <c r="E397" s="122">
        <v>1.255272505103306</v>
      </c>
      <c r="F397" s="84" t="s">
        <v>1518</v>
      </c>
      <c r="G397" s="84" t="b">
        <v>0</v>
      </c>
      <c r="H397" s="84" t="b">
        <v>0</v>
      </c>
      <c r="I397" s="84" t="b">
        <v>0</v>
      </c>
      <c r="J397" s="84" t="b">
        <v>0</v>
      </c>
      <c r="K397" s="84" t="b">
        <v>0</v>
      </c>
      <c r="L397" s="84" t="b">
        <v>0</v>
      </c>
    </row>
    <row r="398" spans="1:12" ht="15">
      <c r="A398" s="84" t="s">
        <v>2229</v>
      </c>
      <c r="B398" s="84" t="s">
        <v>2230</v>
      </c>
      <c r="C398" s="84">
        <v>2</v>
      </c>
      <c r="D398" s="122">
        <v>0</v>
      </c>
      <c r="E398" s="122">
        <v>1.255272505103306</v>
      </c>
      <c r="F398" s="84" t="s">
        <v>1518</v>
      </c>
      <c r="G398" s="84" t="b">
        <v>0</v>
      </c>
      <c r="H398" s="84" t="b">
        <v>0</v>
      </c>
      <c r="I398" s="84" t="b">
        <v>0</v>
      </c>
      <c r="J398" s="84" t="b">
        <v>0</v>
      </c>
      <c r="K398" s="84" t="b">
        <v>0</v>
      </c>
      <c r="L398" s="84" t="b">
        <v>0</v>
      </c>
    </row>
    <row r="399" spans="1:12" ht="15">
      <c r="A399" s="84" t="s">
        <v>2230</v>
      </c>
      <c r="B399" s="84" t="s">
        <v>2077</v>
      </c>
      <c r="C399" s="84">
        <v>2</v>
      </c>
      <c r="D399" s="122">
        <v>0</v>
      </c>
      <c r="E399" s="122">
        <v>1.255272505103306</v>
      </c>
      <c r="F399" s="84" t="s">
        <v>1518</v>
      </c>
      <c r="G399" s="84" t="b">
        <v>0</v>
      </c>
      <c r="H399" s="84" t="b">
        <v>0</v>
      </c>
      <c r="I399" s="84" t="b">
        <v>0</v>
      </c>
      <c r="J399" s="84" t="b">
        <v>0</v>
      </c>
      <c r="K399" s="84" t="b">
        <v>0</v>
      </c>
      <c r="L399" s="84" t="b">
        <v>0</v>
      </c>
    </row>
    <row r="400" spans="1:12" ht="15">
      <c r="A400" s="84" t="s">
        <v>2077</v>
      </c>
      <c r="B400" s="84" t="s">
        <v>1710</v>
      </c>
      <c r="C400" s="84">
        <v>2</v>
      </c>
      <c r="D400" s="122">
        <v>0</v>
      </c>
      <c r="E400" s="122">
        <v>1.255272505103306</v>
      </c>
      <c r="F400" s="84" t="s">
        <v>1518</v>
      </c>
      <c r="G400" s="84" t="b">
        <v>0</v>
      </c>
      <c r="H400" s="84" t="b">
        <v>0</v>
      </c>
      <c r="I400" s="84" t="b">
        <v>0</v>
      </c>
      <c r="J400" s="84" t="b">
        <v>0</v>
      </c>
      <c r="K400" s="84" t="b">
        <v>0</v>
      </c>
      <c r="L400" s="84" t="b">
        <v>0</v>
      </c>
    </row>
    <row r="401" spans="1:12" ht="15">
      <c r="A401" s="84" t="s">
        <v>1594</v>
      </c>
      <c r="B401" s="84" t="s">
        <v>426</v>
      </c>
      <c r="C401" s="84">
        <v>3</v>
      </c>
      <c r="D401" s="122">
        <v>0</v>
      </c>
      <c r="E401" s="122">
        <v>1.1856365769619117</v>
      </c>
      <c r="F401" s="84" t="s">
        <v>1519</v>
      </c>
      <c r="G401" s="84" t="b">
        <v>0</v>
      </c>
      <c r="H401" s="84" t="b">
        <v>1</v>
      </c>
      <c r="I401" s="84" t="b">
        <v>0</v>
      </c>
      <c r="J401" s="84" t="b">
        <v>0</v>
      </c>
      <c r="K401" s="84" t="b">
        <v>0</v>
      </c>
      <c r="L401" s="84" t="b">
        <v>0</v>
      </c>
    </row>
    <row r="402" spans="1:12" ht="15">
      <c r="A402" s="84" t="s">
        <v>426</v>
      </c>
      <c r="B402" s="84" t="s">
        <v>2133</v>
      </c>
      <c r="C402" s="84">
        <v>3</v>
      </c>
      <c r="D402" s="122">
        <v>0</v>
      </c>
      <c r="E402" s="122">
        <v>1.1856365769619117</v>
      </c>
      <c r="F402" s="84" t="s">
        <v>1519</v>
      </c>
      <c r="G402" s="84" t="b">
        <v>0</v>
      </c>
      <c r="H402" s="84" t="b">
        <v>0</v>
      </c>
      <c r="I402" s="84" t="b">
        <v>0</v>
      </c>
      <c r="J402" s="84" t="b">
        <v>0</v>
      </c>
      <c r="K402" s="84" t="b">
        <v>0</v>
      </c>
      <c r="L402" s="84" t="b">
        <v>0</v>
      </c>
    </row>
    <row r="403" spans="1:12" ht="15">
      <c r="A403" s="84" t="s">
        <v>2133</v>
      </c>
      <c r="B403" s="84" t="s">
        <v>2134</v>
      </c>
      <c r="C403" s="84">
        <v>3</v>
      </c>
      <c r="D403" s="122">
        <v>0</v>
      </c>
      <c r="E403" s="122">
        <v>1.1856365769619117</v>
      </c>
      <c r="F403" s="84" t="s">
        <v>1519</v>
      </c>
      <c r="G403" s="84" t="b">
        <v>0</v>
      </c>
      <c r="H403" s="84" t="b">
        <v>0</v>
      </c>
      <c r="I403" s="84" t="b">
        <v>0</v>
      </c>
      <c r="J403" s="84" t="b">
        <v>0</v>
      </c>
      <c r="K403" s="84" t="b">
        <v>0</v>
      </c>
      <c r="L403" s="84" t="b">
        <v>0</v>
      </c>
    </row>
    <row r="404" spans="1:12" ht="15">
      <c r="A404" s="84" t="s">
        <v>2134</v>
      </c>
      <c r="B404" s="84" t="s">
        <v>2081</v>
      </c>
      <c r="C404" s="84">
        <v>3</v>
      </c>
      <c r="D404" s="122">
        <v>0</v>
      </c>
      <c r="E404" s="122">
        <v>0.8846065812979305</v>
      </c>
      <c r="F404" s="84" t="s">
        <v>1519</v>
      </c>
      <c r="G404" s="84" t="b">
        <v>0</v>
      </c>
      <c r="H404" s="84" t="b">
        <v>0</v>
      </c>
      <c r="I404" s="84" t="b">
        <v>0</v>
      </c>
      <c r="J404" s="84" t="b">
        <v>0</v>
      </c>
      <c r="K404" s="84" t="b">
        <v>0</v>
      </c>
      <c r="L404" s="84" t="b">
        <v>0</v>
      </c>
    </row>
    <row r="405" spans="1:12" ht="15">
      <c r="A405" s="84" t="s">
        <v>2081</v>
      </c>
      <c r="B405" s="84" t="s">
        <v>2135</v>
      </c>
      <c r="C405" s="84">
        <v>3</v>
      </c>
      <c r="D405" s="122">
        <v>0</v>
      </c>
      <c r="E405" s="122">
        <v>0.8846065812979305</v>
      </c>
      <c r="F405" s="84" t="s">
        <v>1519</v>
      </c>
      <c r="G405" s="84" t="b">
        <v>0</v>
      </c>
      <c r="H405" s="84" t="b">
        <v>0</v>
      </c>
      <c r="I405" s="84" t="b">
        <v>0</v>
      </c>
      <c r="J405" s="84" t="b">
        <v>0</v>
      </c>
      <c r="K405" s="84" t="b">
        <v>0</v>
      </c>
      <c r="L405" s="84" t="b">
        <v>0</v>
      </c>
    </row>
    <row r="406" spans="1:12" ht="15">
      <c r="A406" s="84" t="s">
        <v>2135</v>
      </c>
      <c r="B406" s="84" t="s">
        <v>2136</v>
      </c>
      <c r="C406" s="84">
        <v>3</v>
      </c>
      <c r="D406" s="122">
        <v>0</v>
      </c>
      <c r="E406" s="122">
        <v>1.1856365769619117</v>
      </c>
      <c r="F406" s="84" t="s">
        <v>1519</v>
      </c>
      <c r="G406" s="84" t="b">
        <v>0</v>
      </c>
      <c r="H406" s="84" t="b">
        <v>0</v>
      </c>
      <c r="I406" s="84" t="b">
        <v>0</v>
      </c>
      <c r="J406" s="84" t="b">
        <v>0</v>
      </c>
      <c r="K406" s="84" t="b">
        <v>0</v>
      </c>
      <c r="L406" s="84" t="b">
        <v>0</v>
      </c>
    </row>
    <row r="407" spans="1:12" ht="15">
      <c r="A407" s="84" t="s">
        <v>2136</v>
      </c>
      <c r="B407" s="84" t="s">
        <v>2137</v>
      </c>
      <c r="C407" s="84">
        <v>3</v>
      </c>
      <c r="D407" s="122">
        <v>0</v>
      </c>
      <c r="E407" s="122">
        <v>1.1856365769619117</v>
      </c>
      <c r="F407" s="84" t="s">
        <v>1519</v>
      </c>
      <c r="G407" s="84" t="b">
        <v>0</v>
      </c>
      <c r="H407" s="84" t="b">
        <v>0</v>
      </c>
      <c r="I407" s="84" t="b">
        <v>0</v>
      </c>
      <c r="J407" s="84" t="b">
        <v>0</v>
      </c>
      <c r="K407" s="84" t="b">
        <v>0</v>
      </c>
      <c r="L407" s="84" t="b">
        <v>0</v>
      </c>
    </row>
    <row r="408" spans="1:12" ht="15">
      <c r="A408" s="84" t="s">
        <v>2137</v>
      </c>
      <c r="B408" s="84" t="s">
        <v>2138</v>
      </c>
      <c r="C408" s="84">
        <v>3</v>
      </c>
      <c r="D408" s="122">
        <v>0</v>
      </c>
      <c r="E408" s="122">
        <v>1.1856365769619117</v>
      </c>
      <c r="F408" s="84" t="s">
        <v>1519</v>
      </c>
      <c r="G408" s="84" t="b">
        <v>0</v>
      </c>
      <c r="H408" s="84" t="b">
        <v>0</v>
      </c>
      <c r="I408" s="84" t="b">
        <v>0</v>
      </c>
      <c r="J408" s="84" t="b">
        <v>0</v>
      </c>
      <c r="K408" s="84" t="b">
        <v>0</v>
      </c>
      <c r="L408" s="84" t="b">
        <v>0</v>
      </c>
    </row>
    <row r="409" spans="1:12" ht="15">
      <c r="A409" s="84" t="s">
        <v>2138</v>
      </c>
      <c r="B409" s="84" t="s">
        <v>2081</v>
      </c>
      <c r="C409" s="84">
        <v>3</v>
      </c>
      <c r="D409" s="122">
        <v>0</v>
      </c>
      <c r="E409" s="122">
        <v>0.8846065812979305</v>
      </c>
      <c r="F409" s="84" t="s">
        <v>1519</v>
      </c>
      <c r="G409" s="84" t="b">
        <v>0</v>
      </c>
      <c r="H409" s="84" t="b">
        <v>0</v>
      </c>
      <c r="I409" s="84" t="b">
        <v>0</v>
      </c>
      <c r="J409" s="84" t="b">
        <v>0</v>
      </c>
      <c r="K409" s="84" t="b">
        <v>0</v>
      </c>
      <c r="L409" s="84" t="b">
        <v>0</v>
      </c>
    </row>
    <row r="410" spans="1:12" ht="15">
      <c r="A410" s="84" t="s">
        <v>2081</v>
      </c>
      <c r="B410" s="84" t="s">
        <v>1671</v>
      </c>
      <c r="C410" s="84">
        <v>3</v>
      </c>
      <c r="D410" s="122">
        <v>0</v>
      </c>
      <c r="E410" s="122">
        <v>0.8846065812979305</v>
      </c>
      <c r="F410" s="84" t="s">
        <v>1519</v>
      </c>
      <c r="G410" s="84" t="b">
        <v>0</v>
      </c>
      <c r="H410" s="84" t="b">
        <v>0</v>
      </c>
      <c r="I410" s="84" t="b">
        <v>0</v>
      </c>
      <c r="J410" s="84" t="b">
        <v>0</v>
      </c>
      <c r="K410" s="84" t="b">
        <v>0</v>
      </c>
      <c r="L410" s="84" t="b">
        <v>0</v>
      </c>
    </row>
    <row r="411" spans="1:12" ht="15">
      <c r="A411" s="84" t="s">
        <v>218</v>
      </c>
      <c r="B411" s="84" t="s">
        <v>1594</v>
      </c>
      <c r="C411" s="84">
        <v>2</v>
      </c>
      <c r="D411" s="122">
        <v>0.0071873983288033155</v>
      </c>
      <c r="E411" s="122">
        <v>1.3617278360175928</v>
      </c>
      <c r="F411" s="84" t="s">
        <v>1519</v>
      </c>
      <c r="G411" s="84" t="b">
        <v>0</v>
      </c>
      <c r="H411" s="84" t="b">
        <v>0</v>
      </c>
      <c r="I411" s="84" t="b">
        <v>0</v>
      </c>
      <c r="J411" s="84" t="b">
        <v>0</v>
      </c>
      <c r="K411" s="84" t="b">
        <v>1</v>
      </c>
      <c r="L411" s="84" t="b">
        <v>0</v>
      </c>
    </row>
    <row r="412" spans="1:12" ht="15">
      <c r="A412" s="84" t="s">
        <v>1671</v>
      </c>
      <c r="B412" s="84" t="s">
        <v>2235</v>
      </c>
      <c r="C412" s="84">
        <v>2</v>
      </c>
      <c r="D412" s="122">
        <v>0.0071873983288033155</v>
      </c>
      <c r="E412" s="122">
        <v>1.1856365769619117</v>
      </c>
      <c r="F412" s="84" t="s">
        <v>1519</v>
      </c>
      <c r="G412" s="84" t="b">
        <v>0</v>
      </c>
      <c r="H412" s="84" t="b">
        <v>0</v>
      </c>
      <c r="I412" s="84" t="b">
        <v>0</v>
      </c>
      <c r="J412" s="84" t="b">
        <v>0</v>
      </c>
      <c r="K412" s="84" t="b">
        <v>0</v>
      </c>
      <c r="L412" s="84" t="b">
        <v>0</v>
      </c>
    </row>
    <row r="413" spans="1:12" ht="15">
      <c r="A413" s="84" t="s">
        <v>2082</v>
      </c>
      <c r="B413" s="84" t="s">
        <v>2139</v>
      </c>
      <c r="C413" s="84">
        <v>2</v>
      </c>
      <c r="D413" s="122">
        <v>0</v>
      </c>
      <c r="E413" s="122">
        <v>1.3521825181113625</v>
      </c>
      <c r="F413" s="84" t="s">
        <v>1520</v>
      </c>
      <c r="G413" s="84" t="b">
        <v>0</v>
      </c>
      <c r="H413" s="84" t="b">
        <v>0</v>
      </c>
      <c r="I413" s="84" t="b">
        <v>0</v>
      </c>
      <c r="J413" s="84" t="b">
        <v>0</v>
      </c>
      <c r="K413" s="84" t="b">
        <v>0</v>
      </c>
      <c r="L413" s="84" t="b">
        <v>0</v>
      </c>
    </row>
    <row r="414" spans="1:12" ht="15">
      <c r="A414" s="84" t="s">
        <v>2139</v>
      </c>
      <c r="B414" s="84" t="s">
        <v>2140</v>
      </c>
      <c r="C414" s="84">
        <v>2</v>
      </c>
      <c r="D414" s="122">
        <v>0</v>
      </c>
      <c r="E414" s="122">
        <v>1.3521825181113625</v>
      </c>
      <c r="F414" s="84" t="s">
        <v>1520</v>
      </c>
      <c r="G414" s="84" t="b">
        <v>0</v>
      </c>
      <c r="H414" s="84" t="b">
        <v>0</v>
      </c>
      <c r="I414" s="84" t="b">
        <v>0</v>
      </c>
      <c r="J414" s="84" t="b">
        <v>0</v>
      </c>
      <c r="K414" s="84" t="b">
        <v>0</v>
      </c>
      <c r="L414" s="84" t="b">
        <v>0</v>
      </c>
    </row>
    <row r="415" spans="1:12" ht="15">
      <c r="A415" s="84" t="s">
        <v>2140</v>
      </c>
      <c r="B415" s="84" t="s">
        <v>2083</v>
      </c>
      <c r="C415" s="84">
        <v>2</v>
      </c>
      <c r="D415" s="122">
        <v>0</v>
      </c>
      <c r="E415" s="122">
        <v>1.3521825181113625</v>
      </c>
      <c r="F415" s="84" t="s">
        <v>1520</v>
      </c>
      <c r="G415" s="84" t="b">
        <v>0</v>
      </c>
      <c r="H415" s="84" t="b">
        <v>0</v>
      </c>
      <c r="I415" s="84" t="b">
        <v>0</v>
      </c>
      <c r="J415" s="84" t="b">
        <v>0</v>
      </c>
      <c r="K415" s="84" t="b">
        <v>0</v>
      </c>
      <c r="L415" s="84" t="b">
        <v>0</v>
      </c>
    </row>
    <row r="416" spans="1:12" ht="15">
      <c r="A416" s="84" t="s">
        <v>2083</v>
      </c>
      <c r="B416" s="84" t="s">
        <v>2141</v>
      </c>
      <c r="C416" s="84">
        <v>2</v>
      </c>
      <c r="D416" s="122">
        <v>0</v>
      </c>
      <c r="E416" s="122">
        <v>1.3521825181113625</v>
      </c>
      <c r="F416" s="84" t="s">
        <v>1520</v>
      </c>
      <c r="G416" s="84" t="b">
        <v>0</v>
      </c>
      <c r="H416" s="84" t="b">
        <v>0</v>
      </c>
      <c r="I416" s="84" t="b">
        <v>0</v>
      </c>
      <c r="J416" s="84" t="b">
        <v>0</v>
      </c>
      <c r="K416" s="84" t="b">
        <v>0</v>
      </c>
      <c r="L416" s="84" t="b">
        <v>0</v>
      </c>
    </row>
    <row r="417" spans="1:12" ht="15">
      <c r="A417" s="84" t="s">
        <v>2141</v>
      </c>
      <c r="B417" s="84" t="s">
        <v>2142</v>
      </c>
      <c r="C417" s="84">
        <v>2</v>
      </c>
      <c r="D417" s="122">
        <v>0</v>
      </c>
      <c r="E417" s="122">
        <v>1.3521825181113625</v>
      </c>
      <c r="F417" s="84" t="s">
        <v>1520</v>
      </c>
      <c r="G417" s="84" t="b">
        <v>0</v>
      </c>
      <c r="H417" s="84" t="b">
        <v>0</v>
      </c>
      <c r="I417" s="84" t="b">
        <v>0</v>
      </c>
      <c r="J417" s="84" t="b">
        <v>0</v>
      </c>
      <c r="K417" s="84" t="b">
        <v>0</v>
      </c>
      <c r="L417" s="84" t="b">
        <v>0</v>
      </c>
    </row>
    <row r="418" spans="1:12" ht="15">
      <c r="A418" s="84" t="s">
        <v>2142</v>
      </c>
      <c r="B418" s="84" t="s">
        <v>2143</v>
      </c>
      <c r="C418" s="84">
        <v>2</v>
      </c>
      <c r="D418" s="122">
        <v>0</v>
      </c>
      <c r="E418" s="122">
        <v>1.3521825181113625</v>
      </c>
      <c r="F418" s="84" t="s">
        <v>1520</v>
      </c>
      <c r="G418" s="84" t="b">
        <v>0</v>
      </c>
      <c r="H418" s="84" t="b">
        <v>0</v>
      </c>
      <c r="I418" s="84" t="b">
        <v>0</v>
      </c>
      <c r="J418" s="84" t="b">
        <v>0</v>
      </c>
      <c r="K418" s="84" t="b">
        <v>0</v>
      </c>
      <c r="L418" s="84" t="b">
        <v>0</v>
      </c>
    </row>
    <row r="419" spans="1:12" ht="15">
      <c r="A419" s="84" t="s">
        <v>2143</v>
      </c>
      <c r="B419" s="84" t="s">
        <v>2144</v>
      </c>
      <c r="C419" s="84">
        <v>2</v>
      </c>
      <c r="D419" s="122">
        <v>0</v>
      </c>
      <c r="E419" s="122">
        <v>1.3521825181113625</v>
      </c>
      <c r="F419" s="84" t="s">
        <v>1520</v>
      </c>
      <c r="G419" s="84" t="b">
        <v>0</v>
      </c>
      <c r="H419" s="84" t="b">
        <v>0</v>
      </c>
      <c r="I419" s="84" t="b">
        <v>0</v>
      </c>
      <c r="J419" s="84" t="b">
        <v>0</v>
      </c>
      <c r="K419" s="84" t="b">
        <v>0</v>
      </c>
      <c r="L419" s="84" t="b">
        <v>0</v>
      </c>
    </row>
    <row r="420" spans="1:12" ht="15">
      <c r="A420" s="84" t="s">
        <v>2144</v>
      </c>
      <c r="B420" s="84" t="s">
        <v>2145</v>
      </c>
      <c r="C420" s="84">
        <v>2</v>
      </c>
      <c r="D420" s="122">
        <v>0</v>
      </c>
      <c r="E420" s="122">
        <v>1.3521825181113625</v>
      </c>
      <c r="F420" s="84" t="s">
        <v>1520</v>
      </c>
      <c r="G420" s="84" t="b">
        <v>0</v>
      </c>
      <c r="H420" s="84" t="b">
        <v>0</v>
      </c>
      <c r="I420" s="84" t="b">
        <v>0</v>
      </c>
      <c r="J420" s="84" t="b">
        <v>0</v>
      </c>
      <c r="K420" s="84" t="b">
        <v>0</v>
      </c>
      <c r="L420" s="84" t="b">
        <v>0</v>
      </c>
    </row>
    <row r="421" spans="1:12" ht="15">
      <c r="A421" s="84" t="s">
        <v>2145</v>
      </c>
      <c r="B421" s="84" t="s">
        <v>1668</v>
      </c>
      <c r="C421" s="84">
        <v>2</v>
      </c>
      <c r="D421" s="122">
        <v>0</v>
      </c>
      <c r="E421" s="122">
        <v>1.3521825181113625</v>
      </c>
      <c r="F421" s="84" t="s">
        <v>1520</v>
      </c>
      <c r="G421" s="84" t="b">
        <v>0</v>
      </c>
      <c r="H421" s="84" t="b">
        <v>0</v>
      </c>
      <c r="I421" s="84" t="b">
        <v>0</v>
      </c>
      <c r="J421" s="84" t="b">
        <v>0</v>
      </c>
      <c r="K421" s="84" t="b">
        <v>0</v>
      </c>
      <c r="L421" s="84" t="b">
        <v>0</v>
      </c>
    </row>
    <row r="422" spans="1:12" ht="15">
      <c r="A422" s="84" t="s">
        <v>1668</v>
      </c>
      <c r="B422" s="84" t="s">
        <v>2146</v>
      </c>
      <c r="C422" s="84">
        <v>2</v>
      </c>
      <c r="D422" s="122">
        <v>0</v>
      </c>
      <c r="E422" s="122">
        <v>1.3521825181113625</v>
      </c>
      <c r="F422" s="84" t="s">
        <v>1520</v>
      </c>
      <c r="G422" s="84" t="b">
        <v>0</v>
      </c>
      <c r="H422" s="84" t="b">
        <v>0</v>
      </c>
      <c r="I422" s="84" t="b">
        <v>0</v>
      </c>
      <c r="J422" s="84" t="b">
        <v>0</v>
      </c>
      <c r="K422" s="84" t="b">
        <v>0</v>
      </c>
      <c r="L422" s="84" t="b">
        <v>0</v>
      </c>
    </row>
    <row r="423" spans="1:12" ht="15">
      <c r="A423" s="84" t="s">
        <v>2146</v>
      </c>
      <c r="B423" s="84" t="s">
        <v>2147</v>
      </c>
      <c r="C423" s="84">
        <v>2</v>
      </c>
      <c r="D423" s="122">
        <v>0</v>
      </c>
      <c r="E423" s="122">
        <v>1.3521825181113625</v>
      </c>
      <c r="F423" s="84" t="s">
        <v>1520</v>
      </c>
      <c r="G423" s="84" t="b">
        <v>0</v>
      </c>
      <c r="H423" s="84" t="b">
        <v>0</v>
      </c>
      <c r="I423" s="84" t="b">
        <v>0</v>
      </c>
      <c r="J423" s="84" t="b">
        <v>0</v>
      </c>
      <c r="K423" s="84" t="b">
        <v>0</v>
      </c>
      <c r="L423" s="84" t="b">
        <v>0</v>
      </c>
    </row>
    <row r="424" spans="1:12" ht="15">
      <c r="A424" s="84" t="s">
        <v>2147</v>
      </c>
      <c r="B424" s="84" t="s">
        <v>2148</v>
      </c>
      <c r="C424" s="84">
        <v>2</v>
      </c>
      <c r="D424" s="122">
        <v>0</v>
      </c>
      <c r="E424" s="122">
        <v>1.3521825181113625</v>
      </c>
      <c r="F424" s="84" t="s">
        <v>1520</v>
      </c>
      <c r="G424" s="84" t="b">
        <v>0</v>
      </c>
      <c r="H424" s="84" t="b">
        <v>0</v>
      </c>
      <c r="I424" s="84" t="b">
        <v>0</v>
      </c>
      <c r="J424" s="84" t="b">
        <v>0</v>
      </c>
      <c r="K424" s="84" t="b">
        <v>0</v>
      </c>
      <c r="L424" s="84" t="b">
        <v>0</v>
      </c>
    </row>
    <row r="425" spans="1:12" ht="15">
      <c r="A425" s="84" t="s">
        <v>2148</v>
      </c>
      <c r="B425" s="84" t="s">
        <v>2149</v>
      </c>
      <c r="C425" s="84">
        <v>2</v>
      </c>
      <c r="D425" s="122">
        <v>0</v>
      </c>
      <c r="E425" s="122">
        <v>1.3521825181113625</v>
      </c>
      <c r="F425" s="84" t="s">
        <v>1520</v>
      </c>
      <c r="G425" s="84" t="b">
        <v>0</v>
      </c>
      <c r="H425" s="84" t="b">
        <v>0</v>
      </c>
      <c r="I425" s="84" t="b">
        <v>0</v>
      </c>
      <c r="J425" s="84" t="b">
        <v>0</v>
      </c>
      <c r="K425" s="84" t="b">
        <v>0</v>
      </c>
      <c r="L425" s="84" t="b">
        <v>0</v>
      </c>
    </row>
    <row r="426" spans="1:12" ht="15">
      <c r="A426" s="84" t="s">
        <v>2085</v>
      </c>
      <c r="B426" s="84" t="s">
        <v>2085</v>
      </c>
      <c r="C426" s="84">
        <v>2</v>
      </c>
      <c r="D426" s="122">
        <v>0.012809787049531115</v>
      </c>
      <c r="E426" s="122">
        <v>0.8750612633917001</v>
      </c>
      <c r="F426" s="84" t="s">
        <v>1520</v>
      </c>
      <c r="G426" s="84" t="b">
        <v>0</v>
      </c>
      <c r="H426" s="84" t="b">
        <v>0</v>
      </c>
      <c r="I426" s="84" t="b">
        <v>0</v>
      </c>
      <c r="J426" s="84" t="b">
        <v>0</v>
      </c>
      <c r="K426" s="84" t="b">
        <v>0</v>
      </c>
      <c r="L426" s="84" t="b">
        <v>0</v>
      </c>
    </row>
    <row r="427" spans="1:12" ht="15">
      <c r="A427" s="84" t="s">
        <v>2158</v>
      </c>
      <c r="B427" s="84" t="s">
        <v>2159</v>
      </c>
      <c r="C427" s="84">
        <v>2</v>
      </c>
      <c r="D427" s="122">
        <v>0.008190291118868894</v>
      </c>
      <c r="E427" s="122">
        <v>1.301029995663981</v>
      </c>
      <c r="F427" s="84" t="s">
        <v>1521</v>
      </c>
      <c r="G427" s="84" t="b">
        <v>0</v>
      </c>
      <c r="H427" s="84" t="b">
        <v>0</v>
      </c>
      <c r="I427" s="84" t="b">
        <v>0</v>
      </c>
      <c r="J427" s="84" t="b">
        <v>0</v>
      </c>
      <c r="K427" s="84" t="b">
        <v>0</v>
      </c>
      <c r="L427" s="84" t="b">
        <v>0</v>
      </c>
    </row>
    <row r="428" spans="1:12" ht="15">
      <c r="A428" s="84" t="s">
        <v>2159</v>
      </c>
      <c r="B428" s="84" t="s">
        <v>2084</v>
      </c>
      <c r="C428" s="84">
        <v>2</v>
      </c>
      <c r="D428" s="122">
        <v>0.008190291118868894</v>
      </c>
      <c r="E428" s="122">
        <v>0.9030899869919435</v>
      </c>
      <c r="F428" s="84" t="s">
        <v>1521</v>
      </c>
      <c r="G428" s="84" t="b">
        <v>0</v>
      </c>
      <c r="H428" s="84" t="b">
        <v>0</v>
      </c>
      <c r="I428" s="84" t="b">
        <v>0</v>
      </c>
      <c r="J428" s="84" t="b">
        <v>0</v>
      </c>
      <c r="K428" s="84" t="b">
        <v>0</v>
      </c>
      <c r="L428" s="84" t="b">
        <v>0</v>
      </c>
    </row>
    <row r="429" spans="1:12" ht="15">
      <c r="A429" s="84" t="s">
        <v>2084</v>
      </c>
      <c r="B429" s="84" t="s">
        <v>2160</v>
      </c>
      <c r="C429" s="84">
        <v>2</v>
      </c>
      <c r="D429" s="122">
        <v>0.008190291118868894</v>
      </c>
      <c r="E429" s="122">
        <v>0.9030899869919435</v>
      </c>
      <c r="F429" s="84" t="s">
        <v>1521</v>
      </c>
      <c r="G429" s="84" t="b">
        <v>0</v>
      </c>
      <c r="H429" s="84" t="b">
        <v>0</v>
      </c>
      <c r="I429" s="84" t="b">
        <v>0</v>
      </c>
      <c r="J429" s="84" t="b">
        <v>0</v>
      </c>
      <c r="K429" s="84" t="b">
        <v>0</v>
      </c>
      <c r="L429" s="84" t="b">
        <v>0</v>
      </c>
    </row>
    <row r="430" spans="1:12" ht="15">
      <c r="A430" s="84" t="s">
        <v>2160</v>
      </c>
      <c r="B430" s="84" t="s">
        <v>2108</v>
      </c>
      <c r="C430" s="84">
        <v>2</v>
      </c>
      <c r="D430" s="122">
        <v>0.008190291118868894</v>
      </c>
      <c r="E430" s="122">
        <v>1.1249387366083</v>
      </c>
      <c r="F430" s="84" t="s">
        <v>1521</v>
      </c>
      <c r="G430" s="84" t="b">
        <v>0</v>
      </c>
      <c r="H430" s="84" t="b">
        <v>0</v>
      </c>
      <c r="I430" s="84" t="b">
        <v>0</v>
      </c>
      <c r="J430" s="84" t="b">
        <v>0</v>
      </c>
      <c r="K430" s="84" t="b">
        <v>0</v>
      </c>
      <c r="L430" s="84" t="b">
        <v>0</v>
      </c>
    </row>
    <row r="431" spans="1:12" ht="15">
      <c r="A431" s="84" t="s">
        <v>2108</v>
      </c>
      <c r="B431" s="84" t="s">
        <v>2161</v>
      </c>
      <c r="C431" s="84">
        <v>2</v>
      </c>
      <c r="D431" s="122">
        <v>0.008190291118868894</v>
      </c>
      <c r="E431" s="122">
        <v>1.1249387366083</v>
      </c>
      <c r="F431" s="84" t="s">
        <v>1521</v>
      </c>
      <c r="G431" s="84" t="b">
        <v>0</v>
      </c>
      <c r="H431" s="84" t="b">
        <v>0</v>
      </c>
      <c r="I431" s="84" t="b">
        <v>0</v>
      </c>
      <c r="J431" s="84" t="b">
        <v>0</v>
      </c>
      <c r="K431" s="84" t="b">
        <v>0</v>
      </c>
      <c r="L431" s="84" t="b">
        <v>0</v>
      </c>
    </row>
    <row r="432" spans="1:12" ht="15">
      <c r="A432" s="84" t="s">
        <v>2161</v>
      </c>
      <c r="B432" s="84" t="s">
        <v>2162</v>
      </c>
      <c r="C432" s="84">
        <v>2</v>
      </c>
      <c r="D432" s="122">
        <v>0.008190291118868894</v>
      </c>
      <c r="E432" s="122">
        <v>1.301029995663981</v>
      </c>
      <c r="F432" s="84" t="s">
        <v>1521</v>
      </c>
      <c r="G432" s="84" t="b">
        <v>0</v>
      </c>
      <c r="H432" s="84" t="b">
        <v>0</v>
      </c>
      <c r="I432" s="84" t="b">
        <v>0</v>
      </c>
      <c r="J432" s="84" t="b">
        <v>0</v>
      </c>
      <c r="K432" s="84" t="b">
        <v>0</v>
      </c>
      <c r="L432" s="84" t="b">
        <v>0</v>
      </c>
    </row>
    <row r="433" spans="1:12" ht="15">
      <c r="A433" s="84" t="s">
        <v>2162</v>
      </c>
      <c r="B433" s="84" t="s">
        <v>2163</v>
      </c>
      <c r="C433" s="84">
        <v>2</v>
      </c>
      <c r="D433" s="122">
        <v>0.008190291118868894</v>
      </c>
      <c r="E433" s="122">
        <v>1.301029995663981</v>
      </c>
      <c r="F433" s="84" t="s">
        <v>1521</v>
      </c>
      <c r="G433" s="84" t="b">
        <v>0</v>
      </c>
      <c r="H433" s="84" t="b">
        <v>0</v>
      </c>
      <c r="I433" s="84" t="b">
        <v>0</v>
      </c>
      <c r="J433" s="84" t="b">
        <v>0</v>
      </c>
      <c r="K433" s="84" t="b">
        <v>0</v>
      </c>
      <c r="L433" s="84" t="b">
        <v>0</v>
      </c>
    </row>
    <row r="434" spans="1:12" ht="15">
      <c r="A434" s="84" t="s">
        <v>2163</v>
      </c>
      <c r="B434" s="84" t="s">
        <v>2164</v>
      </c>
      <c r="C434" s="84">
        <v>2</v>
      </c>
      <c r="D434" s="122">
        <v>0.008190291118868894</v>
      </c>
      <c r="E434" s="122">
        <v>1.301029995663981</v>
      </c>
      <c r="F434" s="84" t="s">
        <v>1521</v>
      </c>
      <c r="G434" s="84" t="b">
        <v>0</v>
      </c>
      <c r="H434" s="84" t="b">
        <v>0</v>
      </c>
      <c r="I434" s="84" t="b">
        <v>0</v>
      </c>
      <c r="J434" s="84" t="b">
        <v>0</v>
      </c>
      <c r="K434" s="84" t="b">
        <v>0</v>
      </c>
      <c r="L434" s="84" t="b">
        <v>0</v>
      </c>
    </row>
    <row r="435" spans="1:12" ht="15">
      <c r="A435" s="84" t="s">
        <v>2164</v>
      </c>
      <c r="B435" s="84" t="s">
        <v>2084</v>
      </c>
      <c r="C435" s="84">
        <v>2</v>
      </c>
      <c r="D435" s="122">
        <v>0.008190291118868894</v>
      </c>
      <c r="E435" s="122">
        <v>0.9030899869919435</v>
      </c>
      <c r="F435" s="84" t="s">
        <v>1521</v>
      </c>
      <c r="G435" s="84" t="b">
        <v>0</v>
      </c>
      <c r="H435" s="84" t="b">
        <v>0</v>
      </c>
      <c r="I435" s="84" t="b">
        <v>0</v>
      </c>
      <c r="J435" s="84" t="b">
        <v>0</v>
      </c>
      <c r="K435" s="84" t="b">
        <v>0</v>
      </c>
      <c r="L435" s="84" t="b">
        <v>0</v>
      </c>
    </row>
    <row r="436" spans="1:12" ht="15">
      <c r="A436" s="84" t="s">
        <v>2084</v>
      </c>
      <c r="B436" s="84" t="s">
        <v>2165</v>
      </c>
      <c r="C436" s="84">
        <v>2</v>
      </c>
      <c r="D436" s="122">
        <v>0.008190291118868894</v>
      </c>
      <c r="E436" s="122">
        <v>0.9030899869919435</v>
      </c>
      <c r="F436" s="84" t="s">
        <v>1521</v>
      </c>
      <c r="G436" s="84" t="b">
        <v>0</v>
      </c>
      <c r="H436" s="84" t="b">
        <v>0</v>
      </c>
      <c r="I436" s="84" t="b">
        <v>0</v>
      </c>
      <c r="J436" s="84" t="b">
        <v>0</v>
      </c>
      <c r="K436" s="84" t="b">
        <v>0</v>
      </c>
      <c r="L436" s="84" t="b">
        <v>0</v>
      </c>
    </row>
    <row r="437" spans="1:12" ht="15">
      <c r="A437" s="84" t="s">
        <v>2165</v>
      </c>
      <c r="B437" s="84" t="s">
        <v>2166</v>
      </c>
      <c r="C437" s="84">
        <v>2</v>
      </c>
      <c r="D437" s="122">
        <v>0.008190291118868894</v>
      </c>
      <c r="E437" s="122">
        <v>1.301029995663981</v>
      </c>
      <c r="F437" s="84" t="s">
        <v>1521</v>
      </c>
      <c r="G437" s="84" t="b">
        <v>0</v>
      </c>
      <c r="H437" s="84" t="b">
        <v>0</v>
      </c>
      <c r="I437" s="84" t="b">
        <v>0</v>
      </c>
      <c r="J437" s="84" t="b">
        <v>0</v>
      </c>
      <c r="K437" s="84" t="b">
        <v>0</v>
      </c>
      <c r="L437" s="84" t="b">
        <v>0</v>
      </c>
    </row>
    <row r="438" spans="1:12" ht="15">
      <c r="A438" s="84" t="s">
        <v>2166</v>
      </c>
      <c r="B438" s="84" t="s">
        <v>2167</v>
      </c>
      <c r="C438" s="84">
        <v>2</v>
      </c>
      <c r="D438" s="122">
        <v>0.008190291118868894</v>
      </c>
      <c r="E438" s="122">
        <v>1.301029995663981</v>
      </c>
      <c r="F438" s="84" t="s">
        <v>1521</v>
      </c>
      <c r="G438" s="84" t="b">
        <v>0</v>
      </c>
      <c r="H438" s="84" t="b">
        <v>0</v>
      </c>
      <c r="I438" s="84" t="b">
        <v>0</v>
      </c>
      <c r="J438" s="84" t="b">
        <v>0</v>
      </c>
      <c r="K438" s="84" t="b">
        <v>0</v>
      </c>
      <c r="L438" s="84" t="b">
        <v>0</v>
      </c>
    </row>
    <row r="439" spans="1:12" ht="15">
      <c r="A439" s="84" t="s">
        <v>2167</v>
      </c>
      <c r="B439" s="84" t="s">
        <v>2168</v>
      </c>
      <c r="C439" s="84">
        <v>2</v>
      </c>
      <c r="D439" s="122">
        <v>0.008190291118868894</v>
      </c>
      <c r="E439" s="122">
        <v>1.301029995663981</v>
      </c>
      <c r="F439" s="84" t="s">
        <v>1521</v>
      </c>
      <c r="G439" s="84" t="b">
        <v>0</v>
      </c>
      <c r="H439" s="84" t="b">
        <v>0</v>
      </c>
      <c r="I439" s="84" t="b">
        <v>0</v>
      </c>
      <c r="J439" s="84" t="b">
        <v>0</v>
      </c>
      <c r="K439" s="84" t="b">
        <v>0</v>
      </c>
      <c r="L439" s="84" t="b">
        <v>0</v>
      </c>
    </row>
    <row r="440" spans="1:12" ht="15">
      <c r="A440" s="84" t="s">
        <v>2168</v>
      </c>
      <c r="B440" s="84" t="s">
        <v>1668</v>
      </c>
      <c r="C440" s="84">
        <v>2</v>
      </c>
      <c r="D440" s="122">
        <v>0.008190291118868894</v>
      </c>
      <c r="E440" s="122">
        <v>1.1249387366083</v>
      </c>
      <c r="F440" s="84" t="s">
        <v>1521</v>
      </c>
      <c r="G440" s="84" t="b">
        <v>0</v>
      </c>
      <c r="H440" s="84" t="b">
        <v>0</v>
      </c>
      <c r="I440" s="84" t="b">
        <v>0</v>
      </c>
      <c r="J440" s="84" t="b">
        <v>0</v>
      </c>
      <c r="K440" s="84" t="b">
        <v>0</v>
      </c>
      <c r="L440" s="84" t="b">
        <v>0</v>
      </c>
    </row>
    <row r="441" spans="1:12" ht="15">
      <c r="A441" s="84" t="s">
        <v>1668</v>
      </c>
      <c r="B441" s="84" t="s">
        <v>274</v>
      </c>
      <c r="C441" s="84">
        <v>2</v>
      </c>
      <c r="D441" s="122">
        <v>0.008190291118868894</v>
      </c>
      <c r="E441" s="122">
        <v>1.301029995663981</v>
      </c>
      <c r="F441" s="84" t="s">
        <v>1521</v>
      </c>
      <c r="G441" s="84" t="b">
        <v>0</v>
      </c>
      <c r="H441" s="84" t="b">
        <v>0</v>
      </c>
      <c r="I441" s="84" t="b">
        <v>0</v>
      </c>
      <c r="J441" s="84" t="b">
        <v>0</v>
      </c>
      <c r="K441" s="84" t="b">
        <v>0</v>
      </c>
      <c r="L441" s="84" t="b">
        <v>0</v>
      </c>
    </row>
    <row r="442" spans="1:12" ht="15">
      <c r="A442" s="84" t="s">
        <v>255</v>
      </c>
      <c r="B442" s="84" t="s">
        <v>2196</v>
      </c>
      <c r="C442" s="84">
        <v>2</v>
      </c>
      <c r="D442" s="122">
        <v>0</v>
      </c>
      <c r="E442" s="122">
        <v>0.9542425094393249</v>
      </c>
      <c r="F442" s="84" t="s">
        <v>1523</v>
      </c>
      <c r="G442" s="84" t="b">
        <v>0</v>
      </c>
      <c r="H442" s="84" t="b">
        <v>0</v>
      </c>
      <c r="I442" s="84" t="b">
        <v>0</v>
      </c>
      <c r="J442" s="84" t="b">
        <v>0</v>
      </c>
      <c r="K442" s="84" t="b">
        <v>0</v>
      </c>
      <c r="L442" s="84" t="b">
        <v>0</v>
      </c>
    </row>
    <row r="443" spans="1:12" ht="15">
      <c r="A443" s="84" t="s">
        <v>2196</v>
      </c>
      <c r="B443" s="84" t="s">
        <v>2197</v>
      </c>
      <c r="C443" s="84">
        <v>2</v>
      </c>
      <c r="D443" s="122">
        <v>0</v>
      </c>
      <c r="E443" s="122">
        <v>1.130333768495006</v>
      </c>
      <c r="F443" s="84" t="s">
        <v>1523</v>
      </c>
      <c r="G443" s="84" t="b">
        <v>0</v>
      </c>
      <c r="H443" s="84" t="b">
        <v>0</v>
      </c>
      <c r="I443" s="84" t="b">
        <v>0</v>
      </c>
      <c r="J443" s="84" t="b">
        <v>0</v>
      </c>
      <c r="K443" s="84" t="b">
        <v>0</v>
      </c>
      <c r="L443" s="84" t="b">
        <v>0</v>
      </c>
    </row>
    <row r="444" spans="1:12" ht="15">
      <c r="A444" s="84" t="s">
        <v>2197</v>
      </c>
      <c r="B444" s="84" t="s">
        <v>2198</v>
      </c>
      <c r="C444" s="84">
        <v>2</v>
      </c>
      <c r="D444" s="122">
        <v>0</v>
      </c>
      <c r="E444" s="122">
        <v>1.130333768495006</v>
      </c>
      <c r="F444" s="84" t="s">
        <v>1523</v>
      </c>
      <c r="G444" s="84" t="b">
        <v>0</v>
      </c>
      <c r="H444" s="84" t="b">
        <v>0</v>
      </c>
      <c r="I444" s="84" t="b">
        <v>0</v>
      </c>
      <c r="J444" s="84" t="b">
        <v>0</v>
      </c>
      <c r="K444" s="84" t="b">
        <v>0</v>
      </c>
      <c r="L444" s="84" t="b">
        <v>0</v>
      </c>
    </row>
    <row r="445" spans="1:12" ht="15">
      <c r="A445" s="84" t="s">
        <v>2198</v>
      </c>
      <c r="B445" s="84" t="s">
        <v>2199</v>
      </c>
      <c r="C445" s="84">
        <v>2</v>
      </c>
      <c r="D445" s="122">
        <v>0</v>
      </c>
      <c r="E445" s="122">
        <v>1.130333768495006</v>
      </c>
      <c r="F445" s="84" t="s">
        <v>1523</v>
      </c>
      <c r="G445" s="84" t="b">
        <v>0</v>
      </c>
      <c r="H445" s="84" t="b">
        <v>0</v>
      </c>
      <c r="I445" s="84" t="b">
        <v>0</v>
      </c>
      <c r="J445" s="84" t="b">
        <v>0</v>
      </c>
      <c r="K445" s="84" t="b">
        <v>0</v>
      </c>
      <c r="L445" s="84" t="b">
        <v>0</v>
      </c>
    </row>
    <row r="446" spans="1:12" ht="15">
      <c r="A446" s="84" t="s">
        <v>2199</v>
      </c>
      <c r="B446" s="84" t="s">
        <v>2200</v>
      </c>
      <c r="C446" s="84">
        <v>2</v>
      </c>
      <c r="D446" s="122">
        <v>0</v>
      </c>
      <c r="E446" s="122">
        <v>1.130333768495006</v>
      </c>
      <c r="F446" s="84" t="s">
        <v>1523</v>
      </c>
      <c r="G446" s="84" t="b">
        <v>0</v>
      </c>
      <c r="H446" s="84" t="b">
        <v>0</v>
      </c>
      <c r="I446" s="84" t="b">
        <v>0</v>
      </c>
      <c r="J446" s="84" t="b">
        <v>0</v>
      </c>
      <c r="K446" s="84" t="b">
        <v>0</v>
      </c>
      <c r="L446" s="84" t="b">
        <v>0</v>
      </c>
    </row>
    <row r="447" spans="1:12" ht="15">
      <c r="A447" s="84" t="s">
        <v>2200</v>
      </c>
      <c r="B447" s="84" t="s">
        <v>2201</v>
      </c>
      <c r="C447" s="84">
        <v>2</v>
      </c>
      <c r="D447" s="122">
        <v>0</v>
      </c>
      <c r="E447" s="122">
        <v>1.130333768495006</v>
      </c>
      <c r="F447" s="84" t="s">
        <v>1523</v>
      </c>
      <c r="G447" s="84" t="b">
        <v>0</v>
      </c>
      <c r="H447" s="84" t="b">
        <v>0</v>
      </c>
      <c r="I447" s="84" t="b">
        <v>0</v>
      </c>
      <c r="J447" s="84" t="b">
        <v>0</v>
      </c>
      <c r="K447" s="84" t="b">
        <v>0</v>
      </c>
      <c r="L447" s="84" t="b">
        <v>0</v>
      </c>
    </row>
    <row r="448" spans="1:12" ht="15">
      <c r="A448" s="84" t="s">
        <v>2201</v>
      </c>
      <c r="B448" s="84" t="s">
        <v>1668</v>
      </c>
      <c r="C448" s="84">
        <v>2</v>
      </c>
      <c r="D448" s="122">
        <v>0</v>
      </c>
      <c r="E448" s="122">
        <v>1.130333768495006</v>
      </c>
      <c r="F448" s="84" t="s">
        <v>1523</v>
      </c>
      <c r="G448" s="84" t="b">
        <v>0</v>
      </c>
      <c r="H448" s="84" t="b">
        <v>0</v>
      </c>
      <c r="I448" s="84" t="b">
        <v>0</v>
      </c>
      <c r="J448" s="84" t="b">
        <v>0</v>
      </c>
      <c r="K448" s="84" t="b">
        <v>0</v>
      </c>
      <c r="L448" s="84" t="b">
        <v>0</v>
      </c>
    </row>
    <row r="449" spans="1:12" ht="15">
      <c r="A449" s="84" t="s">
        <v>2205</v>
      </c>
      <c r="B449" s="84" t="s">
        <v>2206</v>
      </c>
      <c r="C449" s="84">
        <v>2</v>
      </c>
      <c r="D449" s="122">
        <v>0</v>
      </c>
      <c r="E449" s="122">
        <v>1.290034611362518</v>
      </c>
      <c r="F449" s="84" t="s">
        <v>1524</v>
      </c>
      <c r="G449" s="84" t="b">
        <v>0</v>
      </c>
      <c r="H449" s="84" t="b">
        <v>0</v>
      </c>
      <c r="I449" s="84" t="b">
        <v>0</v>
      </c>
      <c r="J449" s="84" t="b">
        <v>0</v>
      </c>
      <c r="K449" s="84" t="b">
        <v>0</v>
      </c>
      <c r="L449" s="84" t="b">
        <v>0</v>
      </c>
    </row>
    <row r="450" spans="1:12" ht="15">
      <c r="A450" s="84" t="s">
        <v>2208</v>
      </c>
      <c r="B450" s="84" t="s">
        <v>2209</v>
      </c>
      <c r="C450" s="84">
        <v>2</v>
      </c>
      <c r="D450" s="122">
        <v>0</v>
      </c>
      <c r="E450" s="122">
        <v>1.290034611362518</v>
      </c>
      <c r="F450" s="84" t="s">
        <v>1524</v>
      </c>
      <c r="G450" s="84" t="b">
        <v>0</v>
      </c>
      <c r="H450" s="84" t="b">
        <v>0</v>
      </c>
      <c r="I450" s="84" t="b">
        <v>0</v>
      </c>
      <c r="J450" s="84" t="b">
        <v>0</v>
      </c>
      <c r="K450" s="84" t="b">
        <v>0</v>
      </c>
      <c r="L450" s="84" t="b">
        <v>0</v>
      </c>
    </row>
    <row r="451" spans="1:12" ht="15">
      <c r="A451" s="84" t="s">
        <v>2210</v>
      </c>
      <c r="B451" s="84" t="s">
        <v>236</v>
      </c>
      <c r="C451" s="84">
        <v>2</v>
      </c>
      <c r="D451" s="122">
        <v>0</v>
      </c>
      <c r="E451" s="122">
        <v>1.290034611362518</v>
      </c>
      <c r="F451" s="84" t="s">
        <v>1524</v>
      </c>
      <c r="G451" s="84" t="b">
        <v>0</v>
      </c>
      <c r="H451" s="84" t="b">
        <v>0</v>
      </c>
      <c r="I451" s="84" t="b">
        <v>0</v>
      </c>
      <c r="J451" s="84" t="b">
        <v>0</v>
      </c>
      <c r="K451" s="84" t="b">
        <v>0</v>
      </c>
      <c r="L451" s="84" t="b">
        <v>0</v>
      </c>
    </row>
    <row r="452" spans="1:12" ht="15">
      <c r="A452" s="84" t="s">
        <v>2211</v>
      </c>
      <c r="B452" s="84" t="s">
        <v>2212</v>
      </c>
      <c r="C452" s="84">
        <v>2</v>
      </c>
      <c r="D452" s="122">
        <v>0</v>
      </c>
      <c r="E452" s="122">
        <v>1.290034611362518</v>
      </c>
      <c r="F452" s="84" t="s">
        <v>1524</v>
      </c>
      <c r="G452" s="84" t="b">
        <v>0</v>
      </c>
      <c r="H452" s="84" t="b">
        <v>0</v>
      </c>
      <c r="I452" s="84" t="b">
        <v>0</v>
      </c>
      <c r="J452" s="84" t="b">
        <v>0</v>
      </c>
      <c r="K452" s="84" t="b">
        <v>0</v>
      </c>
      <c r="L452" s="84" t="b">
        <v>0</v>
      </c>
    </row>
    <row r="453" spans="1:12" ht="15">
      <c r="A453" s="84" t="s">
        <v>2215</v>
      </c>
      <c r="B453" s="84" t="s">
        <v>2216</v>
      </c>
      <c r="C453" s="84">
        <v>2</v>
      </c>
      <c r="D453" s="122">
        <v>0</v>
      </c>
      <c r="E453" s="122">
        <v>1.301029995663981</v>
      </c>
      <c r="F453" s="84" t="s">
        <v>1525</v>
      </c>
      <c r="G453" s="84" t="b">
        <v>0</v>
      </c>
      <c r="H453" s="84" t="b">
        <v>0</v>
      </c>
      <c r="I453" s="84" t="b">
        <v>0</v>
      </c>
      <c r="J453" s="84" t="b">
        <v>0</v>
      </c>
      <c r="K453" s="84" t="b">
        <v>0</v>
      </c>
      <c r="L453" s="84" t="b">
        <v>0</v>
      </c>
    </row>
    <row r="454" spans="1:12" ht="15">
      <c r="A454" s="84" t="s">
        <v>2216</v>
      </c>
      <c r="B454" s="84" t="s">
        <v>2129</v>
      </c>
      <c r="C454" s="84">
        <v>2</v>
      </c>
      <c r="D454" s="122">
        <v>0</v>
      </c>
      <c r="E454" s="122">
        <v>1.301029995663981</v>
      </c>
      <c r="F454" s="84" t="s">
        <v>1525</v>
      </c>
      <c r="G454" s="84" t="b">
        <v>0</v>
      </c>
      <c r="H454" s="84" t="b">
        <v>0</v>
      </c>
      <c r="I454" s="84" t="b">
        <v>0</v>
      </c>
      <c r="J454" s="84" t="b">
        <v>0</v>
      </c>
      <c r="K454" s="84" t="b">
        <v>0</v>
      </c>
      <c r="L454" s="84" t="b">
        <v>0</v>
      </c>
    </row>
    <row r="455" spans="1:12" ht="15">
      <c r="A455" s="84" t="s">
        <v>2129</v>
      </c>
      <c r="B455" s="84" t="s">
        <v>1669</v>
      </c>
      <c r="C455" s="84">
        <v>2</v>
      </c>
      <c r="D455" s="122">
        <v>0</v>
      </c>
      <c r="E455" s="122">
        <v>1.301029995663981</v>
      </c>
      <c r="F455" s="84" t="s">
        <v>1525</v>
      </c>
      <c r="G455" s="84" t="b">
        <v>0</v>
      </c>
      <c r="H455" s="84" t="b">
        <v>0</v>
      </c>
      <c r="I455" s="84" t="b">
        <v>0</v>
      </c>
      <c r="J455" s="84" t="b">
        <v>0</v>
      </c>
      <c r="K455" s="84" t="b">
        <v>0</v>
      </c>
      <c r="L455" s="84" t="b">
        <v>0</v>
      </c>
    </row>
    <row r="456" spans="1:12" ht="15">
      <c r="A456" s="84" t="s">
        <v>1669</v>
      </c>
      <c r="B456" s="84" t="s">
        <v>2217</v>
      </c>
      <c r="C456" s="84">
        <v>2</v>
      </c>
      <c r="D456" s="122">
        <v>0</v>
      </c>
      <c r="E456" s="122">
        <v>1.301029995663981</v>
      </c>
      <c r="F456" s="84" t="s">
        <v>1525</v>
      </c>
      <c r="G456" s="84" t="b">
        <v>0</v>
      </c>
      <c r="H456" s="84" t="b">
        <v>0</v>
      </c>
      <c r="I456" s="84" t="b">
        <v>0</v>
      </c>
      <c r="J456" s="84" t="b">
        <v>0</v>
      </c>
      <c r="K456" s="84" t="b">
        <v>0</v>
      </c>
      <c r="L456" s="84" t="b">
        <v>0</v>
      </c>
    </row>
    <row r="457" spans="1:12" ht="15">
      <c r="A457" s="84" t="s">
        <v>2217</v>
      </c>
      <c r="B457" s="84" t="s">
        <v>2218</v>
      </c>
      <c r="C457" s="84">
        <v>2</v>
      </c>
      <c r="D457" s="122">
        <v>0</v>
      </c>
      <c r="E457" s="122">
        <v>1.301029995663981</v>
      </c>
      <c r="F457" s="84" t="s">
        <v>1525</v>
      </c>
      <c r="G457" s="84" t="b">
        <v>0</v>
      </c>
      <c r="H457" s="84" t="b">
        <v>0</v>
      </c>
      <c r="I457" s="84" t="b">
        <v>0</v>
      </c>
      <c r="J457" s="84" t="b">
        <v>0</v>
      </c>
      <c r="K457" s="84" t="b">
        <v>0</v>
      </c>
      <c r="L457" s="84" t="b">
        <v>0</v>
      </c>
    </row>
    <row r="458" spans="1:12" ht="15">
      <c r="A458" s="84" t="s">
        <v>2218</v>
      </c>
      <c r="B458" s="84" t="s">
        <v>2079</v>
      </c>
      <c r="C458" s="84">
        <v>2</v>
      </c>
      <c r="D458" s="122">
        <v>0</v>
      </c>
      <c r="E458" s="122">
        <v>0.9999999999999999</v>
      </c>
      <c r="F458" s="84" t="s">
        <v>1525</v>
      </c>
      <c r="G458" s="84" t="b">
        <v>0</v>
      </c>
      <c r="H458" s="84" t="b">
        <v>0</v>
      </c>
      <c r="I458" s="84" t="b">
        <v>0</v>
      </c>
      <c r="J458" s="84" t="b">
        <v>0</v>
      </c>
      <c r="K458" s="84" t="b">
        <v>0</v>
      </c>
      <c r="L458" s="84" t="b">
        <v>0</v>
      </c>
    </row>
    <row r="459" spans="1:12" ht="15">
      <c r="A459" s="84" t="s">
        <v>2079</v>
      </c>
      <c r="B459" s="84" t="s">
        <v>2219</v>
      </c>
      <c r="C459" s="84">
        <v>2</v>
      </c>
      <c r="D459" s="122">
        <v>0</v>
      </c>
      <c r="E459" s="122">
        <v>0.9999999999999999</v>
      </c>
      <c r="F459" s="84" t="s">
        <v>1525</v>
      </c>
      <c r="G459" s="84" t="b">
        <v>0</v>
      </c>
      <c r="H459" s="84" t="b">
        <v>0</v>
      </c>
      <c r="I459" s="84" t="b">
        <v>0</v>
      </c>
      <c r="J459" s="84" t="b">
        <v>0</v>
      </c>
      <c r="K459" s="84" t="b">
        <v>0</v>
      </c>
      <c r="L459" s="84" t="b">
        <v>0</v>
      </c>
    </row>
    <row r="460" spans="1:12" ht="15">
      <c r="A460" s="84" t="s">
        <v>2219</v>
      </c>
      <c r="B460" s="84" t="s">
        <v>2079</v>
      </c>
      <c r="C460" s="84">
        <v>2</v>
      </c>
      <c r="D460" s="122">
        <v>0</v>
      </c>
      <c r="E460" s="122">
        <v>0.9999999999999999</v>
      </c>
      <c r="F460" s="84" t="s">
        <v>1525</v>
      </c>
      <c r="G460" s="84" t="b">
        <v>0</v>
      </c>
      <c r="H460" s="84" t="b">
        <v>0</v>
      </c>
      <c r="I460" s="84" t="b">
        <v>0</v>
      </c>
      <c r="J460" s="84" t="b">
        <v>0</v>
      </c>
      <c r="K460" s="84" t="b">
        <v>0</v>
      </c>
      <c r="L460" s="84" t="b">
        <v>0</v>
      </c>
    </row>
    <row r="461" spans="1:12" ht="15">
      <c r="A461" s="84" t="s">
        <v>2079</v>
      </c>
      <c r="B461" s="84" t="s">
        <v>2130</v>
      </c>
      <c r="C461" s="84">
        <v>2</v>
      </c>
      <c r="D461" s="122">
        <v>0</v>
      </c>
      <c r="E461" s="122">
        <v>0.9999999999999999</v>
      </c>
      <c r="F461" s="84" t="s">
        <v>1525</v>
      </c>
      <c r="G461" s="84" t="b">
        <v>0</v>
      </c>
      <c r="H461" s="84" t="b">
        <v>0</v>
      </c>
      <c r="I461" s="84" t="b">
        <v>0</v>
      </c>
      <c r="J461" s="84" t="b">
        <v>0</v>
      </c>
      <c r="K461" s="84" t="b">
        <v>0</v>
      </c>
      <c r="L461" s="84" t="b">
        <v>0</v>
      </c>
    </row>
    <row r="462" spans="1:12" ht="15">
      <c r="A462" s="84" t="s">
        <v>2130</v>
      </c>
      <c r="B462" s="84" t="s">
        <v>2220</v>
      </c>
      <c r="C462" s="84">
        <v>2</v>
      </c>
      <c r="D462" s="122">
        <v>0</v>
      </c>
      <c r="E462" s="122">
        <v>1.301029995663981</v>
      </c>
      <c r="F462" s="84" t="s">
        <v>1525</v>
      </c>
      <c r="G462" s="84" t="b">
        <v>0</v>
      </c>
      <c r="H462" s="84" t="b">
        <v>0</v>
      </c>
      <c r="I462" s="84" t="b">
        <v>0</v>
      </c>
      <c r="J462" s="84" t="b">
        <v>0</v>
      </c>
      <c r="K462" s="84" t="b">
        <v>0</v>
      </c>
      <c r="L462" s="84" t="b">
        <v>0</v>
      </c>
    </row>
    <row r="463" spans="1:12" ht="15">
      <c r="A463" s="84" t="s">
        <v>2220</v>
      </c>
      <c r="B463" s="84" t="s">
        <v>234</v>
      </c>
      <c r="C463" s="84">
        <v>2</v>
      </c>
      <c r="D463" s="122">
        <v>0</v>
      </c>
      <c r="E463" s="122">
        <v>1.301029995663981</v>
      </c>
      <c r="F463" s="84" t="s">
        <v>1525</v>
      </c>
      <c r="G463" s="84" t="b">
        <v>0</v>
      </c>
      <c r="H463" s="84" t="b">
        <v>0</v>
      </c>
      <c r="I463" s="84" t="b">
        <v>0</v>
      </c>
      <c r="J463" s="84" t="b">
        <v>0</v>
      </c>
      <c r="K463" s="84" t="b">
        <v>0</v>
      </c>
      <c r="L463" s="84" t="b">
        <v>0</v>
      </c>
    </row>
    <row r="464" spans="1:12" ht="15">
      <c r="A464" s="84" t="s">
        <v>234</v>
      </c>
      <c r="B464" s="84" t="s">
        <v>2221</v>
      </c>
      <c r="C464" s="84">
        <v>2</v>
      </c>
      <c r="D464" s="122">
        <v>0</v>
      </c>
      <c r="E464" s="122">
        <v>1.1249387366083</v>
      </c>
      <c r="F464" s="84" t="s">
        <v>1525</v>
      </c>
      <c r="G464" s="84" t="b">
        <v>0</v>
      </c>
      <c r="H464" s="84" t="b">
        <v>0</v>
      </c>
      <c r="I464" s="84" t="b">
        <v>0</v>
      </c>
      <c r="J464" s="84" t="b">
        <v>0</v>
      </c>
      <c r="K464" s="84" t="b">
        <v>0</v>
      </c>
      <c r="L464" s="84" t="b">
        <v>0</v>
      </c>
    </row>
    <row r="465" spans="1:12" ht="15">
      <c r="A465" s="84" t="s">
        <v>2221</v>
      </c>
      <c r="B465" s="84" t="s">
        <v>2222</v>
      </c>
      <c r="C465" s="84">
        <v>2</v>
      </c>
      <c r="D465" s="122">
        <v>0</v>
      </c>
      <c r="E465" s="122">
        <v>1.301029995663981</v>
      </c>
      <c r="F465" s="84" t="s">
        <v>1525</v>
      </c>
      <c r="G465" s="84" t="b">
        <v>0</v>
      </c>
      <c r="H465" s="84" t="b">
        <v>0</v>
      </c>
      <c r="I465" s="84" t="b">
        <v>0</v>
      </c>
      <c r="J465" s="84" t="b">
        <v>0</v>
      </c>
      <c r="K465" s="84" t="b">
        <v>0</v>
      </c>
      <c r="L465" s="84" t="b">
        <v>0</v>
      </c>
    </row>
    <row r="466" spans="1:12" ht="15">
      <c r="A466" s="84" t="s">
        <v>2222</v>
      </c>
      <c r="B466" s="84" t="s">
        <v>2131</v>
      </c>
      <c r="C466" s="84">
        <v>2</v>
      </c>
      <c r="D466" s="122">
        <v>0</v>
      </c>
      <c r="E466" s="122">
        <v>1.1249387366083</v>
      </c>
      <c r="F466" s="84" t="s">
        <v>1525</v>
      </c>
      <c r="G466" s="84" t="b">
        <v>0</v>
      </c>
      <c r="H466" s="84" t="b">
        <v>0</v>
      </c>
      <c r="I466" s="84" t="b">
        <v>0</v>
      </c>
      <c r="J466" s="84" t="b">
        <v>0</v>
      </c>
      <c r="K466" s="84" t="b">
        <v>0</v>
      </c>
      <c r="L466" s="84" t="b">
        <v>0</v>
      </c>
    </row>
    <row r="467" spans="1:12" ht="15">
      <c r="A467" s="84" t="s">
        <v>2131</v>
      </c>
      <c r="B467" s="84" t="s">
        <v>235</v>
      </c>
      <c r="C467" s="84">
        <v>2</v>
      </c>
      <c r="D467" s="122">
        <v>0</v>
      </c>
      <c r="E467" s="122">
        <v>1.1249387366083</v>
      </c>
      <c r="F467" s="84" t="s">
        <v>1525</v>
      </c>
      <c r="G467" s="84" t="b">
        <v>0</v>
      </c>
      <c r="H467" s="84" t="b">
        <v>0</v>
      </c>
      <c r="I467" s="84" t="b">
        <v>0</v>
      </c>
      <c r="J467" s="84" t="b">
        <v>0</v>
      </c>
      <c r="K467" s="84" t="b">
        <v>0</v>
      </c>
      <c r="L467" s="84" t="b">
        <v>0</v>
      </c>
    </row>
    <row r="468" spans="1:12" ht="15">
      <c r="A468" s="84" t="s">
        <v>235</v>
      </c>
      <c r="B468" s="84" t="s">
        <v>2223</v>
      </c>
      <c r="C468" s="84">
        <v>2</v>
      </c>
      <c r="D468" s="122">
        <v>0</v>
      </c>
      <c r="E468" s="122">
        <v>1.301029995663981</v>
      </c>
      <c r="F468" s="84" t="s">
        <v>1525</v>
      </c>
      <c r="G468" s="84" t="b">
        <v>0</v>
      </c>
      <c r="H468" s="84" t="b">
        <v>0</v>
      </c>
      <c r="I468" s="84" t="b">
        <v>0</v>
      </c>
      <c r="J468" s="84" t="b">
        <v>0</v>
      </c>
      <c r="K468" s="84" t="b">
        <v>0</v>
      </c>
      <c r="L46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1506</v>
      </c>
      <c r="BB2" s="13" t="s">
        <v>1542</v>
      </c>
      <c r="BC2" s="13" t="s">
        <v>1543</v>
      </c>
      <c r="BD2" s="117" t="s">
        <v>2257</v>
      </c>
      <c r="BE2" s="117" t="s">
        <v>2258</v>
      </c>
      <c r="BF2" s="117" t="s">
        <v>2259</v>
      </c>
      <c r="BG2" s="117" t="s">
        <v>2260</v>
      </c>
      <c r="BH2" s="117" t="s">
        <v>2261</v>
      </c>
      <c r="BI2" s="117" t="s">
        <v>2262</v>
      </c>
      <c r="BJ2" s="117" t="s">
        <v>2263</v>
      </c>
      <c r="BK2" s="117" t="s">
        <v>2264</v>
      </c>
      <c r="BL2" s="117" t="s">
        <v>2265</v>
      </c>
    </row>
    <row r="3" spans="1:64" ht="15" customHeight="1">
      <c r="A3" s="64" t="s">
        <v>212</v>
      </c>
      <c r="B3" s="64" t="s">
        <v>284</v>
      </c>
      <c r="C3" s="65"/>
      <c r="D3" s="66"/>
      <c r="E3" s="67"/>
      <c r="F3" s="68"/>
      <c r="G3" s="65"/>
      <c r="H3" s="69"/>
      <c r="I3" s="70"/>
      <c r="J3" s="70"/>
      <c r="K3" s="34" t="s">
        <v>65</v>
      </c>
      <c r="L3" s="71">
        <v>3</v>
      </c>
      <c r="M3" s="71"/>
      <c r="N3" s="72"/>
      <c r="O3" s="78" t="s">
        <v>314</v>
      </c>
      <c r="P3" s="80">
        <v>43620.34042824074</v>
      </c>
      <c r="Q3" s="78" t="s">
        <v>316</v>
      </c>
      <c r="R3" s="78"/>
      <c r="S3" s="78"/>
      <c r="T3" s="78" t="s">
        <v>425</v>
      </c>
      <c r="U3" s="78"/>
      <c r="V3" s="83" t="s">
        <v>507</v>
      </c>
      <c r="W3" s="80">
        <v>43620.34042824074</v>
      </c>
      <c r="X3" s="83" t="s">
        <v>554</v>
      </c>
      <c r="Y3" s="78"/>
      <c r="Z3" s="78"/>
      <c r="AA3" s="84" t="s">
        <v>638</v>
      </c>
      <c r="AB3" s="84" t="s">
        <v>722</v>
      </c>
      <c r="AC3" s="78" t="b">
        <v>0</v>
      </c>
      <c r="AD3" s="78">
        <v>1</v>
      </c>
      <c r="AE3" s="84" t="s">
        <v>726</v>
      </c>
      <c r="AF3" s="78" t="b">
        <v>0</v>
      </c>
      <c r="AG3" s="78" t="s">
        <v>732</v>
      </c>
      <c r="AH3" s="78"/>
      <c r="AI3" s="84" t="s">
        <v>727</v>
      </c>
      <c r="AJ3" s="78" t="b">
        <v>0</v>
      </c>
      <c r="AK3" s="78">
        <v>1</v>
      </c>
      <c r="AL3" s="84" t="s">
        <v>727</v>
      </c>
      <c r="AM3" s="78" t="s">
        <v>739</v>
      </c>
      <c r="AN3" s="78" t="b">
        <v>0</v>
      </c>
      <c r="AO3" s="84" t="s">
        <v>722</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8</v>
      </c>
      <c r="BD3" s="48"/>
      <c r="BE3" s="49"/>
      <c r="BF3" s="48"/>
      <c r="BG3" s="49"/>
      <c r="BH3" s="48"/>
      <c r="BI3" s="49"/>
      <c r="BJ3" s="48"/>
      <c r="BK3" s="49"/>
      <c r="BL3" s="48"/>
    </row>
    <row r="4" spans="1:64" ht="15" customHeight="1">
      <c r="A4" s="64" t="s">
        <v>212</v>
      </c>
      <c r="B4" s="64" t="s">
        <v>285</v>
      </c>
      <c r="C4" s="65"/>
      <c r="D4" s="66"/>
      <c r="E4" s="67"/>
      <c r="F4" s="68"/>
      <c r="G4" s="65"/>
      <c r="H4" s="69"/>
      <c r="I4" s="70"/>
      <c r="J4" s="70"/>
      <c r="K4" s="34" t="s">
        <v>65</v>
      </c>
      <c r="L4" s="77">
        <v>5</v>
      </c>
      <c r="M4" s="77"/>
      <c r="N4" s="72"/>
      <c r="O4" s="79" t="s">
        <v>314</v>
      </c>
      <c r="P4" s="81">
        <v>43620.54414351852</v>
      </c>
      <c r="Q4" s="79" t="s">
        <v>317</v>
      </c>
      <c r="R4" s="79"/>
      <c r="S4" s="79"/>
      <c r="T4" s="79" t="s">
        <v>426</v>
      </c>
      <c r="U4" s="79"/>
      <c r="V4" s="82" t="s">
        <v>507</v>
      </c>
      <c r="W4" s="81">
        <v>43620.54414351852</v>
      </c>
      <c r="X4" s="82" t="s">
        <v>555</v>
      </c>
      <c r="Y4" s="79"/>
      <c r="Z4" s="79"/>
      <c r="AA4" s="85" t="s">
        <v>639</v>
      </c>
      <c r="AB4" s="79"/>
      <c r="AC4" s="79" t="b">
        <v>0</v>
      </c>
      <c r="AD4" s="79">
        <v>0</v>
      </c>
      <c r="AE4" s="85" t="s">
        <v>727</v>
      </c>
      <c r="AF4" s="79" t="b">
        <v>0</v>
      </c>
      <c r="AG4" s="79" t="s">
        <v>732</v>
      </c>
      <c r="AH4" s="79"/>
      <c r="AI4" s="85" t="s">
        <v>727</v>
      </c>
      <c r="AJ4" s="79" t="b">
        <v>0</v>
      </c>
      <c r="AK4" s="79">
        <v>1</v>
      </c>
      <c r="AL4" s="85" t="s">
        <v>638</v>
      </c>
      <c r="AM4" s="79" t="s">
        <v>739</v>
      </c>
      <c r="AN4" s="79" t="b">
        <v>0</v>
      </c>
      <c r="AO4" s="85" t="s">
        <v>638</v>
      </c>
      <c r="AP4" s="79" t="s">
        <v>176</v>
      </c>
      <c r="AQ4" s="79">
        <v>0</v>
      </c>
      <c r="AR4" s="79">
        <v>0</v>
      </c>
      <c r="AS4" s="79"/>
      <c r="AT4" s="79"/>
      <c r="AU4" s="79"/>
      <c r="AV4" s="79"/>
      <c r="AW4" s="79"/>
      <c r="AX4" s="79"/>
      <c r="AY4" s="79"/>
      <c r="AZ4" s="79"/>
      <c r="BA4">
        <v>2</v>
      </c>
      <c r="BB4" s="78" t="str">
        <f>REPLACE(INDEX(GroupVertices[Group],MATCH(Edges24[[#This Row],[Vertex 1]],GroupVertices[Vertex],0)),1,1,"")</f>
        <v>8</v>
      </c>
      <c r="BC4" s="78" t="str">
        <f>REPLACE(INDEX(GroupVertices[Group],MATCH(Edges24[[#This Row],[Vertex 2]],GroupVertices[Vertex],0)),1,1,"")</f>
        <v>8</v>
      </c>
      <c r="BD4" s="48"/>
      <c r="BE4" s="49"/>
      <c r="BF4" s="48"/>
      <c r="BG4" s="49"/>
      <c r="BH4" s="48"/>
      <c r="BI4" s="49"/>
      <c r="BJ4" s="48"/>
      <c r="BK4" s="49"/>
      <c r="BL4" s="48"/>
    </row>
    <row r="5" spans="1:64" ht="15">
      <c r="A5" s="64" t="s">
        <v>213</v>
      </c>
      <c r="B5" s="64" t="s">
        <v>288</v>
      </c>
      <c r="C5" s="65"/>
      <c r="D5" s="66"/>
      <c r="E5" s="67"/>
      <c r="F5" s="68"/>
      <c r="G5" s="65"/>
      <c r="H5" s="69"/>
      <c r="I5" s="70"/>
      <c r="J5" s="70"/>
      <c r="K5" s="34" t="s">
        <v>65</v>
      </c>
      <c r="L5" s="77">
        <v>10</v>
      </c>
      <c r="M5" s="77"/>
      <c r="N5" s="72"/>
      <c r="O5" s="79" t="s">
        <v>314</v>
      </c>
      <c r="P5" s="81">
        <v>43620.594189814816</v>
      </c>
      <c r="Q5" s="79" t="s">
        <v>318</v>
      </c>
      <c r="R5" s="82" t="s">
        <v>385</v>
      </c>
      <c r="S5" s="79" t="s">
        <v>410</v>
      </c>
      <c r="T5" s="79" t="s">
        <v>427</v>
      </c>
      <c r="U5" s="79"/>
      <c r="V5" s="82" t="s">
        <v>508</v>
      </c>
      <c r="W5" s="81">
        <v>43620.594189814816</v>
      </c>
      <c r="X5" s="82" t="s">
        <v>556</v>
      </c>
      <c r="Y5" s="79"/>
      <c r="Z5" s="79"/>
      <c r="AA5" s="85" t="s">
        <v>640</v>
      </c>
      <c r="AB5" s="79"/>
      <c r="AC5" s="79" t="b">
        <v>0</v>
      </c>
      <c r="AD5" s="79">
        <v>0</v>
      </c>
      <c r="AE5" s="85" t="s">
        <v>727</v>
      </c>
      <c r="AF5" s="79" t="b">
        <v>0</v>
      </c>
      <c r="AG5" s="79" t="s">
        <v>733</v>
      </c>
      <c r="AH5" s="79"/>
      <c r="AI5" s="85" t="s">
        <v>727</v>
      </c>
      <c r="AJ5" s="79" t="b">
        <v>0</v>
      </c>
      <c r="AK5" s="79">
        <v>0</v>
      </c>
      <c r="AL5" s="85" t="s">
        <v>727</v>
      </c>
      <c r="AM5" s="79" t="s">
        <v>740</v>
      </c>
      <c r="AN5" s="79" t="b">
        <v>0</v>
      </c>
      <c r="AO5" s="85" t="s">
        <v>640</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214</v>
      </c>
      <c r="C6" s="65"/>
      <c r="D6" s="66"/>
      <c r="E6" s="67"/>
      <c r="F6" s="68"/>
      <c r="G6" s="65"/>
      <c r="H6" s="69"/>
      <c r="I6" s="70"/>
      <c r="J6" s="70"/>
      <c r="K6" s="34" t="s">
        <v>65</v>
      </c>
      <c r="L6" s="77">
        <v>17</v>
      </c>
      <c r="M6" s="77"/>
      <c r="N6" s="72"/>
      <c r="O6" s="79" t="s">
        <v>176</v>
      </c>
      <c r="P6" s="81">
        <v>43620.69008101852</v>
      </c>
      <c r="Q6" s="79" t="s">
        <v>319</v>
      </c>
      <c r="R6" s="79"/>
      <c r="S6" s="79"/>
      <c r="T6" s="79" t="s">
        <v>428</v>
      </c>
      <c r="U6" s="82" t="s">
        <v>477</v>
      </c>
      <c r="V6" s="82" t="s">
        <v>477</v>
      </c>
      <c r="W6" s="81">
        <v>43620.69008101852</v>
      </c>
      <c r="X6" s="82" t="s">
        <v>557</v>
      </c>
      <c r="Y6" s="79"/>
      <c r="Z6" s="79"/>
      <c r="AA6" s="85" t="s">
        <v>641</v>
      </c>
      <c r="AB6" s="79"/>
      <c r="AC6" s="79" t="b">
        <v>0</v>
      </c>
      <c r="AD6" s="79">
        <v>4</v>
      </c>
      <c r="AE6" s="85" t="s">
        <v>727</v>
      </c>
      <c r="AF6" s="79" t="b">
        <v>0</v>
      </c>
      <c r="AG6" s="79" t="s">
        <v>734</v>
      </c>
      <c r="AH6" s="79"/>
      <c r="AI6" s="85" t="s">
        <v>727</v>
      </c>
      <c r="AJ6" s="79" t="b">
        <v>0</v>
      </c>
      <c r="AK6" s="79">
        <v>0</v>
      </c>
      <c r="AL6" s="85" t="s">
        <v>727</v>
      </c>
      <c r="AM6" s="79" t="s">
        <v>741</v>
      </c>
      <c r="AN6" s="79" t="b">
        <v>0</v>
      </c>
      <c r="AO6" s="85" t="s">
        <v>641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22</v>
      </c>
      <c r="BK6" s="49">
        <v>100</v>
      </c>
      <c r="BL6" s="48">
        <v>22</v>
      </c>
    </row>
    <row r="7" spans="1:64" ht="15">
      <c r="A7" s="64" t="s">
        <v>215</v>
      </c>
      <c r="B7" s="64" t="s">
        <v>295</v>
      </c>
      <c r="C7" s="65"/>
      <c r="D7" s="66"/>
      <c r="E7" s="67"/>
      <c r="F7" s="68"/>
      <c r="G7" s="65"/>
      <c r="H7" s="69"/>
      <c r="I7" s="70"/>
      <c r="J7" s="70"/>
      <c r="K7" s="34" t="s">
        <v>65</v>
      </c>
      <c r="L7" s="77">
        <v>18</v>
      </c>
      <c r="M7" s="77"/>
      <c r="N7" s="72"/>
      <c r="O7" s="79" t="s">
        <v>314</v>
      </c>
      <c r="P7" s="81">
        <v>43620.79025462963</v>
      </c>
      <c r="Q7" s="79" t="s">
        <v>320</v>
      </c>
      <c r="R7" s="79"/>
      <c r="S7" s="79"/>
      <c r="T7" s="79" t="s">
        <v>429</v>
      </c>
      <c r="U7" s="82" t="s">
        <v>478</v>
      </c>
      <c r="V7" s="82" t="s">
        <v>478</v>
      </c>
      <c r="W7" s="81">
        <v>43620.79025462963</v>
      </c>
      <c r="X7" s="82" t="s">
        <v>558</v>
      </c>
      <c r="Y7" s="79"/>
      <c r="Z7" s="79"/>
      <c r="AA7" s="85" t="s">
        <v>642</v>
      </c>
      <c r="AB7" s="79"/>
      <c r="AC7" s="79" t="b">
        <v>0</v>
      </c>
      <c r="AD7" s="79">
        <v>0</v>
      </c>
      <c r="AE7" s="85" t="s">
        <v>727</v>
      </c>
      <c r="AF7" s="79" t="b">
        <v>0</v>
      </c>
      <c r="AG7" s="79" t="s">
        <v>735</v>
      </c>
      <c r="AH7" s="79"/>
      <c r="AI7" s="85" t="s">
        <v>727</v>
      </c>
      <c r="AJ7" s="79" t="b">
        <v>0</v>
      </c>
      <c r="AK7" s="79">
        <v>0</v>
      </c>
      <c r="AL7" s="85" t="s">
        <v>727</v>
      </c>
      <c r="AM7" s="79" t="s">
        <v>741</v>
      </c>
      <c r="AN7" s="79" t="b">
        <v>0</v>
      </c>
      <c r="AO7" s="85" t="s">
        <v>642</v>
      </c>
      <c r="AP7" s="79" t="s">
        <v>176</v>
      </c>
      <c r="AQ7" s="79">
        <v>0</v>
      </c>
      <c r="AR7" s="79">
        <v>0</v>
      </c>
      <c r="AS7" s="79"/>
      <c r="AT7" s="79"/>
      <c r="AU7" s="79"/>
      <c r="AV7" s="79"/>
      <c r="AW7" s="79"/>
      <c r="AX7" s="79"/>
      <c r="AY7" s="79"/>
      <c r="AZ7" s="79"/>
      <c r="BA7">
        <v>1</v>
      </c>
      <c r="BB7" s="78" t="str">
        <f>REPLACE(INDEX(GroupVertices[Group],MATCH(Edges24[[#This Row],[Vertex 1]],GroupVertices[Vertex],0)),1,1,"")</f>
        <v>22</v>
      </c>
      <c r="BC7" s="78" t="str">
        <f>REPLACE(INDEX(GroupVertices[Group],MATCH(Edges24[[#This Row],[Vertex 2]],GroupVertices[Vertex],0)),1,1,"")</f>
        <v>22</v>
      </c>
      <c r="BD7" s="48">
        <v>0</v>
      </c>
      <c r="BE7" s="49">
        <v>0</v>
      </c>
      <c r="BF7" s="48">
        <v>0</v>
      </c>
      <c r="BG7" s="49">
        <v>0</v>
      </c>
      <c r="BH7" s="48">
        <v>0</v>
      </c>
      <c r="BI7" s="49">
        <v>0</v>
      </c>
      <c r="BJ7" s="48">
        <v>11</v>
      </c>
      <c r="BK7" s="49">
        <v>100</v>
      </c>
      <c r="BL7" s="48">
        <v>11</v>
      </c>
    </row>
    <row r="8" spans="1:64" ht="15">
      <c r="A8" s="64" t="s">
        <v>216</v>
      </c>
      <c r="B8" s="64" t="s">
        <v>216</v>
      </c>
      <c r="C8" s="65"/>
      <c r="D8" s="66"/>
      <c r="E8" s="67"/>
      <c r="F8" s="68"/>
      <c r="G8" s="65"/>
      <c r="H8" s="69"/>
      <c r="I8" s="70"/>
      <c r="J8" s="70"/>
      <c r="K8" s="34" t="s">
        <v>65</v>
      </c>
      <c r="L8" s="77">
        <v>19</v>
      </c>
      <c r="M8" s="77"/>
      <c r="N8" s="72"/>
      <c r="O8" s="79" t="s">
        <v>176</v>
      </c>
      <c r="P8" s="81">
        <v>43621.45903935185</v>
      </c>
      <c r="Q8" s="79" t="s">
        <v>321</v>
      </c>
      <c r="R8" s="82" t="s">
        <v>386</v>
      </c>
      <c r="S8" s="79" t="s">
        <v>411</v>
      </c>
      <c r="T8" s="79" t="s">
        <v>430</v>
      </c>
      <c r="U8" s="82" t="s">
        <v>479</v>
      </c>
      <c r="V8" s="82" t="s">
        <v>479</v>
      </c>
      <c r="W8" s="81">
        <v>43621.45903935185</v>
      </c>
      <c r="X8" s="82" t="s">
        <v>559</v>
      </c>
      <c r="Y8" s="79"/>
      <c r="Z8" s="79"/>
      <c r="AA8" s="85" t="s">
        <v>643</v>
      </c>
      <c r="AB8" s="79"/>
      <c r="AC8" s="79" t="b">
        <v>0</v>
      </c>
      <c r="AD8" s="79">
        <v>0</v>
      </c>
      <c r="AE8" s="85" t="s">
        <v>727</v>
      </c>
      <c r="AF8" s="79" t="b">
        <v>0</v>
      </c>
      <c r="AG8" s="79" t="s">
        <v>733</v>
      </c>
      <c r="AH8" s="79"/>
      <c r="AI8" s="85" t="s">
        <v>727</v>
      </c>
      <c r="AJ8" s="79" t="b">
        <v>0</v>
      </c>
      <c r="AK8" s="79">
        <v>0</v>
      </c>
      <c r="AL8" s="85" t="s">
        <v>727</v>
      </c>
      <c r="AM8" s="79" t="s">
        <v>742</v>
      </c>
      <c r="AN8" s="79" t="b">
        <v>0</v>
      </c>
      <c r="AO8" s="85" t="s">
        <v>643</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1</v>
      </c>
      <c r="BE8" s="49">
        <v>2.6315789473684212</v>
      </c>
      <c r="BF8" s="48">
        <v>0</v>
      </c>
      <c r="BG8" s="49">
        <v>0</v>
      </c>
      <c r="BH8" s="48">
        <v>0</v>
      </c>
      <c r="BI8" s="49">
        <v>0</v>
      </c>
      <c r="BJ8" s="48">
        <v>37</v>
      </c>
      <c r="BK8" s="49">
        <v>97.36842105263158</v>
      </c>
      <c r="BL8" s="48">
        <v>38</v>
      </c>
    </row>
    <row r="9" spans="1:64" ht="15">
      <c r="A9" s="64" t="s">
        <v>217</v>
      </c>
      <c r="B9" s="64" t="s">
        <v>218</v>
      </c>
      <c r="C9" s="65"/>
      <c r="D9" s="66"/>
      <c r="E9" s="67"/>
      <c r="F9" s="68"/>
      <c r="G9" s="65"/>
      <c r="H9" s="69"/>
      <c r="I9" s="70"/>
      <c r="J9" s="70"/>
      <c r="K9" s="34" t="s">
        <v>65</v>
      </c>
      <c r="L9" s="77">
        <v>20</v>
      </c>
      <c r="M9" s="77"/>
      <c r="N9" s="72"/>
      <c r="O9" s="79" t="s">
        <v>314</v>
      </c>
      <c r="P9" s="81">
        <v>43621.51675925926</v>
      </c>
      <c r="Q9" s="79" t="s">
        <v>322</v>
      </c>
      <c r="R9" s="82" t="s">
        <v>387</v>
      </c>
      <c r="S9" s="79" t="s">
        <v>412</v>
      </c>
      <c r="T9" s="79" t="s">
        <v>431</v>
      </c>
      <c r="U9" s="79"/>
      <c r="V9" s="82" t="s">
        <v>509</v>
      </c>
      <c r="W9" s="81">
        <v>43621.51675925926</v>
      </c>
      <c r="X9" s="82" t="s">
        <v>560</v>
      </c>
      <c r="Y9" s="79"/>
      <c r="Z9" s="79"/>
      <c r="AA9" s="85" t="s">
        <v>644</v>
      </c>
      <c r="AB9" s="79"/>
      <c r="AC9" s="79" t="b">
        <v>0</v>
      </c>
      <c r="AD9" s="79">
        <v>0</v>
      </c>
      <c r="AE9" s="85" t="s">
        <v>727</v>
      </c>
      <c r="AF9" s="79" t="b">
        <v>0</v>
      </c>
      <c r="AG9" s="79" t="s">
        <v>732</v>
      </c>
      <c r="AH9" s="79"/>
      <c r="AI9" s="85" t="s">
        <v>727</v>
      </c>
      <c r="AJ9" s="79" t="b">
        <v>0</v>
      </c>
      <c r="AK9" s="79">
        <v>2</v>
      </c>
      <c r="AL9" s="85" t="s">
        <v>645</v>
      </c>
      <c r="AM9" s="79" t="s">
        <v>743</v>
      </c>
      <c r="AN9" s="79" t="b">
        <v>0</v>
      </c>
      <c r="AO9" s="85" t="s">
        <v>645</v>
      </c>
      <c r="AP9" s="79" t="s">
        <v>176</v>
      </c>
      <c r="AQ9" s="79">
        <v>0</v>
      </c>
      <c r="AR9" s="79">
        <v>0</v>
      </c>
      <c r="AS9" s="79"/>
      <c r="AT9" s="79"/>
      <c r="AU9" s="79"/>
      <c r="AV9" s="79"/>
      <c r="AW9" s="79"/>
      <c r="AX9" s="79"/>
      <c r="AY9" s="79"/>
      <c r="AZ9" s="79"/>
      <c r="BA9">
        <v>1</v>
      </c>
      <c r="BB9" s="78" t="str">
        <f>REPLACE(INDEX(GroupVertices[Group],MATCH(Edges24[[#This Row],[Vertex 1]],GroupVertices[Vertex],0)),1,1,"")</f>
        <v>13</v>
      </c>
      <c r="BC9" s="78" t="str">
        <f>REPLACE(INDEX(GroupVertices[Group],MATCH(Edges24[[#This Row],[Vertex 2]],GroupVertices[Vertex],0)),1,1,"")</f>
        <v>13</v>
      </c>
      <c r="BD9" s="48">
        <v>0</v>
      </c>
      <c r="BE9" s="49">
        <v>0</v>
      </c>
      <c r="BF9" s="48">
        <v>2</v>
      </c>
      <c r="BG9" s="49">
        <v>9.523809523809524</v>
      </c>
      <c r="BH9" s="48">
        <v>0</v>
      </c>
      <c r="BI9" s="49">
        <v>0</v>
      </c>
      <c r="BJ9" s="48">
        <v>19</v>
      </c>
      <c r="BK9" s="49">
        <v>90.47619047619048</v>
      </c>
      <c r="BL9" s="48">
        <v>21</v>
      </c>
    </row>
    <row r="10" spans="1:64" ht="15">
      <c r="A10" s="64" t="s">
        <v>218</v>
      </c>
      <c r="B10" s="64" t="s">
        <v>218</v>
      </c>
      <c r="C10" s="65"/>
      <c r="D10" s="66"/>
      <c r="E10" s="67"/>
      <c r="F10" s="68"/>
      <c r="G10" s="65"/>
      <c r="H10" s="69"/>
      <c r="I10" s="70"/>
      <c r="J10" s="70"/>
      <c r="K10" s="34" t="s">
        <v>65</v>
      </c>
      <c r="L10" s="77">
        <v>21</v>
      </c>
      <c r="M10" s="77"/>
      <c r="N10" s="72"/>
      <c r="O10" s="79" t="s">
        <v>176</v>
      </c>
      <c r="P10" s="81">
        <v>43621.35663194444</v>
      </c>
      <c r="Q10" s="79" t="s">
        <v>323</v>
      </c>
      <c r="R10" s="79" t="s">
        <v>388</v>
      </c>
      <c r="S10" s="79" t="s">
        <v>413</v>
      </c>
      <c r="T10" s="79" t="s">
        <v>432</v>
      </c>
      <c r="U10" s="79"/>
      <c r="V10" s="82" t="s">
        <v>510</v>
      </c>
      <c r="W10" s="81">
        <v>43621.35663194444</v>
      </c>
      <c r="X10" s="82" t="s">
        <v>561</v>
      </c>
      <c r="Y10" s="79"/>
      <c r="Z10" s="79"/>
      <c r="AA10" s="85" t="s">
        <v>645</v>
      </c>
      <c r="AB10" s="79"/>
      <c r="AC10" s="79" t="b">
        <v>0</v>
      </c>
      <c r="AD10" s="79">
        <v>8</v>
      </c>
      <c r="AE10" s="85" t="s">
        <v>727</v>
      </c>
      <c r="AF10" s="79" t="b">
        <v>0</v>
      </c>
      <c r="AG10" s="79" t="s">
        <v>732</v>
      </c>
      <c r="AH10" s="79"/>
      <c r="AI10" s="85" t="s">
        <v>727</v>
      </c>
      <c r="AJ10" s="79" t="b">
        <v>0</v>
      </c>
      <c r="AK10" s="79">
        <v>2</v>
      </c>
      <c r="AL10" s="85" t="s">
        <v>727</v>
      </c>
      <c r="AM10" s="79" t="s">
        <v>740</v>
      </c>
      <c r="AN10" s="79" t="b">
        <v>0</v>
      </c>
      <c r="AO10" s="85" t="s">
        <v>645</v>
      </c>
      <c r="AP10" s="79" t="s">
        <v>176</v>
      </c>
      <c r="AQ10" s="79">
        <v>0</v>
      </c>
      <c r="AR10" s="79">
        <v>0</v>
      </c>
      <c r="AS10" s="79"/>
      <c r="AT10" s="79"/>
      <c r="AU10" s="79"/>
      <c r="AV10" s="79"/>
      <c r="AW10" s="79"/>
      <c r="AX10" s="79"/>
      <c r="AY10" s="79"/>
      <c r="AZ10" s="79"/>
      <c r="BA10">
        <v>1</v>
      </c>
      <c r="BB10" s="78" t="str">
        <f>REPLACE(INDEX(GroupVertices[Group],MATCH(Edges24[[#This Row],[Vertex 1]],GroupVertices[Vertex],0)),1,1,"")</f>
        <v>13</v>
      </c>
      <c r="BC10" s="78" t="str">
        <f>REPLACE(INDEX(GroupVertices[Group],MATCH(Edges24[[#This Row],[Vertex 2]],GroupVertices[Vertex],0)),1,1,"")</f>
        <v>13</v>
      </c>
      <c r="BD10" s="48">
        <v>0</v>
      </c>
      <c r="BE10" s="49">
        <v>0</v>
      </c>
      <c r="BF10" s="48">
        <v>2</v>
      </c>
      <c r="BG10" s="49">
        <v>6.666666666666667</v>
      </c>
      <c r="BH10" s="48">
        <v>0</v>
      </c>
      <c r="BI10" s="49">
        <v>0</v>
      </c>
      <c r="BJ10" s="48">
        <v>28</v>
      </c>
      <c r="BK10" s="49">
        <v>93.33333333333333</v>
      </c>
      <c r="BL10" s="48">
        <v>30</v>
      </c>
    </row>
    <row r="11" spans="1:64" ht="15">
      <c r="A11" s="64" t="s">
        <v>219</v>
      </c>
      <c r="B11" s="64" t="s">
        <v>218</v>
      </c>
      <c r="C11" s="65"/>
      <c r="D11" s="66"/>
      <c r="E11" s="67"/>
      <c r="F11" s="68"/>
      <c r="G11" s="65"/>
      <c r="H11" s="69"/>
      <c r="I11" s="70"/>
      <c r="J11" s="70"/>
      <c r="K11" s="34" t="s">
        <v>65</v>
      </c>
      <c r="L11" s="77">
        <v>22</v>
      </c>
      <c r="M11" s="77"/>
      <c r="N11" s="72"/>
      <c r="O11" s="79" t="s">
        <v>314</v>
      </c>
      <c r="P11" s="81">
        <v>43621.521458333336</v>
      </c>
      <c r="Q11" s="79" t="s">
        <v>322</v>
      </c>
      <c r="R11" s="82" t="s">
        <v>387</v>
      </c>
      <c r="S11" s="79" t="s">
        <v>412</v>
      </c>
      <c r="T11" s="79" t="s">
        <v>431</v>
      </c>
      <c r="U11" s="79"/>
      <c r="V11" s="82" t="s">
        <v>511</v>
      </c>
      <c r="W11" s="81">
        <v>43621.521458333336</v>
      </c>
      <c r="X11" s="82" t="s">
        <v>562</v>
      </c>
      <c r="Y11" s="79"/>
      <c r="Z11" s="79"/>
      <c r="AA11" s="85" t="s">
        <v>646</v>
      </c>
      <c r="AB11" s="79"/>
      <c r="AC11" s="79" t="b">
        <v>0</v>
      </c>
      <c r="AD11" s="79">
        <v>0</v>
      </c>
      <c r="AE11" s="85" t="s">
        <v>727</v>
      </c>
      <c r="AF11" s="79" t="b">
        <v>0</v>
      </c>
      <c r="AG11" s="79" t="s">
        <v>732</v>
      </c>
      <c r="AH11" s="79"/>
      <c r="AI11" s="85" t="s">
        <v>727</v>
      </c>
      <c r="AJ11" s="79" t="b">
        <v>0</v>
      </c>
      <c r="AK11" s="79">
        <v>2</v>
      </c>
      <c r="AL11" s="85" t="s">
        <v>645</v>
      </c>
      <c r="AM11" s="79" t="s">
        <v>740</v>
      </c>
      <c r="AN11" s="79" t="b">
        <v>0</v>
      </c>
      <c r="AO11" s="85" t="s">
        <v>645</v>
      </c>
      <c r="AP11" s="79" t="s">
        <v>176</v>
      </c>
      <c r="AQ11" s="79">
        <v>0</v>
      </c>
      <c r="AR11" s="79">
        <v>0</v>
      </c>
      <c r="AS11" s="79"/>
      <c r="AT11" s="79"/>
      <c r="AU11" s="79"/>
      <c r="AV11" s="79"/>
      <c r="AW11" s="79"/>
      <c r="AX11" s="79"/>
      <c r="AY11" s="79"/>
      <c r="AZ11" s="79"/>
      <c r="BA11">
        <v>1</v>
      </c>
      <c r="BB11" s="78" t="str">
        <f>REPLACE(INDEX(GroupVertices[Group],MATCH(Edges24[[#This Row],[Vertex 1]],GroupVertices[Vertex],0)),1,1,"")</f>
        <v>13</v>
      </c>
      <c r="BC11" s="78" t="str">
        <f>REPLACE(INDEX(GroupVertices[Group],MATCH(Edges24[[#This Row],[Vertex 2]],GroupVertices[Vertex],0)),1,1,"")</f>
        <v>13</v>
      </c>
      <c r="BD11" s="48">
        <v>0</v>
      </c>
      <c r="BE11" s="49">
        <v>0</v>
      </c>
      <c r="BF11" s="48">
        <v>2</v>
      </c>
      <c r="BG11" s="49">
        <v>9.523809523809524</v>
      </c>
      <c r="BH11" s="48">
        <v>0</v>
      </c>
      <c r="BI11" s="49">
        <v>0</v>
      </c>
      <c r="BJ11" s="48">
        <v>19</v>
      </c>
      <c r="BK11" s="49">
        <v>90.47619047619048</v>
      </c>
      <c r="BL11" s="48">
        <v>21</v>
      </c>
    </row>
    <row r="12" spans="1:64" ht="15">
      <c r="A12" s="64" t="s">
        <v>220</v>
      </c>
      <c r="B12" s="64" t="s">
        <v>220</v>
      </c>
      <c r="C12" s="65"/>
      <c r="D12" s="66"/>
      <c r="E12" s="67"/>
      <c r="F12" s="68"/>
      <c r="G12" s="65"/>
      <c r="H12" s="69"/>
      <c r="I12" s="70"/>
      <c r="J12" s="70"/>
      <c r="K12" s="34" t="s">
        <v>65</v>
      </c>
      <c r="L12" s="77">
        <v>23</v>
      </c>
      <c r="M12" s="77"/>
      <c r="N12" s="72"/>
      <c r="O12" s="79" t="s">
        <v>176</v>
      </c>
      <c r="P12" s="81">
        <v>43621.54231481482</v>
      </c>
      <c r="Q12" s="79" t="s">
        <v>324</v>
      </c>
      <c r="R12" s="82" t="s">
        <v>389</v>
      </c>
      <c r="S12" s="79" t="s">
        <v>414</v>
      </c>
      <c r="T12" s="79" t="s">
        <v>433</v>
      </c>
      <c r="U12" s="79"/>
      <c r="V12" s="82" t="s">
        <v>512</v>
      </c>
      <c r="W12" s="81">
        <v>43621.54231481482</v>
      </c>
      <c r="X12" s="82" t="s">
        <v>563</v>
      </c>
      <c r="Y12" s="79"/>
      <c r="Z12" s="79"/>
      <c r="AA12" s="85" t="s">
        <v>647</v>
      </c>
      <c r="AB12" s="79"/>
      <c r="AC12" s="79" t="b">
        <v>0</v>
      </c>
      <c r="AD12" s="79">
        <v>0</v>
      </c>
      <c r="AE12" s="85" t="s">
        <v>727</v>
      </c>
      <c r="AF12" s="79" t="b">
        <v>0</v>
      </c>
      <c r="AG12" s="79" t="s">
        <v>732</v>
      </c>
      <c r="AH12" s="79"/>
      <c r="AI12" s="85" t="s">
        <v>727</v>
      </c>
      <c r="AJ12" s="79" t="b">
        <v>0</v>
      </c>
      <c r="AK12" s="79">
        <v>0</v>
      </c>
      <c r="AL12" s="85" t="s">
        <v>727</v>
      </c>
      <c r="AM12" s="79" t="s">
        <v>740</v>
      </c>
      <c r="AN12" s="79" t="b">
        <v>0</v>
      </c>
      <c r="AO12" s="85" t="s">
        <v>647</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8</v>
      </c>
      <c r="BK12" s="49">
        <v>100</v>
      </c>
      <c r="BL12" s="48">
        <v>8</v>
      </c>
    </row>
    <row r="13" spans="1:64" ht="15">
      <c r="A13" s="64" t="s">
        <v>221</v>
      </c>
      <c r="B13" s="64" t="s">
        <v>221</v>
      </c>
      <c r="C13" s="65"/>
      <c r="D13" s="66"/>
      <c r="E13" s="67"/>
      <c r="F13" s="68"/>
      <c r="G13" s="65"/>
      <c r="H13" s="69"/>
      <c r="I13" s="70"/>
      <c r="J13" s="70"/>
      <c r="K13" s="34" t="s">
        <v>65</v>
      </c>
      <c r="L13" s="77">
        <v>24</v>
      </c>
      <c r="M13" s="77"/>
      <c r="N13" s="72"/>
      <c r="O13" s="79" t="s">
        <v>176</v>
      </c>
      <c r="P13" s="81">
        <v>43621.54236111111</v>
      </c>
      <c r="Q13" s="79" t="s">
        <v>325</v>
      </c>
      <c r="R13" s="82" t="s">
        <v>390</v>
      </c>
      <c r="S13" s="79" t="s">
        <v>414</v>
      </c>
      <c r="T13" s="79" t="s">
        <v>433</v>
      </c>
      <c r="U13" s="79"/>
      <c r="V13" s="82" t="s">
        <v>513</v>
      </c>
      <c r="W13" s="81">
        <v>43621.54236111111</v>
      </c>
      <c r="X13" s="82" t="s">
        <v>564</v>
      </c>
      <c r="Y13" s="79"/>
      <c r="Z13" s="79"/>
      <c r="AA13" s="85" t="s">
        <v>648</v>
      </c>
      <c r="AB13" s="79"/>
      <c r="AC13" s="79" t="b">
        <v>0</v>
      </c>
      <c r="AD13" s="79">
        <v>0</v>
      </c>
      <c r="AE13" s="85" t="s">
        <v>727</v>
      </c>
      <c r="AF13" s="79" t="b">
        <v>0</v>
      </c>
      <c r="AG13" s="79" t="s">
        <v>732</v>
      </c>
      <c r="AH13" s="79"/>
      <c r="AI13" s="85" t="s">
        <v>727</v>
      </c>
      <c r="AJ13" s="79" t="b">
        <v>0</v>
      </c>
      <c r="AK13" s="79">
        <v>0</v>
      </c>
      <c r="AL13" s="85" t="s">
        <v>727</v>
      </c>
      <c r="AM13" s="79" t="s">
        <v>744</v>
      </c>
      <c r="AN13" s="79" t="b">
        <v>0</v>
      </c>
      <c r="AO13" s="85" t="s">
        <v>648</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8</v>
      </c>
      <c r="BK13" s="49">
        <v>100</v>
      </c>
      <c r="BL13" s="48">
        <v>8</v>
      </c>
    </row>
    <row r="14" spans="1:64" ht="15">
      <c r="A14" s="64" t="s">
        <v>222</v>
      </c>
      <c r="B14" s="64" t="s">
        <v>296</v>
      </c>
      <c r="C14" s="65"/>
      <c r="D14" s="66"/>
      <c r="E14" s="67"/>
      <c r="F14" s="68"/>
      <c r="G14" s="65"/>
      <c r="H14" s="69"/>
      <c r="I14" s="70"/>
      <c r="J14" s="70"/>
      <c r="K14" s="34" t="s">
        <v>65</v>
      </c>
      <c r="L14" s="77">
        <v>25</v>
      </c>
      <c r="M14" s="77"/>
      <c r="N14" s="72"/>
      <c r="O14" s="79" t="s">
        <v>314</v>
      </c>
      <c r="P14" s="81">
        <v>43621.6166087963</v>
      </c>
      <c r="Q14" s="79" t="s">
        <v>326</v>
      </c>
      <c r="R14" s="79"/>
      <c r="S14" s="79"/>
      <c r="T14" s="79" t="s">
        <v>434</v>
      </c>
      <c r="U14" s="79"/>
      <c r="V14" s="82" t="s">
        <v>514</v>
      </c>
      <c r="W14" s="81">
        <v>43621.6166087963</v>
      </c>
      <c r="X14" s="82" t="s">
        <v>565</v>
      </c>
      <c r="Y14" s="79"/>
      <c r="Z14" s="79"/>
      <c r="AA14" s="85" t="s">
        <v>649</v>
      </c>
      <c r="AB14" s="79"/>
      <c r="AC14" s="79" t="b">
        <v>0</v>
      </c>
      <c r="AD14" s="79">
        <v>0</v>
      </c>
      <c r="AE14" s="85" t="s">
        <v>727</v>
      </c>
      <c r="AF14" s="79" t="b">
        <v>0</v>
      </c>
      <c r="AG14" s="79" t="s">
        <v>732</v>
      </c>
      <c r="AH14" s="79"/>
      <c r="AI14" s="85" t="s">
        <v>727</v>
      </c>
      <c r="AJ14" s="79" t="b">
        <v>0</v>
      </c>
      <c r="AK14" s="79">
        <v>0</v>
      </c>
      <c r="AL14" s="85" t="s">
        <v>727</v>
      </c>
      <c r="AM14" s="79" t="s">
        <v>745</v>
      </c>
      <c r="AN14" s="79" t="b">
        <v>0</v>
      </c>
      <c r="AO14" s="85" t="s">
        <v>649</v>
      </c>
      <c r="AP14" s="79" t="s">
        <v>176</v>
      </c>
      <c r="AQ14" s="79">
        <v>0</v>
      </c>
      <c r="AR14" s="79">
        <v>0</v>
      </c>
      <c r="AS14" s="79"/>
      <c r="AT14" s="79"/>
      <c r="AU14" s="79"/>
      <c r="AV14" s="79"/>
      <c r="AW14" s="79"/>
      <c r="AX14" s="79"/>
      <c r="AY14" s="79"/>
      <c r="AZ14" s="79"/>
      <c r="BA14">
        <v>1</v>
      </c>
      <c r="BB14" s="78" t="str">
        <f>REPLACE(INDEX(GroupVertices[Group],MATCH(Edges24[[#This Row],[Vertex 1]],GroupVertices[Vertex],0)),1,1,"")</f>
        <v>21</v>
      </c>
      <c r="BC14" s="78" t="str">
        <f>REPLACE(INDEX(GroupVertices[Group],MATCH(Edges24[[#This Row],[Vertex 2]],GroupVertices[Vertex],0)),1,1,"")</f>
        <v>21</v>
      </c>
      <c r="BD14" s="48">
        <v>1</v>
      </c>
      <c r="BE14" s="49">
        <v>8.333333333333334</v>
      </c>
      <c r="BF14" s="48">
        <v>0</v>
      </c>
      <c r="BG14" s="49">
        <v>0</v>
      </c>
      <c r="BH14" s="48">
        <v>0</v>
      </c>
      <c r="BI14" s="49">
        <v>0</v>
      </c>
      <c r="BJ14" s="48">
        <v>11</v>
      </c>
      <c r="BK14" s="49">
        <v>91.66666666666667</v>
      </c>
      <c r="BL14" s="48">
        <v>12</v>
      </c>
    </row>
    <row r="15" spans="1:64" ht="15">
      <c r="A15" s="64" t="s">
        <v>223</v>
      </c>
      <c r="B15" s="64" t="s">
        <v>223</v>
      </c>
      <c r="C15" s="65"/>
      <c r="D15" s="66"/>
      <c r="E15" s="67"/>
      <c r="F15" s="68"/>
      <c r="G15" s="65"/>
      <c r="H15" s="69"/>
      <c r="I15" s="70"/>
      <c r="J15" s="70"/>
      <c r="K15" s="34" t="s">
        <v>65</v>
      </c>
      <c r="L15" s="77">
        <v>26</v>
      </c>
      <c r="M15" s="77"/>
      <c r="N15" s="72"/>
      <c r="O15" s="79" t="s">
        <v>176</v>
      </c>
      <c r="P15" s="81">
        <v>43621.883680555555</v>
      </c>
      <c r="Q15" s="79" t="s">
        <v>327</v>
      </c>
      <c r="R15" s="82" t="s">
        <v>391</v>
      </c>
      <c r="S15" s="79" t="s">
        <v>415</v>
      </c>
      <c r="T15" s="79" t="s">
        <v>435</v>
      </c>
      <c r="U15" s="82" t="s">
        <v>480</v>
      </c>
      <c r="V15" s="82" t="s">
        <v>480</v>
      </c>
      <c r="W15" s="81">
        <v>43621.883680555555</v>
      </c>
      <c r="X15" s="82" t="s">
        <v>566</v>
      </c>
      <c r="Y15" s="79"/>
      <c r="Z15" s="79"/>
      <c r="AA15" s="85" t="s">
        <v>650</v>
      </c>
      <c r="AB15" s="79"/>
      <c r="AC15" s="79" t="b">
        <v>0</v>
      </c>
      <c r="AD15" s="79">
        <v>0</v>
      </c>
      <c r="AE15" s="85" t="s">
        <v>727</v>
      </c>
      <c r="AF15" s="79" t="b">
        <v>0</v>
      </c>
      <c r="AG15" s="79" t="s">
        <v>735</v>
      </c>
      <c r="AH15" s="79"/>
      <c r="AI15" s="85" t="s">
        <v>727</v>
      </c>
      <c r="AJ15" s="79" t="b">
        <v>0</v>
      </c>
      <c r="AK15" s="79">
        <v>0</v>
      </c>
      <c r="AL15" s="85" t="s">
        <v>727</v>
      </c>
      <c r="AM15" s="79" t="s">
        <v>746</v>
      </c>
      <c r="AN15" s="79" t="b">
        <v>0</v>
      </c>
      <c r="AO15" s="85" t="s">
        <v>650</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19</v>
      </c>
      <c r="BK15" s="49">
        <v>100</v>
      </c>
      <c r="BL15" s="48">
        <v>19</v>
      </c>
    </row>
    <row r="16" spans="1:64" ht="15">
      <c r="A16" s="64" t="s">
        <v>224</v>
      </c>
      <c r="B16" s="64" t="s">
        <v>224</v>
      </c>
      <c r="C16" s="65"/>
      <c r="D16" s="66"/>
      <c r="E16" s="67"/>
      <c r="F16" s="68"/>
      <c r="G16" s="65"/>
      <c r="H16" s="69"/>
      <c r="I16" s="70"/>
      <c r="J16" s="70"/>
      <c r="K16" s="34" t="s">
        <v>65</v>
      </c>
      <c r="L16" s="77">
        <v>27</v>
      </c>
      <c r="M16" s="77"/>
      <c r="N16" s="72"/>
      <c r="O16" s="79" t="s">
        <v>176</v>
      </c>
      <c r="P16" s="81">
        <v>43622.0303125</v>
      </c>
      <c r="Q16" s="79" t="s">
        <v>328</v>
      </c>
      <c r="R16" s="79"/>
      <c r="S16" s="79"/>
      <c r="T16" s="79" t="s">
        <v>436</v>
      </c>
      <c r="U16" s="79"/>
      <c r="V16" s="82" t="s">
        <v>515</v>
      </c>
      <c r="W16" s="81">
        <v>43622.0303125</v>
      </c>
      <c r="X16" s="82" t="s">
        <v>567</v>
      </c>
      <c r="Y16" s="79"/>
      <c r="Z16" s="79"/>
      <c r="AA16" s="85" t="s">
        <v>651</v>
      </c>
      <c r="AB16" s="85" t="s">
        <v>723</v>
      </c>
      <c r="AC16" s="79" t="b">
        <v>0</v>
      </c>
      <c r="AD16" s="79">
        <v>0</v>
      </c>
      <c r="AE16" s="85" t="s">
        <v>728</v>
      </c>
      <c r="AF16" s="79" t="b">
        <v>0</v>
      </c>
      <c r="AG16" s="79" t="s">
        <v>732</v>
      </c>
      <c r="AH16" s="79"/>
      <c r="AI16" s="85" t="s">
        <v>727</v>
      </c>
      <c r="AJ16" s="79" t="b">
        <v>0</v>
      </c>
      <c r="AK16" s="79">
        <v>0</v>
      </c>
      <c r="AL16" s="85" t="s">
        <v>727</v>
      </c>
      <c r="AM16" s="79" t="s">
        <v>743</v>
      </c>
      <c r="AN16" s="79" t="b">
        <v>0</v>
      </c>
      <c r="AO16" s="85" t="s">
        <v>723</v>
      </c>
      <c r="AP16" s="79" t="s">
        <v>176</v>
      </c>
      <c r="AQ16" s="79">
        <v>0</v>
      </c>
      <c r="AR16" s="79">
        <v>0</v>
      </c>
      <c r="AS16" s="79" t="s">
        <v>752</v>
      </c>
      <c r="AT16" s="79" t="s">
        <v>756</v>
      </c>
      <c r="AU16" s="79" t="s">
        <v>758</v>
      </c>
      <c r="AV16" s="79" t="s">
        <v>760</v>
      </c>
      <c r="AW16" s="79" t="s">
        <v>764</v>
      </c>
      <c r="AX16" s="79" t="s">
        <v>768</v>
      </c>
      <c r="AY16" s="79" t="s">
        <v>772</v>
      </c>
      <c r="AZ16" s="82" t="s">
        <v>774</v>
      </c>
      <c r="BA16">
        <v>1</v>
      </c>
      <c r="BB16" s="78" t="str">
        <f>REPLACE(INDEX(GroupVertices[Group],MATCH(Edges24[[#This Row],[Vertex 1]],GroupVertices[Vertex],0)),1,1,"")</f>
        <v>1</v>
      </c>
      <c r="BC16" s="78" t="str">
        <f>REPLACE(INDEX(GroupVertices[Group],MATCH(Edges24[[#This Row],[Vertex 2]],GroupVertices[Vertex],0)),1,1,"")</f>
        <v>1</v>
      </c>
      <c r="BD16" s="48">
        <v>0</v>
      </c>
      <c r="BE16" s="49">
        <v>0</v>
      </c>
      <c r="BF16" s="48">
        <v>2</v>
      </c>
      <c r="BG16" s="49">
        <v>10</v>
      </c>
      <c r="BH16" s="48">
        <v>0</v>
      </c>
      <c r="BI16" s="49">
        <v>0</v>
      </c>
      <c r="BJ16" s="48">
        <v>18</v>
      </c>
      <c r="BK16" s="49">
        <v>90</v>
      </c>
      <c r="BL16" s="48">
        <v>20</v>
      </c>
    </row>
    <row r="17" spans="1:64" ht="15">
      <c r="A17" s="64" t="s">
        <v>225</v>
      </c>
      <c r="B17" s="64" t="s">
        <v>232</v>
      </c>
      <c r="C17" s="65"/>
      <c r="D17" s="66"/>
      <c r="E17" s="67"/>
      <c r="F17" s="68"/>
      <c r="G17" s="65"/>
      <c r="H17" s="69"/>
      <c r="I17" s="70"/>
      <c r="J17" s="70"/>
      <c r="K17" s="34" t="s">
        <v>65</v>
      </c>
      <c r="L17" s="77">
        <v>28</v>
      </c>
      <c r="M17" s="77"/>
      <c r="N17" s="72"/>
      <c r="O17" s="79" t="s">
        <v>314</v>
      </c>
      <c r="P17" s="81">
        <v>43622.35428240741</v>
      </c>
      <c r="Q17" s="79" t="s">
        <v>329</v>
      </c>
      <c r="R17" s="79"/>
      <c r="S17" s="79"/>
      <c r="T17" s="79" t="s">
        <v>437</v>
      </c>
      <c r="U17" s="79"/>
      <c r="V17" s="82" t="s">
        <v>516</v>
      </c>
      <c r="W17" s="81">
        <v>43622.35428240741</v>
      </c>
      <c r="X17" s="82" t="s">
        <v>568</v>
      </c>
      <c r="Y17" s="79"/>
      <c r="Z17" s="79"/>
      <c r="AA17" s="85" t="s">
        <v>652</v>
      </c>
      <c r="AB17" s="79"/>
      <c r="AC17" s="79" t="b">
        <v>0</v>
      </c>
      <c r="AD17" s="79">
        <v>0</v>
      </c>
      <c r="AE17" s="85" t="s">
        <v>727</v>
      </c>
      <c r="AF17" s="79" t="b">
        <v>0</v>
      </c>
      <c r="AG17" s="79" t="s">
        <v>732</v>
      </c>
      <c r="AH17" s="79"/>
      <c r="AI17" s="85" t="s">
        <v>727</v>
      </c>
      <c r="AJ17" s="79" t="b">
        <v>0</v>
      </c>
      <c r="AK17" s="79">
        <v>4</v>
      </c>
      <c r="AL17" s="85" t="s">
        <v>659</v>
      </c>
      <c r="AM17" s="79" t="s">
        <v>743</v>
      </c>
      <c r="AN17" s="79" t="b">
        <v>0</v>
      </c>
      <c r="AO17" s="85" t="s">
        <v>659</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24</v>
      </c>
      <c r="BK17" s="49">
        <v>100</v>
      </c>
      <c r="BL17" s="48">
        <v>24</v>
      </c>
    </row>
    <row r="18" spans="1:64" ht="15">
      <c r="A18" s="64" t="s">
        <v>226</v>
      </c>
      <c r="B18" s="64" t="s">
        <v>232</v>
      </c>
      <c r="C18" s="65"/>
      <c r="D18" s="66"/>
      <c r="E18" s="67"/>
      <c r="F18" s="68"/>
      <c r="G18" s="65"/>
      <c r="H18" s="69"/>
      <c r="I18" s="70"/>
      <c r="J18" s="70"/>
      <c r="K18" s="34" t="s">
        <v>65</v>
      </c>
      <c r="L18" s="77">
        <v>29</v>
      </c>
      <c r="M18" s="77"/>
      <c r="N18" s="72"/>
      <c r="O18" s="79" t="s">
        <v>314</v>
      </c>
      <c r="P18" s="81">
        <v>43622.35753472222</v>
      </c>
      <c r="Q18" s="79" t="s">
        <v>329</v>
      </c>
      <c r="R18" s="79"/>
      <c r="S18" s="79"/>
      <c r="T18" s="79" t="s">
        <v>437</v>
      </c>
      <c r="U18" s="79"/>
      <c r="V18" s="82" t="s">
        <v>517</v>
      </c>
      <c r="W18" s="81">
        <v>43622.35753472222</v>
      </c>
      <c r="X18" s="82" t="s">
        <v>569</v>
      </c>
      <c r="Y18" s="79"/>
      <c r="Z18" s="79"/>
      <c r="AA18" s="85" t="s">
        <v>653</v>
      </c>
      <c r="AB18" s="79"/>
      <c r="AC18" s="79" t="b">
        <v>0</v>
      </c>
      <c r="AD18" s="79">
        <v>0</v>
      </c>
      <c r="AE18" s="85" t="s">
        <v>727</v>
      </c>
      <c r="AF18" s="79" t="b">
        <v>0</v>
      </c>
      <c r="AG18" s="79" t="s">
        <v>732</v>
      </c>
      <c r="AH18" s="79"/>
      <c r="AI18" s="85" t="s">
        <v>727</v>
      </c>
      <c r="AJ18" s="79" t="b">
        <v>0</v>
      </c>
      <c r="AK18" s="79">
        <v>4</v>
      </c>
      <c r="AL18" s="85" t="s">
        <v>659</v>
      </c>
      <c r="AM18" s="79" t="s">
        <v>740</v>
      </c>
      <c r="AN18" s="79" t="b">
        <v>0</v>
      </c>
      <c r="AO18" s="85" t="s">
        <v>659</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v>0</v>
      </c>
      <c r="BE18" s="49">
        <v>0</v>
      </c>
      <c r="BF18" s="48">
        <v>0</v>
      </c>
      <c r="BG18" s="49">
        <v>0</v>
      </c>
      <c r="BH18" s="48">
        <v>0</v>
      </c>
      <c r="BI18" s="49">
        <v>0</v>
      </c>
      <c r="BJ18" s="48">
        <v>24</v>
      </c>
      <c r="BK18" s="49">
        <v>100</v>
      </c>
      <c r="BL18" s="48">
        <v>24</v>
      </c>
    </row>
    <row r="19" spans="1:64" ht="15">
      <c r="A19" s="64" t="s">
        <v>227</v>
      </c>
      <c r="B19" s="64" t="s">
        <v>232</v>
      </c>
      <c r="C19" s="65"/>
      <c r="D19" s="66"/>
      <c r="E19" s="67"/>
      <c r="F19" s="68"/>
      <c r="G19" s="65"/>
      <c r="H19" s="69"/>
      <c r="I19" s="70"/>
      <c r="J19" s="70"/>
      <c r="K19" s="34" t="s">
        <v>65</v>
      </c>
      <c r="L19" s="77">
        <v>30</v>
      </c>
      <c r="M19" s="77"/>
      <c r="N19" s="72"/>
      <c r="O19" s="79" t="s">
        <v>314</v>
      </c>
      <c r="P19" s="81">
        <v>43622.36888888889</v>
      </c>
      <c r="Q19" s="79" t="s">
        <v>329</v>
      </c>
      <c r="R19" s="79"/>
      <c r="S19" s="79"/>
      <c r="T19" s="79" t="s">
        <v>437</v>
      </c>
      <c r="U19" s="79"/>
      <c r="V19" s="82" t="s">
        <v>518</v>
      </c>
      <c r="W19" s="81">
        <v>43622.36888888889</v>
      </c>
      <c r="X19" s="82" t="s">
        <v>570</v>
      </c>
      <c r="Y19" s="79"/>
      <c r="Z19" s="79"/>
      <c r="AA19" s="85" t="s">
        <v>654</v>
      </c>
      <c r="AB19" s="79"/>
      <c r="AC19" s="79" t="b">
        <v>0</v>
      </c>
      <c r="AD19" s="79">
        <v>0</v>
      </c>
      <c r="AE19" s="85" t="s">
        <v>727</v>
      </c>
      <c r="AF19" s="79" t="b">
        <v>0</v>
      </c>
      <c r="AG19" s="79" t="s">
        <v>732</v>
      </c>
      <c r="AH19" s="79"/>
      <c r="AI19" s="85" t="s">
        <v>727</v>
      </c>
      <c r="AJ19" s="79" t="b">
        <v>0</v>
      </c>
      <c r="AK19" s="79">
        <v>4</v>
      </c>
      <c r="AL19" s="85" t="s">
        <v>659</v>
      </c>
      <c r="AM19" s="79" t="s">
        <v>743</v>
      </c>
      <c r="AN19" s="79" t="b">
        <v>0</v>
      </c>
      <c r="AO19" s="85" t="s">
        <v>659</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0</v>
      </c>
      <c r="BE19" s="49">
        <v>0</v>
      </c>
      <c r="BF19" s="48">
        <v>0</v>
      </c>
      <c r="BG19" s="49">
        <v>0</v>
      </c>
      <c r="BH19" s="48">
        <v>0</v>
      </c>
      <c r="BI19" s="49">
        <v>0</v>
      </c>
      <c r="BJ19" s="48">
        <v>24</v>
      </c>
      <c r="BK19" s="49">
        <v>100</v>
      </c>
      <c r="BL19" s="48">
        <v>24</v>
      </c>
    </row>
    <row r="20" spans="1:64" ht="15">
      <c r="A20" s="64" t="s">
        <v>228</v>
      </c>
      <c r="B20" s="64" t="s">
        <v>232</v>
      </c>
      <c r="C20" s="65"/>
      <c r="D20" s="66"/>
      <c r="E20" s="67"/>
      <c r="F20" s="68"/>
      <c r="G20" s="65"/>
      <c r="H20" s="69"/>
      <c r="I20" s="70"/>
      <c r="J20" s="70"/>
      <c r="K20" s="34" t="s">
        <v>65</v>
      </c>
      <c r="L20" s="77">
        <v>31</v>
      </c>
      <c r="M20" s="77"/>
      <c r="N20" s="72"/>
      <c r="O20" s="79" t="s">
        <v>314</v>
      </c>
      <c r="P20" s="81">
        <v>43622.499756944446</v>
      </c>
      <c r="Q20" s="79" t="s">
        <v>329</v>
      </c>
      <c r="R20" s="79"/>
      <c r="S20" s="79"/>
      <c r="T20" s="79" t="s">
        <v>437</v>
      </c>
      <c r="U20" s="79"/>
      <c r="V20" s="82" t="s">
        <v>519</v>
      </c>
      <c r="W20" s="81">
        <v>43622.499756944446</v>
      </c>
      <c r="X20" s="82" t="s">
        <v>571</v>
      </c>
      <c r="Y20" s="79"/>
      <c r="Z20" s="79"/>
      <c r="AA20" s="85" t="s">
        <v>655</v>
      </c>
      <c r="AB20" s="79"/>
      <c r="AC20" s="79" t="b">
        <v>0</v>
      </c>
      <c r="AD20" s="79">
        <v>0</v>
      </c>
      <c r="AE20" s="85" t="s">
        <v>727</v>
      </c>
      <c r="AF20" s="79" t="b">
        <v>0</v>
      </c>
      <c r="AG20" s="79" t="s">
        <v>732</v>
      </c>
      <c r="AH20" s="79"/>
      <c r="AI20" s="85" t="s">
        <v>727</v>
      </c>
      <c r="AJ20" s="79" t="b">
        <v>0</v>
      </c>
      <c r="AK20" s="79">
        <v>4</v>
      </c>
      <c r="AL20" s="85" t="s">
        <v>659</v>
      </c>
      <c r="AM20" s="79" t="s">
        <v>747</v>
      </c>
      <c r="AN20" s="79" t="b">
        <v>0</v>
      </c>
      <c r="AO20" s="85" t="s">
        <v>659</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0</v>
      </c>
      <c r="BE20" s="49">
        <v>0</v>
      </c>
      <c r="BF20" s="48">
        <v>0</v>
      </c>
      <c r="BG20" s="49">
        <v>0</v>
      </c>
      <c r="BH20" s="48">
        <v>0</v>
      </c>
      <c r="BI20" s="49">
        <v>0</v>
      </c>
      <c r="BJ20" s="48">
        <v>24</v>
      </c>
      <c r="BK20" s="49">
        <v>100</v>
      </c>
      <c r="BL20" s="48">
        <v>24</v>
      </c>
    </row>
    <row r="21" spans="1:64" ht="15">
      <c r="A21" s="64" t="s">
        <v>229</v>
      </c>
      <c r="B21" s="64" t="s">
        <v>297</v>
      </c>
      <c r="C21" s="65"/>
      <c r="D21" s="66"/>
      <c r="E21" s="67"/>
      <c r="F21" s="68"/>
      <c r="G21" s="65"/>
      <c r="H21" s="69"/>
      <c r="I21" s="70"/>
      <c r="J21" s="70"/>
      <c r="K21" s="34" t="s">
        <v>65</v>
      </c>
      <c r="L21" s="77">
        <v>32</v>
      </c>
      <c r="M21" s="77"/>
      <c r="N21" s="72"/>
      <c r="O21" s="79" t="s">
        <v>314</v>
      </c>
      <c r="P21" s="81">
        <v>43622.50101851852</v>
      </c>
      <c r="Q21" s="79" t="s">
        <v>330</v>
      </c>
      <c r="R21" s="79"/>
      <c r="S21" s="79"/>
      <c r="T21" s="79" t="s">
        <v>426</v>
      </c>
      <c r="U21" s="79"/>
      <c r="V21" s="82" t="s">
        <v>520</v>
      </c>
      <c r="W21" s="81">
        <v>43622.50101851852</v>
      </c>
      <c r="X21" s="82" t="s">
        <v>572</v>
      </c>
      <c r="Y21" s="79"/>
      <c r="Z21" s="79"/>
      <c r="AA21" s="85" t="s">
        <v>656</v>
      </c>
      <c r="AB21" s="79"/>
      <c r="AC21" s="79" t="b">
        <v>0</v>
      </c>
      <c r="AD21" s="79">
        <v>1</v>
      </c>
      <c r="AE21" s="85" t="s">
        <v>727</v>
      </c>
      <c r="AF21" s="79" t="b">
        <v>0</v>
      </c>
      <c r="AG21" s="79" t="s">
        <v>732</v>
      </c>
      <c r="AH21" s="79"/>
      <c r="AI21" s="85" t="s">
        <v>727</v>
      </c>
      <c r="AJ21" s="79" t="b">
        <v>0</v>
      </c>
      <c r="AK21" s="79">
        <v>0</v>
      </c>
      <c r="AL21" s="85" t="s">
        <v>727</v>
      </c>
      <c r="AM21" s="79" t="s">
        <v>743</v>
      </c>
      <c r="AN21" s="79" t="b">
        <v>0</v>
      </c>
      <c r="AO21" s="85" t="s">
        <v>656</v>
      </c>
      <c r="AP21" s="79" t="s">
        <v>176</v>
      </c>
      <c r="AQ21" s="79">
        <v>0</v>
      </c>
      <c r="AR21" s="79">
        <v>0</v>
      </c>
      <c r="AS21" s="79"/>
      <c r="AT21" s="79"/>
      <c r="AU21" s="79"/>
      <c r="AV21" s="79"/>
      <c r="AW21" s="79"/>
      <c r="AX21" s="79"/>
      <c r="AY21" s="79"/>
      <c r="AZ21" s="79"/>
      <c r="BA21">
        <v>1</v>
      </c>
      <c r="BB21" s="78" t="str">
        <f>REPLACE(INDEX(GroupVertices[Group],MATCH(Edges24[[#This Row],[Vertex 1]],GroupVertices[Vertex],0)),1,1,"")</f>
        <v>20</v>
      </c>
      <c r="BC21" s="78" t="str">
        <f>REPLACE(INDEX(GroupVertices[Group],MATCH(Edges24[[#This Row],[Vertex 2]],GroupVertices[Vertex],0)),1,1,"")</f>
        <v>20</v>
      </c>
      <c r="BD21" s="48">
        <v>1</v>
      </c>
      <c r="BE21" s="49">
        <v>4.761904761904762</v>
      </c>
      <c r="BF21" s="48">
        <v>2</v>
      </c>
      <c r="BG21" s="49">
        <v>9.523809523809524</v>
      </c>
      <c r="BH21" s="48">
        <v>0</v>
      </c>
      <c r="BI21" s="49">
        <v>0</v>
      </c>
      <c r="BJ21" s="48">
        <v>18</v>
      </c>
      <c r="BK21" s="49">
        <v>85.71428571428571</v>
      </c>
      <c r="BL21" s="48">
        <v>21</v>
      </c>
    </row>
    <row r="22" spans="1:64" ht="15">
      <c r="A22" s="64" t="s">
        <v>230</v>
      </c>
      <c r="B22" s="64" t="s">
        <v>298</v>
      </c>
      <c r="C22" s="65"/>
      <c r="D22" s="66"/>
      <c r="E22" s="67"/>
      <c r="F22" s="68"/>
      <c r="G22" s="65"/>
      <c r="H22" s="69"/>
      <c r="I22" s="70"/>
      <c r="J22" s="70"/>
      <c r="K22" s="34" t="s">
        <v>65</v>
      </c>
      <c r="L22" s="77">
        <v>33</v>
      </c>
      <c r="M22" s="77"/>
      <c r="N22" s="72"/>
      <c r="O22" s="79" t="s">
        <v>314</v>
      </c>
      <c r="P22" s="81">
        <v>43413.570763888885</v>
      </c>
      <c r="Q22" s="79" t="s">
        <v>331</v>
      </c>
      <c r="R22" s="82" t="s">
        <v>392</v>
      </c>
      <c r="S22" s="79" t="s">
        <v>416</v>
      </c>
      <c r="T22" s="79" t="s">
        <v>438</v>
      </c>
      <c r="U22" s="79"/>
      <c r="V22" s="82" t="s">
        <v>521</v>
      </c>
      <c r="W22" s="81">
        <v>43413.570763888885</v>
      </c>
      <c r="X22" s="82" t="s">
        <v>573</v>
      </c>
      <c r="Y22" s="79"/>
      <c r="Z22" s="79"/>
      <c r="AA22" s="85" t="s">
        <v>657</v>
      </c>
      <c r="AB22" s="79"/>
      <c r="AC22" s="79" t="b">
        <v>0</v>
      </c>
      <c r="AD22" s="79">
        <v>194</v>
      </c>
      <c r="AE22" s="85" t="s">
        <v>727</v>
      </c>
      <c r="AF22" s="79" t="b">
        <v>0</v>
      </c>
      <c r="AG22" s="79" t="s">
        <v>732</v>
      </c>
      <c r="AH22" s="79"/>
      <c r="AI22" s="85" t="s">
        <v>727</v>
      </c>
      <c r="AJ22" s="79" t="b">
        <v>0</v>
      </c>
      <c r="AK22" s="79">
        <v>153</v>
      </c>
      <c r="AL22" s="85" t="s">
        <v>727</v>
      </c>
      <c r="AM22" s="79" t="s">
        <v>742</v>
      </c>
      <c r="AN22" s="79" t="b">
        <v>0</v>
      </c>
      <c r="AO22" s="85" t="s">
        <v>657</v>
      </c>
      <c r="AP22" s="79" t="s">
        <v>751</v>
      </c>
      <c r="AQ22" s="79">
        <v>0</v>
      </c>
      <c r="AR22" s="79">
        <v>0</v>
      </c>
      <c r="AS22" s="79"/>
      <c r="AT22" s="79"/>
      <c r="AU22" s="79"/>
      <c r="AV22" s="79"/>
      <c r="AW22" s="79"/>
      <c r="AX22" s="79"/>
      <c r="AY22" s="79"/>
      <c r="AZ22" s="79"/>
      <c r="BA22">
        <v>1</v>
      </c>
      <c r="BB22" s="78" t="str">
        <f>REPLACE(INDEX(GroupVertices[Group],MATCH(Edges24[[#This Row],[Vertex 1]],GroupVertices[Vertex],0)),1,1,"")</f>
        <v>12</v>
      </c>
      <c r="BC22" s="78" t="str">
        <f>REPLACE(INDEX(GroupVertices[Group],MATCH(Edges24[[#This Row],[Vertex 2]],GroupVertices[Vertex],0)),1,1,"")</f>
        <v>12</v>
      </c>
      <c r="BD22" s="48">
        <v>1</v>
      </c>
      <c r="BE22" s="49">
        <v>3.5714285714285716</v>
      </c>
      <c r="BF22" s="48">
        <v>1</v>
      </c>
      <c r="BG22" s="49">
        <v>3.5714285714285716</v>
      </c>
      <c r="BH22" s="48">
        <v>0</v>
      </c>
      <c r="BI22" s="49">
        <v>0</v>
      </c>
      <c r="BJ22" s="48">
        <v>26</v>
      </c>
      <c r="BK22" s="49">
        <v>92.85714285714286</v>
      </c>
      <c r="BL22" s="48">
        <v>28</v>
      </c>
    </row>
    <row r="23" spans="1:64" ht="15">
      <c r="A23" s="64" t="s">
        <v>231</v>
      </c>
      <c r="B23" s="64" t="s">
        <v>298</v>
      </c>
      <c r="C23" s="65"/>
      <c r="D23" s="66"/>
      <c r="E23" s="67"/>
      <c r="F23" s="68"/>
      <c r="G23" s="65"/>
      <c r="H23" s="69"/>
      <c r="I23" s="70"/>
      <c r="J23" s="70"/>
      <c r="K23" s="34" t="s">
        <v>65</v>
      </c>
      <c r="L23" s="77">
        <v>34</v>
      </c>
      <c r="M23" s="77"/>
      <c r="N23" s="72"/>
      <c r="O23" s="79" t="s">
        <v>314</v>
      </c>
      <c r="P23" s="81">
        <v>43622.57001157408</v>
      </c>
      <c r="Q23" s="79" t="s">
        <v>332</v>
      </c>
      <c r="R23" s="79"/>
      <c r="S23" s="79"/>
      <c r="T23" s="79"/>
      <c r="U23" s="79"/>
      <c r="V23" s="82" t="s">
        <v>522</v>
      </c>
      <c r="W23" s="81">
        <v>43622.57001157408</v>
      </c>
      <c r="X23" s="82" t="s">
        <v>574</v>
      </c>
      <c r="Y23" s="79"/>
      <c r="Z23" s="79"/>
      <c r="AA23" s="85" t="s">
        <v>658</v>
      </c>
      <c r="AB23" s="79"/>
      <c r="AC23" s="79" t="b">
        <v>0</v>
      </c>
      <c r="AD23" s="79">
        <v>0</v>
      </c>
      <c r="AE23" s="85" t="s">
        <v>727</v>
      </c>
      <c r="AF23" s="79" t="b">
        <v>0</v>
      </c>
      <c r="AG23" s="79" t="s">
        <v>732</v>
      </c>
      <c r="AH23" s="79"/>
      <c r="AI23" s="85" t="s">
        <v>727</v>
      </c>
      <c r="AJ23" s="79" t="b">
        <v>0</v>
      </c>
      <c r="AK23" s="79">
        <v>153</v>
      </c>
      <c r="AL23" s="85" t="s">
        <v>657</v>
      </c>
      <c r="AM23" s="79" t="s">
        <v>741</v>
      </c>
      <c r="AN23" s="79" t="b">
        <v>0</v>
      </c>
      <c r="AO23" s="85" t="s">
        <v>657</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36</v>
      </c>
      <c r="M24" s="77"/>
      <c r="N24" s="72"/>
      <c r="O24" s="79" t="s">
        <v>176</v>
      </c>
      <c r="P24" s="81">
        <v>43622.34707175926</v>
      </c>
      <c r="Q24" s="79" t="s">
        <v>333</v>
      </c>
      <c r="R24" s="79"/>
      <c r="S24" s="79"/>
      <c r="T24" s="79" t="s">
        <v>439</v>
      </c>
      <c r="U24" s="82" t="s">
        <v>481</v>
      </c>
      <c r="V24" s="82" t="s">
        <v>481</v>
      </c>
      <c r="W24" s="81">
        <v>43622.34707175926</v>
      </c>
      <c r="X24" s="82" t="s">
        <v>575</v>
      </c>
      <c r="Y24" s="79"/>
      <c r="Z24" s="79"/>
      <c r="AA24" s="85" t="s">
        <v>659</v>
      </c>
      <c r="AB24" s="79"/>
      <c r="AC24" s="79" t="b">
        <v>0</v>
      </c>
      <c r="AD24" s="79">
        <v>11</v>
      </c>
      <c r="AE24" s="85" t="s">
        <v>727</v>
      </c>
      <c r="AF24" s="79" t="b">
        <v>0</v>
      </c>
      <c r="AG24" s="79" t="s">
        <v>732</v>
      </c>
      <c r="AH24" s="79"/>
      <c r="AI24" s="85" t="s">
        <v>727</v>
      </c>
      <c r="AJ24" s="79" t="b">
        <v>0</v>
      </c>
      <c r="AK24" s="79">
        <v>4</v>
      </c>
      <c r="AL24" s="85" t="s">
        <v>727</v>
      </c>
      <c r="AM24" s="79" t="s">
        <v>743</v>
      </c>
      <c r="AN24" s="79" t="b">
        <v>0</v>
      </c>
      <c r="AO24" s="85" t="s">
        <v>659</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v>0</v>
      </c>
      <c r="BE24" s="49">
        <v>0</v>
      </c>
      <c r="BF24" s="48">
        <v>0</v>
      </c>
      <c r="BG24" s="49">
        <v>0</v>
      </c>
      <c r="BH24" s="48">
        <v>0</v>
      </c>
      <c r="BI24" s="49">
        <v>0</v>
      </c>
      <c r="BJ24" s="48">
        <v>25</v>
      </c>
      <c r="BK24" s="49">
        <v>100</v>
      </c>
      <c r="BL24" s="48">
        <v>25</v>
      </c>
    </row>
    <row r="25" spans="1:64" ht="15">
      <c r="A25" s="64" t="s">
        <v>233</v>
      </c>
      <c r="B25" s="64" t="s">
        <v>232</v>
      </c>
      <c r="C25" s="65"/>
      <c r="D25" s="66"/>
      <c r="E25" s="67"/>
      <c r="F25" s="68"/>
      <c r="G25" s="65"/>
      <c r="H25" s="69"/>
      <c r="I25" s="70"/>
      <c r="J25" s="70"/>
      <c r="K25" s="34" t="s">
        <v>65</v>
      </c>
      <c r="L25" s="77">
        <v>37</v>
      </c>
      <c r="M25" s="77"/>
      <c r="N25" s="72"/>
      <c r="O25" s="79" t="s">
        <v>314</v>
      </c>
      <c r="P25" s="81">
        <v>43622.8608912037</v>
      </c>
      <c r="Q25" s="79" t="s">
        <v>334</v>
      </c>
      <c r="R25" s="79"/>
      <c r="S25" s="79"/>
      <c r="T25" s="79" t="s">
        <v>437</v>
      </c>
      <c r="U25" s="79"/>
      <c r="V25" s="82" t="s">
        <v>523</v>
      </c>
      <c r="W25" s="81">
        <v>43622.8608912037</v>
      </c>
      <c r="X25" s="82" t="s">
        <v>576</v>
      </c>
      <c r="Y25" s="79"/>
      <c r="Z25" s="79"/>
      <c r="AA25" s="85" t="s">
        <v>660</v>
      </c>
      <c r="AB25" s="79"/>
      <c r="AC25" s="79" t="b">
        <v>0</v>
      </c>
      <c r="AD25" s="79">
        <v>0</v>
      </c>
      <c r="AE25" s="85" t="s">
        <v>727</v>
      </c>
      <c r="AF25" s="79" t="b">
        <v>0</v>
      </c>
      <c r="AG25" s="79" t="s">
        <v>732</v>
      </c>
      <c r="AH25" s="79"/>
      <c r="AI25" s="85" t="s">
        <v>727</v>
      </c>
      <c r="AJ25" s="79" t="b">
        <v>0</v>
      </c>
      <c r="AK25" s="79">
        <v>5</v>
      </c>
      <c r="AL25" s="85" t="s">
        <v>659</v>
      </c>
      <c r="AM25" s="79" t="s">
        <v>743</v>
      </c>
      <c r="AN25" s="79" t="b">
        <v>0</v>
      </c>
      <c r="AO25" s="85" t="s">
        <v>659</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24</v>
      </c>
      <c r="BK25" s="49">
        <v>100</v>
      </c>
      <c r="BL25" s="48">
        <v>24</v>
      </c>
    </row>
    <row r="26" spans="1:64" ht="15">
      <c r="A26" s="64" t="s">
        <v>234</v>
      </c>
      <c r="B26" s="64" t="s">
        <v>235</v>
      </c>
      <c r="C26" s="65"/>
      <c r="D26" s="66"/>
      <c r="E26" s="67"/>
      <c r="F26" s="68"/>
      <c r="G26" s="65"/>
      <c r="H26" s="69"/>
      <c r="I26" s="70"/>
      <c r="J26" s="70"/>
      <c r="K26" s="34" t="s">
        <v>66</v>
      </c>
      <c r="L26" s="77">
        <v>38</v>
      </c>
      <c r="M26" s="77"/>
      <c r="N26" s="72"/>
      <c r="O26" s="79" t="s">
        <v>314</v>
      </c>
      <c r="P26" s="81">
        <v>43622.88924768518</v>
      </c>
      <c r="Q26" s="79" t="s">
        <v>335</v>
      </c>
      <c r="R26" s="79"/>
      <c r="S26" s="79"/>
      <c r="T26" s="79" t="s">
        <v>440</v>
      </c>
      <c r="U26" s="82" t="s">
        <v>482</v>
      </c>
      <c r="V26" s="82" t="s">
        <v>482</v>
      </c>
      <c r="W26" s="81">
        <v>43622.88924768518</v>
      </c>
      <c r="X26" s="82" t="s">
        <v>577</v>
      </c>
      <c r="Y26" s="79"/>
      <c r="Z26" s="79"/>
      <c r="AA26" s="85" t="s">
        <v>661</v>
      </c>
      <c r="AB26" s="79"/>
      <c r="AC26" s="79" t="b">
        <v>0</v>
      </c>
      <c r="AD26" s="79">
        <v>2</v>
      </c>
      <c r="AE26" s="85" t="s">
        <v>727</v>
      </c>
      <c r="AF26" s="79" t="b">
        <v>0</v>
      </c>
      <c r="AG26" s="79" t="s">
        <v>733</v>
      </c>
      <c r="AH26" s="79"/>
      <c r="AI26" s="85" t="s">
        <v>727</v>
      </c>
      <c r="AJ26" s="79" t="b">
        <v>0</v>
      </c>
      <c r="AK26" s="79">
        <v>1</v>
      </c>
      <c r="AL26" s="85" t="s">
        <v>727</v>
      </c>
      <c r="AM26" s="79" t="s">
        <v>740</v>
      </c>
      <c r="AN26" s="79" t="b">
        <v>0</v>
      </c>
      <c r="AO26" s="85" t="s">
        <v>661</v>
      </c>
      <c r="AP26" s="79" t="s">
        <v>176</v>
      </c>
      <c r="AQ26" s="79">
        <v>0</v>
      </c>
      <c r="AR26" s="79">
        <v>0</v>
      </c>
      <c r="AS26" s="79"/>
      <c r="AT26" s="79"/>
      <c r="AU26" s="79"/>
      <c r="AV26" s="79"/>
      <c r="AW26" s="79"/>
      <c r="AX26" s="79"/>
      <c r="AY26" s="79"/>
      <c r="AZ26" s="79"/>
      <c r="BA26">
        <v>1</v>
      </c>
      <c r="BB26" s="78" t="str">
        <f>REPLACE(INDEX(GroupVertices[Group],MATCH(Edges24[[#This Row],[Vertex 1]],GroupVertices[Vertex],0)),1,1,"")</f>
        <v>19</v>
      </c>
      <c r="BC26" s="78" t="str">
        <f>REPLACE(INDEX(GroupVertices[Group],MATCH(Edges24[[#This Row],[Vertex 2]],GroupVertices[Vertex],0)),1,1,"")</f>
        <v>19</v>
      </c>
      <c r="BD26" s="48">
        <v>0</v>
      </c>
      <c r="BE26" s="49">
        <v>0</v>
      </c>
      <c r="BF26" s="48">
        <v>0</v>
      </c>
      <c r="BG26" s="49">
        <v>0</v>
      </c>
      <c r="BH26" s="48">
        <v>0</v>
      </c>
      <c r="BI26" s="49">
        <v>0</v>
      </c>
      <c r="BJ26" s="48">
        <v>31</v>
      </c>
      <c r="BK26" s="49">
        <v>100</v>
      </c>
      <c r="BL26" s="48">
        <v>31</v>
      </c>
    </row>
    <row r="27" spans="1:64" ht="15">
      <c r="A27" s="64" t="s">
        <v>235</v>
      </c>
      <c r="B27" s="64" t="s">
        <v>234</v>
      </c>
      <c r="C27" s="65"/>
      <c r="D27" s="66"/>
      <c r="E27" s="67"/>
      <c r="F27" s="68"/>
      <c r="G27" s="65"/>
      <c r="H27" s="69"/>
      <c r="I27" s="70"/>
      <c r="J27" s="70"/>
      <c r="K27" s="34" t="s">
        <v>66</v>
      </c>
      <c r="L27" s="77">
        <v>39</v>
      </c>
      <c r="M27" s="77"/>
      <c r="N27" s="72"/>
      <c r="O27" s="79" t="s">
        <v>314</v>
      </c>
      <c r="P27" s="81">
        <v>43622.89844907408</v>
      </c>
      <c r="Q27" s="79" t="s">
        <v>336</v>
      </c>
      <c r="R27" s="79"/>
      <c r="S27" s="79"/>
      <c r="T27" s="79" t="s">
        <v>440</v>
      </c>
      <c r="U27" s="79"/>
      <c r="V27" s="82" t="s">
        <v>524</v>
      </c>
      <c r="W27" s="81">
        <v>43622.89844907408</v>
      </c>
      <c r="X27" s="82" t="s">
        <v>578</v>
      </c>
      <c r="Y27" s="79"/>
      <c r="Z27" s="79"/>
      <c r="AA27" s="85" t="s">
        <v>662</v>
      </c>
      <c r="AB27" s="79"/>
      <c r="AC27" s="79" t="b">
        <v>0</v>
      </c>
      <c r="AD27" s="79">
        <v>0</v>
      </c>
      <c r="AE27" s="85" t="s">
        <v>727</v>
      </c>
      <c r="AF27" s="79" t="b">
        <v>0</v>
      </c>
      <c r="AG27" s="79" t="s">
        <v>733</v>
      </c>
      <c r="AH27" s="79"/>
      <c r="AI27" s="85" t="s">
        <v>727</v>
      </c>
      <c r="AJ27" s="79" t="b">
        <v>0</v>
      </c>
      <c r="AK27" s="79">
        <v>1</v>
      </c>
      <c r="AL27" s="85" t="s">
        <v>661</v>
      </c>
      <c r="AM27" s="79" t="s">
        <v>741</v>
      </c>
      <c r="AN27" s="79" t="b">
        <v>0</v>
      </c>
      <c r="AO27" s="85" t="s">
        <v>661</v>
      </c>
      <c r="AP27" s="79" t="s">
        <v>176</v>
      </c>
      <c r="AQ27" s="79">
        <v>0</v>
      </c>
      <c r="AR27" s="79">
        <v>0</v>
      </c>
      <c r="AS27" s="79"/>
      <c r="AT27" s="79"/>
      <c r="AU27" s="79"/>
      <c r="AV27" s="79"/>
      <c r="AW27" s="79"/>
      <c r="AX27" s="79"/>
      <c r="AY27" s="79"/>
      <c r="AZ27" s="79"/>
      <c r="BA27">
        <v>1</v>
      </c>
      <c r="BB27" s="78" t="str">
        <f>REPLACE(INDEX(GroupVertices[Group],MATCH(Edges24[[#This Row],[Vertex 1]],GroupVertices[Vertex],0)),1,1,"")</f>
        <v>19</v>
      </c>
      <c r="BC27" s="78" t="str">
        <f>REPLACE(INDEX(GroupVertices[Group],MATCH(Edges24[[#This Row],[Vertex 2]],GroupVertices[Vertex],0)),1,1,"")</f>
        <v>19</v>
      </c>
      <c r="BD27" s="48">
        <v>0</v>
      </c>
      <c r="BE27" s="49">
        <v>0</v>
      </c>
      <c r="BF27" s="48">
        <v>0</v>
      </c>
      <c r="BG27" s="49">
        <v>0</v>
      </c>
      <c r="BH27" s="48">
        <v>0</v>
      </c>
      <c r="BI27" s="49">
        <v>0</v>
      </c>
      <c r="BJ27" s="48">
        <v>23</v>
      </c>
      <c r="BK27" s="49">
        <v>100</v>
      </c>
      <c r="BL27" s="48">
        <v>23</v>
      </c>
    </row>
    <row r="28" spans="1:64" ht="15">
      <c r="A28" s="64" t="s">
        <v>236</v>
      </c>
      <c r="B28" s="64" t="s">
        <v>236</v>
      </c>
      <c r="C28" s="65"/>
      <c r="D28" s="66"/>
      <c r="E28" s="67"/>
      <c r="F28" s="68"/>
      <c r="G28" s="65"/>
      <c r="H28" s="69"/>
      <c r="I28" s="70"/>
      <c r="J28" s="70"/>
      <c r="K28" s="34" t="s">
        <v>65</v>
      </c>
      <c r="L28" s="77">
        <v>40</v>
      </c>
      <c r="M28" s="77"/>
      <c r="N28" s="72"/>
      <c r="O28" s="79" t="s">
        <v>176</v>
      </c>
      <c r="P28" s="81">
        <v>43621.839270833334</v>
      </c>
      <c r="Q28" s="79" t="s">
        <v>337</v>
      </c>
      <c r="R28" s="82" t="s">
        <v>393</v>
      </c>
      <c r="S28" s="79" t="s">
        <v>410</v>
      </c>
      <c r="T28" s="79" t="s">
        <v>441</v>
      </c>
      <c r="U28" s="79"/>
      <c r="V28" s="82" t="s">
        <v>525</v>
      </c>
      <c r="W28" s="81">
        <v>43621.839270833334</v>
      </c>
      <c r="X28" s="82" t="s">
        <v>579</v>
      </c>
      <c r="Y28" s="79"/>
      <c r="Z28" s="79"/>
      <c r="AA28" s="85" t="s">
        <v>663</v>
      </c>
      <c r="AB28" s="79"/>
      <c r="AC28" s="79" t="b">
        <v>0</v>
      </c>
      <c r="AD28" s="79">
        <v>0</v>
      </c>
      <c r="AE28" s="85" t="s">
        <v>727</v>
      </c>
      <c r="AF28" s="79" t="b">
        <v>0</v>
      </c>
      <c r="AG28" s="79" t="s">
        <v>733</v>
      </c>
      <c r="AH28" s="79"/>
      <c r="AI28" s="85" t="s">
        <v>727</v>
      </c>
      <c r="AJ28" s="79" t="b">
        <v>0</v>
      </c>
      <c r="AK28" s="79">
        <v>0</v>
      </c>
      <c r="AL28" s="85" t="s">
        <v>727</v>
      </c>
      <c r="AM28" s="79" t="s">
        <v>740</v>
      </c>
      <c r="AN28" s="79" t="b">
        <v>0</v>
      </c>
      <c r="AO28" s="85" t="s">
        <v>663</v>
      </c>
      <c r="AP28" s="79" t="s">
        <v>176</v>
      </c>
      <c r="AQ28" s="79">
        <v>0</v>
      </c>
      <c r="AR28" s="79">
        <v>0</v>
      </c>
      <c r="AS28" s="79"/>
      <c r="AT28" s="79"/>
      <c r="AU28" s="79"/>
      <c r="AV28" s="79"/>
      <c r="AW28" s="79"/>
      <c r="AX28" s="79"/>
      <c r="AY28" s="79"/>
      <c r="AZ28" s="79"/>
      <c r="BA28">
        <v>1</v>
      </c>
      <c r="BB28" s="78" t="str">
        <f>REPLACE(INDEX(GroupVertices[Group],MATCH(Edges24[[#This Row],[Vertex 1]],GroupVertices[Vertex],0)),1,1,"")</f>
        <v>18</v>
      </c>
      <c r="BC28" s="78" t="str">
        <f>REPLACE(INDEX(GroupVertices[Group],MATCH(Edges24[[#This Row],[Vertex 2]],GroupVertices[Vertex],0)),1,1,"")</f>
        <v>18</v>
      </c>
      <c r="BD28" s="48">
        <v>0</v>
      </c>
      <c r="BE28" s="49">
        <v>0</v>
      </c>
      <c r="BF28" s="48">
        <v>0</v>
      </c>
      <c r="BG28" s="49">
        <v>0</v>
      </c>
      <c r="BH28" s="48">
        <v>0</v>
      </c>
      <c r="BI28" s="49">
        <v>0</v>
      </c>
      <c r="BJ28" s="48">
        <v>16</v>
      </c>
      <c r="BK28" s="49">
        <v>100</v>
      </c>
      <c r="BL28" s="48">
        <v>16</v>
      </c>
    </row>
    <row r="29" spans="1:64" ht="15">
      <c r="A29" s="64" t="s">
        <v>237</v>
      </c>
      <c r="B29" s="64" t="s">
        <v>236</v>
      </c>
      <c r="C29" s="65"/>
      <c r="D29" s="66"/>
      <c r="E29" s="67"/>
      <c r="F29" s="68"/>
      <c r="G29" s="65"/>
      <c r="H29" s="69"/>
      <c r="I29" s="70"/>
      <c r="J29" s="70"/>
      <c r="K29" s="34" t="s">
        <v>65</v>
      </c>
      <c r="L29" s="77">
        <v>41</v>
      </c>
      <c r="M29" s="77"/>
      <c r="N29" s="72"/>
      <c r="O29" s="79" t="s">
        <v>314</v>
      </c>
      <c r="P29" s="81">
        <v>43623.46902777778</v>
      </c>
      <c r="Q29" s="79" t="s">
        <v>338</v>
      </c>
      <c r="R29" s="82" t="s">
        <v>394</v>
      </c>
      <c r="S29" s="79" t="s">
        <v>410</v>
      </c>
      <c r="T29" s="79" t="s">
        <v>442</v>
      </c>
      <c r="U29" s="79"/>
      <c r="V29" s="82" t="s">
        <v>526</v>
      </c>
      <c r="W29" s="81">
        <v>43623.46902777778</v>
      </c>
      <c r="X29" s="82" t="s">
        <v>580</v>
      </c>
      <c r="Y29" s="79"/>
      <c r="Z29" s="79"/>
      <c r="AA29" s="85" t="s">
        <v>664</v>
      </c>
      <c r="AB29" s="79"/>
      <c r="AC29" s="79" t="b">
        <v>0</v>
      </c>
      <c r="AD29" s="79">
        <v>1</v>
      </c>
      <c r="AE29" s="85" t="s">
        <v>727</v>
      </c>
      <c r="AF29" s="79" t="b">
        <v>0</v>
      </c>
      <c r="AG29" s="79" t="s">
        <v>733</v>
      </c>
      <c r="AH29" s="79"/>
      <c r="AI29" s="85" t="s">
        <v>727</v>
      </c>
      <c r="AJ29" s="79" t="b">
        <v>0</v>
      </c>
      <c r="AK29" s="79">
        <v>0</v>
      </c>
      <c r="AL29" s="85" t="s">
        <v>727</v>
      </c>
      <c r="AM29" s="79" t="s">
        <v>740</v>
      </c>
      <c r="AN29" s="79" t="b">
        <v>0</v>
      </c>
      <c r="AO29" s="85" t="s">
        <v>664</v>
      </c>
      <c r="AP29" s="79" t="s">
        <v>176</v>
      </c>
      <c r="AQ29" s="79">
        <v>0</v>
      </c>
      <c r="AR29" s="79">
        <v>0</v>
      </c>
      <c r="AS29" s="79"/>
      <c r="AT29" s="79"/>
      <c r="AU29" s="79"/>
      <c r="AV29" s="79"/>
      <c r="AW29" s="79"/>
      <c r="AX29" s="79"/>
      <c r="AY29" s="79"/>
      <c r="AZ29" s="79"/>
      <c r="BA29">
        <v>1</v>
      </c>
      <c r="BB29" s="78" t="str">
        <f>REPLACE(INDEX(GroupVertices[Group],MATCH(Edges24[[#This Row],[Vertex 1]],GroupVertices[Vertex],0)),1,1,"")</f>
        <v>18</v>
      </c>
      <c r="BC29" s="78" t="str">
        <f>REPLACE(INDEX(GroupVertices[Group],MATCH(Edges24[[#This Row],[Vertex 2]],GroupVertices[Vertex],0)),1,1,"")</f>
        <v>18</v>
      </c>
      <c r="BD29" s="48">
        <v>0</v>
      </c>
      <c r="BE29" s="49">
        <v>0</v>
      </c>
      <c r="BF29" s="48">
        <v>0</v>
      </c>
      <c r="BG29" s="49">
        <v>0</v>
      </c>
      <c r="BH29" s="48">
        <v>0</v>
      </c>
      <c r="BI29" s="49">
        <v>0</v>
      </c>
      <c r="BJ29" s="48">
        <v>29</v>
      </c>
      <c r="BK29" s="49">
        <v>100</v>
      </c>
      <c r="BL29" s="48">
        <v>29</v>
      </c>
    </row>
    <row r="30" spans="1:64" ht="15">
      <c r="A30" s="64" t="s">
        <v>238</v>
      </c>
      <c r="B30" s="64" t="s">
        <v>299</v>
      </c>
      <c r="C30" s="65"/>
      <c r="D30" s="66"/>
      <c r="E30" s="67"/>
      <c r="F30" s="68"/>
      <c r="G30" s="65"/>
      <c r="H30" s="69"/>
      <c r="I30" s="70"/>
      <c r="J30" s="70"/>
      <c r="K30" s="34" t="s">
        <v>65</v>
      </c>
      <c r="L30" s="77">
        <v>42</v>
      </c>
      <c r="M30" s="77"/>
      <c r="N30" s="72"/>
      <c r="O30" s="79" t="s">
        <v>314</v>
      </c>
      <c r="P30" s="81">
        <v>43623.52638888889</v>
      </c>
      <c r="Q30" s="79" t="s">
        <v>339</v>
      </c>
      <c r="R30" s="79"/>
      <c r="S30" s="79"/>
      <c r="T30" s="79" t="s">
        <v>443</v>
      </c>
      <c r="U30" s="79"/>
      <c r="V30" s="82" t="s">
        <v>527</v>
      </c>
      <c r="W30" s="81">
        <v>43623.52638888889</v>
      </c>
      <c r="X30" s="82" t="s">
        <v>581</v>
      </c>
      <c r="Y30" s="79"/>
      <c r="Z30" s="79"/>
      <c r="AA30" s="85" t="s">
        <v>665</v>
      </c>
      <c r="AB30" s="79"/>
      <c r="AC30" s="79" t="b">
        <v>0</v>
      </c>
      <c r="AD30" s="79">
        <v>0</v>
      </c>
      <c r="AE30" s="85" t="s">
        <v>727</v>
      </c>
      <c r="AF30" s="79" t="b">
        <v>0</v>
      </c>
      <c r="AG30" s="79" t="s">
        <v>734</v>
      </c>
      <c r="AH30" s="79"/>
      <c r="AI30" s="85" t="s">
        <v>727</v>
      </c>
      <c r="AJ30" s="79" t="b">
        <v>0</v>
      </c>
      <c r="AK30" s="79">
        <v>3</v>
      </c>
      <c r="AL30" s="85" t="s">
        <v>679</v>
      </c>
      <c r="AM30" s="79" t="s">
        <v>743</v>
      </c>
      <c r="AN30" s="79" t="b">
        <v>0</v>
      </c>
      <c r="AO30" s="85" t="s">
        <v>679</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239</v>
      </c>
      <c r="B31" s="64" t="s">
        <v>300</v>
      </c>
      <c r="C31" s="65"/>
      <c r="D31" s="66"/>
      <c r="E31" s="67"/>
      <c r="F31" s="68"/>
      <c r="G31" s="65"/>
      <c r="H31" s="69"/>
      <c r="I31" s="70"/>
      <c r="J31" s="70"/>
      <c r="K31" s="34" t="s">
        <v>65</v>
      </c>
      <c r="L31" s="77">
        <v>44</v>
      </c>
      <c r="M31" s="77"/>
      <c r="N31" s="72"/>
      <c r="O31" s="79" t="s">
        <v>314</v>
      </c>
      <c r="P31" s="81">
        <v>43622.667233796295</v>
      </c>
      <c r="Q31" s="79" t="s">
        <v>340</v>
      </c>
      <c r="R31" s="79"/>
      <c r="S31" s="79"/>
      <c r="T31" s="79" t="s">
        <v>444</v>
      </c>
      <c r="U31" s="82" t="s">
        <v>483</v>
      </c>
      <c r="V31" s="82" t="s">
        <v>483</v>
      </c>
      <c r="W31" s="81">
        <v>43622.667233796295</v>
      </c>
      <c r="X31" s="82" t="s">
        <v>582</v>
      </c>
      <c r="Y31" s="79"/>
      <c r="Z31" s="79"/>
      <c r="AA31" s="85" t="s">
        <v>666</v>
      </c>
      <c r="AB31" s="79"/>
      <c r="AC31" s="79" t="b">
        <v>0</v>
      </c>
      <c r="AD31" s="79">
        <v>6</v>
      </c>
      <c r="AE31" s="85" t="s">
        <v>727</v>
      </c>
      <c r="AF31" s="79" t="b">
        <v>0</v>
      </c>
      <c r="AG31" s="79" t="s">
        <v>734</v>
      </c>
      <c r="AH31" s="79"/>
      <c r="AI31" s="85" t="s">
        <v>727</v>
      </c>
      <c r="AJ31" s="79" t="b">
        <v>0</v>
      </c>
      <c r="AK31" s="79">
        <v>1</v>
      </c>
      <c r="AL31" s="85" t="s">
        <v>727</v>
      </c>
      <c r="AM31" s="79" t="s">
        <v>741</v>
      </c>
      <c r="AN31" s="79" t="b">
        <v>0</v>
      </c>
      <c r="AO31" s="85" t="s">
        <v>666</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24</v>
      </c>
      <c r="BK31" s="49">
        <v>100</v>
      </c>
      <c r="BL31" s="48">
        <v>24</v>
      </c>
    </row>
    <row r="32" spans="1:64" ht="15">
      <c r="A32" s="64" t="s">
        <v>240</v>
      </c>
      <c r="B32" s="64" t="s">
        <v>299</v>
      </c>
      <c r="C32" s="65"/>
      <c r="D32" s="66"/>
      <c r="E32" s="67"/>
      <c r="F32" s="68"/>
      <c r="G32" s="65"/>
      <c r="H32" s="69"/>
      <c r="I32" s="70"/>
      <c r="J32" s="70"/>
      <c r="K32" s="34" t="s">
        <v>65</v>
      </c>
      <c r="L32" s="77">
        <v>45</v>
      </c>
      <c r="M32" s="77"/>
      <c r="N32" s="72"/>
      <c r="O32" s="79" t="s">
        <v>314</v>
      </c>
      <c r="P32" s="81">
        <v>43623.57608796296</v>
      </c>
      <c r="Q32" s="79" t="s">
        <v>339</v>
      </c>
      <c r="R32" s="79"/>
      <c r="S32" s="79"/>
      <c r="T32" s="79" t="s">
        <v>443</v>
      </c>
      <c r="U32" s="79"/>
      <c r="V32" s="82" t="s">
        <v>528</v>
      </c>
      <c r="W32" s="81">
        <v>43623.57608796296</v>
      </c>
      <c r="X32" s="82" t="s">
        <v>583</v>
      </c>
      <c r="Y32" s="79"/>
      <c r="Z32" s="79"/>
      <c r="AA32" s="85" t="s">
        <v>667</v>
      </c>
      <c r="AB32" s="79"/>
      <c r="AC32" s="79" t="b">
        <v>0</v>
      </c>
      <c r="AD32" s="79">
        <v>0</v>
      </c>
      <c r="AE32" s="85" t="s">
        <v>727</v>
      </c>
      <c r="AF32" s="79" t="b">
        <v>0</v>
      </c>
      <c r="AG32" s="79" t="s">
        <v>734</v>
      </c>
      <c r="AH32" s="79"/>
      <c r="AI32" s="85" t="s">
        <v>727</v>
      </c>
      <c r="AJ32" s="79" t="b">
        <v>0</v>
      </c>
      <c r="AK32" s="79">
        <v>3</v>
      </c>
      <c r="AL32" s="85" t="s">
        <v>679</v>
      </c>
      <c r="AM32" s="79" t="s">
        <v>741</v>
      </c>
      <c r="AN32" s="79" t="b">
        <v>0</v>
      </c>
      <c r="AO32" s="85" t="s">
        <v>679</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241</v>
      </c>
      <c r="B33" s="64" t="s">
        <v>241</v>
      </c>
      <c r="C33" s="65"/>
      <c r="D33" s="66"/>
      <c r="E33" s="67"/>
      <c r="F33" s="68"/>
      <c r="G33" s="65"/>
      <c r="H33" s="69"/>
      <c r="I33" s="70"/>
      <c r="J33" s="70"/>
      <c r="K33" s="34" t="s">
        <v>65</v>
      </c>
      <c r="L33" s="77">
        <v>47</v>
      </c>
      <c r="M33" s="77"/>
      <c r="N33" s="72"/>
      <c r="O33" s="79" t="s">
        <v>176</v>
      </c>
      <c r="P33" s="81">
        <v>43623.61292824074</v>
      </c>
      <c r="Q33" s="79" t="s">
        <v>341</v>
      </c>
      <c r="R33" s="79"/>
      <c r="S33" s="79"/>
      <c r="T33" s="79" t="s">
        <v>445</v>
      </c>
      <c r="U33" s="82" t="s">
        <v>484</v>
      </c>
      <c r="V33" s="82" t="s">
        <v>484</v>
      </c>
      <c r="W33" s="81">
        <v>43623.61292824074</v>
      </c>
      <c r="X33" s="82" t="s">
        <v>584</v>
      </c>
      <c r="Y33" s="79"/>
      <c r="Z33" s="79"/>
      <c r="AA33" s="85" t="s">
        <v>668</v>
      </c>
      <c r="AB33" s="79"/>
      <c r="AC33" s="79" t="b">
        <v>0</v>
      </c>
      <c r="AD33" s="79">
        <v>0</v>
      </c>
      <c r="AE33" s="85" t="s">
        <v>727</v>
      </c>
      <c r="AF33" s="79" t="b">
        <v>0</v>
      </c>
      <c r="AG33" s="79" t="s">
        <v>732</v>
      </c>
      <c r="AH33" s="79"/>
      <c r="AI33" s="85" t="s">
        <v>727</v>
      </c>
      <c r="AJ33" s="79" t="b">
        <v>0</v>
      </c>
      <c r="AK33" s="79">
        <v>0</v>
      </c>
      <c r="AL33" s="85" t="s">
        <v>727</v>
      </c>
      <c r="AM33" s="79" t="s">
        <v>747</v>
      </c>
      <c r="AN33" s="79" t="b">
        <v>0</v>
      </c>
      <c r="AO33" s="85" t="s">
        <v>668</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11.11111111111111</v>
      </c>
      <c r="BF33" s="48">
        <v>2</v>
      </c>
      <c r="BG33" s="49">
        <v>11.11111111111111</v>
      </c>
      <c r="BH33" s="48">
        <v>0</v>
      </c>
      <c r="BI33" s="49">
        <v>0</v>
      </c>
      <c r="BJ33" s="48">
        <v>14</v>
      </c>
      <c r="BK33" s="49">
        <v>77.77777777777777</v>
      </c>
      <c r="BL33" s="48">
        <v>18</v>
      </c>
    </row>
    <row r="34" spans="1:64" ht="15">
      <c r="A34" s="64" t="s">
        <v>242</v>
      </c>
      <c r="B34" s="64" t="s">
        <v>299</v>
      </c>
      <c r="C34" s="65"/>
      <c r="D34" s="66"/>
      <c r="E34" s="67"/>
      <c r="F34" s="68"/>
      <c r="G34" s="65"/>
      <c r="H34" s="69"/>
      <c r="I34" s="70"/>
      <c r="J34" s="70"/>
      <c r="K34" s="34" t="s">
        <v>65</v>
      </c>
      <c r="L34" s="77">
        <v>48</v>
      </c>
      <c r="M34" s="77"/>
      <c r="N34" s="72"/>
      <c r="O34" s="79" t="s">
        <v>314</v>
      </c>
      <c r="P34" s="81">
        <v>43623.7319212963</v>
      </c>
      <c r="Q34" s="79" t="s">
        <v>339</v>
      </c>
      <c r="R34" s="79"/>
      <c r="S34" s="79"/>
      <c r="T34" s="79" t="s">
        <v>443</v>
      </c>
      <c r="U34" s="79"/>
      <c r="V34" s="82" t="s">
        <v>529</v>
      </c>
      <c r="W34" s="81">
        <v>43623.7319212963</v>
      </c>
      <c r="X34" s="82" t="s">
        <v>585</v>
      </c>
      <c r="Y34" s="79"/>
      <c r="Z34" s="79"/>
      <c r="AA34" s="85" t="s">
        <v>669</v>
      </c>
      <c r="AB34" s="79"/>
      <c r="AC34" s="79" t="b">
        <v>0</v>
      </c>
      <c r="AD34" s="79">
        <v>0</v>
      </c>
      <c r="AE34" s="85" t="s">
        <v>727</v>
      </c>
      <c r="AF34" s="79" t="b">
        <v>0</v>
      </c>
      <c r="AG34" s="79" t="s">
        <v>734</v>
      </c>
      <c r="AH34" s="79"/>
      <c r="AI34" s="85" t="s">
        <v>727</v>
      </c>
      <c r="AJ34" s="79" t="b">
        <v>0</v>
      </c>
      <c r="AK34" s="79">
        <v>3</v>
      </c>
      <c r="AL34" s="85" t="s">
        <v>679</v>
      </c>
      <c r="AM34" s="79" t="s">
        <v>741</v>
      </c>
      <c r="AN34" s="79" t="b">
        <v>0</v>
      </c>
      <c r="AO34" s="85" t="s">
        <v>679</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243</v>
      </c>
      <c r="B35" s="64" t="s">
        <v>301</v>
      </c>
      <c r="C35" s="65"/>
      <c r="D35" s="66"/>
      <c r="E35" s="67"/>
      <c r="F35" s="68"/>
      <c r="G35" s="65"/>
      <c r="H35" s="69"/>
      <c r="I35" s="70"/>
      <c r="J35" s="70"/>
      <c r="K35" s="34" t="s">
        <v>65</v>
      </c>
      <c r="L35" s="77">
        <v>50</v>
      </c>
      <c r="M35" s="77"/>
      <c r="N35" s="72"/>
      <c r="O35" s="79" t="s">
        <v>314</v>
      </c>
      <c r="P35" s="81">
        <v>43623.743425925924</v>
      </c>
      <c r="Q35" s="79" t="s">
        <v>342</v>
      </c>
      <c r="R35" s="79"/>
      <c r="S35" s="79"/>
      <c r="T35" s="79" t="s">
        <v>446</v>
      </c>
      <c r="U35" s="79"/>
      <c r="V35" s="82" t="s">
        <v>530</v>
      </c>
      <c r="W35" s="81">
        <v>43623.743425925924</v>
      </c>
      <c r="X35" s="82" t="s">
        <v>586</v>
      </c>
      <c r="Y35" s="79"/>
      <c r="Z35" s="79"/>
      <c r="AA35" s="85" t="s">
        <v>670</v>
      </c>
      <c r="AB35" s="79"/>
      <c r="AC35" s="79" t="b">
        <v>0</v>
      </c>
      <c r="AD35" s="79">
        <v>0</v>
      </c>
      <c r="AE35" s="85" t="s">
        <v>727</v>
      </c>
      <c r="AF35" s="79" t="b">
        <v>0</v>
      </c>
      <c r="AG35" s="79" t="s">
        <v>734</v>
      </c>
      <c r="AH35" s="79"/>
      <c r="AI35" s="85" t="s">
        <v>727</v>
      </c>
      <c r="AJ35" s="79" t="b">
        <v>0</v>
      </c>
      <c r="AK35" s="79">
        <v>1</v>
      </c>
      <c r="AL35" s="85" t="s">
        <v>676</v>
      </c>
      <c r="AM35" s="79" t="s">
        <v>743</v>
      </c>
      <c r="AN35" s="79" t="b">
        <v>0</v>
      </c>
      <c r="AO35" s="85" t="s">
        <v>676</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0</v>
      </c>
      <c r="BG35" s="49">
        <v>0</v>
      </c>
      <c r="BH35" s="48">
        <v>0</v>
      </c>
      <c r="BI35" s="49">
        <v>0</v>
      </c>
      <c r="BJ35" s="48">
        <v>21</v>
      </c>
      <c r="BK35" s="49">
        <v>100</v>
      </c>
      <c r="BL35" s="48">
        <v>21</v>
      </c>
    </row>
    <row r="36" spans="1:64" ht="15">
      <c r="A36" s="64" t="s">
        <v>244</v>
      </c>
      <c r="B36" s="64" t="s">
        <v>244</v>
      </c>
      <c r="C36" s="65"/>
      <c r="D36" s="66"/>
      <c r="E36" s="67"/>
      <c r="F36" s="68"/>
      <c r="G36" s="65"/>
      <c r="H36" s="69"/>
      <c r="I36" s="70"/>
      <c r="J36" s="70"/>
      <c r="K36" s="34" t="s">
        <v>65</v>
      </c>
      <c r="L36" s="77">
        <v>52</v>
      </c>
      <c r="M36" s="77"/>
      <c r="N36" s="72"/>
      <c r="O36" s="79" t="s">
        <v>176</v>
      </c>
      <c r="P36" s="81">
        <v>43623.877974537034</v>
      </c>
      <c r="Q36" s="79" t="s">
        <v>343</v>
      </c>
      <c r="R36" s="82" t="s">
        <v>395</v>
      </c>
      <c r="S36" s="79" t="s">
        <v>417</v>
      </c>
      <c r="T36" s="79" t="s">
        <v>447</v>
      </c>
      <c r="U36" s="79"/>
      <c r="V36" s="82" t="s">
        <v>531</v>
      </c>
      <c r="W36" s="81">
        <v>43623.877974537034</v>
      </c>
      <c r="X36" s="82" t="s">
        <v>587</v>
      </c>
      <c r="Y36" s="79"/>
      <c r="Z36" s="79"/>
      <c r="AA36" s="85" t="s">
        <v>671</v>
      </c>
      <c r="AB36" s="79"/>
      <c r="AC36" s="79" t="b">
        <v>0</v>
      </c>
      <c r="AD36" s="79">
        <v>0</v>
      </c>
      <c r="AE36" s="85" t="s">
        <v>727</v>
      </c>
      <c r="AF36" s="79" t="b">
        <v>0</v>
      </c>
      <c r="AG36" s="79" t="s">
        <v>732</v>
      </c>
      <c r="AH36" s="79"/>
      <c r="AI36" s="85" t="s">
        <v>727</v>
      </c>
      <c r="AJ36" s="79" t="b">
        <v>0</v>
      </c>
      <c r="AK36" s="79">
        <v>0</v>
      </c>
      <c r="AL36" s="85" t="s">
        <v>727</v>
      </c>
      <c r="AM36" s="79" t="s">
        <v>740</v>
      </c>
      <c r="AN36" s="79" t="b">
        <v>0</v>
      </c>
      <c r="AO36" s="85" t="s">
        <v>671</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26</v>
      </c>
      <c r="BK36" s="49">
        <v>100</v>
      </c>
      <c r="BL36" s="48">
        <v>26</v>
      </c>
    </row>
    <row r="37" spans="1:64" ht="15">
      <c r="A37" s="64" t="s">
        <v>245</v>
      </c>
      <c r="B37" s="64" t="s">
        <v>245</v>
      </c>
      <c r="C37" s="65"/>
      <c r="D37" s="66"/>
      <c r="E37" s="67"/>
      <c r="F37" s="68"/>
      <c r="G37" s="65"/>
      <c r="H37" s="69"/>
      <c r="I37" s="70"/>
      <c r="J37" s="70"/>
      <c r="K37" s="34" t="s">
        <v>65</v>
      </c>
      <c r="L37" s="77">
        <v>53</v>
      </c>
      <c r="M37" s="77"/>
      <c r="N37" s="72"/>
      <c r="O37" s="79" t="s">
        <v>176</v>
      </c>
      <c r="P37" s="81">
        <v>43624.11369212963</v>
      </c>
      <c r="Q37" s="79" t="s">
        <v>344</v>
      </c>
      <c r="R37" s="79"/>
      <c r="S37" s="79"/>
      <c r="T37" s="79" t="s">
        <v>448</v>
      </c>
      <c r="U37" s="82" t="s">
        <v>485</v>
      </c>
      <c r="V37" s="82" t="s">
        <v>485</v>
      </c>
      <c r="W37" s="81">
        <v>43624.11369212963</v>
      </c>
      <c r="X37" s="82" t="s">
        <v>588</v>
      </c>
      <c r="Y37" s="79"/>
      <c r="Z37" s="79"/>
      <c r="AA37" s="85" t="s">
        <v>672</v>
      </c>
      <c r="AB37" s="79"/>
      <c r="AC37" s="79" t="b">
        <v>0</v>
      </c>
      <c r="AD37" s="79">
        <v>0</v>
      </c>
      <c r="AE37" s="85" t="s">
        <v>727</v>
      </c>
      <c r="AF37" s="79" t="b">
        <v>0</v>
      </c>
      <c r="AG37" s="79" t="s">
        <v>735</v>
      </c>
      <c r="AH37" s="79"/>
      <c r="AI37" s="85" t="s">
        <v>727</v>
      </c>
      <c r="AJ37" s="79" t="b">
        <v>0</v>
      </c>
      <c r="AK37" s="79">
        <v>0</v>
      </c>
      <c r="AL37" s="85" t="s">
        <v>727</v>
      </c>
      <c r="AM37" s="79" t="s">
        <v>743</v>
      </c>
      <c r="AN37" s="79" t="b">
        <v>0</v>
      </c>
      <c r="AO37" s="85" t="s">
        <v>672</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21</v>
      </c>
      <c r="BK37" s="49">
        <v>100</v>
      </c>
      <c r="BL37" s="48">
        <v>21</v>
      </c>
    </row>
    <row r="38" spans="1:64" ht="15">
      <c r="A38" s="64" t="s">
        <v>246</v>
      </c>
      <c r="B38" s="64" t="s">
        <v>246</v>
      </c>
      <c r="C38" s="65"/>
      <c r="D38" s="66"/>
      <c r="E38" s="67"/>
      <c r="F38" s="68"/>
      <c r="G38" s="65"/>
      <c r="H38" s="69"/>
      <c r="I38" s="70"/>
      <c r="J38" s="70"/>
      <c r="K38" s="34" t="s">
        <v>65</v>
      </c>
      <c r="L38" s="77">
        <v>54</v>
      </c>
      <c r="M38" s="77"/>
      <c r="N38" s="72"/>
      <c r="O38" s="79" t="s">
        <v>176</v>
      </c>
      <c r="P38" s="81">
        <v>43624.874606481484</v>
      </c>
      <c r="Q38" s="79" t="s">
        <v>345</v>
      </c>
      <c r="R38" s="82" t="s">
        <v>396</v>
      </c>
      <c r="S38" s="79" t="s">
        <v>418</v>
      </c>
      <c r="T38" s="79" t="s">
        <v>449</v>
      </c>
      <c r="U38" s="79"/>
      <c r="V38" s="82" t="s">
        <v>532</v>
      </c>
      <c r="W38" s="81">
        <v>43624.874606481484</v>
      </c>
      <c r="X38" s="82" t="s">
        <v>589</v>
      </c>
      <c r="Y38" s="79"/>
      <c r="Z38" s="79"/>
      <c r="AA38" s="85" t="s">
        <v>673</v>
      </c>
      <c r="AB38" s="79"/>
      <c r="AC38" s="79" t="b">
        <v>0</v>
      </c>
      <c r="AD38" s="79">
        <v>0</v>
      </c>
      <c r="AE38" s="85" t="s">
        <v>727</v>
      </c>
      <c r="AF38" s="79" t="b">
        <v>0</v>
      </c>
      <c r="AG38" s="79" t="s">
        <v>732</v>
      </c>
      <c r="AH38" s="79"/>
      <c r="AI38" s="85" t="s">
        <v>727</v>
      </c>
      <c r="AJ38" s="79" t="b">
        <v>0</v>
      </c>
      <c r="AK38" s="79">
        <v>0</v>
      </c>
      <c r="AL38" s="85" t="s">
        <v>727</v>
      </c>
      <c r="AM38" s="79" t="s">
        <v>748</v>
      </c>
      <c r="AN38" s="79" t="b">
        <v>0</v>
      </c>
      <c r="AO38" s="85" t="s">
        <v>673</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2</v>
      </c>
      <c r="BG38" s="49">
        <v>13.333333333333334</v>
      </c>
      <c r="BH38" s="48">
        <v>0</v>
      </c>
      <c r="BI38" s="49">
        <v>0</v>
      </c>
      <c r="BJ38" s="48">
        <v>13</v>
      </c>
      <c r="BK38" s="49">
        <v>86.66666666666667</v>
      </c>
      <c r="BL38" s="48">
        <v>15</v>
      </c>
    </row>
    <row r="39" spans="1:64" ht="15">
      <c r="A39" s="64" t="s">
        <v>247</v>
      </c>
      <c r="B39" s="64" t="s">
        <v>247</v>
      </c>
      <c r="C39" s="65"/>
      <c r="D39" s="66"/>
      <c r="E39" s="67"/>
      <c r="F39" s="68"/>
      <c r="G39" s="65"/>
      <c r="H39" s="69"/>
      <c r="I39" s="70"/>
      <c r="J39" s="70"/>
      <c r="K39" s="34" t="s">
        <v>65</v>
      </c>
      <c r="L39" s="77">
        <v>55</v>
      </c>
      <c r="M39" s="77"/>
      <c r="N39" s="72"/>
      <c r="O39" s="79" t="s">
        <v>176</v>
      </c>
      <c r="P39" s="81">
        <v>43624.95863425926</v>
      </c>
      <c r="Q39" s="79" t="s">
        <v>346</v>
      </c>
      <c r="R39" s="82" t="s">
        <v>397</v>
      </c>
      <c r="S39" s="79" t="s">
        <v>419</v>
      </c>
      <c r="T39" s="79" t="s">
        <v>450</v>
      </c>
      <c r="U39" s="82" t="s">
        <v>486</v>
      </c>
      <c r="V39" s="82" t="s">
        <v>486</v>
      </c>
      <c r="W39" s="81">
        <v>43624.95863425926</v>
      </c>
      <c r="X39" s="82" t="s">
        <v>590</v>
      </c>
      <c r="Y39" s="79"/>
      <c r="Z39" s="79"/>
      <c r="AA39" s="85" t="s">
        <v>674</v>
      </c>
      <c r="AB39" s="79"/>
      <c r="AC39" s="79" t="b">
        <v>0</v>
      </c>
      <c r="AD39" s="79">
        <v>1</v>
      </c>
      <c r="AE39" s="85" t="s">
        <v>727</v>
      </c>
      <c r="AF39" s="79" t="b">
        <v>0</v>
      </c>
      <c r="AG39" s="79" t="s">
        <v>732</v>
      </c>
      <c r="AH39" s="79"/>
      <c r="AI39" s="85" t="s">
        <v>727</v>
      </c>
      <c r="AJ39" s="79" t="b">
        <v>0</v>
      </c>
      <c r="AK39" s="79">
        <v>0</v>
      </c>
      <c r="AL39" s="85" t="s">
        <v>727</v>
      </c>
      <c r="AM39" s="79" t="s">
        <v>741</v>
      </c>
      <c r="AN39" s="79" t="b">
        <v>0</v>
      </c>
      <c r="AO39" s="85" t="s">
        <v>674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20</v>
      </c>
      <c r="BK39" s="49">
        <v>100</v>
      </c>
      <c r="BL39" s="48">
        <v>20</v>
      </c>
    </row>
    <row r="40" spans="1:64" ht="15">
      <c r="A40" s="64" t="s">
        <v>248</v>
      </c>
      <c r="B40" s="64" t="s">
        <v>299</v>
      </c>
      <c r="C40" s="65"/>
      <c r="D40" s="66"/>
      <c r="E40" s="67"/>
      <c r="F40" s="68"/>
      <c r="G40" s="65"/>
      <c r="H40" s="69"/>
      <c r="I40" s="70"/>
      <c r="J40" s="70"/>
      <c r="K40" s="34" t="s">
        <v>65</v>
      </c>
      <c r="L40" s="77">
        <v>56</v>
      </c>
      <c r="M40" s="77"/>
      <c r="N40" s="72"/>
      <c r="O40" s="79" t="s">
        <v>314</v>
      </c>
      <c r="P40" s="81">
        <v>43625.411412037036</v>
      </c>
      <c r="Q40" s="79" t="s">
        <v>339</v>
      </c>
      <c r="R40" s="79"/>
      <c r="S40" s="79"/>
      <c r="T40" s="79" t="s">
        <v>443</v>
      </c>
      <c r="U40" s="79"/>
      <c r="V40" s="82" t="s">
        <v>533</v>
      </c>
      <c r="W40" s="81">
        <v>43625.411412037036</v>
      </c>
      <c r="X40" s="82" t="s">
        <v>591</v>
      </c>
      <c r="Y40" s="79"/>
      <c r="Z40" s="79"/>
      <c r="AA40" s="85" t="s">
        <v>675</v>
      </c>
      <c r="AB40" s="79"/>
      <c r="AC40" s="79" t="b">
        <v>0</v>
      </c>
      <c r="AD40" s="79">
        <v>0</v>
      </c>
      <c r="AE40" s="85" t="s">
        <v>727</v>
      </c>
      <c r="AF40" s="79" t="b">
        <v>0</v>
      </c>
      <c r="AG40" s="79" t="s">
        <v>734</v>
      </c>
      <c r="AH40" s="79"/>
      <c r="AI40" s="85" t="s">
        <v>727</v>
      </c>
      <c r="AJ40" s="79" t="b">
        <v>0</v>
      </c>
      <c r="AK40" s="79">
        <v>5</v>
      </c>
      <c r="AL40" s="85" t="s">
        <v>679</v>
      </c>
      <c r="AM40" s="79" t="s">
        <v>741</v>
      </c>
      <c r="AN40" s="79" t="b">
        <v>0</v>
      </c>
      <c r="AO40" s="85" t="s">
        <v>679</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239</v>
      </c>
      <c r="B41" s="64" t="s">
        <v>301</v>
      </c>
      <c r="C41" s="65"/>
      <c r="D41" s="66"/>
      <c r="E41" s="67"/>
      <c r="F41" s="68"/>
      <c r="G41" s="65"/>
      <c r="H41" s="69"/>
      <c r="I41" s="70"/>
      <c r="J41" s="70"/>
      <c r="K41" s="34" t="s">
        <v>65</v>
      </c>
      <c r="L41" s="77">
        <v>58</v>
      </c>
      <c r="M41" s="77"/>
      <c r="N41" s="72"/>
      <c r="O41" s="79" t="s">
        <v>314</v>
      </c>
      <c r="P41" s="81">
        <v>43623.5321875</v>
      </c>
      <c r="Q41" s="79" t="s">
        <v>347</v>
      </c>
      <c r="R41" s="79"/>
      <c r="S41" s="79"/>
      <c r="T41" s="79" t="s">
        <v>446</v>
      </c>
      <c r="U41" s="82" t="s">
        <v>487</v>
      </c>
      <c r="V41" s="82" t="s">
        <v>487</v>
      </c>
      <c r="W41" s="81">
        <v>43623.5321875</v>
      </c>
      <c r="X41" s="82" t="s">
        <v>592</v>
      </c>
      <c r="Y41" s="79"/>
      <c r="Z41" s="79"/>
      <c r="AA41" s="85" t="s">
        <v>676</v>
      </c>
      <c r="AB41" s="85" t="s">
        <v>724</v>
      </c>
      <c r="AC41" s="79" t="b">
        <v>0</v>
      </c>
      <c r="AD41" s="79">
        <v>10</v>
      </c>
      <c r="AE41" s="85" t="s">
        <v>729</v>
      </c>
      <c r="AF41" s="79" t="b">
        <v>0</v>
      </c>
      <c r="AG41" s="79" t="s">
        <v>734</v>
      </c>
      <c r="AH41" s="79"/>
      <c r="AI41" s="85" t="s">
        <v>727</v>
      </c>
      <c r="AJ41" s="79" t="b">
        <v>0</v>
      </c>
      <c r="AK41" s="79">
        <v>1</v>
      </c>
      <c r="AL41" s="85" t="s">
        <v>727</v>
      </c>
      <c r="AM41" s="79" t="s">
        <v>743</v>
      </c>
      <c r="AN41" s="79" t="b">
        <v>0</v>
      </c>
      <c r="AO41" s="85" t="s">
        <v>724</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v>0</v>
      </c>
      <c r="BE41" s="49">
        <v>0</v>
      </c>
      <c r="BF41" s="48">
        <v>0</v>
      </c>
      <c r="BG41" s="49">
        <v>0</v>
      </c>
      <c r="BH41" s="48">
        <v>0</v>
      </c>
      <c r="BI41" s="49">
        <v>0</v>
      </c>
      <c r="BJ41" s="48">
        <v>25</v>
      </c>
      <c r="BK41" s="49">
        <v>100</v>
      </c>
      <c r="BL41" s="48">
        <v>25</v>
      </c>
    </row>
    <row r="42" spans="1:64" ht="15">
      <c r="A42" s="64" t="s">
        <v>249</v>
      </c>
      <c r="B42" s="64" t="s">
        <v>301</v>
      </c>
      <c r="C42" s="65"/>
      <c r="D42" s="66"/>
      <c r="E42" s="67"/>
      <c r="F42" s="68"/>
      <c r="G42" s="65"/>
      <c r="H42" s="69"/>
      <c r="I42" s="70"/>
      <c r="J42" s="70"/>
      <c r="K42" s="34" t="s">
        <v>65</v>
      </c>
      <c r="L42" s="77">
        <v>59</v>
      </c>
      <c r="M42" s="77"/>
      <c r="N42" s="72"/>
      <c r="O42" s="79" t="s">
        <v>314</v>
      </c>
      <c r="P42" s="81">
        <v>43625.59951388889</v>
      </c>
      <c r="Q42" s="79" t="s">
        <v>342</v>
      </c>
      <c r="R42" s="79"/>
      <c r="S42" s="79"/>
      <c r="T42" s="79" t="s">
        <v>446</v>
      </c>
      <c r="U42" s="79"/>
      <c r="V42" s="82" t="s">
        <v>534</v>
      </c>
      <c r="W42" s="81">
        <v>43625.59951388889</v>
      </c>
      <c r="X42" s="82" t="s">
        <v>593</v>
      </c>
      <c r="Y42" s="79"/>
      <c r="Z42" s="79"/>
      <c r="AA42" s="85" t="s">
        <v>677</v>
      </c>
      <c r="AB42" s="79"/>
      <c r="AC42" s="79" t="b">
        <v>0</v>
      </c>
      <c r="AD42" s="79">
        <v>0</v>
      </c>
      <c r="AE42" s="85" t="s">
        <v>727</v>
      </c>
      <c r="AF42" s="79" t="b">
        <v>0</v>
      </c>
      <c r="AG42" s="79" t="s">
        <v>734</v>
      </c>
      <c r="AH42" s="79"/>
      <c r="AI42" s="85" t="s">
        <v>727</v>
      </c>
      <c r="AJ42" s="79" t="b">
        <v>0</v>
      </c>
      <c r="AK42" s="79">
        <v>2</v>
      </c>
      <c r="AL42" s="85" t="s">
        <v>676</v>
      </c>
      <c r="AM42" s="79" t="s">
        <v>741</v>
      </c>
      <c r="AN42" s="79" t="b">
        <v>0</v>
      </c>
      <c r="AO42" s="85" t="s">
        <v>676</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249</v>
      </c>
      <c r="B43" s="64" t="s">
        <v>299</v>
      </c>
      <c r="C43" s="65"/>
      <c r="D43" s="66"/>
      <c r="E43" s="67"/>
      <c r="F43" s="68"/>
      <c r="G43" s="65"/>
      <c r="H43" s="69"/>
      <c r="I43" s="70"/>
      <c r="J43" s="70"/>
      <c r="K43" s="34" t="s">
        <v>65</v>
      </c>
      <c r="L43" s="77">
        <v>60</v>
      </c>
      <c r="M43" s="77"/>
      <c r="N43" s="72"/>
      <c r="O43" s="79" t="s">
        <v>314</v>
      </c>
      <c r="P43" s="81">
        <v>43625.599386574075</v>
      </c>
      <c r="Q43" s="79" t="s">
        <v>339</v>
      </c>
      <c r="R43" s="79"/>
      <c r="S43" s="79"/>
      <c r="T43" s="79" t="s">
        <v>443</v>
      </c>
      <c r="U43" s="79"/>
      <c r="V43" s="82" t="s">
        <v>534</v>
      </c>
      <c r="W43" s="81">
        <v>43625.599386574075</v>
      </c>
      <c r="X43" s="82" t="s">
        <v>594</v>
      </c>
      <c r="Y43" s="79"/>
      <c r="Z43" s="79"/>
      <c r="AA43" s="85" t="s">
        <v>678</v>
      </c>
      <c r="AB43" s="79"/>
      <c r="AC43" s="79" t="b">
        <v>0</v>
      </c>
      <c r="AD43" s="79">
        <v>0</v>
      </c>
      <c r="AE43" s="85" t="s">
        <v>727</v>
      </c>
      <c r="AF43" s="79" t="b">
        <v>0</v>
      </c>
      <c r="AG43" s="79" t="s">
        <v>734</v>
      </c>
      <c r="AH43" s="79"/>
      <c r="AI43" s="85" t="s">
        <v>727</v>
      </c>
      <c r="AJ43" s="79" t="b">
        <v>0</v>
      </c>
      <c r="AK43" s="79">
        <v>5</v>
      </c>
      <c r="AL43" s="85" t="s">
        <v>679</v>
      </c>
      <c r="AM43" s="79" t="s">
        <v>741</v>
      </c>
      <c r="AN43" s="79" t="b">
        <v>0</v>
      </c>
      <c r="AO43" s="85" t="s">
        <v>679</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239</v>
      </c>
      <c r="B44" s="64" t="s">
        <v>299</v>
      </c>
      <c r="C44" s="65"/>
      <c r="D44" s="66"/>
      <c r="E44" s="67"/>
      <c r="F44" s="68"/>
      <c r="G44" s="65"/>
      <c r="H44" s="69"/>
      <c r="I44" s="70"/>
      <c r="J44" s="70"/>
      <c r="K44" s="34" t="s">
        <v>65</v>
      </c>
      <c r="L44" s="77">
        <v>63</v>
      </c>
      <c r="M44" s="77"/>
      <c r="N44" s="72"/>
      <c r="O44" s="79" t="s">
        <v>314</v>
      </c>
      <c r="P44" s="81">
        <v>43623.512557870374</v>
      </c>
      <c r="Q44" s="79" t="s">
        <v>348</v>
      </c>
      <c r="R44" s="79"/>
      <c r="S44" s="79"/>
      <c r="T44" s="79" t="s">
        <v>451</v>
      </c>
      <c r="U44" s="82" t="s">
        <v>488</v>
      </c>
      <c r="V44" s="82" t="s">
        <v>488</v>
      </c>
      <c r="W44" s="81">
        <v>43623.512557870374</v>
      </c>
      <c r="X44" s="82" t="s">
        <v>595</v>
      </c>
      <c r="Y44" s="79"/>
      <c r="Z44" s="79"/>
      <c r="AA44" s="85" t="s">
        <v>679</v>
      </c>
      <c r="AB44" s="79"/>
      <c r="AC44" s="79" t="b">
        <v>0</v>
      </c>
      <c r="AD44" s="79">
        <v>19</v>
      </c>
      <c r="AE44" s="85" t="s">
        <v>727</v>
      </c>
      <c r="AF44" s="79" t="b">
        <v>0</v>
      </c>
      <c r="AG44" s="79" t="s">
        <v>734</v>
      </c>
      <c r="AH44" s="79"/>
      <c r="AI44" s="85" t="s">
        <v>727</v>
      </c>
      <c r="AJ44" s="79" t="b">
        <v>0</v>
      </c>
      <c r="AK44" s="79">
        <v>3</v>
      </c>
      <c r="AL44" s="85" t="s">
        <v>727</v>
      </c>
      <c r="AM44" s="79" t="s">
        <v>743</v>
      </c>
      <c r="AN44" s="79" t="b">
        <v>0</v>
      </c>
      <c r="AO44" s="85" t="s">
        <v>679</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1</v>
      </c>
      <c r="BG44" s="49">
        <v>3.7037037037037037</v>
      </c>
      <c r="BH44" s="48">
        <v>0</v>
      </c>
      <c r="BI44" s="49">
        <v>0</v>
      </c>
      <c r="BJ44" s="48">
        <v>26</v>
      </c>
      <c r="BK44" s="49">
        <v>96.29629629629629</v>
      </c>
      <c r="BL44" s="48">
        <v>27</v>
      </c>
    </row>
    <row r="45" spans="1:64" ht="15">
      <c r="A45" s="64" t="s">
        <v>250</v>
      </c>
      <c r="B45" s="64" t="s">
        <v>299</v>
      </c>
      <c r="C45" s="65"/>
      <c r="D45" s="66"/>
      <c r="E45" s="67"/>
      <c r="F45" s="68"/>
      <c r="G45" s="65"/>
      <c r="H45" s="69"/>
      <c r="I45" s="70"/>
      <c r="J45" s="70"/>
      <c r="K45" s="34" t="s">
        <v>65</v>
      </c>
      <c r="L45" s="77">
        <v>64</v>
      </c>
      <c r="M45" s="77"/>
      <c r="N45" s="72"/>
      <c r="O45" s="79" t="s">
        <v>314</v>
      </c>
      <c r="P45" s="81">
        <v>43625.71826388889</v>
      </c>
      <c r="Q45" s="79" t="s">
        <v>339</v>
      </c>
      <c r="R45" s="79"/>
      <c r="S45" s="79"/>
      <c r="T45" s="79" t="s">
        <v>443</v>
      </c>
      <c r="U45" s="79"/>
      <c r="V45" s="82" t="s">
        <v>535</v>
      </c>
      <c r="W45" s="81">
        <v>43625.71826388889</v>
      </c>
      <c r="X45" s="82" t="s">
        <v>596</v>
      </c>
      <c r="Y45" s="79"/>
      <c r="Z45" s="79"/>
      <c r="AA45" s="85" t="s">
        <v>680</v>
      </c>
      <c r="AB45" s="79"/>
      <c r="AC45" s="79" t="b">
        <v>0</v>
      </c>
      <c r="AD45" s="79">
        <v>0</v>
      </c>
      <c r="AE45" s="85" t="s">
        <v>727</v>
      </c>
      <c r="AF45" s="79" t="b">
        <v>0</v>
      </c>
      <c r="AG45" s="79" t="s">
        <v>734</v>
      </c>
      <c r="AH45" s="79"/>
      <c r="AI45" s="85" t="s">
        <v>727</v>
      </c>
      <c r="AJ45" s="79" t="b">
        <v>0</v>
      </c>
      <c r="AK45" s="79">
        <v>6</v>
      </c>
      <c r="AL45" s="85" t="s">
        <v>679</v>
      </c>
      <c r="AM45" s="79" t="s">
        <v>743</v>
      </c>
      <c r="AN45" s="79" t="b">
        <v>0</v>
      </c>
      <c r="AO45" s="85" t="s">
        <v>679</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251</v>
      </c>
      <c r="B46" s="64" t="s">
        <v>251</v>
      </c>
      <c r="C46" s="65"/>
      <c r="D46" s="66"/>
      <c r="E46" s="67"/>
      <c r="F46" s="68"/>
      <c r="G46" s="65"/>
      <c r="H46" s="69"/>
      <c r="I46" s="70"/>
      <c r="J46" s="70"/>
      <c r="K46" s="34" t="s">
        <v>65</v>
      </c>
      <c r="L46" s="77">
        <v>66</v>
      </c>
      <c r="M46" s="77"/>
      <c r="N46" s="72"/>
      <c r="O46" s="79" t="s">
        <v>176</v>
      </c>
      <c r="P46" s="81">
        <v>43626.21696759259</v>
      </c>
      <c r="Q46" s="79" t="s">
        <v>349</v>
      </c>
      <c r="R46" s="82" t="s">
        <v>398</v>
      </c>
      <c r="S46" s="79" t="s">
        <v>418</v>
      </c>
      <c r="T46" s="79" t="s">
        <v>452</v>
      </c>
      <c r="U46" s="79"/>
      <c r="V46" s="82" t="s">
        <v>536</v>
      </c>
      <c r="W46" s="81">
        <v>43626.21696759259</v>
      </c>
      <c r="X46" s="82" t="s">
        <v>597</v>
      </c>
      <c r="Y46" s="79"/>
      <c r="Z46" s="79"/>
      <c r="AA46" s="85" t="s">
        <v>681</v>
      </c>
      <c r="AB46" s="79"/>
      <c r="AC46" s="79" t="b">
        <v>0</v>
      </c>
      <c r="AD46" s="79">
        <v>0</v>
      </c>
      <c r="AE46" s="85" t="s">
        <v>727</v>
      </c>
      <c r="AF46" s="79" t="b">
        <v>0</v>
      </c>
      <c r="AG46" s="79" t="s">
        <v>735</v>
      </c>
      <c r="AH46" s="79"/>
      <c r="AI46" s="85" t="s">
        <v>727</v>
      </c>
      <c r="AJ46" s="79" t="b">
        <v>0</v>
      </c>
      <c r="AK46" s="79">
        <v>0</v>
      </c>
      <c r="AL46" s="85" t="s">
        <v>727</v>
      </c>
      <c r="AM46" s="79" t="s">
        <v>748</v>
      </c>
      <c r="AN46" s="79" t="b">
        <v>0</v>
      </c>
      <c r="AO46" s="85" t="s">
        <v>681</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26</v>
      </c>
      <c r="BK46" s="49">
        <v>100</v>
      </c>
      <c r="BL46" s="48">
        <v>26</v>
      </c>
    </row>
    <row r="47" spans="1:64" ht="15">
      <c r="A47" s="64" t="s">
        <v>252</v>
      </c>
      <c r="B47" s="64" t="s">
        <v>253</v>
      </c>
      <c r="C47" s="65"/>
      <c r="D47" s="66"/>
      <c r="E47" s="67"/>
      <c r="F47" s="68"/>
      <c r="G47" s="65"/>
      <c r="H47" s="69"/>
      <c r="I47" s="70"/>
      <c r="J47" s="70"/>
      <c r="K47" s="34" t="s">
        <v>65</v>
      </c>
      <c r="L47" s="77">
        <v>67</v>
      </c>
      <c r="M47" s="77"/>
      <c r="N47" s="72"/>
      <c r="O47" s="79" t="s">
        <v>314</v>
      </c>
      <c r="P47" s="81">
        <v>43626.648518518516</v>
      </c>
      <c r="Q47" s="79" t="s">
        <v>350</v>
      </c>
      <c r="R47" s="79"/>
      <c r="S47" s="79"/>
      <c r="T47" s="79" t="s">
        <v>426</v>
      </c>
      <c r="U47" s="79"/>
      <c r="V47" s="82" t="s">
        <v>537</v>
      </c>
      <c r="W47" s="81">
        <v>43626.648518518516</v>
      </c>
      <c r="X47" s="82" t="s">
        <v>598</v>
      </c>
      <c r="Y47" s="79"/>
      <c r="Z47" s="79"/>
      <c r="AA47" s="85" t="s">
        <v>682</v>
      </c>
      <c r="AB47" s="79"/>
      <c r="AC47" s="79" t="b">
        <v>0</v>
      </c>
      <c r="AD47" s="79">
        <v>0</v>
      </c>
      <c r="AE47" s="85" t="s">
        <v>727</v>
      </c>
      <c r="AF47" s="79" t="b">
        <v>0</v>
      </c>
      <c r="AG47" s="79" t="s">
        <v>732</v>
      </c>
      <c r="AH47" s="79"/>
      <c r="AI47" s="85" t="s">
        <v>727</v>
      </c>
      <c r="AJ47" s="79" t="b">
        <v>0</v>
      </c>
      <c r="AK47" s="79">
        <v>1</v>
      </c>
      <c r="AL47" s="85" t="s">
        <v>683</v>
      </c>
      <c r="AM47" s="79" t="s">
        <v>742</v>
      </c>
      <c r="AN47" s="79" t="b">
        <v>0</v>
      </c>
      <c r="AO47" s="85" t="s">
        <v>683</v>
      </c>
      <c r="AP47" s="79" t="s">
        <v>176</v>
      </c>
      <c r="AQ47" s="79">
        <v>0</v>
      </c>
      <c r="AR47" s="79">
        <v>0</v>
      </c>
      <c r="AS47" s="79"/>
      <c r="AT47" s="79"/>
      <c r="AU47" s="79"/>
      <c r="AV47" s="79"/>
      <c r="AW47" s="79"/>
      <c r="AX47" s="79"/>
      <c r="AY47" s="79"/>
      <c r="AZ47" s="79"/>
      <c r="BA47">
        <v>1</v>
      </c>
      <c r="BB47" s="78" t="str">
        <f>REPLACE(INDEX(GroupVertices[Group],MATCH(Edges24[[#This Row],[Vertex 1]],GroupVertices[Vertex],0)),1,1,"")</f>
        <v>11</v>
      </c>
      <c r="BC47" s="78" t="str">
        <f>REPLACE(INDEX(GroupVertices[Group],MATCH(Edges24[[#This Row],[Vertex 2]],GroupVertices[Vertex],0)),1,1,"")</f>
        <v>11</v>
      </c>
      <c r="BD47" s="48">
        <v>1</v>
      </c>
      <c r="BE47" s="49">
        <v>4.761904761904762</v>
      </c>
      <c r="BF47" s="48">
        <v>0</v>
      </c>
      <c r="BG47" s="49">
        <v>0</v>
      </c>
      <c r="BH47" s="48">
        <v>0</v>
      </c>
      <c r="BI47" s="49">
        <v>0</v>
      </c>
      <c r="BJ47" s="48">
        <v>20</v>
      </c>
      <c r="BK47" s="49">
        <v>95.23809523809524</v>
      </c>
      <c r="BL47" s="48">
        <v>21</v>
      </c>
    </row>
    <row r="48" spans="1:64" ht="15">
      <c r="A48" s="64" t="s">
        <v>253</v>
      </c>
      <c r="B48" s="64" t="s">
        <v>253</v>
      </c>
      <c r="C48" s="65"/>
      <c r="D48" s="66"/>
      <c r="E48" s="67"/>
      <c r="F48" s="68"/>
      <c r="G48" s="65"/>
      <c r="H48" s="69"/>
      <c r="I48" s="70"/>
      <c r="J48" s="70"/>
      <c r="K48" s="34" t="s">
        <v>65</v>
      </c>
      <c r="L48" s="77">
        <v>68</v>
      </c>
      <c r="M48" s="77"/>
      <c r="N48" s="72"/>
      <c r="O48" s="79" t="s">
        <v>176</v>
      </c>
      <c r="P48" s="81">
        <v>43626.64826388889</v>
      </c>
      <c r="Q48" s="79" t="s">
        <v>351</v>
      </c>
      <c r="R48" s="82" t="s">
        <v>399</v>
      </c>
      <c r="S48" s="79" t="s">
        <v>420</v>
      </c>
      <c r="T48" s="79" t="s">
        <v>453</v>
      </c>
      <c r="U48" s="79"/>
      <c r="V48" s="82" t="s">
        <v>538</v>
      </c>
      <c r="W48" s="81">
        <v>43626.64826388889</v>
      </c>
      <c r="X48" s="82" t="s">
        <v>599</v>
      </c>
      <c r="Y48" s="79"/>
      <c r="Z48" s="79"/>
      <c r="AA48" s="85" t="s">
        <v>683</v>
      </c>
      <c r="AB48" s="79"/>
      <c r="AC48" s="79" t="b">
        <v>0</v>
      </c>
      <c r="AD48" s="79">
        <v>1</v>
      </c>
      <c r="AE48" s="85" t="s">
        <v>727</v>
      </c>
      <c r="AF48" s="79" t="b">
        <v>0</v>
      </c>
      <c r="AG48" s="79" t="s">
        <v>732</v>
      </c>
      <c r="AH48" s="79"/>
      <c r="AI48" s="85" t="s">
        <v>727</v>
      </c>
      <c r="AJ48" s="79" t="b">
        <v>0</v>
      </c>
      <c r="AK48" s="79">
        <v>1</v>
      </c>
      <c r="AL48" s="85" t="s">
        <v>727</v>
      </c>
      <c r="AM48" s="79" t="s">
        <v>742</v>
      </c>
      <c r="AN48" s="79" t="b">
        <v>0</v>
      </c>
      <c r="AO48" s="85" t="s">
        <v>683</v>
      </c>
      <c r="AP48" s="79" t="s">
        <v>176</v>
      </c>
      <c r="AQ48" s="79">
        <v>0</v>
      </c>
      <c r="AR48" s="79">
        <v>0</v>
      </c>
      <c r="AS48" s="79"/>
      <c r="AT48" s="79"/>
      <c r="AU48" s="79"/>
      <c r="AV48" s="79"/>
      <c r="AW48" s="79"/>
      <c r="AX48" s="79"/>
      <c r="AY48" s="79"/>
      <c r="AZ48" s="79"/>
      <c r="BA48">
        <v>1</v>
      </c>
      <c r="BB48" s="78" t="str">
        <f>REPLACE(INDEX(GroupVertices[Group],MATCH(Edges24[[#This Row],[Vertex 1]],GroupVertices[Vertex],0)),1,1,"")</f>
        <v>11</v>
      </c>
      <c r="BC48" s="78" t="str">
        <f>REPLACE(INDEX(GroupVertices[Group],MATCH(Edges24[[#This Row],[Vertex 2]],GroupVertices[Vertex],0)),1,1,"")</f>
        <v>11</v>
      </c>
      <c r="BD48" s="48">
        <v>2</v>
      </c>
      <c r="BE48" s="49">
        <v>5.128205128205129</v>
      </c>
      <c r="BF48" s="48">
        <v>0</v>
      </c>
      <c r="BG48" s="49">
        <v>0</v>
      </c>
      <c r="BH48" s="48">
        <v>0</v>
      </c>
      <c r="BI48" s="49">
        <v>0</v>
      </c>
      <c r="BJ48" s="48">
        <v>37</v>
      </c>
      <c r="BK48" s="49">
        <v>94.87179487179488</v>
      </c>
      <c r="BL48" s="48">
        <v>39</v>
      </c>
    </row>
    <row r="49" spans="1:64" ht="15">
      <c r="A49" s="64" t="s">
        <v>254</v>
      </c>
      <c r="B49" s="64" t="s">
        <v>253</v>
      </c>
      <c r="C49" s="65"/>
      <c r="D49" s="66"/>
      <c r="E49" s="67"/>
      <c r="F49" s="68"/>
      <c r="G49" s="65"/>
      <c r="H49" s="69"/>
      <c r="I49" s="70"/>
      <c r="J49" s="70"/>
      <c r="K49" s="34" t="s">
        <v>65</v>
      </c>
      <c r="L49" s="77">
        <v>69</v>
      </c>
      <c r="M49" s="77"/>
      <c r="N49" s="72"/>
      <c r="O49" s="79" t="s">
        <v>314</v>
      </c>
      <c r="P49" s="81">
        <v>43626.743946759256</v>
      </c>
      <c r="Q49" s="79" t="s">
        <v>350</v>
      </c>
      <c r="R49" s="79"/>
      <c r="S49" s="79"/>
      <c r="T49" s="79" t="s">
        <v>426</v>
      </c>
      <c r="U49" s="79"/>
      <c r="V49" s="82" t="s">
        <v>539</v>
      </c>
      <c r="W49" s="81">
        <v>43626.743946759256</v>
      </c>
      <c r="X49" s="82" t="s">
        <v>600</v>
      </c>
      <c r="Y49" s="79"/>
      <c r="Z49" s="79"/>
      <c r="AA49" s="85" t="s">
        <v>684</v>
      </c>
      <c r="AB49" s="79"/>
      <c r="AC49" s="79" t="b">
        <v>0</v>
      </c>
      <c r="AD49" s="79">
        <v>0</v>
      </c>
      <c r="AE49" s="85" t="s">
        <v>727</v>
      </c>
      <c r="AF49" s="79" t="b">
        <v>0</v>
      </c>
      <c r="AG49" s="79" t="s">
        <v>732</v>
      </c>
      <c r="AH49" s="79"/>
      <c r="AI49" s="85" t="s">
        <v>727</v>
      </c>
      <c r="AJ49" s="79" t="b">
        <v>0</v>
      </c>
      <c r="AK49" s="79">
        <v>2</v>
      </c>
      <c r="AL49" s="85" t="s">
        <v>683</v>
      </c>
      <c r="AM49" s="79" t="s">
        <v>747</v>
      </c>
      <c r="AN49" s="79" t="b">
        <v>0</v>
      </c>
      <c r="AO49" s="85" t="s">
        <v>683</v>
      </c>
      <c r="AP49" s="79" t="s">
        <v>176</v>
      </c>
      <c r="AQ49" s="79">
        <v>0</v>
      </c>
      <c r="AR49" s="79">
        <v>0</v>
      </c>
      <c r="AS49" s="79"/>
      <c r="AT49" s="79"/>
      <c r="AU49" s="79"/>
      <c r="AV49" s="79"/>
      <c r="AW49" s="79"/>
      <c r="AX49" s="79"/>
      <c r="AY49" s="79"/>
      <c r="AZ49" s="79"/>
      <c r="BA49">
        <v>1</v>
      </c>
      <c r="BB49" s="78" t="str">
        <f>REPLACE(INDEX(GroupVertices[Group],MATCH(Edges24[[#This Row],[Vertex 1]],GroupVertices[Vertex],0)),1,1,"")</f>
        <v>11</v>
      </c>
      <c r="BC49" s="78" t="str">
        <f>REPLACE(INDEX(GroupVertices[Group],MATCH(Edges24[[#This Row],[Vertex 2]],GroupVertices[Vertex],0)),1,1,"")</f>
        <v>11</v>
      </c>
      <c r="BD49" s="48">
        <v>1</v>
      </c>
      <c r="BE49" s="49">
        <v>4.761904761904762</v>
      </c>
      <c r="BF49" s="48">
        <v>0</v>
      </c>
      <c r="BG49" s="49">
        <v>0</v>
      </c>
      <c r="BH49" s="48">
        <v>0</v>
      </c>
      <c r="BI49" s="49">
        <v>0</v>
      </c>
      <c r="BJ49" s="48">
        <v>20</v>
      </c>
      <c r="BK49" s="49">
        <v>95.23809523809524</v>
      </c>
      <c r="BL49" s="48">
        <v>21</v>
      </c>
    </row>
    <row r="50" spans="1:64" ht="15">
      <c r="A50" s="64" t="s">
        <v>255</v>
      </c>
      <c r="B50" s="64" t="s">
        <v>255</v>
      </c>
      <c r="C50" s="65"/>
      <c r="D50" s="66"/>
      <c r="E50" s="67"/>
      <c r="F50" s="68"/>
      <c r="G50" s="65"/>
      <c r="H50" s="69"/>
      <c r="I50" s="70"/>
      <c r="J50" s="70"/>
      <c r="K50" s="34" t="s">
        <v>65</v>
      </c>
      <c r="L50" s="77">
        <v>70</v>
      </c>
      <c r="M50" s="77"/>
      <c r="N50" s="72"/>
      <c r="O50" s="79" t="s">
        <v>176</v>
      </c>
      <c r="P50" s="81">
        <v>43614.64695601852</v>
      </c>
      <c r="Q50" s="79" t="s">
        <v>352</v>
      </c>
      <c r="R50" s="79"/>
      <c r="S50" s="79"/>
      <c r="T50" s="79" t="s">
        <v>454</v>
      </c>
      <c r="U50" s="82" t="s">
        <v>489</v>
      </c>
      <c r="V50" s="82" t="s">
        <v>489</v>
      </c>
      <c r="W50" s="81">
        <v>43614.64695601852</v>
      </c>
      <c r="X50" s="82" t="s">
        <v>601</v>
      </c>
      <c r="Y50" s="79"/>
      <c r="Z50" s="79"/>
      <c r="AA50" s="85" t="s">
        <v>685</v>
      </c>
      <c r="AB50" s="79"/>
      <c r="AC50" s="79" t="b">
        <v>0</v>
      </c>
      <c r="AD50" s="79">
        <v>3</v>
      </c>
      <c r="AE50" s="85" t="s">
        <v>730</v>
      </c>
      <c r="AF50" s="79" t="b">
        <v>0</v>
      </c>
      <c r="AG50" s="79" t="s">
        <v>735</v>
      </c>
      <c r="AH50" s="79"/>
      <c r="AI50" s="85" t="s">
        <v>727</v>
      </c>
      <c r="AJ50" s="79" t="b">
        <v>0</v>
      </c>
      <c r="AK50" s="79">
        <v>3</v>
      </c>
      <c r="AL50" s="85" t="s">
        <v>727</v>
      </c>
      <c r="AM50" s="79" t="s">
        <v>747</v>
      </c>
      <c r="AN50" s="79" t="b">
        <v>0</v>
      </c>
      <c r="AO50" s="85" t="s">
        <v>685</v>
      </c>
      <c r="AP50" s="79" t="s">
        <v>751</v>
      </c>
      <c r="AQ50" s="79">
        <v>0</v>
      </c>
      <c r="AR50" s="79">
        <v>0</v>
      </c>
      <c r="AS50" s="79"/>
      <c r="AT50" s="79"/>
      <c r="AU50" s="79"/>
      <c r="AV50" s="79"/>
      <c r="AW50" s="79"/>
      <c r="AX50" s="79"/>
      <c r="AY50" s="79"/>
      <c r="AZ50" s="79"/>
      <c r="BA50">
        <v>1</v>
      </c>
      <c r="BB50" s="78" t="str">
        <f>REPLACE(INDEX(GroupVertices[Group],MATCH(Edges24[[#This Row],[Vertex 1]],GroupVertices[Vertex],0)),1,1,"")</f>
        <v>17</v>
      </c>
      <c r="BC50" s="78" t="str">
        <f>REPLACE(INDEX(GroupVertices[Group],MATCH(Edges24[[#This Row],[Vertex 2]],GroupVertices[Vertex],0)),1,1,"")</f>
        <v>17</v>
      </c>
      <c r="BD50" s="48">
        <v>0</v>
      </c>
      <c r="BE50" s="49">
        <v>0</v>
      </c>
      <c r="BF50" s="48">
        <v>0</v>
      </c>
      <c r="BG50" s="49">
        <v>0</v>
      </c>
      <c r="BH50" s="48">
        <v>0</v>
      </c>
      <c r="BI50" s="49">
        <v>0</v>
      </c>
      <c r="BJ50" s="48">
        <v>35</v>
      </c>
      <c r="BK50" s="49">
        <v>100</v>
      </c>
      <c r="BL50" s="48">
        <v>35</v>
      </c>
    </row>
    <row r="51" spans="1:64" ht="15">
      <c r="A51" s="64" t="s">
        <v>256</v>
      </c>
      <c r="B51" s="64" t="s">
        <v>255</v>
      </c>
      <c r="C51" s="65"/>
      <c r="D51" s="66"/>
      <c r="E51" s="67"/>
      <c r="F51" s="68"/>
      <c r="G51" s="65"/>
      <c r="H51" s="69"/>
      <c r="I51" s="70"/>
      <c r="J51" s="70"/>
      <c r="K51" s="34" t="s">
        <v>65</v>
      </c>
      <c r="L51" s="77">
        <v>71</v>
      </c>
      <c r="M51" s="77"/>
      <c r="N51" s="72"/>
      <c r="O51" s="79" t="s">
        <v>314</v>
      </c>
      <c r="P51" s="81">
        <v>43626.91248842593</v>
      </c>
      <c r="Q51" s="79" t="s">
        <v>353</v>
      </c>
      <c r="R51" s="79"/>
      <c r="S51" s="79"/>
      <c r="T51" s="79" t="s">
        <v>455</v>
      </c>
      <c r="U51" s="79"/>
      <c r="V51" s="82" t="s">
        <v>540</v>
      </c>
      <c r="W51" s="81">
        <v>43626.91248842593</v>
      </c>
      <c r="X51" s="82" t="s">
        <v>602</v>
      </c>
      <c r="Y51" s="79"/>
      <c r="Z51" s="79"/>
      <c r="AA51" s="85" t="s">
        <v>686</v>
      </c>
      <c r="AB51" s="79"/>
      <c r="AC51" s="79" t="b">
        <v>0</v>
      </c>
      <c r="AD51" s="79">
        <v>0</v>
      </c>
      <c r="AE51" s="85" t="s">
        <v>727</v>
      </c>
      <c r="AF51" s="79" t="b">
        <v>0</v>
      </c>
      <c r="AG51" s="79" t="s">
        <v>735</v>
      </c>
      <c r="AH51" s="79"/>
      <c r="AI51" s="85" t="s">
        <v>727</v>
      </c>
      <c r="AJ51" s="79" t="b">
        <v>0</v>
      </c>
      <c r="AK51" s="79">
        <v>3</v>
      </c>
      <c r="AL51" s="85" t="s">
        <v>685</v>
      </c>
      <c r="AM51" s="79" t="s">
        <v>743</v>
      </c>
      <c r="AN51" s="79" t="b">
        <v>0</v>
      </c>
      <c r="AO51" s="85" t="s">
        <v>685</v>
      </c>
      <c r="AP51" s="79" t="s">
        <v>176</v>
      </c>
      <c r="AQ51" s="79">
        <v>0</v>
      </c>
      <c r="AR51" s="79">
        <v>0</v>
      </c>
      <c r="AS51" s="79"/>
      <c r="AT51" s="79"/>
      <c r="AU51" s="79"/>
      <c r="AV51" s="79"/>
      <c r="AW51" s="79"/>
      <c r="AX51" s="79"/>
      <c r="AY51" s="79"/>
      <c r="AZ51" s="79"/>
      <c r="BA51">
        <v>1</v>
      </c>
      <c r="BB51" s="78" t="str">
        <f>REPLACE(INDEX(GroupVertices[Group],MATCH(Edges24[[#This Row],[Vertex 1]],GroupVertices[Vertex],0)),1,1,"")</f>
        <v>17</v>
      </c>
      <c r="BC51" s="78" t="str">
        <f>REPLACE(INDEX(GroupVertices[Group],MATCH(Edges24[[#This Row],[Vertex 2]],GroupVertices[Vertex],0)),1,1,"")</f>
        <v>17</v>
      </c>
      <c r="BD51" s="48">
        <v>0</v>
      </c>
      <c r="BE51" s="49">
        <v>0</v>
      </c>
      <c r="BF51" s="48">
        <v>0</v>
      </c>
      <c r="BG51" s="49">
        <v>0</v>
      </c>
      <c r="BH51" s="48">
        <v>0</v>
      </c>
      <c r="BI51" s="49">
        <v>0</v>
      </c>
      <c r="BJ51" s="48">
        <v>20</v>
      </c>
      <c r="BK51" s="49">
        <v>100</v>
      </c>
      <c r="BL51" s="48">
        <v>20</v>
      </c>
    </row>
    <row r="52" spans="1:64" ht="15">
      <c r="A52" s="64" t="s">
        <v>257</v>
      </c>
      <c r="B52" s="64" t="s">
        <v>257</v>
      </c>
      <c r="C52" s="65"/>
      <c r="D52" s="66"/>
      <c r="E52" s="67"/>
      <c r="F52" s="68"/>
      <c r="G52" s="65"/>
      <c r="H52" s="69"/>
      <c r="I52" s="70"/>
      <c r="J52" s="70"/>
      <c r="K52" s="34" t="s">
        <v>65</v>
      </c>
      <c r="L52" s="77">
        <v>72</v>
      </c>
      <c r="M52" s="77"/>
      <c r="N52" s="72"/>
      <c r="O52" s="79" t="s">
        <v>176</v>
      </c>
      <c r="P52" s="81">
        <v>43627.58851851852</v>
      </c>
      <c r="Q52" s="79" t="s">
        <v>354</v>
      </c>
      <c r="R52" s="82" t="s">
        <v>400</v>
      </c>
      <c r="S52" s="79" t="s">
        <v>418</v>
      </c>
      <c r="T52" s="79" t="s">
        <v>456</v>
      </c>
      <c r="U52" s="79"/>
      <c r="V52" s="82" t="s">
        <v>541</v>
      </c>
      <c r="W52" s="81">
        <v>43627.58851851852</v>
      </c>
      <c r="X52" s="82" t="s">
        <v>603</v>
      </c>
      <c r="Y52" s="79">
        <v>28.4254013</v>
      </c>
      <c r="Z52" s="79">
        <v>-81.4616228</v>
      </c>
      <c r="AA52" s="85" t="s">
        <v>687</v>
      </c>
      <c r="AB52" s="79"/>
      <c r="AC52" s="79" t="b">
        <v>0</v>
      </c>
      <c r="AD52" s="79">
        <v>0</v>
      </c>
      <c r="AE52" s="85" t="s">
        <v>727</v>
      </c>
      <c r="AF52" s="79" t="b">
        <v>0</v>
      </c>
      <c r="AG52" s="79" t="s">
        <v>736</v>
      </c>
      <c r="AH52" s="79"/>
      <c r="AI52" s="85" t="s">
        <v>727</v>
      </c>
      <c r="AJ52" s="79" t="b">
        <v>0</v>
      </c>
      <c r="AK52" s="79">
        <v>0</v>
      </c>
      <c r="AL52" s="85" t="s">
        <v>727</v>
      </c>
      <c r="AM52" s="79" t="s">
        <v>748</v>
      </c>
      <c r="AN52" s="79" t="b">
        <v>0</v>
      </c>
      <c r="AO52" s="85" t="s">
        <v>687</v>
      </c>
      <c r="AP52" s="79" t="s">
        <v>176</v>
      </c>
      <c r="AQ52" s="79">
        <v>0</v>
      </c>
      <c r="AR52" s="79">
        <v>0</v>
      </c>
      <c r="AS52" s="79" t="s">
        <v>753</v>
      </c>
      <c r="AT52" s="79" t="s">
        <v>756</v>
      </c>
      <c r="AU52" s="79" t="s">
        <v>758</v>
      </c>
      <c r="AV52" s="79" t="s">
        <v>761</v>
      </c>
      <c r="AW52" s="79" t="s">
        <v>765</v>
      </c>
      <c r="AX52" s="79" t="s">
        <v>769</v>
      </c>
      <c r="AY52" s="79" t="s">
        <v>773</v>
      </c>
      <c r="AZ52" s="82" t="s">
        <v>775</v>
      </c>
      <c r="BA52">
        <v>2</v>
      </c>
      <c r="BB52" s="78" t="str">
        <f>REPLACE(INDEX(GroupVertices[Group],MATCH(Edges24[[#This Row],[Vertex 1]],GroupVertices[Vertex],0)),1,1,"")</f>
        <v>1</v>
      </c>
      <c r="BC52" s="78" t="str">
        <f>REPLACE(INDEX(GroupVertices[Group],MATCH(Edges24[[#This Row],[Vertex 2]],GroupVertices[Vertex],0)),1,1,"")</f>
        <v>1</v>
      </c>
      <c r="BD52" s="48">
        <v>0</v>
      </c>
      <c r="BE52" s="49">
        <v>0</v>
      </c>
      <c r="BF52" s="48">
        <v>1</v>
      </c>
      <c r="BG52" s="49">
        <v>4.761904761904762</v>
      </c>
      <c r="BH52" s="48">
        <v>0</v>
      </c>
      <c r="BI52" s="49">
        <v>0</v>
      </c>
      <c r="BJ52" s="48">
        <v>20</v>
      </c>
      <c r="BK52" s="49">
        <v>95.23809523809524</v>
      </c>
      <c r="BL52" s="48">
        <v>21</v>
      </c>
    </row>
    <row r="53" spans="1:64" ht="15">
      <c r="A53" s="64" t="s">
        <v>257</v>
      </c>
      <c r="B53" s="64" t="s">
        <v>257</v>
      </c>
      <c r="C53" s="65"/>
      <c r="D53" s="66"/>
      <c r="E53" s="67"/>
      <c r="F53" s="68"/>
      <c r="G53" s="65"/>
      <c r="H53" s="69"/>
      <c r="I53" s="70"/>
      <c r="J53" s="70"/>
      <c r="K53" s="34" t="s">
        <v>65</v>
      </c>
      <c r="L53" s="77">
        <v>73</v>
      </c>
      <c r="M53" s="77"/>
      <c r="N53" s="72"/>
      <c r="O53" s="79" t="s">
        <v>176</v>
      </c>
      <c r="P53" s="81">
        <v>43627.59039351852</v>
      </c>
      <c r="Q53" s="79" t="s">
        <v>355</v>
      </c>
      <c r="R53" s="82" t="s">
        <v>401</v>
      </c>
      <c r="S53" s="79" t="s">
        <v>418</v>
      </c>
      <c r="T53" s="79" t="s">
        <v>456</v>
      </c>
      <c r="U53" s="79"/>
      <c r="V53" s="82" t="s">
        <v>541</v>
      </c>
      <c r="W53" s="81">
        <v>43627.59039351852</v>
      </c>
      <c r="X53" s="82" t="s">
        <v>604</v>
      </c>
      <c r="Y53" s="79">
        <v>28.4254013</v>
      </c>
      <c r="Z53" s="79">
        <v>-81.4616228</v>
      </c>
      <c r="AA53" s="85" t="s">
        <v>688</v>
      </c>
      <c r="AB53" s="79"/>
      <c r="AC53" s="79" t="b">
        <v>0</v>
      </c>
      <c r="AD53" s="79">
        <v>0</v>
      </c>
      <c r="AE53" s="85" t="s">
        <v>727</v>
      </c>
      <c r="AF53" s="79" t="b">
        <v>0</v>
      </c>
      <c r="AG53" s="79" t="s">
        <v>736</v>
      </c>
      <c r="AH53" s="79"/>
      <c r="AI53" s="85" t="s">
        <v>727</v>
      </c>
      <c r="AJ53" s="79" t="b">
        <v>0</v>
      </c>
      <c r="AK53" s="79">
        <v>0</v>
      </c>
      <c r="AL53" s="85" t="s">
        <v>727</v>
      </c>
      <c r="AM53" s="79" t="s">
        <v>748</v>
      </c>
      <c r="AN53" s="79" t="b">
        <v>0</v>
      </c>
      <c r="AO53" s="85" t="s">
        <v>688</v>
      </c>
      <c r="AP53" s="79" t="s">
        <v>176</v>
      </c>
      <c r="AQ53" s="79">
        <v>0</v>
      </c>
      <c r="AR53" s="79">
        <v>0</v>
      </c>
      <c r="AS53" s="79" t="s">
        <v>753</v>
      </c>
      <c r="AT53" s="79" t="s">
        <v>756</v>
      </c>
      <c r="AU53" s="79" t="s">
        <v>758</v>
      </c>
      <c r="AV53" s="79" t="s">
        <v>761</v>
      </c>
      <c r="AW53" s="79" t="s">
        <v>765</v>
      </c>
      <c r="AX53" s="79" t="s">
        <v>769</v>
      </c>
      <c r="AY53" s="79" t="s">
        <v>773</v>
      </c>
      <c r="AZ53" s="82" t="s">
        <v>775</v>
      </c>
      <c r="BA53">
        <v>2</v>
      </c>
      <c r="BB53" s="78" t="str">
        <f>REPLACE(INDEX(GroupVertices[Group],MATCH(Edges24[[#This Row],[Vertex 1]],GroupVertices[Vertex],0)),1,1,"")</f>
        <v>1</v>
      </c>
      <c r="BC53" s="78" t="str">
        <f>REPLACE(INDEX(GroupVertices[Group],MATCH(Edges24[[#This Row],[Vertex 2]],GroupVertices[Vertex],0)),1,1,"")</f>
        <v>1</v>
      </c>
      <c r="BD53" s="48">
        <v>0</v>
      </c>
      <c r="BE53" s="49">
        <v>0</v>
      </c>
      <c r="BF53" s="48">
        <v>1</v>
      </c>
      <c r="BG53" s="49">
        <v>4.761904761904762</v>
      </c>
      <c r="BH53" s="48">
        <v>0</v>
      </c>
      <c r="BI53" s="49">
        <v>0</v>
      </c>
      <c r="BJ53" s="48">
        <v>20</v>
      </c>
      <c r="BK53" s="49">
        <v>95.23809523809524</v>
      </c>
      <c r="BL53" s="48">
        <v>21</v>
      </c>
    </row>
    <row r="54" spans="1:64" ht="15">
      <c r="A54" s="64" t="s">
        <v>258</v>
      </c>
      <c r="B54" s="64" t="s">
        <v>302</v>
      </c>
      <c r="C54" s="65"/>
      <c r="D54" s="66"/>
      <c r="E54" s="67"/>
      <c r="F54" s="68"/>
      <c r="G54" s="65"/>
      <c r="H54" s="69"/>
      <c r="I54" s="70"/>
      <c r="J54" s="70"/>
      <c r="K54" s="34" t="s">
        <v>65</v>
      </c>
      <c r="L54" s="77">
        <v>74</v>
      </c>
      <c r="M54" s="77"/>
      <c r="N54" s="72"/>
      <c r="O54" s="79" t="s">
        <v>314</v>
      </c>
      <c r="P54" s="81">
        <v>43627.59930555556</v>
      </c>
      <c r="Q54" s="79" t="s">
        <v>356</v>
      </c>
      <c r="R54" s="79"/>
      <c r="S54" s="79"/>
      <c r="T54" s="79" t="s">
        <v>457</v>
      </c>
      <c r="U54" s="82" t="s">
        <v>490</v>
      </c>
      <c r="V54" s="82" t="s">
        <v>490</v>
      </c>
      <c r="W54" s="81">
        <v>43627.59930555556</v>
      </c>
      <c r="X54" s="82" t="s">
        <v>605</v>
      </c>
      <c r="Y54" s="79"/>
      <c r="Z54" s="79"/>
      <c r="AA54" s="85" t="s">
        <v>689</v>
      </c>
      <c r="AB54" s="85" t="s">
        <v>725</v>
      </c>
      <c r="AC54" s="79" t="b">
        <v>0</v>
      </c>
      <c r="AD54" s="79">
        <v>0</v>
      </c>
      <c r="AE54" s="85" t="s">
        <v>731</v>
      </c>
      <c r="AF54" s="79" t="b">
        <v>0</v>
      </c>
      <c r="AG54" s="79" t="s">
        <v>732</v>
      </c>
      <c r="AH54" s="79"/>
      <c r="AI54" s="85" t="s">
        <v>727</v>
      </c>
      <c r="AJ54" s="79" t="b">
        <v>0</v>
      </c>
      <c r="AK54" s="79">
        <v>0</v>
      </c>
      <c r="AL54" s="85" t="s">
        <v>727</v>
      </c>
      <c r="AM54" s="79" t="s">
        <v>743</v>
      </c>
      <c r="AN54" s="79" t="b">
        <v>0</v>
      </c>
      <c r="AO54" s="85" t="s">
        <v>725</v>
      </c>
      <c r="AP54" s="79" t="s">
        <v>176</v>
      </c>
      <c r="AQ54" s="79">
        <v>0</v>
      </c>
      <c r="AR54" s="79">
        <v>0</v>
      </c>
      <c r="AS54" s="79"/>
      <c r="AT54" s="79"/>
      <c r="AU54" s="79"/>
      <c r="AV54" s="79"/>
      <c r="AW54" s="79"/>
      <c r="AX54" s="79"/>
      <c r="AY54" s="79"/>
      <c r="AZ54" s="79"/>
      <c r="BA54">
        <v>1</v>
      </c>
      <c r="BB54" s="78" t="str">
        <f>REPLACE(INDEX(GroupVertices[Group],MATCH(Edges24[[#This Row],[Vertex 1]],GroupVertices[Vertex],0)),1,1,"")</f>
        <v>16</v>
      </c>
      <c r="BC54" s="78" t="str">
        <f>REPLACE(INDEX(GroupVertices[Group],MATCH(Edges24[[#This Row],[Vertex 2]],GroupVertices[Vertex],0)),1,1,"")</f>
        <v>16</v>
      </c>
      <c r="BD54" s="48">
        <v>1</v>
      </c>
      <c r="BE54" s="49">
        <v>2.5</v>
      </c>
      <c r="BF54" s="48">
        <v>2</v>
      </c>
      <c r="BG54" s="49">
        <v>5</v>
      </c>
      <c r="BH54" s="48">
        <v>0</v>
      </c>
      <c r="BI54" s="49">
        <v>0</v>
      </c>
      <c r="BJ54" s="48">
        <v>37</v>
      </c>
      <c r="BK54" s="49">
        <v>92.5</v>
      </c>
      <c r="BL54" s="48">
        <v>40</v>
      </c>
    </row>
    <row r="55" spans="1:64" ht="15">
      <c r="A55" s="64" t="s">
        <v>259</v>
      </c>
      <c r="B55" s="64" t="s">
        <v>259</v>
      </c>
      <c r="C55" s="65"/>
      <c r="D55" s="66"/>
      <c r="E55" s="67"/>
      <c r="F55" s="68"/>
      <c r="G55" s="65"/>
      <c r="H55" s="69"/>
      <c r="I55" s="70"/>
      <c r="J55" s="70"/>
      <c r="K55" s="34" t="s">
        <v>65</v>
      </c>
      <c r="L55" s="77">
        <v>75</v>
      </c>
      <c r="M55" s="77"/>
      <c r="N55" s="72"/>
      <c r="O55" s="79" t="s">
        <v>176</v>
      </c>
      <c r="P55" s="81">
        <v>43627.63829861111</v>
      </c>
      <c r="Q55" s="79" t="s">
        <v>357</v>
      </c>
      <c r="R55" s="82" t="s">
        <v>402</v>
      </c>
      <c r="S55" s="79" t="s">
        <v>421</v>
      </c>
      <c r="T55" s="79" t="s">
        <v>458</v>
      </c>
      <c r="U55" s="79"/>
      <c r="V55" s="82" t="s">
        <v>542</v>
      </c>
      <c r="W55" s="81">
        <v>43627.63829861111</v>
      </c>
      <c r="X55" s="82" t="s">
        <v>606</v>
      </c>
      <c r="Y55" s="79"/>
      <c r="Z55" s="79"/>
      <c r="AA55" s="85" t="s">
        <v>690</v>
      </c>
      <c r="AB55" s="79"/>
      <c r="AC55" s="79" t="b">
        <v>0</v>
      </c>
      <c r="AD55" s="79">
        <v>0</v>
      </c>
      <c r="AE55" s="85" t="s">
        <v>727</v>
      </c>
      <c r="AF55" s="79" t="b">
        <v>0</v>
      </c>
      <c r="AG55" s="79" t="s">
        <v>732</v>
      </c>
      <c r="AH55" s="79"/>
      <c r="AI55" s="85" t="s">
        <v>727</v>
      </c>
      <c r="AJ55" s="79" t="b">
        <v>0</v>
      </c>
      <c r="AK55" s="79">
        <v>0</v>
      </c>
      <c r="AL55" s="85" t="s">
        <v>727</v>
      </c>
      <c r="AM55" s="79" t="s">
        <v>740</v>
      </c>
      <c r="AN55" s="79" t="b">
        <v>0</v>
      </c>
      <c r="AO55" s="85" t="s">
        <v>690</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2.7777777777777777</v>
      </c>
      <c r="BF55" s="48">
        <v>0</v>
      </c>
      <c r="BG55" s="49">
        <v>0</v>
      </c>
      <c r="BH55" s="48">
        <v>0</v>
      </c>
      <c r="BI55" s="49">
        <v>0</v>
      </c>
      <c r="BJ55" s="48">
        <v>35</v>
      </c>
      <c r="BK55" s="49">
        <v>97.22222222222223</v>
      </c>
      <c r="BL55" s="48">
        <v>36</v>
      </c>
    </row>
    <row r="56" spans="1:64" ht="15">
      <c r="A56" s="64" t="s">
        <v>260</v>
      </c>
      <c r="B56" s="64" t="s">
        <v>260</v>
      </c>
      <c r="C56" s="65"/>
      <c r="D56" s="66"/>
      <c r="E56" s="67"/>
      <c r="F56" s="68"/>
      <c r="G56" s="65"/>
      <c r="H56" s="69"/>
      <c r="I56" s="70"/>
      <c r="J56" s="70"/>
      <c r="K56" s="34" t="s">
        <v>65</v>
      </c>
      <c r="L56" s="77">
        <v>76</v>
      </c>
      <c r="M56" s="77"/>
      <c r="N56" s="72"/>
      <c r="O56" s="79" t="s">
        <v>176</v>
      </c>
      <c r="P56" s="81">
        <v>43627.782476851855</v>
      </c>
      <c r="Q56" s="79" t="s">
        <v>358</v>
      </c>
      <c r="R56" s="79"/>
      <c r="S56" s="79"/>
      <c r="T56" s="79" t="s">
        <v>459</v>
      </c>
      <c r="U56" s="82" t="s">
        <v>491</v>
      </c>
      <c r="V56" s="82" t="s">
        <v>491</v>
      </c>
      <c r="W56" s="81">
        <v>43627.782476851855</v>
      </c>
      <c r="X56" s="82" t="s">
        <v>607</v>
      </c>
      <c r="Y56" s="79"/>
      <c r="Z56" s="79"/>
      <c r="AA56" s="85" t="s">
        <v>691</v>
      </c>
      <c r="AB56" s="79"/>
      <c r="AC56" s="79" t="b">
        <v>0</v>
      </c>
      <c r="AD56" s="79">
        <v>13</v>
      </c>
      <c r="AE56" s="85" t="s">
        <v>727</v>
      </c>
      <c r="AF56" s="79" t="b">
        <v>0</v>
      </c>
      <c r="AG56" s="79" t="s">
        <v>732</v>
      </c>
      <c r="AH56" s="79"/>
      <c r="AI56" s="85" t="s">
        <v>727</v>
      </c>
      <c r="AJ56" s="79" t="b">
        <v>0</v>
      </c>
      <c r="AK56" s="79">
        <v>0</v>
      </c>
      <c r="AL56" s="85" t="s">
        <v>727</v>
      </c>
      <c r="AM56" s="79" t="s">
        <v>743</v>
      </c>
      <c r="AN56" s="79" t="b">
        <v>0</v>
      </c>
      <c r="AO56" s="85" t="s">
        <v>691</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2.2222222222222223</v>
      </c>
      <c r="BF56" s="48">
        <v>0</v>
      </c>
      <c r="BG56" s="49">
        <v>0</v>
      </c>
      <c r="BH56" s="48">
        <v>0</v>
      </c>
      <c r="BI56" s="49">
        <v>0</v>
      </c>
      <c r="BJ56" s="48">
        <v>44</v>
      </c>
      <c r="BK56" s="49">
        <v>97.77777777777777</v>
      </c>
      <c r="BL56" s="48">
        <v>45</v>
      </c>
    </row>
    <row r="57" spans="1:64" ht="15">
      <c r="A57" s="64" t="s">
        <v>261</v>
      </c>
      <c r="B57" s="64" t="s">
        <v>261</v>
      </c>
      <c r="C57" s="65"/>
      <c r="D57" s="66"/>
      <c r="E57" s="67"/>
      <c r="F57" s="68"/>
      <c r="G57" s="65"/>
      <c r="H57" s="69"/>
      <c r="I57" s="70"/>
      <c r="J57" s="70"/>
      <c r="K57" s="34" t="s">
        <v>65</v>
      </c>
      <c r="L57" s="77">
        <v>77</v>
      </c>
      <c r="M57" s="77"/>
      <c r="N57" s="72"/>
      <c r="O57" s="79" t="s">
        <v>176</v>
      </c>
      <c r="P57" s="81">
        <v>43627.88056712963</v>
      </c>
      <c r="Q57" s="79" t="s">
        <v>359</v>
      </c>
      <c r="R57" s="82" t="s">
        <v>403</v>
      </c>
      <c r="S57" s="79" t="s">
        <v>422</v>
      </c>
      <c r="T57" s="79" t="s">
        <v>460</v>
      </c>
      <c r="U57" s="82" t="s">
        <v>492</v>
      </c>
      <c r="V57" s="82" t="s">
        <v>492</v>
      </c>
      <c r="W57" s="81">
        <v>43627.88056712963</v>
      </c>
      <c r="X57" s="82" t="s">
        <v>608</v>
      </c>
      <c r="Y57" s="79"/>
      <c r="Z57" s="79"/>
      <c r="AA57" s="85" t="s">
        <v>692</v>
      </c>
      <c r="AB57" s="79"/>
      <c r="AC57" s="79" t="b">
        <v>0</v>
      </c>
      <c r="AD57" s="79">
        <v>2</v>
      </c>
      <c r="AE57" s="85" t="s">
        <v>727</v>
      </c>
      <c r="AF57" s="79" t="b">
        <v>0</v>
      </c>
      <c r="AG57" s="79" t="s">
        <v>732</v>
      </c>
      <c r="AH57" s="79"/>
      <c r="AI57" s="85" t="s">
        <v>727</v>
      </c>
      <c r="AJ57" s="79" t="b">
        <v>0</v>
      </c>
      <c r="AK57" s="79">
        <v>0</v>
      </c>
      <c r="AL57" s="85" t="s">
        <v>727</v>
      </c>
      <c r="AM57" s="79" t="s">
        <v>740</v>
      </c>
      <c r="AN57" s="79" t="b">
        <v>0</v>
      </c>
      <c r="AO57" s="85" t="s">
        <v>692</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4</v>
      </c>
      <c r="BF57" s="48">
        <v>0</v>
      </c>
      <c r="BG57" s="49">
        <v>0</v>
      </c>
      <c r="BH57" s="48">
        <v>0</v>
      </c>
      <c r="BI57" s="49">
        <v>0</v>
      </c>
      <c r="BJ57" s="48">
        <v>24</v>
      </c>
      <c r="BK57" s="49">
        <v>96</v>
      </c>
      <c r="BL57" s="48">
        <v>25</v>
      </c>
    </row>
    <row r="58" spans="1:64" ht="15">
      <c r="A58" s="64" t="s">
        <v>262</v>
      </c>
      <c r="B58" s="64" t="s">
        <v>263</v>
      </c>
      <c r="C58" s="65"/>
      <c r="D58" s="66"/>
      <c r="E58" s="67"/>
      <c r="F58" s="68"/>
      <c r="G58" s="65"/>
      <c r="H58" s="69"/>
      <c r="I58" s="70"/>
      <c r="J58" s="70"/>
      <c r="K58" s="34" t="s">
        <v>65</v>
      </c>
      <c r="L58" s="77">
        <v>78</v>
      </c>
      <c r="M58" s="77"/>
      <c r="N58" s="72"/>
      <c r="O58" s="79" t="s">
        <v>314</v>
      </c>
      <c r="P58" s="81">
        <v>43628.01398148148</v>
      </c>
      <c r="Q58" s="79" t="s">
        <v>360</v>
      </c>
      <c r="R58" s="79"/>
      <c r="S58" s="79"/>
      <c r="T58" s="79" t="s">
        <v>461</v>
      </c>
      <c r="U58" s="79"/>
      <c r="V58" s="82" t="s">
        <v>543</v>
      </c>
      <c r="W58" s="81">
        <v>43628.01398148148</v>
      </c>
      <c r="X58" s="82" t="s">
        <v>609</v>
      </c>
      <c r="Y58" s="79"/>
      <c r="Z58" s="79"/>
      <c r="AA58" s="85" t="s">
        <v>693</v>
      </c>
      <c r="AB58" s="79"/>
      <c r="AC58" s="79" t="b">
        <v>0</v>
      </c>
      <c r="AD58" s="79">
        <v>0</v>
      </c>
      <c r="AE58" s="85" t="s">
        <v>727</v>
      </c>
      <c r="AF58" s="79" t="b">
        <v>0</v>
      </c>
      <c r="AG58" s="79" t="s">
        <v>732</v>
      </c>
      <c r="AH58" s="79"/>
      <c r="AI58" s="85" t="s">
        <v>727</v>
      </c>
      <c r="AJ58" s="79" t="b">
        <v>0</v>
      </c>
      <c r="AK58" s="79">
        <v>2</v>
      </c>
      <c r="AL58" s="85" t="s">
        <v>694</v>
      </c>
      <c r="AM58" s="79" t="s">
        <v>749</v>
      </c>
      <c r="AN58" s="79" t="b">
        <v>0</v>
      </c>
      <c r="AO58" s="85" t="s">
        <v>694</v>
      </c>
      <c r="AP58" s="79" t="s">
        <v>176</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0</v>
      </c>
      <c r="BE58" s="49">
        <v>0</v>
      </c>
      <c r="BF58" s="48">
        <v>0</v>
      </c>
      <c r="BG58" s="49">
        <v>0</v>
      </c>
      <c r="BH58" s="48">
        <v>0</v>
      </c>
      <c r="BI58" s="49">
        <v>0</v>
      </c>
      <c r="BJ58" s="48">
        <v>19</v>
      </c>
      <c r="BK58" s="49">
        <v>100</v>
      </c>
      <c r="BL58" s="48">
        <v>19</v>
      </c>
    </row>
    <row r="59" spans="1:64" ht="15">
      <c r="A59" s="64" t="s">
        <v>263</v>
      </c>
      <c r="B59" s="64" t="s">
        <v>263</v>
      </c>
      <c r="C59" s="65"/>
      <c r="D59" s="66"/>
      <c r="E59" s="67"/>
      <c r="F59" s="68"/>
      <c r="G59" s="65"/>
      <c r="H59" s="69"/>
      <c r="I59" s="70"/>
      <c r="J59" s="70"/>
      <c r="K59" s="34" t="s">
        <v>65</v>
      </c>
      <c r="L59" s="77">
        <v>79</v>
      </c>
      <c r="M59" s="77"/>
      <c r="N59" s="72"/>
      <c r="O59" s="79" t="s">
        <v>176</v>
      </c>
      <c r="P59" s="81">
        <v>43627.98640046296</v>
      </c>
      <c r="Q59" s="79" t="s">
        <v>361</v>
      </c>
      <c r="R59" s="79"/>
      <c r="S59" s="79"/>
      <c r="T59" s="79" t="s">
        <v>462</v>
      </c>
      <c r="U59" s="79"/>
      <c r="V59" s="82" t="s">
        <v>544</v>
      </c>
      <c r="W59" s="81">
        <v>43627.98640046296</v>
      </c>
      <c r="X59" s="82" t="s">
        <v>610</v>
      </c>
      <c r="Y59" s="79"/>
      <c r="Z59" s="79"/>
      <c r="AA59" s="85" t="s">
        <v>694</v>
      </c>
      <c r="AB59" s="79"/>
      <c r="AC59" s="79" t="b">
        <v>0</v>
      </c>
      <c r="AD59" s="79">
        <v>0</v>
      </c>
      <c r="AE59" s="85" t="s">
        <v>727</v>
      </c>
      <c r="AF59" s="79" t="b">
        <v>0</v>
      </c>
      <c r="AG59" s="79" t="s">
        <v>732</v>
      </c>
      <c r="AH59" s="79"/>
      <c r="AI59" s="85" t="s">
        <v>727</v>
      </c>
      <c r="AJ59" s="79" t="b">
        <v>0</v>
      </c>
      <c r="AK59" s="79">
        <v>2</v>
      </c>
      <c r="AL59" s="85" t="s">
        <v>727</v>
      </c>
      <c r="AM59" s="79" t="s">
        <v>740</v>
      </c>
      <c r="AN59" s="79" t="b">
        <v>0</v>
      </c>
      <c r="AO59" s="85" t="s">
        <v>694</v>
      </c>
      <c r="AP59" s="79" t="s">
        <v>176</v>
      </c>
      <c r="AQ59" s="79">
        <v>0</v>
      </c>
      <c r="AR59" s="79">
        <v>0</v>
      </c>
      <c r="AS59" s="79"/>
      <c r="AT59" s="79"/>
      <c r="AU59" s="79"/>
      <c r="AV59" s="79"/>
      <c r="AW59" s="79"/>
      <c r="AX59" s="79"/>
      <c r="AY59" s="79"/>
      <c r="AZ59" s="79"/>
      <c r="BA59">
        <v>1</v>
      </c>
      <c r="BB59" s="78" t="str">
        <f>REPLACE(INDEX(GroupVertices[Group],MATCH(Edges24[[#This Row],[Vertex 1]],GroupVertices[Vertex],0)),1,1,"")</f>
        <v>10</v>
      </c>
      <c r="BC59" s="78" t="str">
        <f>REPLACE(INDEX(GroupVertices[Group],MATCH(Edges24[[#This Row],[Vertex 2]],GroupVertices[Vertex],0)),1,1,"")</f>
        <v>10</v>
      </c>
      <c r="BD59" s="48">
        <v>1</v>
      </c>
      <c r="BE59" s="49">
        <v>2.2222222222222223</v>
      </c>
      <c r="BF59" s="48">
        <v>0</v>
      </c>
      <c r="BG59" s="49">
        <v>0</v>
      </c>
      <c r="BH59" s="48">
        <v>0</v>
      </c>
      <c r="BI59" s="49">
        <v>0</v>
      </c>
      <c r="BJ59" s="48">
        <v>44</v>
      </c>
      <c r="BK59" s="49">
        <v>97.77777777777777</v>
      </c>
      <c r="BL59" s="48">
        <v>45</v>
      </c>
    </row>
    <row r="60" spans="1:64" ht="15">
      <c r="A60" s="64" t="s">
        <v>264</v>
      </c>
      <c r="B60" s="64" t="s">
        <v>263</v>
      </c>
      <c r="C60" s="65"/>
      <c r="D60" s="66"/>
      <c r="E60" s="67"/>
      <c r="F60" s="68"/>
      <c r="G60" s="65"/>
      <c r="H60" s="69"/>
      <c r="I60" s="70"/>
      <c r="J60" s="70"/>
      <c r="K60" s="34" t="s">
        <v>65</v>
      </c>
      <c r="L60" s="77">
        <v>80</v>
      </c>
      <c r="M60" s="77"/>
      <c r="N60" s="72"/>
      <c r="O60" s="79" t="s">
        <v>314</v>
      </c>
      <c r="P60" s="81">
        <v>43628.02663194444</v>
      </c>
      <c r="Q60" s="79" t="s">
        <v>360</v>
      </c>
      <c r="R60" s="79"/>
      <c r="S60" s="79"/>
      <c r="T60" s="79" t="s">
        <v>461</v>
      </c>
      <c r="U60" s="79"/>
      <c r="V60" s="82" t="s">
        <v>545</v>
      </c>
      <c r="W60" s="81">
        <v>43628.02663194444</v>
      </c>
      <c r="X60" s="82" t="s">
        <v>611</v>
      </c>
      <c r="Y60" s="79"/>
      <c r="Z60" s="79"/>
      <c r="AA60" s="85" t="s">
        <v>695</v>
      </c>
      <c r="AB60" s="79"/>
      <c r="AC60" s="79" t="b">
        <v>0</v>
      </c>
      <c r="AD60" s="79">
        <v>0</v>
      </c>
      <c r="AE60" s="85" t="s">
        <v>727</v>
      </c>
      <c r="AF60" s="79" t="b">
        <v>0</v>
      </c>
      <c r="AG60" s="79" t="s">
        <v>732</v>
      </c>
      <c r="AH60" s="79"/>
      <c r="AI60" s="85" t="s">
        <v>727</v>
      </c>
      <c r="AJ60" s="79" t="b">
        <v>0</v>
      </c>
      <c r="AK60" s="79">
        <v>2</v>
      </c>
      <c r="AL60" s="85" t="s">
        <v>694</v>
      </c>
      <c r="AM60" s="79" t="s">
        <v>750</v>
      </c>
      <c r="AN60" s="79" t="b">
        <v>0</v>
      </c>
      <c r="AO60" s="85" t="s">
        <v>694</v>
      </c>
      <c r="AP60" s="79" t="s">
        <v>176</v>
      </c>
      <c r="AQ60" s="79">
        <v>0</v>
      </c>
      <c r="AR60" s="79">
        <v>0</v>
      </c>
      <c r="AS60" s="79"/>
      <c r="AT60" s="79"/>
      <c r="AU60" s="79"/>
      <c r="AV60" s="79"/>
      <c r="AW60" s="79"/>
      <c r="AX60" s="79"/>
      <c r="AY60" s="79"/>
      <c r="AZ60" s="79"/>
      <c r="BA60">
        <v>1</v>
      </c>
      <c r="BB60" s="78" t="str">
        <f>REPLACE(INDEX(GroupVertices[Group],MATCH(Edges24[[#This Row],[Vertex 1]],GroupVertices[Vertex],0)),1,1,"")</f>
        <v>10</v>
      </c>
      <c r="BC60" s="78" t="str">
        <f>REPLACE(INDEX(GroupVertices[Group],MATCH(Edges24[[#This Row],[Vertex 2]],GroupVertices[Vertex],0)),1,1,"")</f>
        <v>10</v>
      </c>
      <c r="BD60" s="48">
        <v>0</v>
      </c>
      <c r="BE60" s="49">
        <v>0</v>
      </c>
      <c r="BF60" s="48">
        <v>0</v>
      </c>
      <c r="BG60" s="49">
        <v>0</v>
      </c>
      <c r="BH60" s="48">
        <v>0</v>
      </c>
      <c r="BI60" s="49">
        <v>0</v>
      </c>
      <c r="BJ60" s="48">
        <v>19</v>
      </c>
      <c r="BK60" s="49">
        <v>100</v>
      </c>
      <c r="BL60" s="48">
        <v>19</v>
      </c>
    </row>
    <row r="61" spans="1:64" ht="15">
      <c r="A61" s="64" t="s">
        <v>265</v>
      </c>
      <c r="B61" s="64" t="s">
        <v>265</v>
      </c>
      <c r="C61" s="65"/>
      <c r="D61" s="66"/>
      <c r="E61" s="67"/>
      <c r="F61" s="68"/>
      <c r="G61" s="65"/>
      <c r="H61" s="69"/>
      <c r="I61" s="70"/>
      <c r="J61" s="70"/>
      <c r="K61" s="34" t="s">
        <v>65</v>
      </c>
      <c r="L61" s="77">
        <v>81</v>
      </c>
      <c r="M61" s="77"/>
      <c r="N61" s="72"/>
      <c r="O61" s="79" t="s">
        <v>176</v>
      </c>
      <c r="P61" s="81">
        <v>43620.61699074074</v>
      </c>
      <c r="Q61" s="79" t="s">
        <v>362</v>
      </c>
      <c r="R61" s="79"/>
      <c r="S61" s="79"/>
      <c r="T61" s="79" t="s">
        <v>463</v>
      </c>
      <c r="U61" s="82" t="s">
        <v>493</v>
      </c>
      <c r="V61" s="82" t="s">
        <v>493</v>
      </c>
      <c r="W61" s="81">
        <v>43620.61699074074</v>
      </c>
      <c r="X61" s="82" t="s">
        <v>612</v>
      </c>
      <c r="Y61" s="79"/>
      <c r="Z61" s="79"/>
      <c r="AA61" s="85" t="s">
        <v>696</v>
      </c>
      <c r="AB61" s="79"/>
      <c r="AC61" s="79" t="b">
        <v>0</v>
      </c>
      <c r="AD61" s="79">
        <v>0</v>
      </c>
      <c r="AE61" s="85" t="s">
        <v>727</v>
      </c>
      <c r="AF61" s="79" t="b">
        <v>0</v>
      </c>
      <c r="AG61" s="79" t="s">
        <v>737</v>
      </c>
      <c r="AH61" s="79"/>
      <c r="AI61" s="85" t="s">
        <v>727</v>
      </c>
      <c r="AJ61" s="79" t="b">
        <v>0</v>
      </c>
      <c r="AK61" s="79">
        <v>0</v>
      </c>
      <c r="AL61" s="85" t="s">
        <v>727</v>
      </c>
      <c r="AM61" s="79" t="s">
        <v>740</v>
      </c>
      <c r="AN61" s="79" t="b">
        <v>0</v>
      </c>
      <c r="AO61" s="85" t="s">
        <v>696</v>
      </c>
      <c r="AP61" s="79" t="s">
        <v>176</v>
      </c>
      <c r="AQ61" s="79">
        <v>0</v>
      </c>
      <c r="AR61" s="79">
        <v>0</v>
      </c>
      <c r="AS61" s="79"/>
      <c r="AT61" s="79"/>
      <c r="AU61" s="79"/>
      <c r="AV61" s="79"/>
      <c r="AW61" s="79"/>
      <c r="AX61" s="79"/>
      <c r="AY61" s="79"/>
      <c r="AZ61" s="79"/>
      <c r="BA61">
        <v>4</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v>
      </c>
      <c r="BK61" s="49">
        <v>100</v>
      </c>
      <c r="BL61" s="48">
        <v>2</v>
      </c>
    </row>
    <row r="62" spans="1:64" ht="15">
      <c r="A62" s="64" t="s">
        <v>265</v>
      </c>
      <c r="B62" s="64" t="s">
        <v>265</v>
      </c>
      <c r="C62" s="65"/>
      <c r="D62" s="66"/>
      <c r="E62" s="67"/>
      <c r="F62" s="68"/>
      <c r="G62" s="65"/>
      <c r="H62" s="69"/>
      <c r="I62" s="70"/>
      <c r="J62" s="70"/>
      <c r="K62" s="34" t="s">
        <v>65</v>
      </c>
      <c r="L62" s="77">
        <v>82</v>
      </c>
      <c r="M62" s="77"/>
      <c r="N62" s="72"/>
      <c r="O62" s="79" t="s">
        <v>176</v>
      </c>
      <c r="P62" s="81">
        <v>43620.6171875</v>
      </c>
      <c r="Q62" s="79" t="s">
        <v>363</v>
      </c>
      <c r="R62" s="79"/>
      <c r="S62" s="79"/>
      <c r="T62" s="79" t="s">
        <v>463</v>
      </c>
      <c r="U62" s="82" t="s">
        <v>494</v>
      </c>
      <c r="V62" s="82" t="s">
        <v>494</v>
      </c>
      <c r="W62" s="81">
        <v>43620.6171875</v>
      </c>
      <c r="X62" s="82" t="s">
        <v>613</v>
      </c>
      <c r="Y62" s="79"/>
      <c r="Z62" s="79"/>
      <c r="AA62" s="85" t="s">
        <v>697</v>
      </c>
      <c r="AB62" s="79"/>
      <c r="AC62" s="79" t="b">
        <v>0</v>
      </c>
      <c r="AD62" s="79">
        <v>0</v>
      </c>
      <c r="AE62" s="85" t="s">
        <v>727</v>
      </c>
      <c r="AF62" s="79" t="b">
        <v>0</v>
      </c>
      <c r="AG62" s="79" t="s">
        <v>737</v>
      </c>
      <c r="AH62" s="79"/>
      <c r="AI62" s="85" t="s">
        <v>727</v>
      </c>
      <c r="AJ62" s="79" t="b">
        <v>0</v>
      </c>
      <c r="AK62" s="79">
        <v>0</v>
      </c>
      <c r="AL62" s="85" t="s">
        <v>727</v>
      </c>
      <c r="AM62" s="79" t="s">
        <v>740</v>
      </c>
      <c r="AN62" s="79" t="b">
        <v>0</v>
      </c>
      <c r="AO62" s="85" t="s">
        <v>697</v>
      </c>
      <c r="AP62" s="79" t="s">
        <v>176</v>
      </c>
      <c r="AQ62" s="79">
        <v>0</v>
      </c>
      <c r="AR62" s="79">
        <v>0</v>
      </c>
      <c r="AS62" s="79"/>
      <c r="AT62" s="79"/>
      <c r="AU62" s="79"/>
      <c r="AV62" s="79"/>
      <c r="AW62" s="79"/>
      <c r="AX62" s="79"/>
      <c r="AY62" s="79"/>
      <c r="AZ62" s="79"/>
      <c r="BA62">
        <v>4</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v>
      </c>
      <c r="BK62" s="49">
        <v>100</v>
      </c>
      <c r="BL62" s="48">
        <v>2</v>
      </c>
    </row>
    <row r="63" spans="1:64" ht="15">
      <c r="A63" s="64" t="s">
        <v>265</v>
      </c>
      <c r="B63" s="64" t="s">
        <v>265</v>
      </c>
      <c r="C63" s="65"/>
      <c r="D63" s="66"/>
      <c r="E63" s="67"/>
      <c r="F63" s="68"/>
      <c r="G63" s="65"/>
      <c r="H63" s="69"/>
      <c r="I63" s="70"/>
      <c r="J63" s="70"/>
      <c r="K63" s="34" t="s">
        <v>65</v>
      </c>
      <c r="L63" s="77">
        <v>83</v>
      </c>
      <c r="M63" s="77"/>
      <c r="N63" s="72"/>
      <c r="O63" s="79" t="s">
        <v>176</v>
      </c>
      <c r="P63" s="81">
        <v>43628.63658564815</v>
      </c>
      <c r="Q63" s="79" t="s">
        <v>364</v>
      </c>
      <c r="R63" s="79"/>
      <c r="S63" s="79"/>
      <c r="T63" s="79" t="s">
        <v>464</v>
      </c>
      <c r="U63" s="82" t="s">
        <v>495</v>
      </c>
      <c r="V63" s="82" t="s">
        <v>495</v>
      </c>
      <c r="W63" s="81">
        <v>43628.63658564815</v>
      </c>
      <c r="X63" s="82" t="s">
        <v>614</v>
      </c>
      <c r="Y63" s="79"/>
      <c r="Z63" s="79"/>
      <c r="AA63" s="85" t="s">
        <v>698</v>
      </c>
      <c r="AB63" s="79"/>
      <c r="AC63" s="79" t="b">
        <v>0</v>
      </c>
      <c r="AD63" s="79">
        <v>0</v>
      </c>
      <c r="AE63" s="85" t="s">
        <v>727</v>
      </c>
      <c r="AF63" s="79" t="b">
        <v>0</v>
      </c>
      <c r="AG63" s="79" t="s">
        <v>735</v>
      </c>
      <c r="AH63" s="79"/>
      <c r="AI63" s="85" t="s">
        <v>727</v>
      </c>
      <c r="AJ63" s="79" t="b">
        <v>0</v>
      </c>
      <c r="AK63" s="79">
        <v>0</v>
      </c>
      <c r="AL63" s="85" t="s">
        <v>727</v>
      </c>
      <c r="AM63" s="79" t="s">
        <v>740</v>
      </c>
      <c r="AN63" s="79" t="b">
        <v>0</v>
      </c>
      <c r="AO63" s="85" t="s">
        <v>698</v>
      </c>
      <c r="AP63" s="79" t="s">
        <v>176</v>
      </c>
      <c r="AQ63" s="79">
        <v>0</v>
      </c>
      <c r="AR63" s="79">
        <v>0</v>
      </c>
      <c r="AS63" s="79"/>
      <c r="AT63" s="79"/>
      <c r="AU63" s="79"/>
      <c r="AV63" s="79"/>
      <c r="AW63" s="79"/>
      <c r="AX63" s="79"/>
      <c r="AY63" s="79"/>
      <c r="AZ63" s="79"/>
      <c r="BA63">
        <v>4</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46</v>
      </c>
      <c r="BK63" s="49">
        <v>100</v>
      </c>
      <c r="BL63" s="48">
        <v>46</v>
      </c>
    </row>
    <row r="64" spans="1:64" ht="15">
      <c r="A64" s="64" t="s">
        <v>265</v>
      </c>
      <c r="B64" s="64" t="s">
        <v>265</v>
      </c>
      <c r="C64" s="65"/>
      <c r="D64" s="66"/>
      <c r="E64" s="67"/>
      <c r="F64" s="68"/>
      <c r="G64" s="65"/>
      <c r="H64" s="69"/>
      <c r="I64" s="70"/>
      <c r="J64" s="70"/>
      <c r="K64" s="34" t="s">
        <v>65</v>
      </c>
      <c r="L64" s="77">
        <v>84</v>
      </c>
      <c r="M64" s="77"/>
      <c r="N64" s="72"/>
      <c r="O64" s="79" t="s">
        <v>176</v>
      </c>
      <c r="P64" s="81">
        <v>43628.8002662037</v>
      </c>
      <c r="Q64" s="79" t="s">
        <v>365</v>
      </c>
      <c r="R64" s="79"/>
      <c r="S64" s="79"/>
      <c r="T64" s="79" t="s">
        <v>465</v>
      </c>
      <c r="U64" s="82" t="s">
        <v>496</v>
      </c>
      <c r="V64" s="82" t="s">
        <v>496</v>
      </c>
      <c r="W64" s="81">
        <v>43628.8002662037</v>
      </c>
      <c r="X64" s="82" t="s">
        <v>615</v>
      </c>
      <c r="Y64" s="79"/>
      <c r="Z64" s="79"/>
      <c r="AA64" s="85" t="s">
        <v>699</v>
      </c>
      <c r="AB64" s="79"/>
      <c r="AC64" s="79" t="b">
        <v>0</v>
      </c>
      <c r="AD64" s="79">
        <v>0</v>
      </c>
      <c r="AE64" s="85" t="s">
        <v>727</v>
      </c>
      <c r="AF64" s="79" t="b">
        <v>0</v>
      </c>
      <c r="AG64" s="79" t="s">
        <v>737</v>
      </c>
      <c r="AH64" s="79"/>
      <c r="AI64" s="85" t="s">
        <v>727</v>
      </c>
      <c r="AJ64" s="79" t="b">
        <v>0</v>
      </c>
      <c r="AK64" s="79">
        <v>0</v>
      </c>
      <c r="AL64" s="85" t="s">
        <v>727</v>
      </c>
      <c r="AM64" s="79" t="s">
        <v>740</v>
      </c>
      <c r="AN64" s="79" t="b">
        <v>0</v>
      </c>
      <c r="AO64" s="85" t="s">
        <v>699</v>
      </c>
      <c r="AP64" s="79" t="s">
        <v>176</v>
      </c>
      <c r="AQ64" s="79">
        <v>0</v>
      </c>
      <c r="AR64" s="79">
        <v>0</v>
      </c>
      <c r="AS64" s="79"/>
      <c r="AT64" s="79"/>
      <c r="AU64" s="79"/>
      <c r="AV64" s="79"/>
      <c r="AW64" s="79"/>
      <c r="AX64" s="79"/>
      <c r="AY64" s="79"/>
      <c r="AZ64" s="79"/>
      <c r="BA64">
        <v>4</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v>
      </c>
      <c r="BK64" s="49">
        <v>100</v>
      </c>
      <c r="BL64" s="48">
        <v>2</v>
      </c>
    </row>
    <row r="65" spans="1:64" ht="15">
      <c r="A65" s="64" t="s">
        <v>266</v>
      </c>
      <c r="B65" s="64" t="s">
        <v>303</v>
      </c>
      <c r="C65" s="65"/>
      <c r="D65" s="66"/>
      <c r="E65" s="67"/>
      <c r="F65" s="68"/>
      <c r="G65" s="65"/>
      <c r="H65" s="69"/>
      <c r="I65" s="70"/>
      <c r="J65" s="70"/>
      <c r="K65" s="34" t="s">
        <v>65</v>
      </c>
      <c r="L65" s="77">
        <v>85</v>
      </c>
      <c r="M65" s="77"/>
      <c r="N65" s="72"/>
      <c r="O65" s="79" t="s">
        <v>314</v>
      </c>
      <c r="P65" s="81">
        <v>43628.90143518519</v>
      </c>
      <c r="Q65" s="79" t="s">
        <v>366</v>
      </c>
      <c r="R65" s="79"/>
      <c r="S65" s="79"/>
      <c r="T65" s="79" t="s">
        <v>466</v>
      </c>
      <c r="U65" s="82" t="s">
        <v>497</v>
      </c>
      <c r="V65" s="82" t="s">
        <v>497</v>
      </c>
      <c r="W65" s="81">
        <v>43628.90143518519</v>
      </c>
      <c r="X65" s="82" t="s">
        <v>616</v>
      </c>
      <c r="Y65" s="79"/>
      <c r="Z65" s="79"/>
      <c r="AA65" s="85" t="s">
        <v>700</v>
      </c>
      <c r="AB65" s="79"/>
      <c r="AC65" s="79" t="b">
        <v>0</v>
      </c>
      <c r="AD65" s="79">
        <v>0</v>
      </c>
      <c r="AE65" s="85" t="s">
        <v>727</v>
      </c>
      <c r="AF65" s="79" t="b">
        <v>0</v>
      </c>
      <c r="AG65" s="79" t="s">
        <v>732</v>
      </c>
      <c r="AH65" s="79"/>
      <c r="AI65" s="85" t="s">
        <v>727</v>
      </c>
      <c r="AJ65" s="79" t="b">
        <v>0</v>
      </c>
      <c r="AK65" s="79">
        <v>0</v>
      </c>
      <c r="AL65" s="85" t="s">
        <v>727</v>
      </c>
      <c r="AM65" s="79" t="s">
        <v>743</v>
      </c>
      <c r="AN65" s="79" t="b">
        <v>0</v>
      </c>
      <c r="AO65" s="85" t="s">
        <v>700</v>
      </c>
      <c r="AP65" s="79" t="s">
        <v>176</v>
      </c>
      <c r="AQ65" s="79">
        <v>0</v>
      </c>
      <c r="AR65" s="79">
        <v>0</v>
      </c>
      <c r="AS65" s="79"/>
      <c r="AT65" s="79"/>
      <c r="AU65" s="79"/>
      <c r="AV65" s="79"/>
      <c r="AW65" s="79"/>
      <c r="AX65" s="79"/>
      <c r="AY65" s="79"/>
      <c r="AZ65" s="79"/>
      <c r="BA65">
        <v>1</v>
      </c>
      <c r="BB65" s="78" t="str">
        <f>REPLACE(INDEX(GroupVertices[Group],MATCH(Edges24[[#This Row],[Vertex 1]],GroupVertices[Vertex],0)),1,1,"")</f>
        <v>5</v>
      </c>
      <c r="BC65" s="78" t="str">
        <f>REPLACE(INDEX(GroupVertices[Group],MATCH(Edges24[[#This Row],[Vertex 2]],GroupVertices[Vertex],0)),1,1,"")</f>
        <v>5</v>
      </c>
      <c r="BD65" s="48"/>
      <c r="BE65" s="49"/>
      <c r="BF65" s="48"/>
      <c r="BG65" s="49"/>
      <c r="BH65" s="48"/>
      <c r="BI65" s="49"/>
      <c r="BJ65" s="48"/>
      <c r="BK65" s="49"/>
      <c r="BL65" s="48"/>
    </row>
    <row r="66" spans="1:64" ht="15">
      <c r="A66" s="64" t="s">
        <v>267</v>
      </c>
      <c r="B66" s="64" t="s">
        <v>308</v>
      </c>
      <c r="C66" s="65"/>
      <c r="D66" s="66"/>
      <c r="E66" s="67"/>
      <c r="F66" s="68"/>
      <c r="G66" s="65"/>
      <c r="H66" s="69"/>
      <c r="I66" s="70"/>
      <c r="J66" s="70"/>
      <c r="K66" s="34" t="s">
        <v>65</v>
      </c>
      <c r="L66" s="77">
        <v>90</v>
      </c>
      <c r="M66" s="77"/>
      <c r="N66" s="72"/>
      <c r="O66" s="79" t="s">
        <v>314</v>
      </c>
      <c r="P66" s="81">
        <v>43629.06086805555</v>
      </c>
      <c r="Q66" s="79" t="s">
        <v>367</v>
      </c>
      <c r="R66" s="79"/>
      <c r="S66" s="79"/>
      <c r="T66" s="79" t="s">
        <v>467</v>
      </c>
      <c r="U66" s="79"/>
      <c r="V66" s="82" t="s">
        <v>546</v>
      </c>
      <c r="W66" s="81">
        <v>43629.06086805555</v>
      </c>
      <c r="X66" s="82" t="s">
        <v>617</v>
      </c>
      <c r="Y66" s="79"/>
      <c r="Z66" s="79"/>
      <c r="AA66" s="85" t="s">
        <v>701</v>
      </c>
      <c r="AB66" s="79"/>
      <c r="AC66" s="79" t="b">
        <v>0</v>
      </c>
      <c r="AD66" s="79">
        <v>0</v>
      </c>
      <c r="AE66" s="85" t="s">
        <v>727</v>
      </c>
      <c r="AF66" s="79" t="b">
        <v>0</v>
      </c>
      <c r="AG66" s="79" t="s">
        <v>732</v>
      </c>
      <c r="AH66" s="79"/>
      <c r="AI66" s="85" t="s">
        <v>727</v>
      </c>
      <c r="AJ66" s="79" t="b">
        <v>0</v>
      </c>
      <c r="AK66" s="79">
        <v>2</v>
      </c>
      <c r="AL66" s="85" t="s">
        <v>702</v>
      </c>
      <c r="AM66" s="79" t="s">
        <v>743</v>
      </c>
      <c r="AN66" s="79" t="b">
        <v>0</v>
      </c>
      <c r="AO66" s="85" t="s">
        <v>702</v>
      </c>
      <c r="AP66" s="79" t="s">
        <v>176</v>
      </c>
      <c r="AQ66" s="79">
        <v>0</v>
      </c>
      <c r="AR66" s="79">
        <v>0</v>
      </c>
      <c r="AS66" s="79"/>
      <c r="AT66" s="79"/>
      <c r="AU66" s="79"/>
      <c r="AV66" s="79"/>
      <c r="AW66" s="79"/>
      <c r="AX66" s="79"/>
      <c r="AY66" s="79"/>
      <c r="AZ66" s="79"/>
      <c r="BA66">
        <v>1</v>
      </c>
      <c r="BB66" s="78" t="str">
        <f>REPLACE(INDEX(GroupVertices[Group],MATCH(Edges24[[#This Row],[Vertex 1]],GroupVertices[Vertex],0)),1,1,"")</f>
        <v>7</v>
      </c>
      <c r="BC66" s="78" t="str">
        <f>REPLACE(INDEX(GroupVertices[Group],MATCH(Edges24[[#This Row],[Vertex 2]],GroupVertices[Vertex],0)),1,1,"")</f>
        <v>7</v>
      </c>
      <c r="BD66" s="48"/>
      <c r="BE66" s="49"/>
      <c r="BF66" s="48"/>
      <c r="BG66" s="49"/>
      <c r="BH66" s="48"/>
      <c r="BI66" s="49"/>
      <c r="BJ66" s="48"/>
      <c r="BK66" s="49"/>
      <c r="BL66" s="48"/>
    </row>
    <row r="67" spans="1:64" ht="15">
      <c r="A67" s="64" t="s">
        <v>268</v>
      </c>
      <c r="B67" s="64" t="s">
        <v>308</v>
      </c>
      <c r="C67" s="65"/>
      <c r="D67" s="66"/>
      <c r="E67" s="67"/>
      <c r="F67" s="68"/>
      <c r="G67" s="65"/>
      <c r="H67" s="69"/>
      <c r="I67" s="70"/>
      <c r="J67" s="70"/>
      <c r="K67" s="34" t="s">
        <v>65</v>
      </c>
      <c r="L67" s="77">
        <v>93</v>
      </c>
      <c r="M67" s="77"/>
      <c r="N67" s="72"/>
      <c r="O67" s="79" t="s">
        <v>314</v>
      </c>
      <c r="P67" s="81">
        <v>43629.0243287037</v>
      </c>
      <c r="Q67" s="79" t="s">
        <v>368</v>
      </c>
      <c r="R67" s="82" t="s">
        <v>404</v>
      </c>
      <c r="S67" s="79" t="s">
        <v>423</v>
      </c>
      <c r="T67" s="79" t="s">
        <v>468</v>
      </c>
      <c r="U67" s="82" t="s">
        <v>498</v>
      </c>
      <c r="V67" s="82" t="s">
        <v>498</v>
      </c>
      <c r="W67" s="81">
        <v>43629.0243287037</v>
      </c>
      <c r="X67" s="82" t="s">
        <v>618</v>
      </c>
      <c r="Y67" s="79"/>
      <c r="Z67" s="79"/>
      <c r="AA67" s="85" t="s">
        <v>702</v>
      </c>
      <c r="AB67" s="79"/>
      <c r="AC67" s="79" t="b">
        <v>0</v>
      </c>
      <c r="AD67" s="79">
        <v>0</v>
      </c>
      <c r="AE67" s="85" t="s">
        <v>727</v>
      </c>
      <c r="AF67" s="79" t="b">
        <v>0</v>
      </c>
      <c r="AG67" s="79" t="s">
        <v>732</v>
      </c>
      <c r="AH67" s="79"/>
      <c r="AI67" s="85" t="s">
        <v>727</v>
      </c>
      <c r="AJ67" s="79" t="b">
        <v>0</v>
      </c>
      <c r="AK67" s="79">
        <v>2</v>
      </c>
      <c r="AL67" s="85" t="s">
        <v>727</v>
      </c>
      <c r="AM67" s="79" t="s">
        <v>740</v>
      </c>
      <c r="AN67" s="79" t="b">
        <v>0</v>
      </c>
      <c r="AO67" s="85" t="s">
        <v>702</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c r="BE67" s="49"/>
      <c r="BF67" s="48"/>
      <c r="BG67" s="49"/>
      <c r="BH67" s="48"/>
      <c r="BI67" s="49"/>
      <c r="BJ67" s="48"/>
      <c r="BK67" s="49"/>
      <c r="BL67" s="48"/>
    </row>
    <row r="68" spans="1:64" ht="15">
      <c r="A68" s="64" t="s">
        <v>269</v>
      </c>
      <c r="B68" s="64" t="s">
        <v>308</v>
      </c>
      <c r="C68" s="65"/>
      <c r="D68" s="66"/>
      <c r="E68" s="67"/>
      <c r="F68" s="68"/>
      <c r="G68" s="65"/>
      <c r="H68" s="69"/>
      <c r="I68" s="70"/>
      <c r="J68" s="70"/>
      <c r="K68" s="34" t="s">
        <v>65</v>
      </c>
      <c r="L68" s="77">
        <v>94</v>
      </c>
      <c r="M68" s="77"/>
      <c r="N68" s="72"/>
      <c r="O68" s="79" t="s">
        <v>314</v>
      </c>
      <c r="P68" s="81">
        <v>43629.06133101852</v>
      </c>
      <c r="Q68" s="79" t="s">
        <v>367</v>
      </c>
      <c r="R68" s="79"/>
      <c r="S68" s="79"/>
      <c r="T68" s="79" t="s">
        <v>467</v>
      </c>
      <c r="U68" s="79"/>
      <c r="V68" s="82" t="s">
        <v>547</v>
      </c>
      <c r="W68" s="81">
        <v>43629.06133101852</v>
      </c>
      <c r="X68" s="82" t="s">
        <v>619</v>
      </c>
      <c r="Y68" s="79"/>
      <c r="Z68" s="79"/>
      <c r="AA68" s="85" t="s">
        <v>703</v>
      </c>
      <c r="AB68" s="79"/>
      <c r="AC68" s="79" t="b">
        <v>0</v>
      </c>
      <c r="AD68" s="79">
        <v>0</v>
      </c>
      <c r="AE68" s="85" t="s">
        <v>727</v>
      </c>
      <c r="AF68" s="79" t="b">
        <v>0</v>
      </c>
      <c r="AG68" s="79" t="s">
        <v>732</v>
      </c>
      <c r="AH68" s="79"/>
      <c r="AI68" s="85" t="s">
        <v>727</v>
      </c>
      <c r="AJ68" s="79" t="b">
        <v>0</v>
      </c>
      <c r="AK68" s="79">
        <v>2</v>
      </c>
      <c r="AL68" s="85" t="s">
        <v>702</v>
      </c>
      <c r="AM68" s="79" t="s">
        <v>743</v>
      </c>
      <c r="AN68" s="79" t="b">
        <v>0</v>
      </c>
      <c r="AO68" s="85" t="s">
        <v>702</v>
      </c>
      <c r="AP68" s="79" t="s">
        <v>176</v>
      </c>
      <c r="AQ68" s="79">
        <v>0</v>
      </c>
      <c r="AR68" s="79">
        <v>0</v>
      </c>
      <c r="AS68" s="79"/>
      <c r="AT68" s="79"/>
      <c r="AU68" s="79"/>
      <c r="AV68" s="79"/>
      <c r="AW68" s="79"/>
      <c r="AX68" s="79"/>
      <c r="AY68" s="79"/>
      <c r="AZ68" s="79"/>
      <c r="BA68">
        <v>1</v>
      </c>
      <c r="BB68" s="78" t="str">
        <f>REPLACE(INDEX(GroupVertices[Group],MATCH(Edges24[[#This Row],[Vertex 1]],GroupVertices[Vertex],0)),1,1,"")</f>
        <v>7</v>
      </c>
      <c r="BC68" s="78" t="str">
        <f>REPLACE(INDEX(GroupVertices[Group],MATCH(Edges24[[#This Row],[Vertex 2]],GroupVertices[Vertex],0)),1,1,"")</f>
        <v>7</v>
      </c>
      <c r="BD68" s="48"/>
      <c r="BE68" s="49"/>
      <c r="BF68" s="48"/>
      <c r="BG68" s="49"/>
      <c r="BH68" s="48"/>
      <c r="BI68" s="49"/>
      <c r="BJ68" s="48"/>
      <c r="BK68" s="49"/>
      <c r="BL68" s="48"/>
    </row>
    <row r="69" spans="1:64" ht="15">
      <c r="A69" s="64" t="s">
        <v>270</v>
      </c>
      <c r="B69" s="64" t="s">
        <v>310</v>
      </c>
      <c r="C69" s="65"/>
      <c r="D69" s="66"/>
      <c r="E69" s="67"/>
      <c r="F69" s="68"/>
      <c r="G69" s="65"/>
      <c r="H69" s="69"/>
      <c r="I69" s="70"/>
      <c r="J69" s="70"/>
      <c r="K69" s="34" t="s">
        <v>65</v>
      </c>
      <c r="L69" s="77">
        <v>98</v>
      </c>
      <c r="M69" s="77"/>
      <c r="N69" s="72"/>
      <c r="O69" s="79" t="s">
        <v>314</v>
      </c>
      <c r="P69" s="81">
        <v>43629.473645833335</v>
      </c>
      <c r="Q69" s="79" t="s">
        <v>369</v>
      </c>
      <c r="R69" s="79"/>
      <c r="S69" s="79"/>
      <c r="T69" s="79" t="s">
        <v>469</v>
      </c>
      <c r="U69" s="82" t="s">
        <v>499</v>
      </c>
      <c r="V69" s="82" t="s">
        <v>499</v>
      </c>
      <c r="W69" s="81">
        <v>43629.473645833335</v>
      </c>
      <c r="X69" s="82" t="s">
        <v>620</v>
      </c>
      <c r="Y69" s="79"/>
      <c r="Z69" s="79"/>
      <c r="AA69" s="85" t="s">
        <v>704</v>
      </c>
      <c r="AB69" s="79"/>
      <c r="AC69" s="79" t="b">
        <v>0</v>
      </c>
      <c r="AD69" s="79">
        <v>1</v>
      </c>
      <c r="AE69" s="85" t="s">
        <v>727</v>
      </c>
      <c r="AF69" s="79" t="b">
        <v>0</v>
      </c>
      <c r="AG69" s="79" t="s">
        <v>733</v>
      </c>
      <c r="AH69" s="79"/>
      <c r="AI69" s="85" t="s">
        <v>727</v>
      </c>
      <c r="AJ69" s="79" t="b">
        <v>0</v>
      </c>
      <c r="AK69" s="79">
        <v>1</v>
      </c>
      <c r="AL69" s="85" t="s">
        <v>727</v>
      </c>
      <c r="AM69" s="79" t="s">
        <v>741</v>
      </c>
      <c r="AN69" s="79" t="b">
        <v>0</v>
      </c>
      <c r="AO69" s="85" t="s">
        <v>704</v>
      </c>
      <c r="AP69" s="79" t="s">
        <v>176</v>
      </c>
      <c r="AQ69" s="79">
        <v>0</v>
      </c>
      <c r="AR69" s="79">
        <v>0</v>
      </c>
      <c r="AS69" s="79"/>
      <c r="AT69" s="79"/>
      <c r="AU69" s="79"/>
      <c r="AV69" s="79"/>
      <c r="AW69" s="79"/>
      <c r="AX69" s="79"/>
      <c r="AY69" s="79"/>
      <c r="AZ69" s="79"/>
      <c r="BA69">
        <v>1</v>
      </c>
      <c r="BB69" s="78" t="str">
        <f>REPLACE(INDEX(GroupVertices[Group],MATCH(Edges24[[#This Row],[Vertex 1]],GroupVertices[Vertex],0)),1,1,"")</f>
        <v>9</v>
      </c>
      <c r="BC69" s="78" t="str">
        <f>REPLACE(INDEX(GroupVertices[Group],MATCH(Edges24[[#This Row],[Vertex 2]],GroupVertices[Vertex],0)),1,1,"")</f>
        <v>9</v>
      </c>
      <c r="BD69" s="48"/>
      <c r="BE69" s="49"/>
      <c r="BF69" s="48"/>
      <c r="BG69" s="49"/>
      <c r="BH69" s="48"/>
      <c r="BI69" s="49"/>
      <c r="BJ69" s="48"/>
      <c r="BK69" s="49"/>
      <c r="BL69" s="48"/>
    </row>
    <row r="70" spans="1:64" ht="15">
      <c r="A70" s="64" t="s">
        <v>271</v>
      </c>
      <c r="B70" s="64" t="s">
        <v>270</v>
      </c>
      <c r="C70" s="65"/>
      <c r="D70" s="66"/>
      <c r="E70" s="67"/>
      <c r="F70" s="68"/>
      <c r="G70" s="65"/>
      <c r="H70" s="69"/>
      <c r="I70" s="70"/>
      <c r="J70" s="70"/>
      <c r="K70" s="34" t="s">
        <v>66</v>
      </c>
      <c r="L70" s="77">
        <v>101</v>
      </c>
      <c r="M70" s="77"/>
      <c r="N70" s="72"/>
      <c r="O70" s="79" t="s">
        <v>314</v>
      </c>
      <c r="P70" s="81">
        <v>43629.47525462963</v>
      </c>
      <c r="Q70" s="79" t="s">
        <v>370</v>
      </c>
      <c r="R70" s="79"/>
      <c r="S70" s="79"/>
      <c r="T70" s="79" t="s">
        <v>470</v>
      </c>
      <c r="U70" s="79"/>
      <c r="V70" s="82" t="s">
        <v>548</v>
      </c>
      <c r="W70" s="81">
        <v>43629.47525462963</v>
      </c>
      <c r="X70" s="82" t="s">
        <v>621</v>
      </c>
      <c r="Y70" s="79"/>
      <c r="Z70" s="79"/>
      <c r="AA70" s="85" t="s">
        <v>705</v>
      </c>
      <c r="AB70" s="79"/>
      <c r="AC70" s="79" t="b">
        <v>0</v>
      </c>
      <c r="AD70" s="79">
        <v>0</v>
      </c>
      <c r="AE70" s="85" t="s">
        <v>727</v>
      </c>
      <c r="AF70" s="79" t="b">
        <v>0</v>
      </c>
      <c r="AG70" s="79" t="s">
        <v>733</v>
      </c>
      <c r="AH70" s="79"/>
      <c r="AI70" s="85" t="s">
        <v>727</v>
      </c>
      <c r="AJ70" s="79" t="b">
        <v>0</v>
      </c>
      <c r="AK70" s="79">
        <v>1</v>
      </c>
      <c r="AL70" s="85" t="s">
        <v>704</v>
      </c>
      <c r="AM70" s="79" t="s">
        <v>747</v>
      </c>
      <c r="AN70" s="79" t="b">
        <v>0</v>
      </c>
      <c r="AO70" s="85" t="s">
        <v>704</v>
      </c>
      <c r="AP70" s="79" t="s">
        <v>176</v>
      </c>
      <c r="AQ70" s="79">
        <v>0</v>
      </c>
      <c r="AR70" s="79">
        <v>0</v>
      </c>
      <c r="AS70" s="79"/>
      <c r="AT70" s="79"/>
      <c r="AU70" s="79"/>
      <c r="AV70" s="79"/>
      <c r="AW70" s="79"/>
      <c r="AX70" s="79"/>
      <c r="AY70" s="79"/>
      <c r="AZ70" s="79"/>
      <c r="BA70">
        <v>1</v>
      </c>
      <c r="BB70" s="78" t="str">
        <f>REPLACE(INDEX(GroupVertices[Group],MATCH(Edges24[[#This Row],[Vertex 1]],GroupVertices[Vertex],0)),1,1,"")</f>
        <v>9</v>
      </c>
      <c r="BC70" s="78" t="str">
        <f>REPLACE(INDEX(GroupVertices[Group],MATCH(Edges24[[#This Row],[Vertex 2]],GroupVertices[Vertex],0)),1,1,"")</f>
        <v>9</v>
      </c>
      <c r="BD70" s="48">
        <v>0</v>
      </c>
      <c r="BE70" s="49">
        <v>0</v>
      </c>
      <c r="BF70" s="48">
        <v>0</v>
      </c>
      <c r="BG70" s="49">
        <v>0</v>
      </c>
      <c r="BH70" s="48">
        <v>0</v>
      </c>
      <c r="BI70" s="49">
        <v>0</v>
      </c>
      <c r="BJ70" s="48">
        <v>19</v>
      </c>
      <c r="BK70" s="49">
        <v>100</v>
      </c>
      <c r="BL70" s="48">
        <v>19</v>
      </c>
    </row>
    <row r="71" spans="1:64" ht="15">
      <c r="A71" s="64" t="s">
        <v>272</v>
      </c>
      <c r="B71" s="64" t="s">
        <v>272</v>
      </c>
      <c r="C71" s="65"/>
      <c r="D71" s="66"/>
      <c r="E71" s="67"/>
      <c r="F71" s="68"/>
      <c r="G71" s="65"/>
      <c r="H71" s="69"/>
      <c r="I71" s="70"/>
      <c r="J71" s="70"/>
      <c r="K71" s="34" t="s">
        <v>65</v>
      </c>
      <c r="L71" s="77">
        <v>102</v>
      </c>
      <c r="M71" s="77"/>
      <c r="N71" s="72"/>
      <c r="O71" s="79" t="s">
        <v>176</v>
      </c>
      <c r="P71" s="81">
        <v>43629.492164351854</v>
      </c>
      <c r="Q71" s="79" t="s">
        <v>371</v>
      </c>
      <c r="R71" s="79"/>
      <c r="S71" s="79"/>
      <c r="T71" s="79" t="s">
        <v>471</v>
      </c>
      <c r="U71" s="82" t="s">
        <v>500</v>
      </c>
      <c r="V71" s="82" t="s">
        <v>500</v>
      </c>
      <c r="W71" s="81">
        <v>43629.492164351854</v>
      </c>
      <c r="X71" s="82" t="s">
        <v>622</v>
      </c>
      <c r="Y71" s="79"/>
      <c r="Z71" s="79"/>
      <c r="AA71" s="85" t="s">
        <v>706</v>
      </c>
      <c r="AB71" s="79"/>
      <c r="AC71" s="79" t="b">
        <v>0</v>
      </c>
      <c r="AD71" s="79">
        <v>0</v>
      </c>
      <c r="AE71" s="85" t="s">
        <v>727</v>
      </c>
      <c r="AF71" s="79" t="b">
        <v>0</v>
      </c>
      <c r="AG71" s="79" t="s">
        <v>732</v>
      </c>
      <c r="AH71" s="79"/>
      <c r="AI71" s="85" t="s">
        <v>727</v>
      </c>
      <c r="AJ71" s="79" t="b">
        <v>0</v>
      </c>
      <c r="AK71" s="79">
        <v>0</v>
      </c>
      <c r="AL71" s="85" t="s">
        <v>727</v>
      </c>
      <c r="AM71" s="79" t="s">
        <v>741</v>
      </c>
      <c r="AN71" s="79" t="b">
        <v>0</v>
      </c>
      <c r="AO71" s="85" t="s">
        <v>706</v>
      </c>
      <c r="AP71" s="79" t="s">
        <v>176</v>
      </c>
      <c r="AQ71" s="79">
        <v>0</v>
      </c>
      <c r="AR71" s="79">
        <v>0</v>
      </c>
      <c r="AS71" s="79" t="s">
        <v>754</v>
      </c>
      <c r="AT71" s="79" t="s">
        <v>757</v>
      </c>
      <c r="AU71" s="79" t="s">
        <v>759</v>
      </c>
      <c r="AV71" s="79" t="s">
        <v>762</v>
      </c>
      <c r="AW71" s="79" t="s">
        <v>766</v>
      </c>
      <c r="AX71" s="79" t="s">
        <v>770</v>
      </c>
      <c r="AY71" s="79" t="s">
        <v>772</v>
      </c>
      <c r="AZ71" s="82" t="s">
        <v>776</v>
      </c>
      <c r="BA71">
        <v>1</v>
      </c>
      <c r="BB71" s="78" t="str">
        <f>REPLACE(INDEX(GroupVertices[Group],MATCH(Edges24[[#This Row],[Vertex 1]],GroupVertices[Vertex],0)),1,1,"")</f>
        <v>1</v>
      </c>
      <c r="BC71" s="78" t="str">
        <f>REPLACE(INDEX(GroupVertices[Group],MATCH(Edges24[[#This Row],[Vertex 2]],GroupVertices[Vertex],0)),1,1,"")</f>
        <v>1</v>
      </c>
      <c r="BD71" s="48">
        <v>1</v>
      </c>
      <c r="BE71" s="49">
        <v>3.5714285714285716</v>
      </c>
      <c r="BF71" s="48">
        <v>0</v>
      </c>
      <c r="BG71" s="49">
        <v>0</v>
      </c>
      <c r="BH71" s="48">
        <v>0</v>
      </c>
      <c r="BI71" s="49">
        <v>0</v>
      </c>
      <c r="BJ71" s="48">
        <v>27</v>
      </c>
      <c r="BK71" s="49">
        <v>96.42857142857143</v>
      </c>
      <c r="BL71" s="48">
        <v>28</v>
      </c>
    </row>
    <row r="72" spans="1:64" ht="15">
      <c r="A72" s="64" t="s">
        <v>273</v>
      </c>
      <c r="B72" s="64" t="s">
        <v>273</v>
      </c>
      <c r="C72" s="65"/>
      <c r="D72" s="66"/>
      <c r="E72" s="67"/>
      <c r="F72" s="68"/>
      <c r="G72" s="65"/>
      <c r="H72" s="69"/>
      <c r="I72" s="70"/>
      <c r="J72" s="70"/>
      <c r="K72" s="34" t="s">
        <v>65</v>
      </c>
      <c r="L72" s="77">
        <v>103</v>
      </c>
      <c r="M72" s="77"/>
      <c r="N72" s="72"/>
      <c r="O72" s="79" t="s">
        <v>176</v>
      </c>
      <c r="P72" s="81">
        <v>43629.50798611111</v>
      </c>
      <c r="Q72" s="79" t="s">
        <v>372</v>
      </c>
      <c r="R72" s="79"/>
      <c r="S72" s="79"/>
      <c r="T72" s="79" t="s">
        <v>426</v>
      </c>
      <c r="U72" s="82" t="s">
        <v>501</v>
      </c>
      <c r="V72" s="82" t="s">
        <v>501</v>
      </c>
      <c r="W72" s="81">
        <v>43629.50798611111</v>
      </c>
      <c r="X72" s="82" t="s">
        <v>623</v>
      </c>
      <c r="Y72" s="79"/>
      <c r="Z72" s="79"/>
      <c r="AA72" s="85" t="s">
        <v>707</v>
      </c>
      <c r="AB72" s="79"/>
      <c r="AC72" s="79" t="b">
        <v>0</v>
      </c>
      <c r="AD72" s="79">
        <v>2</v>
      </c>
      <c r="AE72" s="85" t="s">
        <v>727</v>
      </c>
      <c r="AF72" s="79" t="b">
        <v>0</v>
      </c>
      <c r="AG72" s="79" t="s">
        <v>738</v>
      </c>
      <c r="AH72" s="79"/>
      <c r="AI72" s="85" t="s">
        <v>727</v>
      </c>
      <c r="AJ72" s="79" t="b">
        <v>0</v>
      </c>
      <c r="AK72" s="79">
        <v>0</v>
      </c>
      <c r="AL72" s="85" t="s">
        <v>727</v>
      </c>
      <c r="AM72" s="79" t="s">
        <v>743</v>
      </c>
      <c r="AN72" s="79" t="b">
        <v>0</v>
      </c>
      <c r="AO72" s="85" t="s">
        <v>707</v>
      </c>
      <c r="AP72" s="79" t="s">
        <v>176</v>
      </c>
      <c r="AQ72" s="79">
        <v>0</v>
      </c>
      <c r="AR72" s="79">
        <v>0</v>
      </c>
      <c r="AS72" s="79"/>
      <c r="AT72" s="79"/>
      <c r="AU72" s="79"/>
      <c r="AV72" s="79"/>
      <c r="AW72" s="79"/>
      <c r="AX72" s="79"/>
      <c r="AY72" s="79"/>
      <c r="AZ72" s="79"/>
      <c r="BA72">
        <v>1</v>
      </c>
      <c r="BB72" s="78" t="str">
        <f>REPLACE(INDEX(GroupVertices[Group],MATCH(Edges24[[#This Row],[Vertex 1]],GroupVertices[Vertex],0)),1,1,"")</f>
        <v>15</v>
      </c>
      <c r="BC72" s="78" t="str">
        <f>REPLACE(INDEX(GroupVertices[Group],MATCH(Edges24[[#This Row],[Vertex 2]],GroupVertices[Vertex],0)),1,1,"")</f>
        <v>15</v>
      </c>
      <c r="BD72" s="48">
        <v>0</v>
      </c>
      <c r="BE72" s="49">
        <v>0</v>
      </c>
      <c r="BF72" s="48">
        <v>0</v>
      </c>
      <c r="BG72" s="49">
        <v>0</v>
      </c>
      <c r="BH72" s="48">
        <v>0</v>
      </c>
      <c r="BI72" s="49">
        <v>0</v>
      </c>
      <c r="BJ72" s="48">
        <v>10</v>
      </c>
      <c r="BK72" s="49">
        <v>100</v>
      </c>
      <c r="BL72" s="48">
        <v>10</v>
      </c>
    </row>
    <row r="73" spans="1:64" ht="15">
      <c r="A73" s="64" t="s">
        <v>273</v>
      </c>
      <c r="B73" s="64" t="s">
        <v>274</v>
      </c>
      <c r="C73" s="65"/>
      <c r="D73" s="66"/>
      <c r="E73" s="67"/>
      <c r="F73" s="68"/>
      <c r="G73" s="65"/>
      <c r="H73" s="69"/>
      <c r="I73" s="70"/>
      <c r="J73" s="70"/>
      <c r="K73" s="34" t="s">
        <v>66</v>
      </c>
      <c r="L73" s="77">
        <v>104</v>
      </c>
      <c r="M73" s="77"/>
      <c r="N73" s="72"/>
      <c r="O73" s="79" t="s">
        <v>314</v>
      </c>
      <c r="P73" s="81">
        <v>43629.53326388889</v>
      </c>
      <c r="Q73" s="79" t="s">
        <v>373</v>
      </c>
      <c r="R73" s="79"/>
      <c r="S73" s="79"/>
      <c r="T73" s="79" t="s">
        <v>426</v>
      </c>
      <c r="U73" s="82" t="s">
        <v>502</v>
      </c>
      <c r="V73" s="82" t="s">
        <v>502</v>
      </c>
      <c r="W73" s="81">
        <v>43629.53326388889</v>
      </c>
      <c r="X73" s="82" t="s">
        <v>624</v>
      </c>
      <c r="Y73" s="79"/>
      <c r="Z73" s="79"/>
      <c r="AA73" s="85" t="s">
        <v>708</v>
      </c>
      <c r="AB73" s="79"/>
      <c r="AC73" s="79" t="b">
        <v>0</v>
      </c>
      <c r="AD73" s="79">
        <v>1</v>
      </c>
      <c r="AE73" s="85" t="s">
        <v>727</v>
      </c>
      <c r="AF73" s="79" t="b">
        <v>0</v>
      </c>
      <c r="AG73" s="79" t="s">
        <v>738</v>
      </c>
      <c r="AH73" s="79"/>
      <c r="AI73" s="85" t="s">
        <v>727</v>
      </c>
      <c r="AJ73" s="79" t="b">
        <v>0</v>
      </c>
      <c r="AK73" s="79">
        <v>0</v>
      </c>
      <c r="AL73" s="85" t="s">
        <v>727</v>
      </c>
      <c r="AM73" s="79" t="s">
        <v>743</v>
      </c>
      <c r="AN73" s="79" t="b">
        <v>0</v>
      </c>
      <c r="AO73" s="85" t="s">
        <v>708</v>
      </c>
      <c r="AP73" s="79" t="s">
        <v>176</v>
      </c>
      <c r="AQ73" s="79">
        <v>0</v>
      </c>
      <c r="AR73" s="79">
        <v>0</v>
      </c>
      <c r="AS73" s="79"/>
      <c r="AT73" s="79"/>
      <c r="AU73" s="79"/>
      <c r="AV73" s="79"/>
      <c r="AW73" s="79"/>
      <c r="AX73" s="79"/>
      <c r="AY73" s="79"/>
      <c r="AZ73" s="79"/>
      <c r="BA73">
        <v>1</v>
      </c>
      <c r="BB73" s="78" t="str">
        <f>REPLACE(INDEX(GroupVertices[Group],MATCH(Edges24[[#This Row],[Vertex 1]],GroupVertices[Vertex],0)),1,1,"")</f>
        <v>15</v>
      </c>
      <c r="BC73" s="78" t="str">
        <f>REPLACE(INDEX(GroupVertices[Group],MATCH(Edges24[[#This Row],[Vertex 2]],GroupVertices[Vertex],0)),1,1,"")</f>
        <v>15</v>
      </c>
      <c r="BD73" s="48">
        <v>0</v>
      </c>
      <c r="BE73" s="49">
        <v>0</v>
      </c>
      <c r="BF73" s="48">
        <v>0</v>
      </c>
      <c r="BG73" s="49">
        <v>0</v>
      </c>
      <c r="BH73" s="48">
        <v>0</v>
      </c>
      <c r="BI73" s="49">
        <v>0</v>
      </c>
      <c r="BJ73" s="48">
        <v>16</v>
      </c>
      <c r="BK73" s="49">
        <v>100</v>
      </c>
      <c r="BL73" s="48">
        <v>16</v>
      </c>
    </row>
    <row r="74" spans="1:64" ht="15">
      <c r="A74" s="64" t="s">
        <v>274</v>
      </c>
      <c r="B74" s="64" t="s">
        <v>273</v>
      </c>
      <c r="C74" s="65"/>
      <c r="D74" s="66"/>
      <c r="E74" s="67"/>
      <c r="F74" s="68"/>
      <c r="G74" s="65"/>
      <c r="H74" s="69"/>
      <c r="I74" s="70"/>
      <c r="J74" s="70"/>
      <c r="K74" s="34" t="s">
        <v>66</v>
      </c>
      <c r="L74" s="77">
        <v>105</v>
      </c>
      <c r="M74" s="77"/>
      <c r="N74" s="72"/>
      <c r="O74" s="79" t="s">
        <v>314</v>
      </c>
      <c r="P74" s="81">
        <v>43630.36819444445</v>
      </c>
      <c r="Q74" s="79" t="s">
        <v>374</v>
      </c>
      <c r="R74" s="79"/>
      <c r="S74" s="79"/>
      <c r="T74" s="79" t="s">
        <v>426</v>
      </c>
      <c r="U74" s="79"/>
      <c r="V74" s="82" t="s">
        <v>549</v>
      </c>
      <c r="W74" s="81">
        <v>43630.36819444445</v>
      </c>
      <c r="X74" s="82" t="s">
        <v>625</v>
      </c>
      <c r="Y74" s="79"/>
      <c r="Z74" s="79"/>
      <c r="AA74" s="85" t="s">
        <v>709</v>
      </c>
      <c r="AB74" s="79"/>
      <c r="AC74" s="79" t="b">
        <v>0</v>
      </c>
      <c r="AD74" s="79">
        <v>0</v>
      </c>
      <c r="AE74" s="85" t="s">
        <v>727</v>
      </c>
      <c r="AF74" s="79" t="b">
        <v>0</v>
      </c>
      <c r="AG74" s="79" t="s">
        <v>738</v>
      </c>
      <c r="AH74" s="79"/>
      <c r="AI74" s="85" t="s">
        <v>727</v>
      </c>
      <c r="AJ74" s="79" t="b">
        <v>0</v>
      </c>
      <c r="AK74" s="79">
        <v>0</v>
      </c>
      <c r="AL74" s="85" t="s">
        <v>708</v>
      </c>
      <c r="AM74" s="79" t="s">
        <v>747</v>
      </c>
      <c r="AN74" s="79" t="b">
        <v>0</v>
      </c>
      <c r="AO74" s="85" t="s">
        <v>708</v>
      </c>
      <c r="AP74" s="79" t="s">
        <v>176</v>
      </c>
      <c r="AQ74" s="79">
        <v>0</v>
      </c>
      <c r="AR74" s="79">
        <v>0</v>
      </c>
      <c r="AS74" s="79"/>
      <c r="AT74" s="79"/>
      <c r="AU74" s="79"/>
      <c r="AV74" s="79"/>
      <c r="AW74" s="79"/>
      <c r="AX74" s="79"/>
      <c r="AY74" s="79"/>
      <c r="AZ74" s="79"/>
      <c r="BA74">
        <v>1</v>
      </c>
      <c r="BB74" s="78" t="str">
        <f>REPLACE(INDEX(GroupVertices[Group],MATCH(Edges24[[#This Row],[Vertex 1]],GroupVertices[Vertex],0)),1,1,"")</f>
        <v>15</v>
      </c>
      <c r="BC74" s="78" t="str">
        <f>REPLACE(INDEX(GroupVertices[Group],MATCH(Edges24[[#This Row],[Vertex 2]],GroupVertices[Vertex],0)),1,1,"")</f>
        <v>15</v>
      </c>
      <c r="BD74" s="48">
        <v>0</v>
      </c>
      <c r="BE74" s="49">
        <v>0</v>
      </c>
      <c r="BF74" s="48">
        <v>0</v>
      </c>
      <c r="BG74" s="49">
        <v>0</v>
      </c>
      <c r="BH74" s="48">
        <v>0</v>
      </c>
      <c r="BI74" s="49">
        <v>0</v>
      </c>
      <c r="BJ74" s="48">
        <v>18</v>
      </c>
      <c r="BK74" s="49">
        <v>100</v>
      </c>
      <c r="BL74" s="48">
        <v>18</v>
      </c>
    </row>
    <row r="75" spans="1:64" ht="15">
      <c r="A75" s="64" t="s">
        <v>275</v>
      </c>
      <c r="B75" s="64" t="s">
        <v>312</v>
      </c>
      <c r="C75" s="65"/>
      <c r="D75" s="66"/>
      <c r="E75" s="67"/>
      <c r="F75" s="68"/>
      <c r="G75" s="65"/>
      <c r="H75" s="69"/>
      <c r="I75" s="70"/>
      <c r="J75" s="70"/>
      <c r="K75" s="34" t="s">
        <v>65</v>
      </c>
      <c r="L75" s="77">
        <v>106</v>
      </c>
      <c r="M75" s="77"/>
      <c r="N75" s="72"/>
      <c r="O75" s="79" t="s">
        <v>314</v>
      </c>
      <c r="P75" s="81">
        <v>43630.47634259259</v>
      </c>
      <c r="Q75" s="79" t="s">
        <v>375</v>
      </c>
      <c r="R75" s="79"/>
      <c r="S75" s="79"/>
      <c r="T75" s="79" t="s">
        <v>472</v>
      </c>
      <c r="U75" s="82" t="s">
        <v>503</v>
      </c>
      <c r="V75" s="82" t="s">
        <v>503</v>
      </c>
      <c r="W75" s="81">
        <v>43630.47634259259</v>
      </c>
      <c r="X75" s="82" t="s">
        <v>626</v>
      </c>
      <c r="Y75" s="79"/>
      <c r="Z75" s="79"/>
      <c r="AA75" s="85" t="s">
        <v>710</v>
      </c>
      <c r="AB75" s="79"/>
      <c r="AC75" s="79" t="b">
        <v>0</v>
      </c>
      <c r="AD75" s="79">
        <v>3</v>
      </c>
      <c r="AE75" s="85" t="s">
        <v>727</v>
      </c>
      <c r="AF75" s="79" t="b">
        <v>0</v>
      </c>
      <c r="AG75" s="79" t="s">
        <v>734</v>
      </c>
      <c r="AH75" s="79"/>
      <c r="AI75" s="85" t="s">
        <v>727</v>
      </c>
      <c r="AJ75" s="79" t="b">
        <v>0</v>
      </c>
      <c r="AK75" s="79">
        <v>2</v>
      </c>
      <c r="AL75" s="85" t="s">
        <v>727</v>
      </c>
      <c r="AM75" s="79" t="s">
        <v>741</v>
      </c>
      <c r="AN75" s="79" t="b">
        <v>0</v>
      </c>
      <c r="AO75" s="85" t="s">
        <v>710</v>
      </c>
      <c r="AP75" s="79" t="s">
        <v>176</v>
      </c>
      <c r="AQ75" s="79">
        <v>0</v>
      </c>
      <c r="AR75" s="79">
        <v>0</v>
      </c>
      <c r="AS75" s="79"/>
      <c r="AT75" s="79"/>
      <c r="AU75" s="79"/>
      <c r="AV75" s="79"/>
      <c r="AW75" s="79"/>
      <c r="AX75" s="79"/>
      <c r="AY75" s="79"/>
      <c r="AZ75" s="79"/>
      <c r="BA75">
        <v>1</v>
      </c>
      <c r="BB75" s="78" t="str">
        <f>REPLACE(INDEX(GroupVertices[Group],MATCH(Edges24[[#This Row],[Vertex 1]],GroupVertices[Vertex],0)),1,1,"")</f>
        <v>4</v>
      </c>
      <c r="BC75" s="78" t="str">
        <f>REPLACE(INDEX(GroupVertices[Group],MATCH(Edges24[[#This Row],[Vertex 2]],GroupVertices[Vertex],0)),1,1,"")</f>
        <v>4</v>
      </c>
      <c r="BD75" s="48"/>
      <c r="BE75" s="49"/>
      <c r="BF75" s="48"/>
      <c r="BG75" s="49"/>
      <c r="BH75" s="48"/>
      <c r="BI75" s="49"/>
      <c r="BJ75" s="48"/>
      <c r="BK75" s="49"/>
      <c r="BL75" s="48"/>
    </row>
    <row r="76" spans="1:64" ht="15">
      <c r="A76" s="64" t="s">
        <v>276</v>
      </c>
      <c r="B76" s="64" t="s">
        <v>275</v>
      </c>
      <c r="C76" s="65"/>
      <c r="D76" s="66"/>
      <c r="E76" s="67"/>
      <c r="F76" s="68"/>
      <c r="G76" s="65"/>
      <c r="H76" s="69"/>
      <c r="I76" s="70"/>
      <c r="J76" s="70"/>
      <c r="K76" s="34" t="s">
        <v>66</v>
      </c>
      <c r="L76" s="77">
        <v>109</v>
      </c>
      <c r="M76" s="77"/>
      <c r="N76" s="72"/>
      <c r="O76" s="79" t="s">
        <v>314</v>
      </c>
      <c r="P76" s="81">
        <v>43630.60377314815</v>
      </c>
      <c r="Q76" s="79" t="s">
        <v>376</v>
      </c>
      <c r="R76" s="79"/>
      <c r="S76" s="79"/>
      <c r="T76" s="79" t="s">
        <v>473</v>
      </c>
      <c r="U76" s="79"/>
      <c r="V76" s="82" t="s">
        <v>550</v>
      </c>
      <c r="W76" s="81">
        <v>43630.60377314815</v>
      </c>
      <c r="X76" s="82" t="s">
        <v>627</v>
      </c>
      <c r="Y76" s="79"/>
      <c r="Z76" s="79"/>
      <c r="AA76" s="85" t="s">
        <v>711</v>
      </c>
      <c r="AB76" s="79"/>
      <c r="AC76" s="79" t="b">
        <v>0</v>
      </c>
      <c r="AD76" s="79">
        <v>0</v>
      </c>
      <c r="AE76" s="85" t="s">
        <v>727</v>
      </c>
      <c r="AF76" s="79" t="b">
        <v>0</v>
      </c>
      <c r="AG76" s="79" t="s">
        <v>734</v>
      </c>
      <c r="AH76" s="79"/>
      <c r="AI76" s="85" t="s">
        <v>727</v>
      </c>
      <c r="AJ76" s="79" t="b">
        <v>0</v>
      </c>
      <c r="AK76" s="79">
        <v>2</v>
      </c>
      <c r="AL76" s="85" t="s">
        <v>710</v>
      </c>
      <c r="AM76" s="79" t="s">
        <v>743</v>
      </c>
      <c r="AN76" s="79" t="b">
        <v>0</v>
      </c>
      <c r="AO76" s="85" t="s">
        <v>710</v>
      </c>
      <c r="AP76" s="79" t="s">
        <v>176</v>
      </c>
      <c r="AQ76" s="79">
        <v>0</v>
      </c>
      <c r="AR76" s="79">
        <v>0</v>
      </c>
      <c r="AS76" s="79"/>
      <c r="AT76" s="79"/>
      <c r="AU76" s="79"/>
      <c r="AV76" s="79"/>
      <c r="AW76" s="79"/>
      <c r="AX76" s="79"/>
      <c r="AY76" s="79"/>
      <c r="AZ76" s="79"/>
      <c r="BA76">
        <v>1</v>
      </c>
      <c r="BB76" s="78" t="str">
        <f>REPLACE(INDEX(GroupVertices[Group],MATCH(Edges24[[#This Row],[Vertex 1]],GroupVertices[Vertex],0)),1,1,"")</f>
        <v>4</v>
      </c>
      <c r="BC76" s="78" t="str">
        <f>REPLACE(INDEX(GroupVertices[Group],MATCH(Edges24[[#This Row],[Vertex 2]],GroupVertices[Vertex],0)),1,1,"")</f>
        <v>4</v>
      </c>
      <c r="BD76" s="48">
        <v>0</v>
      </c>
      <c r="BE76" s="49">
        <v>0</v>
      </c>
      <c r="BF76" s="48">
        <v>0</v>
      </c>
      <c r="BG76" s="49">
        <v>0</v>
      </c>
      <c r="BH76" s="48">
        <v>0</v>
      </c>
      <c r="BI76" s="49">
        <v>0</v>
      </c>
      <c r="BJ76" s="48">
        <v>24</v>
      </c>
      <c r="BK76" s="49">
        <v>100</v>
      </c>
      <c r="BL76" s="48">
        <v>24</v>
      </c>
    </row>
    <row r="77" spans="1:64" ht="15">
      <c r="A77" s="64" t="s">
        <v>277</v>
      </c>
      <c r="B77" s="64" t="s">
        <v>275</v>
      </c>
      <c r="C77" s="65"/>
      <c r="D77" s="66"/>
      <c r="E77" s="67"/>
      <c r="F77" s="68"/>
      <c r="G77" s="65"/>
      <c r="H77" s="69"/>
      <c r="I77" s="70"/>
      <c r="J77" s="70"/>
      <c r="K77" s="34" t="s">
        <v>65</v>
      </c>
      <c r="L77" s="77">
        <v>110</v>
      </c>
      <c r="M77" s="77"/>
      <c r="N77" s="72"/>
      <c r="O77" s="79" t="s">
        <v>314</v>
      </c>
      <c r="P77" s="81">
        <v>43630.62510416667</v>
      </c>
      <c r="Q77" s="79" t="s">
        <v>376</v>
      </c>
      <c r="R77" s="79"/>
      <c r="S77" s="79"/>
      <c r="T77" s="79" t="s">
        <v>473</v>
      </c>
      <c r="U77" s="79"/>
      <c r="V77" s="82" t="s">
        <v>551</v>
      </c>
      <c r="W77" s="81">
        <v>43630.62510416667</v>
      </c>
      <c r="X77" s="82" t="s">
        <v>628</v>
      </c>
      <c r="Y77" s="79"/>
      <c r="Z77" s="79"/>
      <c r="AA77" s="85" t="s">
        <v>712</v>
      </c>
      <c r="AB77" s="79"/>
      <c r="AC77" s="79" t="b">
        <v>0</v>
      </c>
      <c r="AD77" s="79">
        <v>0</v>
      </c>
      <c r="AE77" s="85" t="s">
        <v>727</v>
      </c>
      <c r="AF77" s="79" t="b">
        <v>0</v>
      </c>
      <c r="AG77" s="79" t="s">
        <v>734</v>
      </c>
      <c r="AH77" s="79"/>
      <c r="AI77" s="85" t="s">
        <v>727</v>
      </c>
      <c r="AJ77" s="79" t="b">
        <v>0</v>
      </c>
      <c r="AK77" s="79">
        <v>2</v>
      </c>
      <c r="AL77" s="85" t="s">
        <v>710</v>
      </c>
      <c r="AM77" s="79" t="s">
        <v>743</v>
      </c>
      <c r="AN77" s="79" t="b">
        <v>0</v>
      </c>
      <c r="AO77" s="85" t="s">
        <v>710</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v>0</v>
      </c>
      <c r="BE77" s="49">
        <v>0</v>
      </c>
      <c r="BF77" s="48">
        <v>0</v>
      </c>
      <c r="BG77" s="49">
        <v>0</v>
      </c>
      <c r="BH77" s="48">
        <v>0</v>
      </c>
      <c r="BI77" s="49">
        <v>0</v>
      </c>
      <c r="BJ77" s="48">
        <v>24</v>
      </c>
      <c r="BK77" s="49">
        <v>100</v>
      </c>
      <c r="BL77" s="48">
        <v>24</v>
      </c>
    </row>
    <row r="78" spans="1:64" ht="15">
      <c r="A78" s="64" t="s">
        <v>278</v>
      </c>
      <c r="B78" s="64" t="s">
        <v>275</v>
      </c>
      <c r="C78" s="65"/>
      <c r="D78" s="66"/>
      <c r="E78" s="67"/>
      <c r="F78" s="68"/>
      <c r="G78" s="65"/>
      <c r="H78" s="69"/>
      <c r="I78" s="70"/>
      <c r="J78" s="70"/>
      <c r="K78" s="34" t="s">
        <v>65</v>
      </c>
      <c r="L78" s="77">
        <v>111</v>
      </c>
      <c r="M78" s="77"/>
      <c r="N78" s="72"/>
      <c r="O78" s="79" t="s">
        <v>314</v>
      </c>
      <c r="P78" s="81">
        <v>43630.6778587963</v>
      </c>
      <c r="Q78" s="79" t="s">
        <v>376</v>
      </c>
      <c r="R78" s="79"/>
      <c r="S78" s="79"/>
      <c r="T78" s="79" t="s">
        <v>473</v>
      </c>
      <c r="U78" s="79"/>
      <c r="V78" s="82" t="s">
        <v>514</v>
      </c>
      <c r="W78" s="81">
        <v>43630.6778587963</v>
      </c>
      <c r="X78" s="82" t="s">
        <v>629</v>
      </c>
      <c r="Y78" s="79"/>
      <c r="Z78" s="79"/>
      <c r="AA78" s="85" t="s">
        <v>713</v>
      </c>
      <c r="AB78" s="79"/>
      <c r="AC78" s="79" t="b">
        <v>0</v>
      </c>
      <c r="AD78" s="79">
        <v>0</v>
      </c>
      <c r="AE78" s="85" t="s">
        <v>727</v>
      </c>
      <c r="AF78" s="79" t="b">
        <v>0</v>
      </c>
      <c r="AG78" s="79" t="s">
        <v>734</v>
      </c>
      <c r="AH78" s="79"/>
      <c r="AI78" s="85" t="s">
        <v>727</v>
      </c>
      <c r="AJ78" s="79" t="b">
        <v>0</v>
      </c>
      <c r="AK78" s="79">
        <v>3</v>
      </c>
      <c r="AL78" s="85" t="s">
        <v>710</v>
      </c>
      <c r="AM78" s="79" t="s">
        <v>741</v>
      </c>
      <c r="AN78" s="79" t="b">
        <v>0</v>
      </c>
      <c r="AO78" s="85" t="s">
        <v>710</v>
      </c>
      <c r="AP78" s="79" t="s">
        <v>176</v>
      </c>
      <c r="AQ78" s="79">
        <v>0</v>
      </c>
      <c r="AR78" s="79">
        <v>0</v>
      </c>
      <c r="AS78" s="79"/>
      <c r="AT78" s="79"/>
      <c r="AU78" s="79"/>
      <c r="AV78" s="79"/>
      <c r="AW78" s="79"/>
      <c r="AX78" s="79"/>
      <c r="AY78" s="79"/>
      <c r="AZ78" s="79"/>
      <c r="BA78">
        <v>1</v>
      </c>
      <c r="BB78" s="78" t="str">
        <f>REPLACE(INDEX(GroupVertices[Group],MATCH(Edges24[[#This Row],[Vertex 1]],GroupVertices[Vertex],0)),1,1,"")</f>
        <v>4</v>
      </c>
      <c r="BC78" s="78" t="str">
        <f>REPLACE(INDEX(GroupVertices[Group],MATCH(Edges24[[#This Row],[Vertex 2]],GroupVertices[Vertex],0)),1,1,"")</f>
        <v>4</v>
      </c>
      <c r="BD78" s="48">
        <v>0</v>
      </c>
      <c r="BE78" s="49">
        <v>0</v>
      </c>
      <c r="BF78" s="48">
        <v>0</v>
      </c>
      <c r="BG78" s="49">
        <v>0</v>
      </c>
      <c r="BH78" s="48">
        <v>0</v>
      </c>
      <c r="BI78" s="49">
        <v>0</v>
      </c>
      <c r="BJ78" s="48">
        <v>24</v>
      </c>
      <c r="BK78" s="49">
        <v>100</v>
      </c>
      <c r="BL78" s="48">
        <v>24</v>
      </c>
    </row>
    <row r="79" spans="1:64" ht="15">
      <c r="A79" s="64" t="s">
        <v>279</v>
      </c>
      <c r="B79" s="64" t="s">
        <v>279</v>
      </c>
      <c r="C79" s="65"/>
      <c r="D79" s="66"/>
      <c r="E79" s="67"/>
      <c r="F79" s="68"/>
      <c r="G79" s="65"/>
      <c r="H79" s="69"/>
      <c r="I79" s="70"/>
      <c r="J79" s="70"/>
      <c r="K79" s="34" t="s">
        <v>65</v>
      </c>
      <c r="L79" s="77">
        <v>112</v>
      </c>
      <c r="M79" s="77"/>
      <c r="N79" s="72"/>
      <c r="O79" s="79" t="s">
        <v>176</v>
      </c>
      <c r="P79" s="81">
        <v>43631.03042824074</v>
      </c>
      <c r="Q79" s="79" t="s">
        <v>377</v>
      </c>
      <c r="R79" s="79"/>
      <c r="S79" s="79"/>
      <c r="T79" s="79" t="s">
        <v>474</v>
      </c>
      <c r="U79" s="82" t="s">
        <v>504</v>
      </c>
      <c r="V79" s="82" t="s">
        <v>504</v>
      </c>
      <c r="W79" s="81">
        <v>43631.03042824074</v>
      </c>
      <c r="X79" s="82" t="s">
        <v>630</v>
      </c>
      <c r="Y79" s="79"/>
      <c r="Z79" s="79"/>
      <c r="AA79" s="85" t="s">
        <v>714</v>
      </c>
      <c r="AB79" s="79"/>
      <c r="AC79" s="79" t="b">
        <v>0</v>
      </c>
      <c r="AD79" s="79">
        <v>0</v>
      </c>
      <c r="AE79" s="85" t="s">
        <v>727</v>
      </c>
      <c r="AF79" s="79" t="b">
        <v>0</v>
      </c>
      <c r="AG79" s="79" t="s">
        <v>735</v>
      </c>
      <c r="AH79" s="79"/>
      <c r="AI79" s="85" t="s">
        <v>727</v>
      </c>
      <c r="AJ79" s="79" t="b">
        <v>0</v>
      </c>
      <c r="AK79" s="79">
        <v>0</v>
      </c>
      <c r="AL79" s="85" t="s">
        <v>727</v>
      </c>
      <c r="AM79" s="79" t="s">
        <v>743</v>
      </c>
      <c r="AN79" s="79" t="b">
        <v>0</v>
      </c>
      <c r="AO79" s="85" t="s">
        <v>714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43</v>
      </c>
      <c r="BK79" s="49">
        <v>100</v>
      </c>
      <c r="BL79" s="48">
        <v>43</v>
      </c>
    </row>
    <row r="80" spans="1:64" ht="15">
      <c r="A80" s="64" t="s">
        <v>280</v>
      </c>
      <c r="B80" s="64" t="s">
        <v>280</v>
      </c>
      <c r="C80" s="65"/>
      <c r="D80" s="66"/>
      <c r="E80" s="67"/>
      <c r="F80" s="68"/>
      <c r="G80" s="65"/>
      <c r="H80" s="69"/>
      <c r="I80" s="70"/>
      <c r="J80" s="70"/>
      <c r="K80" s="34" t="s">
        <v>65</v>
      </c>
      <c r="L80" s="77">
        <v>113</v>
      </c>
      <c r="M80" s="77"/>
      <c r="N80" s="72"/>
      <c r="O80" s="79" t="s">
        <v>176</v>
      </c>
      <c r="P80" s="81">
        <v>43631.676828703705</v>
      </c>
      <c r="Q80" s="79" t="s">
        <v>378</v>
      </c>
      <c r="R80" s="82" t="s">
        <v>405</v>
      </c>
      <c r="S80" s="79" t="s">
        <v>418</v>
      </c>
      <c r="T80" s="79" t="s">
        <v>475</v>
      </c>
      <c r="U80" s="79"/>
      <c r="V80" s="82" t="s">
        <v>552</v>
      </c>
      <c r="W80" s="81">
        <v>43631.676828703705</v>
      </c>
      <c r="X80" s="82" t="s">
        <v>631</v>
      </c>
      <c r="Y80" s="79">
        <v>38.9036</v>
      </c>
      <c r="Z80" s="79">
        <v>-77.03884</v>
      </c>
      <c r="AA80" s="85" t="s">
        <v>715</v>
      </c>
      <c r="AB80" s="79"/>
      <c r="AC80" s="79" t="b">
        <v>0</v>
      </c>
      <c r="AD80" s="79">
        <v>0</v>
      </c>
      <c r="AE80" s="85" t="s">
        <v>727</v>
      </c>
      <c r="AF80" s="79" t="b">
        <v>0</v>
      </c>
      <c r="AG80" s="79" t="s">
        <v>732</v>
      </c>
      <c r="AH80" s="79"/>
      <c r="AI80" s="85" t="s">
        <v>727</v>
      </c>
      <c r="AJ80" s="79" t="b">
        <v>0</v>
      </c>
      <c r="AK80" s="79">
        <v>0</v>
      </c>
      <c r="AL80" s="85" t="s">
        <v>727</v>
      </c>
      <c r="AM80" s="79" t="s">
        <v>748</v>
      </c>
      <c r="AN80" s="79" t="b">
        <v>0</v>
      </c>
      <c r="AO80" s="85" t="s">
        <v>715</v>
      </c>
      <c r="AP80" s="79" t="s">
        <v>176</v>
      </c>
      <c r="AQ80" s="79">
        <v>0</v>
      </c>
      <c r="AR80" s="79">
        <v>0</v>
      </c>
      <c r="AS80" s="79" t="s">
        <v>755</v>
      </c>
      <c r="AT80" s="79" t="s">
        <v>756</v>
      </c>
      <c r="AU80" s="79" t="s">
        <v>758</v>
      </c>
      <c r="AV80" s="79" t="s">
        <v>763</v>
      </c>
      <c r="AW80" s="79" t="s">
        <v>767</v>
      </c>
      <c r="AX80" s="79" t="s">
        <v>771</v>
      </c>
      <c r="AY80" s="79" t="s">
        <v>772</v>
      </c>
      <c r="AZ80" s="82" t="s">
        <v>777</v>
      </c>
      <c r="BA80">
        <v>4</v>
      </c>
      <c r="BB80" s="78" t="str">
        <f>REPLACE(INDEX(GroupVertices[Group],MATCH(Edges24[[#This Row],[Vertex 1]],GroupVertices[Vertex],0)),1,1,"")</f>
        <v>1</v>
      </c>
      <c r="BC80" s="78" t="str">
        <f>REPLACE(INDEX(GroupVertices[Group],MATCH(Edges24[[#This Row],[Vertex 2]],GroupVertices[Vertex],0)),1,1,"")</f>
        <v>1</v>
      </c>
      <c r="BD80" s="48">
        <v>1</v>
      </c>
      <c r="BE80" s="49">
        <v>5.2631578947368425</v>
      </c>
      <c r="BF80" s="48">
        <v>0</v>
      </c>
      <c r="BG80" s="49">
        <v>0</v>
      </c>
      <c r="BH80" s="48">
        <v>0</v>
      </c>
      <c r="BI80" s="49">
        <v>0</v>
      </c>
      <c r="BJ80" s="48">
        <v>18</v>
      </c>
      <c r="BK80" s="49">
        <v>94.73684210526316</v>
      </c>
      <c r="BL80" s="48">
        <v>19</v>
      </c>
    </row>
    <row r="81" spans="1:64" ht="15">
      <c r="A81" s="64" t="s">
        <v>280</v>
      </c>
      <c r="B81" s="64" t="s">
        <v>280</v>
      </c>
      <c r="C81" s="65"/>
      <c r="D81" s="66"/>
      <c r="E81" s="67"/>
      <c r="F81" s="68"/>
      <c r="G81" s="65"/>
      <c r="H81" s="69"/>
      <c r="I81" s="70"/>
      <c r="J81" s="70"/>
      <c r="K81" s="34" t="s">
        <v>65</v>
      </c>
      <c r="L81" s="77">
        <v>114</v>
      </c>
      <c r="M81" s="77"/>
      <c r="N81" s="72"/>
      <c r="O81" s="79" t="s">
        <v>176</v>
      </c>
      <c r="P81" s="81">
        <v>43631.74605324074</v>
      </c>
      <c r="Q81" s="79" t="s">
        <v>379</v>
      </c>
      <c r="R81" s="82" t="s">
        <v>406</v>
      </c>
      <c r="S81" s="79" t="s">
        <v>418</v>
      </c>
      <c r="T81" s="79" t="s">
        <v>475</v>
      </c>
      <c r="U81" s="79"/>
      <c r="V81" s="82" t="s">
        <v>552</v>
      </c>
      <c r="W81" s="81">
        <v>43631.74605324074</v>
      </c>
      <c r="X81" s="82" t="s">
        <v>632</v>
      </c>
      <c r="Y81" s="79">
        <v>38.9036</v>
      </c>
      <c r="Z81" s="79">
        <v>-77.03884</v>
      </c>
      <c r="AA81" s="85" t="s">
        <v>716</v>
      </c>
      <c r="AB81" s="79"/>
      <c r="AC81" s="79" t="b">
        <v>0</v>
      </c>
      <c r="AD81" s="79">
        <v>0</v>
      </c>
      <c r="AE81" s="85" t="s">
        <v>727</v>
      </c>
      <c r="AF81" s="79" t="b">
        <v>0</v>
      </c>
      <c r="AG81" s="79" t="s">
        <v>732</v>
      </c>
      <c r="AH81" s="79"/>
      <c r="AI81" s="85" t="s">
        <v>727</v>
      </c>
      <c r="AJ81" s="79" t="b">
        <v>0</v>
      </c>
      <c r="AK81" s="79">
        <v>0</v>
      </c>
      <c r="AL81" s="85" t="s">
        <v>727</v>
      </c>
      <c r="AM81" s="79" t="s">
        <v>748</v>
      </c>
      <c r="AN81" s="79" t="b">
        <v>0</v>
      </c>
      <c r="AO81" s="85" t="s">
        <v>716</v>
      </c>
      <c r="AP81" s="79" t="s">
        <v>176</v>
      </c>
      <c r="AQ81" s="79">
        <v>0</v>
      </c>
      <c r="AR81" s="79">
        <v>0</v>
      </c>
      <c r="AS81" s="79" t="s">
        <v>755</v>
      </c>
      <c r="AT81" s="79" t="s">
        <v>756</v>
      </c>
      <c r="AU81" s="79" t="s">
        <v>758</v>
      </c>
      <c r="AV81" s="79" t="s">
        <v>763</v>
      </c>
      <c r="AW81" s="79" t="s">
        <v>767</v>
      </c>
      <c r="AX81" s="79" t="s">
        <v>771</v>
      </c>
      <c r="AY81" s="79" t="s">
        <v>772</v>
      </c>
      <c r="AZ81" s="82" t="s">
        <v>777</v>
      </c>
      <c r="BA81">
        <v>4</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23</v>
      </c>
      <c r="BK81" s="49">
        <v>100</v>
      </c>
      <c r="BL81" s="48">
        <v>23</v>
      </c>
    </row>
    <row r="82" spans="1:64" ht="15">
      <c r="A82" s="64" t="s">
        <v>280</v>
      </c>
      <c r="B82" s="64" t="s">
        <v>280</v>
      </c>
      <c r="C82" s="65"/>
      <c r="D82" s="66"/>
      <c r="E82" s="67"/>
      <c r="F82" s="68"/>
      <c r="G82" s="65"/>
      <c r="H82" s="69"/>
      <c r="I82" s="70"/>
      <c r="J82" s="70"/>
      <c r="K82" s="34" t="s">
        <v>65</v>
      </c>
      <c r="L82" s="77">
        <v>115</v>
      </c>
      <c r="M82" s="77"/>
      <c r="N82" s="72"/>
      <c r="O82" s="79" t="s">
        <v>176</v>
      </c>
      <c r="P82" s="81">
        <v>43631.78738425926</v>
      </c>
      <c r="Q82" s="79" t="s">
        <v>380</v>
      </c>
      <c r="R82" s="82" t="s">
        <v>407</v>
      </c>
      <c r="S82" s="79" t="s">
        <v>418</v>
      </c>
      <c r="T82" s="79" t="s">
        <v>475</v>
      </c>
      <c r="U82" s="79"/>
      <c r="V82" s="82" t="s">
        <v>552</v>
      </c>
      <c r="W82" s="81">
        <v>43631.78738425926</v>
      </c>
      <c r="X82" s="82" t="s">
        <v>633</v>
      </c>
      <c r="Y82" s="79">
        <v>38.9036</v>
      </c>
      <c r="Z82" s="79">
        <v>-77.03884</v>
      </c>
      <c r="AA82" s="85" t="s">
        <v>717</v>
      </c>
      <c r="AB82" s="79"/>
      <c r="AC82" s="79" t="b">
        <v>0</v>
      </c>
      <c r="AD82" s="79">
        <v>0</v>
      </c>
      <c r="AE82" s="85" t="s">
        <v>727</v>
      </c>
      <c r="AF82" s="79" t="b">
        <v>0</v>
      </c>
      <c r="AG82" s="79" t="s">
        <v>732</v>
      </c>
      <c r="AH82" s="79"/>
      <c r="AI82" s="85" t="s">
        <v>727</v>
      </c>
      <c r="AJ82" s="79" t="b">
        <v>0</v>
      </c>
      <c r="AK82" s="79">
        <v>0</v>
      </c>
      <c r="AL82" s="85" t="s">
        <v>727</v>
      </c>
      <c r="AM82" s="79" t="s">
        <v>748</v>
      </c>
      <c r="AN82" s="79" t="b">
        <v>0</v>
      </c>
      <c r="AO82" s="85" t="s">
        <v>717</v>
      </c>
      <c r="AP82" s="79" t="s">
        <v>176</v>
      </c>
      <c r="AQ82" s="79">
        <v>0</v>
      </c>
      <c r="AR82" s="79">
        <v>0</v>
      </c>
      <c r="AS82" s="79" t="s">
        <v>755</v>
      </c>
      <c r="AT82" s="79" t="s">
        <v>756</v>
      </c>
      <c r="AU82" s="79" t="s">
        <v>758</v>
      </c>
      <c r="AV82" s="79" t="s">
        <v>763</v>
      </c>
      <c r="AW82" s="79" t="s">
        <v>767</v>
      </c>
      <c r="AX82" s="79" t="s">
        <v>771</v>
      </c>
      <c r="AY82" s="79" t="s">
        <v>772</v>
      </c>
      <c r="AZ82" s="82" t="s">
        <v>777</v>
      </c>
      <c r="BA82">
        <v>4</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23</v>
      </c>
      <c r="BK82" s="49">
        <v>100</v>
      </c>
      <c r="BL82" s="48">
        <v>23</v>
      </c>
    </row>
    <row r="83" spans="1:64" ht="15">
      <c r="A83" s="64" t="s">
        <v>280</v>
      </c>
      <c r="B83" s="64" t="s">
        <v>280</v>
      </c>
      <c r="C83" s="65"/>
      <c r="D83" s="66"/>
      <c r="E83" s="67"/>
      <c r="F83" s="68"/>
      <c r="G83" s="65"/>
      <c r="H83" s="69"/>
      <c r="I83" s="70"/>
      <c r="J83" s="70"/>
      <c r="K83" s="34" t="s">
        <v>65</v>
      </c>
      <c r="L83" s="77">
        <v>116</v>
      </c>
      <c r="M83" s="77"/>
      <c r="N83" s="72"/>
      <c r="O83" s="79" t="s">
        <v>176</v>
      </c>
      <c r="P83" s="81">
        <v>43631.8933912037</v>
      </c>
      <c r="Q83" s="79" t="s">
        <v>381</v>
      </c>
      <c r="R83" s="82" t="s">
        <v>408</v>
      </c>
      <c r="S83" s="79" t="s">
        <v>418</v>
      </c>
      <c r="T83" s="79" t="s">
        <v>426</v>
      </c>
      <c r="U83" s="79"/>
      <c r="V83" s="82" t="s">
        <v>552</v>
      </c>
      <c r="W83" s="81">
        <v>43631.8933912037</v>
      </c>
      <c r="X83" s="82" t="s">
        <v>634</v>
      </c>
      <c r="Y83" s="79">
        <v>38.9036</v>
      </c>
      <c r="Z83" s="79">
        <v>-77.03884</v>
      </c>
      <c r="AA83" s="85" t="s">
        <v>718</v>
      </c>
      <c r="AB83" s="79"/>
      <c r="AC83" s="79" t="b">
        <v>0</v>
      </c>
      <c r="AD83" s="79">
        <v>0</v>
      </c>
      <c r="AE83" s="85" t="s">
        <v>727</v>
      </c>
      <c r="AF83" s="79" t="b">
        <v>0</v>
      </c>
      <c r="AG83" s="79" t="s">
        <v>732</v>
      </c>
      <c r="AH83" s="79"/>
      <c r="AI83" s="85" t="s">
        <v>727</v>
      </c>
      <c r="AJ83" s="79" t="b">
        <v>0</v>
      </c>
      <c r="AK83" s="79">
        <v>0</v>
      </c>
      <c r="AL83" s="85" t="s">
        <v>727</v>
      </c>
      <c r="AM83" s="79" t="s">
        <v>748</v>
      </c>
      <c r="AN83" s="79" t="b">
        <v>0</v>
      </c>
      <c r="AO83" s="85" t="s">
        <v>718</v>
      </c>
      <c r="AP83" s="79" t="s">
        <v>176</v>
      </c>
      <c r="AQ83" s="79">
        <v>0</v>
      </c>
      <c r="AR83" s="79">
        <v>0</v>
      </c>
      <c r="AS83" s="79" t="s">
        <v>755</v>
      </c>
      <c r="AT83" s="79" t="s">
        <v>756</v>
      </c>
      <c r="AU83" s="79" t="s">
        <v>758</v>
      </c>
      <c r="AV83" s="79" t="s">
        <v>763</v>
      </c>
      <c r="AW83" s="79" t="s">
        <v>767</v>
      </c>
      <c r="AX83" s="79" t="s">
        <v>771</v>
      </c>
      <c r="AY83" s="79" t="s">
        <v>772</v>
      </c>
      <c r="AZ83" s="82" t="s">
        <v>777</v>
      </c>
      <c r="BA83">
        <v>4</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6</v>
      </c>
      <c r="BK83" s="49">
        <v>100</v>
      </c>
      <c r="BL83" s="48">
        <v>6</v>
      </c>
    </row>
    <row r="84" spans="1:64" ht="15">
      <c r="A84" s="64" t="s">
        <v>281</v>
      </c>
      <c r="B84" s="64" t="s">
        <v>281</v>
      </c>
      <c r="C84" s="65"/>
      <c r="D84" s="66"/>
      <c r="E84" s="67"/>
      <c r="F84" s="68"/>
      <c r="G84" s="65"/>
      <c r="H84" s="69"/>
      <c r="I84" s="70"/>
      <c r="J84" s="70"/>
      <c r="K84" s="34" t="s">
        <v>65</v>
      </c>
      <c r="L84" s="77">
        <v>117</v>
      </c>
      <c r="M84" s="77"/>
      <c r="N84" s="72"/>
      <c r="O84" s="79" t="s">
        <v>176</v>
      </c>
      <c r="P84" s="81">
        <v>43632.639652777776</v>
      </c>
      <c r="Q84" s="79" t="s">
        <v>382</v>
      </c>
      <c r="R84" s="79"/>
      <c r="S84" s="79"/>
      <c r="T84" s="79" t="s">
        <v>476</v>
      </c>
      <c r="U84" s="82" t="s">
        <v>505</v>
      </c>
      <c r="V84" s="82" t="s">
        <v>505</v>
      </c>
      <c r="W84" s="81">
        <v>43632.639652777776</v>
      </c>
      <c r="X84" s="82" t="s">
        <v>635</v>
      </c>
      <c r="Y84" s="79"/>
      <c r="Z84" s="79"/>
      <c r="AA84" s="85" t="s">
        <v>719</v>
      </c>
      <c r="AB84" s="79"/>
      <c r="AC84" s="79" t="b">
        <v>0</v>
      </c>
      <c r="AD84" s="79">
        <v>1</v>
      </c>
      <c r="AE84" s="85" t="s">
        <v>727</v>
      </c>
      <c r="AF84" s="79" t="b">
        <v>0</v>
      </c>
      <c r="AG84" s="79" t="s">
        <v>732</v>
      </c>
      <c r="AH84" s="79"/>
      <c r="AI84" s="85" t="s">
        <v>727</v>
      </c>
      <c r="AJ84" s="79" t="b">
        <v>0</v>
      </c>
      <c r="AK84" s="79">
        <v>0</v>
      </c>
      <c r="AL84" s="85" t="s">
        <v>727</v>
      </c>
      <c r="AM84" s="79" t="s">
        <v>743</v>
      </c>
      <c r="AN84" s="79" t="b">
        <v>0</v>
      </c>
      <c r="AO84" s="85" t="s">
        <v>719</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2</v>
      </c>
      <c r="BE84" s="49">
        <v>6.0606060606060606</v>
      </c>
      <c r="BF84" s="48">
        <v>4</v>
      </c>
      <c r="BG84" s="49">
        <v>12.121212121212121</v>
      </c>
      <c r="BH84" s="48">
        <v>0</v>
      </c>
      <c r="BI84" s="49">
        <v>0</v>
      </c>
      <c r="BJ84" s="48">
        <v>27</v>
      </c>
      <c r="BK84" s="49">
        <v>81.81818181818181</v>
      </c>
      <c r="BL84" s="48">
        <v>33</v>
      </c>
    </row>
    <row r="85" spans="1:64" ht="15">
      <c r="A85" s="64" t="s">
        <v>282</v>
      </c>
      <c r="B85" s="64" t="s">
        <v>282</v>
      </c>
      <c r="C85" s="65"/>
      <c r="D85" s="66"/>
      <c r="E85" s="67"/>
      <c r="F85" s="68"/>
      <c r="G85" s="65"/>
      <c r="H85" s="69"/>
      <c r="I85" s="70"/>
      <c r="J85" s="70"/>
      <c r="K85" s="34" t="s">
        <v>65</v>
      </c>
      <c r="L85" s="77">
        <v>118</v>
      </c>
      <c r="M85" s="77"/>
      <c r="N85" s="72"/>
      <c r="O85" s="79" t="s">
        <v>176</v>
      </c>
      <c r="P85" s="81">
        <v>43410.36525462963</v>
      </c>
      <c r="Q85" s="79" t="s">
        <v>383</v>
      </c>
      <c r="R85" s="79" t="s">
        <v>409</v>
      </c>
      <c r="S85" s="79" t="s">
        <v>424</v>
      </c>
      <c r="T85" s="79" t="s">
        <v>426</v>
      </c>
      <c r="U85" s="82" t="s">
        <v>506</v>
      </c>
      <c r="V85" s="82" t="s">
        <v>506</v>
      </c>
      <c r="W85" s="81">
        <v>43410.36525462963</v>
      </c>
      <c r="X85" s="82" t="s">
        <v>636</v>
      </c>
      <c r="Y85" s="79"/>
      <c r="Z85" s="79"/>
      <c r="AA85" s="85" t="s">
        <v>720</v>
      </c>
      <c r="AB85" s="79"/>
      <c r="AC85" s="79" t="b">
        <v>0</v>
      </c>
      <c r="AD85" s="79">
        <v>17</v>
      </c>
      <c r="AE85" s="85" t="s">
        <v>727</v>
      </c>
      <c r="AF85" s="79" t="b">
        <v>0</v>
      </c>
      <c r="AG85" s="79" t="s">
        <v>732</v>
      </c>
      <c r="AH85" s="79"/>
      <c r="AI85" s="85" t="s">
        <v>727</v>
      </c>
      <c r="AJ85" s="79" t="b">
        <v>0</v>
      </c>
      <c r="AK85" s="79">
        <v>11</v>
      </c>
      <c r="AL85" s="85" t="s">
        <v>727</v>
      </c>
      <c r="AM85" s="79" t="s">
        <v>740</v>
      </c>
      <c r="AN85" s="79" t="b">
        <v>0</v>
      </c>
      <c r="AO85" s="85" t="s">
        <v>720</v>
      </c>
      <c r="AP85" s="79" t="s">
        <v>751</v>
      </c>
      <c r="AQ85" s="79">
        <v>0</v>
      </c>
      <c r="AR85" s="79">
        <v>0</v>
      </c>
      <c r="AS85" s="79"/>
      <c r="AT85" s="79"/>
      <c r="AU85" s="79"/>
      <c r="AV85" s="79"/>
      <c r="AW85" s="79"/>
      <c r="AX85" s="79"/>
      <c r="AY85" s="79"/>
      <c r="AZ85" s="79"/>
      <c r="BA85">
        <v>1</v>
      </c>
      <c r="BB85" s="78" t="str">
        <f>REPLACE(INDEX(GroupVertices[Group],MATCH(Edges24[[#This Row],[Vertex 1]],GroupVertices[Vertex],0)),1,1,"")</f>
        <v>14</v>
      </c>
      <c r="BC85" s="78" t="str">
        <f>REPLACE(INDEX(GroupVertices[Group],MATCH(Edges24[[#This Row],[Vertex 2]],GroupVertices[Vertex],0)),1,1,"")</f>
        <v>14</v>
      </c>
      <c r="BD85" s="48">
        <v>1</v>
      </c>
      <c r="BE85" s="49">
        <v>2.380952380952381</v>
      </c>
      <c r="BF85" s="48">
        <v>0</v>
      </c>
      <c r="BG85" s="49">
        <v>0</v>
      </c>
      <c r="BH85" s="48">
        <v>0</v>
      </c>
      <c r="BI85" s="49">
        <v>0</v>
      </c>
      <c r="BJ85" s="48">
        <v>41</v>
      </c>
      <c r="BK85" s="49">
        <v>97.61904761904762</v>
      </c>
      <c r="BL85" s="48">
        <v>42</v>
      </c>
    </row>
    <row r="86" spans="1:64" ht="15">
      <c r="A86" s="64" t="s">
        <v>283</v>
      </c>
      <c r="B86" s="64" t="s">
        <v>282</v>
      </c>
      <c r="C86" s="65"/>
      <c r="D86" s="66"/>
      <c r="E86" s="67"/>
      <c r="F86" s="68"/>
      <c r="G86" s="65"/>
      <c r="H86" s="69"/>
      <c r="I86" s="70"/>
      <c r="J86" s="70"/>
      <c r="K86" s="34" t="s">
        <v>65</v>
      </c>
      <c r="L86" s="77">
        <v>119</v>
      </c>
      <c r="M86" s="77"/>
      <c r="N86" s="72"/>
      <c r="O86" s="79" t="s">
        <v>314</v>
      </c>
      <c r="P86" s="81">
        <v>43633.50829861111</v>
      </c>
      <c r="Q86" s="79" t="s">
        <v>384</v>
      </c>
      <c r="R86" s="79"/>
      <c r="S86" s="79"/>
      <c r="T86" s="79" t="s">
        <v>426</v>
      </c>
      <c r="U86" s="79"/>
      <c r="V86" s="82" t="s">
        <v>553</v>
      </c>
      <c r="W86" s="81">
        <v>43633.50829861111</v>
      </c>
      <c r="X86" s="82" t="s">
        <v>637</v>
      </c>
      <c r="Y86" s="79"/>
      <c r="Z86" s="79"/>
      <c r="AA86" s="85" t="s">
        <v>721</v>
      </c>
      <c r="AB86" s="79"/>
      <c r="AC86" s="79" t="b">
        <v>0</v>
      </c>
      <c r="AD86" s="79">
        <v>0</v>
      </c>
      <c r="AE86" s="85" t="s">
        <v>727</v>
      </c>
      <c r="AF86" s="79" t="b">
        <v>0</v>
      </c>
      <c r="AG86" s="79" t="s">
        <v>732</v>
      </c>
      <c r="AH86" s="79"/>
      <c r="AI86" s="85" t="s">
        <v>727</v>
      </c>
      <c r="AJ86" s="79" t="b">
        <v>0</v>
      </c>
      <c r="AK86" s="79">
        <v>11</v>
      </c>
      <c r="AL86" s="85" t="s">
        <v>720</v>
      </c>
      <c r="AM86" s="79" t="s">
        <v>740</v>
      </c>
      <c r="AN86" s="79" t="b">
        <v>0</v>
      </c>
      <c r="AO86" s="85" t="s">
        <v>720</v>
      </c>
      <c r="AP86" s="79" t="s">
        <v>176</v>
      </c>
      <c r="AQ86" s="79">
        <v>0</v>
      </c>
      <c r="AR86" s="79">
        <v>0</v>
      </c>
      <c r="AS86" s="79"/>
      <c r="AT86" s="79"/>
      <c r="AU86" s="79"/>
      <c r="AV86" s="79"/>
      <c r="AW86" s="79"/>
      <c r="AX86" s="79"/>
      <c r="AY86" s="79"/>
      <c r="AZ86" s="79"/>
      <c r="BA86">
        <v>1</v>
      </c>
      <c r="BB86" s="78" t="str">
        <f>REPLACE(INDEX(GroupVertices[Group],MATCH(Edges24[[#This Row],[Vertex 1]],GroupVertices[Vertex],0)),1,1,"")</f>
        <v>14</v>
      </c>
      <c r="BC86" s="78" t="str">
        <f>REPLACE(INDEX(GroupVertices[Group],MATCH(Edges24[[#This Row],[Vertex 2]],GroupVertices[Vertex],0)),1,1,"")</f>
        <v>14</v>
      </c>
      <c r="BD86" s="48">
        <v>0</v>
      </c>
      <c r="BE86" s="49">
        <v>0</v>
      </c>
      <c r="BF86" s="48">
        <v>0</v>
      </c>
      <c r="BG86" s="49">
        <v>0</v>
      </c>
      <c r="BH86" s="48">
        <v>0</v>
      </c>
      <c r="BI86" s="49">
        <v>0</v>
      </c>
      <c r="BJ86" s="48">
        <v>23</v>
      </c>
      <c r="BK86" s="49">
        <v>100</v>
      </c>
      <c r="BL86" s="48">
        <v>23</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R5" r:id="rId1" display="https://www.banouto.info/article/culture/20190604-bnin-danses-nationales-tradi-univers-un-festival-des-tudiants-de-l-eace--suivre/"/>
    <hyperlink ref="R8" r:id="rId2" display="https://www.moncongo.com/announcement/uac-3"/>
    <hyperlink ref="R9" r:id="rId3" display="http://www.stickemup.store/"/>
    <hyperlink ref="R11" r:id="rId4" display="http://www.stickemup.store/"/>
    <hyperlink ref="R12" r:id="rId5" display="https://null-byte.wonderhowto.com/how-to/bypass-uac-escalate-privileges-windows-using-metasploit-0196076/"/>
    <hyperlink ref="R13" r:id="rId6" display="https://null-byte.wonderhowto.com/how-to/bypass-uac-escalate-privileges-windows-using-metasploit-0196076/?utm_medium=social&amp;utm_source=twitter&amp;utm_campaign=postfity&amp;utm_content=postfityf8968"/>
    <hyperlink ref="R15" r:id="rId7" display="https://www.ahorainformate.com/2019/06/05/fgr-lamenta-fallecimiento-de-sub-oficial-ejecutada-afuera-de-guarderia-del-issste/"/>
    <hyperlink ref="R22" r:id="rId8" display="https://medium.com/tenable-techblog/uac-bypass-by-mocking-trusted-directories-24a96675f6e"/>
    <hyperlink ref="R28" r:id="rId9" display="https://www.banouto.info/article/securite%20humaine/20190605-bnin-affaire-cames-topanou-salami-koroko-devant-les-tribunaux/"/>
    <hyperlink ref="R29" r:id="rId10" display="https://www.banouto.info/article/securite%20humaine/20190607-bnin-affaire-cames-le-procs-opposant-topanou--salami-kokoroko-renvoy/"/>
    <hyperlink ref="R36" r:id="rId11" display="http://www.americanbar.org/content/dam/aba/administrative/probono_public_service/ican/cila-probar-volunteer-flyer-v2.pdf"/>
    <hyperlink ref="R38" r:id="rId12" display="https://www.instagram.com/doom_collector/p/BydorSsgfJc/?igshid=18jpjjha3w424"/>
    <hyperlink ref="R39" r:id="rId13" display="https://www.iamellencooper.com/"/>
    <hyperlink ref="R46" r:id="rId14" display="https://www.instagram.com/p/ByhF5Hvj4uP434H2ZADkiXwP8V2lo5d9o9quwI0/?igshid=1i1hwxbwjkxr8"/>
    <hyperlink ref="R48" r:id="rId15" display="https://kb.policypak.com/kb/article/175-installing-applicationsandpreconfiguredrules"/>
    <hyperlink ref="R52" r:id="rId16" display="https://www.instagram.com/p/Bykn6IznLV0/?igshid=1u5pm502mgvrz"/>
    <hyperlink ref="R53" r:id="rId17" display="https://www.instagram.com/p/Bykn6IznLV0/?igshid=tt0kw6n5j11a"/>
    <hyperlink ref="R55" r:id="rId18" display="https://www.webpals.com/mobile/google-uac-best-practices/"/>
    <hyperlink ref="R57" r:id="rId19" display="https://www.theasoproject.com/blog/choosing-assets-for-your-uac-campaigns/?src=tw"/>
    <hyperlink ref="R67" r:id="rId20" display="http://src.bna.com/I3P"/>
    <hyperlink ref="R80" r:id="rId21" display="https://www.instagram.com/p/ByvJpmPDkI1/?igshid=1gyd57i6c4kb5"/>
    <hyperlink ref="R81" r:id="rId22" display="https://www.instagram.com/p/ByvU-u1D118/?igshid=22qbrv9wptyz"/>
    <hyperlink ref="R82" r:id="rId23" display="https://www.instagram.com/p/Byvb1IxDxjA/?igshid=fdupmlq4g0ph"/>
    <hyperlink ref="R83" r:id="rId24" display="https://www.instagram.com/p/ByvtVM2jzei/?igshid=rgwo8k3p5zzl"/>
    <hyperlink ref="U6" r:id="rId25" display="https://pbs.twimg.com/media/D8Oyb07V4AIVYCR.jpg"/>
    <hyperlink ref="U7" r:id="rId26" display="https://pbs.twimg.com/ext_tw_video_thumb/1135982981279961088/pu/img/_KbTZZPkz7JTBZ7s.jpg"/>
    <hyperlink ref="U8" r:id="rId27" display="https://pbs.twimg.com/media/D8Sv5rtXUAAa1cl.jpg"/>
    <hyperlink ref="U15" r:id="rId28" display="https://pbs.twimg.com/media/D8U73B7VUAAdsnz.png"/>
    <hyperlink ref="U24" r:id="rId29" display="https://pbs.twimg.com/media/D8XUlROXYAUiJ7A.jpg"/>
    <hyperlink ref="U26" r:id="rId30" display="https://pbs.twimg.com/media/D8aGf67XkAAM7zv.jpg"/>
    <hyperlink ref="U31" r:id="rId31" display="https://pbs.twimg.com/media/D8Y-GgcWsAEuiiA.jpg"/>
    <hyperlink ref="U33" r:id="rId32" display="https://pbs.twimg.com/media/D8d1vcDXoAEUctv.jpg"/>
    <hyperlink ref="U37" r:id="rId33" display="https://pbs.twimg.com/media/D8ga1J2XYAAnSzY.jpg"/>
    <hyperlink ref="U39" r:id="rId34" display="https://pbs.twimg.com/ext_tw_video_thumb/1137494571376660488/pu/img/wnxJ3GEa7sWlQ15u.jpg"/>
    <hyperlink ref="U41" r:id="rId35" display="https://pbs.twimg.com/media/D8dbLcrX4AEHCbC.jpg"/>
    <hyperlink ref="U44" r:id="rId36" display="https://pbs.twimg.com/media/D8dUtyKXUAEOZMS.jpg"/>
    <hyperlink ref="U50" r:id="rId37" display="https://pbs.twimg.com/media/D7vqtCfUYAEINei.jpg"/>
    <hyperlink ref="U54" r:id="rId38" display="https://pbs.twimg.com/media/D8yXqEtWkAEiNF0.jpg"/>
    <hyperlink ref="U56" r:id="rId39" display="https://pbs.twimg.com/media/D8zUAOaXoAACgnb.jpg"/>
    <hyperlink ref="U57" r:id="rId40" display="https://pbs.twimg.com/media/D8z0Wz8W4AIqg2p.jpg"/>
    <hyperlink ref="U61" r:id="rId41" display="https://pbs.twimg.com/media/D8OaVjcUIAMm0rp.jpg"/>
    <hyperlink ref="U62" r:id="rId42" display="https://pbs.twimg.com/media/D8OaZLPXkAAO0IS.jpg"/>
    <hyperlink ref="U63" r:id="rId43" display="https://pbs.twimg.com/media/D83thIfX4AUmvdD.jpg"/>
    <hyperlink ref="U64" r:id="rId44" display="https://pbs.twimg.com/media/D84jdsUXoAISnwq.jpg"/>
    <hyperlink ref="U65" r:id="rId45" display="https://pbs.twimg.com/media/D85Ey1yWwAEIlQx.jpg"/>
    <hyperlink ref="U67" r:id="rId46" display="https://pbs.twimg.com/media/D85tPTmWwAAvYJE.png"/>
    <hyperlink ref="U69" r:id="rId47" display="https://pbs.twimg.com/media/D88BZUPW4AUf4Df.jpg"/>
    <hyperlink ref="U71" r:id="rId48" display="https://pbs.twimg.com/media/D88HeLtWwAANdHE.jpg"/>
    <hyperlink ref="U72" r:id="rId49" display="https://pbs.twimg.com/media/D88MvvfXsAAZe3u.jpg"/>
    <hyperlink ref="U73" r:id="rId50" display="https://pbs.twimg.com/media/D88VEyVXUAEHjPk.jpg"/>
    <hyperlink ref="U75" r:id="rId51" display="https://pbs.twimg.com/media/D9BL55fWkAMgrAZ.jpg"/>
    <hyperlink ref="U79" r:id="rId52" display="https://pbs.twimg.com/media/D9EChotVUAANsAn.jpg"/>
    <hyperlink ref="U84" r:id="rId53" display="https://pbs.twimg.com/media/D9MU6i9XYAM2ef9.jpg"/>
    <hyperlink ref="U85" r:id="rId54" display="https://pbs.twimg.com/media/DrTpK2UWwAA3ly8.jpg"/>
    <hyperlink ref="V3" r:id="rId55" display="http://pbs.twimg.com/profile_images/682457949202198528/jeebXkSM_normal.png"/>
    <hyperlink ref="V4" r:id="rId56" display="http://pbs.twimg.com/profile_images/682457949202198528/jeebXkSM_normal.png"/>
    <hyperlink ref="V5" r:id="rId57" display="http://pbs.twimg.com/profile_images/662400467276812288/JJkBT_8s_normal.jpg"/>
    <hyperlink ref="V6" r:id="rId58" display="https://pbs.twimg.com/media/D8Oyb07V4AIVYCR.jpg"/>
    <hyperlink ref="V7" r:id="rId59" display="https://pbs.twimg.com/ext_tw_video_thumb/1135982981279961088/pu/img/_KbTZZPkz7JTBZ7s.jpg"/>
    <hyperlink ref="V8" r:id="rId60" display="https://pbs.twimg.com/media/D8Sv5rtXUAAa1cl.jpg"/>
    <hyperlink ref="V9" r:id="rId61" display="http://pbs.twimg.com/profile_images/1054759639026491392/Dij4Ldgz_normal.jpg"/>
    <hyperlink ref="V10" r:id="rId62" display="http://pbs.twimg.com/profile_images/1084899694877253633/t5ndh0Ga_normal.jpg"/>
    <hyperlink ref="V11" r:id="rId63" display="http://pbs.twimg.com/profile_images/1133089178198138880/tek_Z7MZ_normal.png"/>
    <hyperlink ref="V12" r:id="rId64" display="http://pbs.twimg.com/profile_images/858762561004634112/QKrnif1X_normal.jpg"/>
    <hyperlink ref="V13" r:id="rId65" display="http://pbs.twimg.com/profile_images/378800000480784583/735927632e46db966519d6342e6d0f04_normal.png"/>
    <hyperlink ref="V14" r:id="rId66" display="http://abs.twimg.com/sticky/default_profile_images/default_profile_normal.png"/>
    <hyperlink ref="V15" r:id="rId67" display="https://pbs.twimg.com/media/D8U73B7VUAAdsnz.png"/>
    <hyperlink ref="V16" r:id="rId68" display="http://pbs.twimg.com/profile_images/1103160170069327873/b0TmHGMZ_normal.jpg"/>
    <hyperlink ref="V17" r:id="rId69" display="http://pbs.twimg.com/profile_images/1111002360829145090/Z1fPXhB7_normal.png"/>
    <hyperlink ref="V18" r:id="rId70" display="http://pbs.twimg.com/profile_images/1078312590936363008/qobdJTw2_normal.jpg"/>
    <hyperlink ref="V19" r:id="rId71" display="http://pbs.twimg.com/profile_images/659458928791556097/9dBpOa28_normal.jpg"/>
    <hyperlink ref="V20" r:id="rId72" display="http://pbs.twimg.com/profile_images/810932589238358018/l1nnm2En_normal.jpg"/>
    <hyperlink ref="V21" r:id="rId73" display="http://pbs.twimg.com/profile_images/737734626576207873/vwa-r8gW_normal.jpg"/>
    <hyperlink ref="V22" r:id="rId74" display="http://pbs.twimg.com/profile_images/1134568477140893696/_ENisHzy_normal.jpg"/>
    <hyperlink ref="V23" r:id="rId75" display="http://pbs.twimg.com/profile_images/521951002455330817/KniHcFjt_normal.jpeg"/>
    <hyperlink ref="V24" r:id="rId76" display="https://pbs.twimg.com/media/D8XUlROXYAUiJ7A.jpg"/>
    <hyperlink ref="V25" r:id="rId77" display="http://pbs.twimg.com/profile_images/2201817545/Aline_Reiniche_photo_normal.JPG"/>
    <hyperlink ref="V26" r:id="rId78" display="https://pbs.twimg.com/media/D8aGf67XkAAM7zv.jpg"/>
    <hyperlink ref="V27" r:id="rId79" display="http://pbs.twimg.com/profile_images/1000871166213545984/giI92XpU_normal.jpg"/>
    <hyperlink ref="V28" r:id="rId80" display="http://pbs.twimg.com/profile_images/883787806727782400/cmjxSR9T_normal.jpg"/>
    <hyperlink ref="V29" r:id="rId81" display="http://pbs.twimg.com/profile_images/1115549118238216192/W7Jg0WP__normal.png"/>
    <hyperlink ref="V30" r:id="rId82" display="http://pbs.twimg.com/profile_images/1003227889763004416/ya_cjzAV_normal.jpg"/>
    <hyperlink ref="V31" r:id="rId83" display="https://pbs.twimg.com/media/D8Y-GgcWsAEuiiA.jpg"/>
    <hyperlink ref="V32" r:id="rId84" display="http://pbs.twimg.com/profile_images/990925995703185408/mBQ9-_np_normal.jpg"/>
    <hyperlink ref="V33" r:id="rId85" display="https://pbs.twimg.com/media/D8d1vcDXoAEUctv.jpg"/>
    <hyperlink ref="V34" r:id="rId86" display="http://pbs.twimg.com/profile_images/994990855982329856/7gMOomil_normal.jpg"/>
    <hyperlink ref="V35" r:id="rId87" display="http://pbs.twimg.com/profile_images/987187056714698752/TZfstHFo_normal.jpg"/>
    <hyperlink ref="V36" r:id="rId88" display="http://pbs.twimg.com/profile_images/2670557334/68dc0cafa15441eaa151f531216af36e_normal.jpeg"/>
    <hyperlink ref="V37" r:id="rId89" display="https://pbs.twimg.com/media/D8ga1J2XYAAnSzY.jpg"/>
    <hyperlink ref="V38" r:id="rId90" display="http://pbs.twimg.com/profile_images/3640096338/0b2ddc617722ef569a12e03300f3cf86_normal.png"/>
    <hyperlink ref="V39" r:id="rId91" display="https://pbs.twimg.com/ext_tw_video_thumb/1137494571376660488/pu/img/wnxJ3GEa7sWlQ15u.jpg"/>
    <hyperlink ref="V40" r:id="rId92" display="http://pbs.twimg.com/profile_images/886283178071207936/yXGShtXO_normal.jpg"/>
    <hyperlink ref="V41" r:id="rId93" display="https://pbs.twimg.com/media/D8dbLcrX4AEHCbC.jpg"/>
    <hyperlink ref="V42" r:id="rId94" display="http://pbs.twimg.com/profile_images/866021782737780736/bMdZWls3_normal.jpg"/>
    <hyperlink ref="V43" r:id="rId95" display="http://pbs.twimg.com/profile_images/866021782737780736/bMdZWls3_normal.jpg"/>
    <hyperlink ref="V44" r:id="rId96" display="https://pbs.twimg.com/media/D8dUtyKXUAEOZMS.jpg"/>
    <hyperlink ref="V45" r:id="rId97" display="http://pbs.twimg.com/profile_images/1125474102683348992/Y0ydyHCv_normal.jpg"/>
    <hyperlink ref="V46" r:id="rId98" display="http://pbs.twimg.com/profile_images/1068999840917540869/6KSF_-f6_normal.jpg"/>
    <hyperlink ref="V47" r:id="rId99" display="http://pbs.twimg.com/profile_images/359415803/youtube-moskowitz_normal.gif"/>
    <hyperlink ref="V48" r:id="rId100" display="http://pbs.twimg.com/profile_images/900568192640323584/98C5pgAe_normal.jpg"/>
    <hyperlink ref="V49" r:id="rId101" display="http://pbs.twimg.com/profile_images/666302256854269952/D8yfNrEN_normal.png"/>
    <hyperlink ref="V50" r:id="rId102" display="https://pbs.twimg.com/media/D7vqtCfUYAEINei.jpg"/>
    <hyperlink ref="V51" r:id="rId103" display="http://pbs.twimg.com/profile_images/1078718319459532801/V0FvvqRx_normal.jpg"/>
    <hyperlink ref="V52" r:id="rId104" display="http://pbs.twimg.com/profile_images/1001520799403167749/HMm1ll1B_normal.jpg"/>
    <hyperlink ref="V53" r:id="rId105" display="http://pbs.twimg.com/profile_images/1001520799403167749/HMm1ll1B_normal.jpg"/>
    <hyperlink ref="V54" r:id="rId106" display="https://pbs.twimg.com/media/D8yXqEtWkAEiNF0.jpg"/>
    <hyperlink ref="V55" r:id="rId107" display="http://pbs.twimg.com/profile_images/992019361316720641/3-FsbwNY_normal.jpg"/>
    <hyperlink ref="V56" r:id="rId108" display="https://pbs.twimg.com/media/D8zUAOaXoAACgnb.jpg"/>
    <hyperlink ref="V57" r:id="rId109" display="https://pbs.twimg.com/media/D8z0Wz8W4AIqg2p.jpg"/>
    <hyperlink ref="V58" r:id="rId110" display="http://pbs.twimg.com/profile_images/720526895285145601/QnCGsRbz_normal.jpg"/>
    <hyperlink ref="V59" r:id="rId111" display="http://pbs.twimg.com/profile_images/950970880/pink_flowers_-_pionies_normal.jpg"/>
    <hyperlink ref="V60" r:id="rId112" display="http://pbs.twimg.com/profile_images/795655463647920128/82hQv4Bk_normal.jpg"/>
    <hyperlink ref="V61" r:id="rId113" display="https://pbs.twimg.com/media/D8OaVjcUIAMm0rp.jpg"/>
    <hyperlink ref="V62" r:id="rId114" display="https://pbs.twimg.com/media/D8OaZLPXkAAO0IS.jpg"/>
    <hyperlink ref="V63" r:id="rId115" display="https://pbs.twimg.com/media/D83thIfX4AUmvdD.jpg"/>
    <hyperlink ref="V64" r:id="rId116" display="https://pbs.twimg.com/media/D84jdsUXoAISnwq.jpg"/>
    <hyperlink ref="V65" r:id="rId117" display="https://pbs.twimg.com/media/D85Ey1yWwAEIlQx.jpg"/>
    <hyperlink ref="V66" r:id="rId118" display="http://pbs.twimg.com/profile_images/1106604735082254337/8KA-mbkP_normal.png"/>
    <hyperlink ref="V67" r:id="rId119" display="https://pbs.twimg.com/media/D85tPTmWwAAvYJE.png"/>
    <hyperlink ref="V68" r:id="rId120" display="http://pbs.twimg.com/profile_images/378800000660333340/947d1e7d8749f240207f6e07b8e70295_normal.jpeg"/>
    <hyperlink ref="V69" r:id="rId121" display="https://pbs.twimg.com/media/D88BZUPW4AUf4Df.jpg"/>
    <hyperlink ref="V70" r:id="rId122" display="http://pbs.twimg.com/profile_images/838189113664679936/gAG-k6ds_normal.jpg"/>
    <hyperlink ref="V71" r:id="rId123" display="https://pbs.twimg.com/media/D88HeLtWwAANdHE.jpg"/>
    <hyperlink ref="V72" r:id="rId124" display="https://pbs.twimg.com/media/D88MvvfXsAAZe3u.jpg"/>
    <hyperlink ref="V73" r:id="rId125" display="https://pbs.twimg.com/media/D88VEyVXUAEHjPk.jpg"/>
    <hyperlink ref="V74" r:id="rId126" display="http://pbs.twimg.com/profile_images/509985124591468544/V95Td3ZK_normal.jpeg"/>
    <hyperlink ref="V75" r:id="rId127" display="https://pbs.twimg.com/media/D9BL55fWkAMgrAZ.jpg"/>
    <hyperlink ref="V76" r:id="rId128" display="http://pbs.twimg.com/profile_images/1477223829/logo_rod__CST_normal.jpg"/>
    <hyperlink ref="V77" r:id="rId129" display="http://pbs.twimg.com/profile_images/919228101325938689/ms3JOnnw_normal.jpg"/>
    <hyperlink ref="V78" r:id="rId130" display="http://abs.twimg.com/sticky/default_profile_images/default_profile_normal.png"/>
    <hyperlink ref="V79" r:id="rId131" display="https://pbs.twimg.com/media/D9EChotVUAANsAn.jpg"/>
    <hyperlink ref="V80" r:id="rId132" display="http://pbs.twimg.com/profile_images/706194752283275264/ONxgrTjs_normal.jpg"/>
    <hyperlink ref="V81" r:id="rId133" display="http://pbs.twimg.com/profile_images/706194752283275264/ONxgrTjs_normal.jpg"/>
    <hyperlink ref="V82" r:id="rId134" display="http://pbs.twimg.com/profile_images/706194752283275264/ONxgrTjs_normal.jpg"/>
    <hyperlink ref="V83" r:id="rId135" display="http://pbs.twimg.com/profile_images/706194752283275264/ONxgrTjs_normal.jpg"/>
    <hyperlink ref="V84" r:id="rId136" display="https://pbs.twimg.com/media/D9MU6i9XYAM2ef9.jpg"/>
    <hyperlink ref="V85" r:id="rId137" display="https://pbs.twimg.com/media/DrTpK2UWwAA3ly8.jpg"/>
    <hyperlink ref="V86" r:id="rId138" display="http://pbs.twimg.com/profile_images/840245904607129600/ufWh30pd_normal.jpg"/>
    <hyperlink ref="X3" r:id="rId139" display="https://twitter.com/#!/realityinaction/status/1135821041396326400"/>
    <hyperlink ref="X4" r:id="rId140" display="https://twitter.com/#!/realityinaction/status/1135894866423103493"/>
    <hyperlink ref="X5" r:id="rId141" display="https://twitter.com/#!/ribolivier/status/1135913001008021505"/>
    <hyperlink ref="X6" r:id="rId142" display="https://twitter.com/#!/astrofiqhclub/status/1135947749487067136"/>
    <hyperlink ref="X7" r:id="rId143" display="https://twitter.com/#!/haydenarenasto1/status/1135984051972661248"/>
    <hyperlink ref="X8" r:id="rId144" display="https://twitter.com/#!/moncongordc/status/1136226413357522946"/>
    <hyperlink ref="X9" r:id="rId145" display="https://twitter.com/#!/shaynestatic/status/1136247329470787585"/>
    <hyperlink ref="X10" r:id="rId146" display="https://twitter.com/#!/stickemup_uk/status/1136189301023268864"/>
    <hyperlink ref="X11" r:id="rId147" display="https://twitter.com/#!/gamingcomhelper/status/1136249030873403392"/>
    <hyperlink ref="X12" r:id="rId148" display="https://twitter.com/#!/renerobichaud/status/1136256592234635269"/>
    <hyperlink ref="X13" r:id="rId149" display="https://twitter.com/#!/ceptbiro/status/1136256607292219397"/>
    <hyperlink ref="X14" r:id="rId150" display="https://twitter.com/#!/danandtami/status/1136283513395777537"/>
    <hyperlink ref="X15" r:id="rId151" display="https://twitter.com/#!/codigo_tlaxcala/status/1136380299254722560"/>
    <hyperlink ref="X16" r:id="rId152" display="https://twitter.com/#!/coloncjc/status/1136433433029332993"/>
    <hyperlink ref="X17" r:id="rId153" display="https://twitter.com/#!/mmarketingit/status/1136550837155782657"/>
    <hyperlink ref="X18" r:id="rId154" display="https://twitter.com/#!/peggyanne/status/1136552016392654849"/>
    <hyperlink ref="X19" r:id="rId155" display="https://twitter.com/#!/stefanbielau/status/1136556131785105408"/>
    <hyperlink ref="X20" r:id="rId156" display="https://twitter.com/#!/rl_bln/status/1136603555488587776"/>
    <hyperlink ref="X21" r:id="rId157" display="https://twitter.com/#!/thomasbcn/status/1136604012327972864"/>
    <hyperlink ref="X22" r:id="rId158" display="https://twitter.com/#!/tenablesecurity/status/1060890223838683136"/>
    <hyperlink ref="X23" r:id="rId159" display="https://twitter.com/#!/anopke254/status/1136629014012092416"/>
    <hyperlink ref="X24" r:id="rId160" display="https://twitter.com/#!/lorydoc87/status/1136548224523755520"/>
    <hyperlink ref="X25" r:id="rId161" display="https://twitter.com/#!/alinereiniche/status/1136734426292002816"/>
    <hyperlink ref="X26" r:id="rId162" display="https://twitter.com/#!/afoutoug/status/1136744704836608013"/>
    <hyperlink ref="X27" r:id="rId163" display="https://twitter.com/#!/fabiodoun/status/1136748038138077194"/>
    <hyperlink ref="X28" r:id="rId164" display="https://twitter.com/#!/banoutobenin/status/1136364205152657409"/>
    <hyperlink ref="X29" r:id="rId165" display="https://twitter.com/#!/kingyherve/status/1136954809460973574"/>
    <hyperlink ref="X30" r:id="rId166" display="https://twitter.com/#!/bachllenas/status/1136975595567550465"/>
    <hyperlink ref="X31" r:id="rId167" display="https://twitter.com/#!/capsbesq/status/1136664245670690820"/>
    <hyperlink ref="X32" r:id="rId168" display="https://twitter.com/#!/lbalcell19741/status/1136993605917335552"/>
    <hyperlink ref="X33" r:id="rId169" display="https://twitter.com/#!/thjodbjorn/status/1137006955212484608"/>
    <hyperlink ref="X34" r:id="rId170" display="https://twitter.com/#!/criscolungo/status/1137050076403118086"/>
    <hyperlink ref="X35" r:id="rId171" display="https://twitter.com/#!/mireiasansc/status/1137054247764332545"/>
    <hyperlink ref="X36" r:id="rId172" display="https://twitter.com/#!/wljones99/status/1137103004073713664"/>
    <hyperlink ref="X37" r:id="rId173" display="https://twitter.com/#!/carlosramosmeza/status/1137188426183315458"/>
    <hyperlink ref="X38" r:id="rId174" display="https://twitter.com/#!/doom_collector/status/1137464171136716801"/>
    <hyperlink ref="X39" r:id="rId175" display="https://twitter.com/#!/doublement/status/1137494623482458112"/>
    <hyperlink ref="X40" r:id="rId176" display="https://twitter.com/#!/hufmc/status/1137658705154138114"/>
    <hyperlink ref="X41" r:id="rId177" display="https://twitter.com/#!/capsbesq/status/1136977696561516545"/>
    <hyperlink ref="X42" r:id="rId178" display="https://twitter.com/#!/finestresmarisa/status/1137726871850934273"/>
    <hyperlink ref="X43" r:id="rId179" display="https://twitter.com/#!/finestresmarisa/status/1137726825512218624"/>
    <hyperlink ref="X44" r:id="rId180" display="https://twitter.com/#!/capsbesq/status/1136970583365902338"/>
    <hyperlink ref="X45" r:id="rId181" display="https://twitter.com/#!/patriciamov/status/1137769905770700801"/>
    <hyperlink ref="X46" r:id="rId182" display="https://twitter.com/#!/sahori_anaheli/status/1137950629169651712"/>
    <hyperlink ref="X47" r:id="rId183" display="https://twitter.com/#!/jeremymoskowitz/status/1138107017523007489"/>
    <hyperlink ref="X48" r:id="rId184" display="https://twitter.com/#!/policypak/status/1138106925252599809"/>
    <hyperlink ref="X49" r:id="rId185" display="https://twitter.com/#!/_j_g/status/1138141601014747136"/>
    <hyperlink ref="X50" r:id="rId186" display="https://twitter.com/#!/pbpcoahuila1/status/1133757797508608000"/>
    <hyperlink ref="X51" r:id="rId187" display="https://twitter.com/#!/genote6/status/1138202675756113920"/>
    <hyperlink ref="X52" r:id="rId188" display="https://twitter.com/#!/cosplayfame/status/1138447663320510464"/>
    <hyperlink ref="X53" r:id="rId189" display="https://twitter.com/#!/cosplayfame/status/1138448343003086848"/>
    <hyperlink ref="X54" r:id="rId190" display="https://twitter.com/#!/e44e_en/status/1138451569274437632"/>
    <hyperlink ref="X55" r:id="rId191" display="https://twitter.com/#!/webpalsgroup/status/1138465699591049218"/>
    <hyperlink ref="X56" r:id="rId192" display="https://twitter.com/#!/brwneyedamzn/status/1138517949655015426"/>
    <hyperlink ref="X57" r:id="rId193" display="https://twitter.com/#!/theasoproject/status/1138553496943431681"/>
    <hyperlink ref="X58" r:id="rId194" display="https://twitter.com/#!/indiedevdog/status/1138601845151141889"/>
    <hyperlink ref="X59" r:id="rId195" display="https://twitter.com/#!/your_sharona/status/1138591848782618624"/>
    <hyperlink ref="X60" r:id="rId196" display="https://twitter.com/#!/wfhgamejobs/status/1138606429152120834"/>
    <hyperlink ref="X61" r:id="rId197" display="https://twitter.com/#!/uandina_cusco/status/1135921263581380608"/>
    <hyperlink ref="X62" r:id="rId198" display="https://twitter.com/#!/uandina_cusco/status/1135921333806612482"/>
    <hyperlink ref="X63" r:id="rId199" display="https://twitter.com/#!/uandina_cusco/status/1138827466909331459"/>
    <hyperlink ref="X64" r:id="rId200" display="https://twitter.com/#!/uandina_cusco/status/1138886786023866368"/>
    <hyperlink ref="X65" r:id="rId201" display="https://twitter.com/#!/gliderplocan/status/1138923448602959873"/>
    <hyperlink ref="X66" r:id="rId202" display="https://twitter.com/#!/shiramstein/status/1138981224486199296"/>
    <hyperlink ref="X67" r:id="rId203" display="https://twitter.com/#!/michaelarossa/status/1138967980472184832"/>
    <hyperlink ref="X68" r:id="rId204" display="https://twitter.com/#!/alexruoff/status/1138981391763496961"/>
    <hyperlink ref="X69" r:id="rId205" display="https://twitter.com/#!/ongsanus/status/1139130809313628162"/>
    <hyperlink ref="X70" r:id="rId206" display="https://twitter.com/#!/emawoho/status/1139131393366220802"/>
    <hyperlink ref="X71" r:id="rId207" display="https://twitter.com/#!/kafelagc/status/1139137520984363008"/>
    <hyperlink ref="X72" r:id="rId208" display="https://twitter.com/#!/llawgoch/status/1139143252391669760"/>
    <hyperlink ref="X73" r:id="rId209" display="https://twitter.com/#!/llawgoch/status/1139152411921125376"/>
    <hyperlink ref="X74" r:id="rId210" display="https://twitter.com/#!/annibynwyrcymru/status/1139454980660838401"/>
    <hyperlink ref="X75" r:id="rId211" display="https://twitter.com/#!/seaus1/status/1139494175450251264"/>
    <hyperlink ref="X76" r:id="rId212" display="https://twitter.com/#!/csterrassa/status/1139540354150162434"/>
    <hyperlink ref="X77" r:id="rId213" display="https://twitter.com/#!/nupages/status/1139548084487237633"/>
    <hyperlink ref="X78" r:id="rId214" display="https://twitter.com/#!/montse78912840/status/1139567199222403072"/>
    <hyperlink ref="X79" r:id="rId215" display="https://twitter.com/#!/gerardorico_com/status/1139694969239642112"/>
    <hyperlink ref="X80" r:id="rId216" display="https://twitter.com/#!/davucci/status/1139929216709881856"/>
    <hyperlink ref="X81" r:id="rId217" display="https://twitter.com/#!/davucci/status/1139954301474955264"/>
    <hyperlink ref="X82" r:id="rId218" display="https://twitter.com/#!/davucci/status/1139969279225487360"/>
    <hyperlink ref="X83" r:id="rId219" display="https://twitter.com/#!/davucci/status/1140007693555552256"/>
    <hyperlink ref="X84" r:id="rId220" display="https://twitter.com/#!/wonderfulweaboo/status/1140278132588601344"/>
    <hyperlink ref="X85" r:id="rId221" display="https://twitter.com/#!/uac_russia_eng/status/1059728587320909825"/>
    <hyperlink ref="X86" r:id="rId222" display="https://twitter.com/#!/douglaschongys/status/1140592918106820614"/>
    <hyperlink ref="AZ16" r:id="rId223" display="https://api.twitter.com/1.1/geo/id/f664c6f63c0bef35.json"/>
    <hyperlink ref="AZ52" r:id="rId224" display="https://api.twitter.com/1.1/geo/id/4ec01c9dbc693497.json"/>
    <hyperlink ref="AZ53" r:id="rId225" display="https://api.twitter.com/1.1/geo/id/4ec01c9dbc693497.json"/>
    <hyperlink ref="AZ71" r:id="rId226" display="https://api.twitter.com/1.1/geo/id/007bb902321562a5.json"/>
    <hyperlink ref="AZ80" r:id="rId227" display="https://api.twitter.com/1.1/geo/id/01fbe706f872cb32.json"/>
    <hyperlink ref="AZ81" r:id="rId228" display="https://api.twitter.com/1.1/geo/id/01fbe706f872cb32.json"/>
    <hyperlink ref="AZ82" r:id="rId229" display="https://api.twitter.com/1.1/geo/id/01fbe706f872cb32.json"/>
    <hyperlink ref="AZ83" r:id="rId230" display="https://api.twitter.com/1.1/geo/id/01fbe706f872cb32.json"/>
  </hyperlinks>
  <printOptions/>
  <pageMargins left="0.7" right="0.7" top="0.75" bottom="0.75" header="0.3" footer="0.3"/>
  <pageSetup horizontalDpi="600" verticalDpi="600" orientation="portrait" r:id="rId234"/>
  <legacyDrawing r:id="rId232"/>
  <tableParts>
    <tablePart r:id="rId23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2269</v>
      </c>
      <c r="B1" s="13" t="s">
        <v>34</v>
      </c>
    </row>
    <row r="2" spans="1:2" ht="15">
      <c r="A2" s="114" t="s">
        <v>239</v>
      </c>
      <c r="B2" s="78">
        <v>57</v>
      </c>
    </row>
    <row r="3" spans="1:2" ht="15">
      <c r="A3" s="114" t="s">
        <v>213</v>
      </c>
      <c r="B3" s="78">
        <v>42</v>
      </c>
    </row>
    <row r="4" spans="1:2" ht="15">
      <c r="A4" s="114" t="s">
        <v>232</v>
      </c>
      <c r="B4" s="78">
        <v>20</v>
      </c>
    </row>
    <row r="5" spans="1:2" ht="15">
      <c r="A5" s="114" t="s">
        <v>266</v>
      </c>
      <c r="B5" s="78">
        <v>20</v>
      </c>
    </row>
    <row r="6" spans="1:2" ht="15">
      <c r="A6" s="114" t="s">
        <v>275</v>
      </c>
      <c r="B6" s="78">
        <v>20</v>
      </c>
    </row>
    <row r="7" spans="1:2" ht="15">
      <c r="A7" s="114" t="s">
        <v>299</v>
      </c>
      <c r="B7" s="78">
        <v>15</v>
      </c>
    </row>
    <row r="8" spans="1:2" ht="15">
      <c r="A8" s="114" t="s">
        <v>212</v>
      </c>
      <c r="B8" s="78">
        <v>12</v>
      </c>
    </row>
    <row r="9" spans="1:2" ht="15">
      <c r="A9" s="114" t="s">
        <v>270</v>
      </c>
      <c r="B9" s="78">
        <v>6</v>
      </c>
    </row>
    <row r="10" spans="1:2" ht="15">
      <c r="A10" s="114" t="s">
        <v>218</v>
      </c>
      <c r="B10" s="78">
        <v>2</v>
      </c>
    </row>
    <row r="11" spans="1:2" ht="15">
      <c r="A11" s="114" t="s">
        <v>253</v>
      </c>
      <c r="B11" s="78">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2271</v>
      </c>
      <c r="B25" t="s">
        <v>2270</v>
      </c>
    </row>
    <row r="26" spans="1:2" ht="15">
      <c r="A26" s="125" t="s">
        <v>2273</v>
      </c>
      <c r="B26" s="3"/>
    </row>
    <row r="27" spans="1:2" ht="15">
      <c r="A27" s="126" t="s">
        <v>2274</v>
      </c>
      <c r="B27" s="3"/>
    </row>
    <row r="28" spans="1:2" ht="15">
      <c r="A28" s="127" t="s">
        <v>2275</v>
      </c>
      <c r="B28" s="3"/>
    </row>
    <row r="29" spans="1:2" ht="15">
      <c r="A29" s="128" t="s">
        <v>2276</v>
      </c>
      <c r="B29" s="3">
        <v>1</v>
      </c>
    </row>
    <row r="30" spans="1:2" ht="15">
      <c r="A30" s="127" t="s">
        <v>2277</v>
      </c>
      <c r="B30" s="3"/>
    </row>
    <row r="31" spans="1:2" ht="15">
      <c r="A31" s="128" t="s">
        <v>2278</v>
      </c>
      <c r="B31" s="3">
        <v>1</v>
      </c>
    </row>
    <row r="32" spans="1:2" ht="15">
      <c r="A32" s="125" t="s">
        <v>2173</v>
      </c>
      <c r="B32" s="3"/>
    </row>
    <row r="33" spans="1:2" ht="15">
      <c r="A33" s="126" t="s">
        <v>2279</v>
      </c>
      <c r="B33" s="3"/>
    </row>
    <row r="34" spans="1:2" ht="15">
      <c r="A34" s="127" t="s">
        <v>2280</v>
      </c>
      <c r="B34" s="3"/>
    </row>
    <row r="35" spans="1:2" ht="15">
      <c r="A35" s="128" t="s">
        <v>2281</v>
      </c>
      <c r="B35" s="3">
        <v>1</v>
      </c>
    </row>
    <row r="36" spans="1:2" ht="15">
      <c r="A36" s="126" t="s">
        <v>2282</v>
      </c>
      <c r="B36" s="3"/>
    </row>
    <row r="37" spans="1:2" ht="15">
      <c r="A37" s="127" t="s">
        <v>2283</v>
      </c>
      <c r="B37" s="3"/>
    </row>
    <row r="38" spans="1:2" ht="15">
      <c r="A38" s="128" t="s">
        <v>2276</v>
      </c>
      <c r="B38" s="3">
        <v>1</v>
      </c>
    </row>
    <row r="39" spans="1:2" ht="15">
      <c r="A39" s="128" t="s">
        <v>2278</v>
      </c>
      <c r="B39" s="3">
        <v>1</v>
      </c>
    </row>
    <row r="40" spans="1:2" ht="15">
      <c r="A40" s="128" t="s">
        <v>2284</v>
      </c>
      <c r="B40" s="3">
        <v>3</v>
      </c>
    </row>
    <row r="41" spans="1:2" ht="15">
      <c r="A41" s="128" t="s">
        <v>2285</v>
      </c>
      <c r="B41" s="3">
        <v>1</v>
      </c>
    </row>
    <row r="42" spans="1:2" ht="15">
      <c r="A42" s="128" t="s">
        <v>2286</v>
      </c>
      <c r="B42" s="3">
        <v>1</v>
      </c>
    </row>
    <row r="43" spans="1:2" ht="15">
      <c r="A43" s="127" t="s">
        <v>2287</v>
      </c>
      <c r="B43" s="3"/>
    </row>
    <row r="44" spans="1:2" ht="15">
      <c r="A44" s="128" t="s">
        <v>2276</v>
      </c>
      <c r="B44" s="3">
        <v>1</v>
      </c>
    </row>
    <row r="45" spans="1:2" ht="15">
      <c r="A45" s="128" t="s">
        <v>2288</v>
      </c>
      <c r="B45" s="3">
        <v>1</v>
      </c>
    </row>
    <row r="46" spans="1:2" ht="15">
      <c r="A46" s="128" t="s">
        <v>2289</v>
      </c>
      <c r="B46" s="3">
        <v>2</v>
      </c>
    </row>
    <row r="47" spans="1:2" ht="15">
      <c r="A47" s="128" t="s">
        <v>2278</v>
      </c>
      <c r="B47" s="3">
        <v>2</v>
      </c>
    </row>
    <row r="48" spans="1:2" ht="15">
      <c r="A48" s="128" t="s">
        <v>2284</v>
      </c>
      <c r="B48" s="3">
        <v>1</v>
      </c>
    </row>
    <row r="49" spans="1:2" ht="15">
      <c r="A49" s="128" t="s">
        <v>2290</v>
      </c>
      <c r="B49" s="3">
        <v>1</v>
      </c>
    </row>
    <row r="50" spans="1:2" ht="15">
      <c r="A50" s="128" t="s">
        <v>2291</v>
      </c>
      <c r="B50" s="3">
        <v>1</v>
      </c>
    </row>
    <row r="51" spans="1:2" ht="15">
      <c r="A51" s="127" t="s">
        <v>2292</v>
      </c>
      <c r="B51" s="3"/>
    </row>
    <row r="52" spans="1:2" ht="15">
      <c r="A52" s="128" t="s">
        <v>2293</v>
      </c>
      <c r="B52" s="3">
        <v>1</v>
      </c>
    </row>
    <row r="53" spans="1:2" ht="15">
      <c r="A53" s="128" t="s">
        <v>2276</v>
      </c>
      <c r="B53" s="3">
        <v>4</v>
      </c>
    </row>
    <row r="54" spans="1:2" ht="15">
      <c r="A54" s="128" t="s">
        <v>2288</v>
      </c>
      <c r="B54" s="3">
        <v>1</v>
      </c>
    </row>
    <row r="55" spans="1:2" ht="15">
      <c r="A55" s="128" t="s">
        <v>2289</v>
      </c>
      <c r="B55" s="3">
        <v>1</v>
      </c>
    </row>
    <row r="56" spans="1:2" ht="15">
      <c r="A56" s="128" t="s">
        <v>2278</v>
      </c>
      <c r="B56" s="3">
        <v>1</v>
      </c>
    </row>
    <row r="57" spans="1:2" ht="15">
      <c r="A57" s="128" t="s">
        <v>2285</v>
      </c>
      <c r="B57" s="3">
        <v>1</v>
      </c>
    </row>
    <row r="58" spans="1:2" ht="15">
      <c r="A58" s="128" t="s">
        <v>2290</v>
      </c>
      <c r="B58" s="3">
        <v>1</v>
      </c>
    </row>
    <row r="59" spans="1:2" ht="15">
      <c r="A59" s="128" t="s">
        <v>2291</v>
      </c>
      <c r="B59" s="3">
        <v>2</v>
      </c>
    </row>
    <row r="60" spans="1:2" ht="15">
      <c r="A60" s="127" t="s">
        <v>2294</v>
      </c>
      <c r="B60" s="3"/>
    </row>
    <row r="61" spans="1:2" ht="15">
      <c r="A61" s="128" t="s">
        <v>2288</v>
      </c>
      <c r="B61" s="3">
        <v>1</v>
      </c>
    </row>
    <row r="62" spans="1:2" ht="15">
      <c r="A62" s="128" t="s">
        <v>2289</v>
      </c>
      <c r="B62" s="3">
        <v>3</v>
      </c>
    </row>
    <row r="63" spans="1:2" ht="15">
      <c r="A63" s="128" t="s">
        <v>2278</v>
      </c>
      <c r="B63" s="3">
        <v>1</v>
      </c>
    </row>
    <row r="64" spans="1:2" ht="15">
      <c r="A64" s="128" t="s">
        <v>2284</v>
      </c>
      <c r="B64" s="3">
        <v>1</v>
      </c>
    </row>
    <row r="65" spans="1:2" ht="15">
      <c r="A65" s="128" t="s">
        <v>2295</v>
      </c>
      <c r="B65" s="3">
        <v>2</v>
      </c>
    </row>
    <row r="66" spans="1:2" ht="15">
      <c r="A66" s="128" t="s">
        <v>2291</v>
      </c>
      <c r="B66" s="3">
        <v>1</v>
      </c>
    </row>
    <row r="67" spans="1:2" ht="15">
      <c r="A67" s="127" t="s">
        <v>2296</v>
      </c>
      <c r="B67" s="3"/>
    </row>
    <row r="68" spans="1:2" ht="15">
      <c r="A68" s="128" t="s">
        <v>2297</v>
      </c>
      <c r="B68" s="3">
        <v>1</v>
      </c>
    </row>
    <row r="69" spans="1:2" ht="15">
      <c r="A69" s="128" t="s">
        <v>2290</v>
      </c>
      <c r="B69" s="3">
        <v>1</v>
      </c>
    </row>
    <row r="70" spans="1:2" ht="15">
      <c r="A70" s="128" t="s">
        <v>2298</v>
      </c>
      <c r="B70" s="3">
        <v>1</v>
      </c>
    </row>
    <row r="71" spans="1:2" ht="15">
      <c r="A71" s="127" t="s">
        <v>2299</v>
      </c>
      <c r="B71" s="3"/>
    </row>
    <row r="72" spans="1:2" ht="15">
      <c r="A72" s="128" t="s">
        <v>2300</v>
      </c>
      <c r="B72" s="3">
        <v>1</v>
      </c>
    </row>
    <row r="73" spans="1:2" ht="15">
      <c r="A73" s="128" t="s">
        <v>2284</v>
      </c>
      <c r="B73" s="3">
        <v>2</v>
      </c>
    </row>
    <row r="74" spans="1:2" ht="15">
      <c r="A74" s="128" t="s">
        <v>2295</v>
      </c>
      <c r="B74" s="3">
        <v>1</v>
      </c>
    </row>
    <row r="75" spans="1:2" ht="15">
      <c r="A75" s="127" t="s">
        <v>2301</v>
      </c>
      <c r="B75" s="3"/>
    </row>
    <row r="76" spans="1:2" ht="15">
      <c r="A76" s="128" t="s">
        <v>2302</v>
      </c>
      <c r="B76" s="3">
        <v>1</v>
      </c>
    </row>
    <row r="77" spans="1:2" ht="15">
      <c r="A77" s="128" t="s">
        <v>2281</v>
      </c>
      <c r="B77" s="3">
        <v>2</v>
      </c>
    </row>
    <row r="78" spans="1:2" ht="15">
      <c r="A78" s="128" t="s">
        <v>2295</v>
      </c>
      <c r="B78" s="3">
        <v>1</v>
      </c>
    </row>
    <row r="79" spans="1:2" ht="15">
      <c r="A79" s="128" t="s">
        <v>2291</v>
      </c>
      <c r="B79" s="3">
        <v>1</v>
      </c>
    </row>
    <row r="80" spans="1:2" ht="15">
      <c r="A80" s="127" t="s">
        <v>2303</v>
      </c>
      <c r="B80" s="3"/>
    </row>
    <row r="81" spans="1:2" ht="15">
      <c r="A81" s="128" t="s">
        <v>2284</v>
      </c>
      <c r="B81" s="3">
        <v>3</v>
      </c>
    </row>
    <row r="82" spans="1:2" ht="15">
      <c r="A82" s="128" t="s">
        <v>2281</v>
      </c>
      <c r="B82" s="3">
        <v>1</v>
      </c>
    </row>
    <row r="83" spans="1:2" ht="15">
      <c r="A83" s="128" t="s">
        <v>2286</v>
      </c>
      <c r="B83" s="3">
        <v>1</v>
      </c>
    </row>
    <row r="84" spans="1:2" ht="15">
      <c r="A84" s="128" t="s">
        <v>2291</v>
      </c>
      <c r="B84" s="3">
        <v>1</v>
      </c>
    </row>
    <row r="85" spans="1:2" ht="15">
      <c r="A85" s="128" t="s">
        <v>2298</v>
      </c>
      <c r="B85" s="3">
        <v>1</v>
      </c>
    </row>
    <row r="86" spans="1:2" ht="15">
      <c r="A86" s="127" t="s">
        <v>2304</v>
      </c>
      <c r="B86" s="3"/>
    </row>
    <row r="87" spans="1:2" ht="15">
      <c r="A87" s="128" t="s">
        <v>2293</v>
      </c>
      <c r="B87" s="3">
        <v>2</v>
      </c>
    </row>
    <row r="88" spans="1:2" ht="15">
      <c r="A88" s="128" t="s">
        <v>2281</v>
      </c>
      <c r="B88" s="3">
        <v>1</v>
      </c>
    </row>
    <row r="89" spans="1:2" ht="15">
      <c r="A89" s="128" t="s">
        <v>2305</v>
      </c>
      <c r="B89" s="3">
        <v>1</v>
      </c>
    </row>
    <row r="90" spans="1:2" ht="15">
      <c r="A90" s="128" t="s">
        <v>2291</v>
      </c>
      <c r="B90" s="3">
        <v>1</v>
      </c>
    </row>
    <row r="91" spans="1:2" ht="15">
      <c r="A91" s="127" t="s">
        <v>2306</v>
      </c>
      <c r="B91" s="3"/>
    </row>
    <row r="92" spans="1:2" ht="15">
      <c r="A92" s="128" t="s">
        <v>2293</v>
      </c>
      <c r="B92" s="3">
        <v>1</v>
      </c>
    </row>
    <row r="93" spans="1:2" ht="15">
      <c r="A93" s="128" t="s">
        <v>2307</v>
      </c>
      <c r="B93" s="3">
        <v>2</v>
      </c>
    </row>
    <row r="94" spans="1:2" ht="15">
      <c r="A94" s="128" t="s">
        <v>2288</v>
      </c>
      <c r="B94" s="3">
        <v>3</v>
      </c>
    </row>
    <row r="95" spans="1:2" ht="15">
      <c r="A95" s="128" t="s">
        <v>2289</v>
      </c>
      <c r="B95" s="3">
        <v>2</v>
      </c>
    </row>
    <row r="96" spans="1:2" ht="15">
      <c r="A96" s="127" t="s">
        <v>2308</v>
      </c>
      <c r="B96" s="3"/>
    </row>
    <row r="97" spans="1:2" ht="15">
      <c r="A97" s="128" t="s">
        <v>2276</v>
      </c>
      <c r="B97" s="3">
        <v>1</v>
      </c>
    </row>
    <row r="98" spans="1:2" ht="15">
      <c r="A98" s="128" t="s">
        <v>2288</v>
      </c>
      <c r="B98" s="3">
        <v>1</v>
      </c>
    </row>
    <row r="99" spans="1:2" ht="15">
      <c r="A99" s="128" t="s">
        <v>2284</v>
      </c>
      <c r="B99" s="3">
        <v>1</v>
      </c>
    </row>
    <row r="100" spans="1:2" ht="15">
      <c r="A100" s="128" t="s">
        <v>2281</v>
      </c>
      <c r="B100" s="3">
        <v>1</v>
      </c>
    </row>
    <row r="101" spans="1:2" ht="15">
      <c r="A101" s="128" t="s">
        <v>2285</v>
      </c>
      <c r="B101" s="3">
        <v>1</v>
      </c>
    </row>
    <row r="102" spans="1:2" ht="15">
      <c r="A102" s="127" t="s">
        <v>2309</v>
      </c>
      <c r="B102" s="3"/>
    </row>
    <row r="103" spans="1:2" ht="15">
      <c r="A103" s="128" t="s">
        <v>2293</v>
      </c>
      <c r="B103" s="3">
        <v>1</v>
      </c>
    </row>
    <row r="104" spans="1:2" ht="15">
      <c r="A104" s="128" t="s">
        <v>2285</v>
      </c>
      <c r="B104" s="3">
        <v>1</v>
      </c>
    </row>
    <row r="105" spans="1:2" ht="15">
      <c r="A105" s="128" t="s">
        <v>2295</v>
      </c>
      <c r="B105" s="3">
        <v>1</v>
      </c>
    </row>
    <row r="106" spans="1:2" ht="15">
      <c r="A106" s="128" t="s">
        <v>2286</v>
      </c>
      <c r="B106" s="3">
        <v>1</v>
      </c>
    </row>
    <row r="107" spans="1:2" ht="15">
      <c r="A107" s="128" t="s">
        <v>2291</v>
      </c>
      <c r="B107" s="3">
        <v>1</v>
      </c>
    </row>
    <row r="108" spans="1:2" ht="15">
      <c r="A108" s="127" t="s">
        <v>2310</v>
      </c>
      <c r="B108" s="3"/>
    </row>
    <row r="109" spans="1:2" ht="15">
      <c r="A109" s="128" t="s">
        <v>2281</v>
      </c>
      <c r="B109" s="3">
        <v>1</v>
      </c>
    </row>
    <row r="110" spans="1:2" ht="15">
      <c r="A110" s="127" t="s">
        <v>2311</v>
      </c>
      <c r="B110" s="3"/>
    </row>
    <row r="111" spans="1:2" ht="15">
      <c r="A111" s="128" t="s">
        <v>2289</v>
      </c>
      <c r="B111" s="3">
        <v>1</v>
      </c>
    </row>
    <row r="112" spans="1:2" ht="15">
      <c r="A112" s="125" t="s">
        <v>2272</v>
      </c>
      <c r="B112"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192</v>
      </c>
      <c r="AT2" s="13" t="s">
        <v>793</v>
      </c>
      <c r="AU2" s="13" t="s">
        <v>794</v>
      </c>
      <c r="AV2" s="13" t="s">
        <v>795</v>
      </c>
      <c r="AW2" s="13" t="s">
        <v>796</v>
      </c>
      <c r="AX2" s="13" t="s">
        <v>797</v>
      </c>
      <c r="AY2" s="13" t="s">
        <v>798</v>
      </c>
      <c r="AZ2" s="13" t="s">
        <v>1541</v>
      </c>
      <c r="BA2" s="119" t="s">
        <v>1943</v>
      </c>
      <c r="BB2" s="119" t="s">
        <v>1946</v>
      </c>
      <c r="BC2" s="119" t="s">
        <v>1947</v>
      </c>
      <c r="BD2" s="119" t="s">
        <v>1948</v>
      </c>
      <c r="BE2" s="119" t="s">
        <v>1949</v>
      </c>
      <c r="BF2" s="119" t="s">
        <v>1960</v>
      </c>
      <c r="BG2" s="119" t="s">
        <v>1963</v>
      </c>
      <c r="BH2" s="119" t="s">
        <v>2016</v>
      </c>
      <c r="BI2" s="119" t="s">
        <v>2022</v>
      </c>
      <c r="BJ2" s="119" t="s">
        <v>2072</v>
      </c>
      <c r="BK2" s="119" t="s">
        <v>2257</v>
      </c>
      <c r="BL2" s="119" t="s">
        <v>2258</v>
      </c>
      <c r="BM2" s="119" t="s">
        <v>2259</v>
      </c>
      <c r="BN2" s="119" t="s">
        <v>2260</v>
      </c>
      <c r="BO2" s="119" t="s">
        <v>2261</v>
      </c>
      <c r="BP2" s="119" t="s">
        <v>2262</v>
      </c>
      <c r="BQ2" s="119" t="s">
        <v>2263</v>
      </c>
      <c r="BR2" s="119" t="s">
        <v>2264</v>
      </c>
      <c r="BS2" s="119" t="s">
        <v>2266</v>
      </c>
      <c r="BT2" s="3"/>
      <c r="BU2" s="3"/>
    </row>
    <row r="3" spans="1:73" ht="15" customHeight="1">
      <c r="A3" s="64" t="s">
        <v>212</v>
      </c>
      <c r="B3" s="65"/>
      <c r="C3" s="65" t="s">
        <v>64</v>
      </c>
      <c r="D3" s="66">
        <v>163.45297067193866</v>
      </c>
      <c r="E3" s="68"/>
      <c r="F3" s="100" t="s">
        <v>507</v>
      </c>
      <c r="G3" s="65"/>
      <c r="H3" s="69" t="s">
        <v>212</v>
      </c>
      <c r="I3" s="70"/>
      <c r="J3" s="70"/>
      <c r="K3" s="69" t="s">
        <v>1366</v>
      </c>
      <c r="L3" s="73">
        <v>2105.842105263158</v>
      </c>
      <c r="M3" s="74">
        <v>7813.5458984375</v>
      </c>
      <c r="N3" s="74">
        <v>8622.6669921875</v>
      </c>
      <c r="O3" s="75"/>
      <c r="P3" s="76"/>
      <c r="Q3" s="76"/>
      <c r="R3" s="48"/>
      <c r="S3" s="48">
        <v>0</v>
      </c>
      <c r="T3" s="48">
        <v>4</v>
      </c>
      <c r="U3" s="49">
        <v>12</v>
      </c>
      <c r="V3" s="49">
        <v>0.25</v>
      </c>
      <c r="W3" s="49">
        <v>0</v>
      </c>
      <c r="X3" s="49">
        <v>2.378365</v>
      </c>
      <c r="Y3" s="49">
        <v>0</v>
      </c>
      <c r="Z3" s="49">
        <v>0</v>
      </c>
      <c r="AA3" s="71">
        <v>3</v>
      </c>
      <c r="AB3" s="71"/>
      <c r="AC3" s="72"/>
      <c r="AD3" s="78" t="s">
        <v>799</v>
      </c>
      <c r="AE3" s="78">
        <v>1606</v>
      </c>
      <c r="AF3" s="78">
        <v>3046</v>
      </c>
      <c r="AG3" s="78">
        <v>162523</v>
      </c>
      <c r="AH3" s="78">
        <v>70135</v>
      </c>
      <c r="AI3" s="78"/>
      <c r="AJ3" s="78" t="s">
        <v>900</v>
      </c>
      <c r="AK3" s="78" t="s">
        <v>984</v>
      </c>
      <c r="AL3" s="83" t="s">
        <v>1043</v>
      </c>
      <c r="AM3" s="78"/>
      <c r="AN3" s="80">
        <v>41263.36</v>
      </c>
      <c r="AO3" s="83" t="s">
        <v>1110</v>
      </c>
      <c r="AP3" s="78" t="b">
        <v>0</v>
      </c>
      <c r="AQ3" s="78" t="b">
        <v>0</v>
      </c>
      <c r="AR3" s="78" t="b">
        <v>0</v>
      </c>
      <c r="AS3" s="78" t="s">
        <v>732</v>
      </c>
      <c r="AT3" s="78">
        <v>28</v>
      </c>
      <c r="AU3" s="83" t="s">
        <v>1197</v>
      </c>
      <c r="AV3" s="78" t="b">
        <v>0</v>
      </c>
      <c r="AW3" s="78" t="s">
        <v>1263</v>
      </c>
      <c r="AX3" s="83" t="s">
        <v>1264</v>
      </c>
      <c r="AY3" s="78" t="s">
        <v>66</v>
      </c>
      <c r="AZ3" s="78" t="str">
        <f>REPLACE(INDEX(GroupVertices[Group],MATCH(Vertices[[#This Row],[Vertex]],GroupVertices[Vertex],0)),1,1,"")</f>
        <v>8</v>
      </c>
      <c r="BA3" s="48"/>
      <c r="BB3" s="48"/>
      <c r="BC3" s="48"/>
      <c r="BD3" s="48"/>
      <c r="BE3" s="48" t="s">
        <v>426</v>
      </c>
      <c r="BF3" s="48" t="s">
        <v>426</v>
      </c>
      <c r="BG3" s="120" t="s">
        <v>1964</v>
      </c>
      <c r="BH3" s="120" t="s">
        <v>2017</v>
      </c>
      <c r="BI3" s="120" t="s">
        <v>1863</v>
      </c>
      <c r="BJ3" s="120" t="s">
        <v>2073</v>
      </c>
      <c r="BK3" s="120">
        <v>0</v>
      </c>
      <c r="BL3" s="123">
        <v>0</v>
      </c>
      <c r="BM3" s="120">
        <v>0</v>
      </c>
      <c r="BN3" s="123">
        <v>0</v>
      </c>
      <c r="BO3" s="120">
        <v>0</v>
      </c>
      <c r="BP3" s="123">
        <v>0</v>
      </c>
      <c r="BQ3" s="120">
        <v>57</v>
      </c>
      <c r="BR3" s="123">
        <v>100</v>
      </c>
      <c r="BS3" s="120">
        <v>57</v>
      </c>
      <c r="BT3" s="3"/>
      <c r="BU3" s="3"/>
    </row>
    <row r="4" spans="1:76" ht="15">
      <c r="A4" s="64" t="s">
        <v>284</v>
      </c>
      <c r="B4" s="65"/>
      <c r="C4" s="65" t="s">
        <v>64</v>
      </c>
      <c r="D4" s="66">
        <v>162.05964575828978</v>
      </c>
      <c r="E4" s="68"/>
      <c r="F4" s="100" t="s">
        <v>1210</v>
      </c>
      <c r="G4" s="65"/>
      <c r="H4" s="69" t="s">
        <v>284</v>
      </c>
      <c r="I4" s="70"/>
      <c r="J4" s="70"/>
      <c r="K4" s="69" t="s">
        <v>1367</v>
      </c>
      <c r="L4" s="73">
        <v>1</v>
      </c>
      <c r="M4" s="74">
        <v>6997.35107421875</v>
      </c>
      <c r="N4" s="74">
        <v>6916.955078125</v>
      </c>
      <c r="O4" s="75"/>
      <c r="P4" s="76"/>
      <c r="Q4" s="76"/>
      <c r="R4" s="86"/>
      <c r="S4" s="48">
        <v>1</v>
      </c>
      <c r="T4" s="48">
        <v>0</v>
      </c>
      <c r="U4" s="49">
        <v>0</v>
      </c>
      <c r="V4" s="49">
        <v>0.142857</v>
      </c>
      <c r="W4" s="49">
        <v>0</v>
      </c>
      <c r="X4" s="49">
        <v>0.655402</v>
      </c>
      <c r="Y4" s="49">
        <v>0</v>
      </c>
      <c r="Z4" s="49">
        <v>0</v>
      </c>
      <c r="AA4" s="71">
        <v>4</v>
      </c>
      <c r="AB4" s="71"/>
      <c r="AC4" s="72"/>
      <c r="AD4" s="78" t="s">
        <v>800</v>
      </c>
      <c r="AE4" s="78">
        <v>221</v>
      </c>
      <c r="AF4" s="78">
        <v>126</v>
      </c>
      <c r="AG4" s="78">
        <v>236</v>
      </c>
      <c r="AH4" s="78">
        <v>45</v>
      </c>
      <c r="AI4" s="78">
        <v>7200</v>
      </c>
      <c r="AJ4" s="78" t="s">
        <v>901</v>
      </c>
      <c r="AK4" s="78" t="s">
        <v>985</v>
      </c>
      <c r="AL4" s="78"/>
      <c r="AM4" s="78" t="s">
        <v>1105</v>
      </c>
      <c r="AN4" s="80">
        <v>39402.96188657408</v>
      </c>
      <c r="AO4" s="78"/>
      <c r="AP4" s="78" t="b">
        <v>0</v>
      </c>
      <c r="AQ4" s="78" t="b">
        <v>0</v>
      </c>
      <c r="AR4" s="78" t="b">
        <v>1</v>
      </c>
      <c r="AS4" s="78" t="s">
        <v>1191</v>
      </c>
      <c r="AT4" s="78">
        <v>1</v>
      </c>
      <c r="AU4" s="83" t="s">
        <v>1198</v>
      </c>
      <c r="AV4" s="78" t="b">
        <v>0</v>
      </c>
      <c r="AW4" s="78" t="s">
        <v>1263</v>
      </c>
      <c r="AX4" s="83" t="s">
        <v>1265</v>
      </c>
      <c r="AY4" s="78" t="s">
        <v>65</v>
      </c>
      <c r="AZ4" s="78" t="str">
        <f>REPLACE(INDEX(GroupVertices[Group],MATCH(Vertices[[#This Row],[Vertex]],GroupVertices[Vertex],0)),1,1,"")</f>
        <v>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285</v>
      </c>
      <c r="B5" s="65"/>
      <c r="C5" s="65" t="s">
        <v>64</v>
      </c>
      <c r="D5" s="66">
        <v>1000</v>
      </c>
      <c r="E5" s="68"/>
      <c r="F5" s="100" t="s">
        <v>1211</v>
      </c>
      <c r="G5" s="65"/>
      <c r="H5" s="69" t="s">
        <v>285</v>
      </c>
      <c r="I5" s="70"/>
      <c r="J5" s="70"/>
      <c r="K5" s="69" t="s">
        <v>1368</v>
      </c>
      <c r="L5" s="73">
        <v>1</v>
      </c>
      <c r="M5" s="74">
        <v>8303.2626953125</v>
      </c>
      <c r="N5" s="74">
        <v>9497.28515625</v>
      </c>
      <c r="O5" s="75"/>
      <c r="P5" s="76"/>
      <c r="Q5" s="76"/>
      <c r="R5" s="86"/>
      <c r="S5" s="48">
        <v>1</v>
      </c>
      <c r="T5" s="48">
        <v>0</v>
      </c>
      <c r="U5" s="49">
        <v>0</v>
      </c>
      <c r="V5" s="49">
        <v>0.142857</v>
      </c>
      <c r="W5" s="49">
        <v>0</v>
      </c>
      <c r="X5" s="49">
        <v>0.655402</v>
      </c>
      <c r="Y5" s="49">
        <v>0</v>
      </c>
      <c r="Z5" s="49">
        <v>0</v>
      </c>
      <c r="AA5" s="71">
        <v>5</v>
      </c>
      <c r="AB5" s="71"/>
      <c r="AC5" s="72"/>
      <c r="AD5" s="78" t="s">
        <v>801</v>
      </c>
      <c r="AE5" s="78">
        <v>47</v>
      </c>
      <c r="AF5" s="78">
        <v>60971430</v>
      </c>
      <c r="AG5" s="78">
        <v>42322</v>
      </c>
      <c r="AH5" s="78">
        <v>7</v>
      </c>
      <c r="AI5" s="78"/>
      <c r="AJ5" s="78" t="s">
        <v>902</v>
      </c>
      <c r="AK5" s="78" t="s">
        <v>763</v>
      </c>
      <c r="AL5" s="83" t="s">
        <v>1044</v>
      </c>
      <c r="AM5" s="78"/>
      <c r="AN5" s="80">
        <v>39890.57405092593</v>
      </c>
      <c r="AO5" s="83" t="s">
        <v>1111</v>
      </c>
      <c r="AP5" s="78" t="b">
        <v>0</v>
      </c>
      <c r="AQ5" s="78" t="b">
        <v>0</v>
      </c>
      <c r="AR5" s="78" t="b">
        <v>1</v>
      </c>
      <c r="AS5" s="78" t="s">
        <v>732</v>
      </c>
      <c r="AT5" s="78">
        <v>104063</v>
      </c>
      <c r="AU5" s="83" t="s">
        <v>1197</v>
      </c>
      <c r="AV5" s="78" t="b">
        <v>1</v>
      </c>
      <c r="AW5" s="78" t="s">
        <v>1263</v>
      </c>
      <c r="AX5" s="83" t="s">
        <v>1266</v>
      </c>
      <c r="AY5" s="78" t="s">
        <v>65</v>
      </c>
      <c r="AZ5" s="78" t="str">
        <f>REPLACE(INDEX(GroupVertices[Group],MATCH(Vertices[[#This Row],[Vertex]],GroupVertices[Vertex],0)),1,1,"")</f>
        <v>8</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286</v>
      </c>
      <c r="B6" s="65"/>
      <c r="C6" s="65" t="s">
        <v>64</v>
      </c>
      <c r="D6" s="66">
        <v>590.72893892616</v>
      </c>
      <c r="E6" s="68"/>
      <c r="F6" s="100" t="s">
        <v>1212</v>
      </c>
      <c r="G6" s="65"/>
      <c r="H6" s="69" t="s">
        <v>286</v>
      </c>
      <c r="I6" s="70"/>
      <c r="J6" s="70"/>
      <c r="K6" s="69" t="s">
        <v>1369</v>
      </c>
      <c r="L6" s="73">
        <v>1</v>
      </c>
      <c r="M6" s="74">
        <v>7650.306640625</v>
      </c>
      <c r="N6" s="74">
        <v>8281.5244140625</v>
      </c>
      <c r="O6" s="75"/>
      <c r="P6" s="76"/>
      <c r="Q6" s="76"/>
      <c r="R6" s="86"/>
      <c r="S6" s="48">
        <v>1</v>
      </c>
      <c r="T6" s="48">
        <v>0</v>
      </c>
      <c r="U6" s="49">
        <v>0</v>
      </c>
      <c r="V6" s="49">
        <v>0.142857</v>
      </c>
      <c r="W6" s="49">
        <v>0</v>
      </c>
      <c r="X6" s="49">
        <v>0.655402</v>
      </c>
      <c r="Y6" s="49">
        <v>0</v>
      </c>
      <c r="Z6" s="49">
        <v>0</v>
      </c>
      <c r="AA6" s="71">
        <v>6</v>
      </c>
      <c r="AB6" s="71"/>
      <c r="AC6" s="72"/>
      <c r="AD6" s="78" t="s">
        <v>802</v>
      </c>
      <c r="AE6" s="78">
        <v>26</v>
      </c>
      <c r="AF6" s="78">
        <v>898491</v>
      </c>
      <c r="AG6" s="78">
        <v>782196</v>
      </c>
      <c r="AH6" s="78">
        <v>70268</v>
      </c>
      <c r="AI6" s="78"/>
      <c r="AJ6" s="78" t="s">
        <v>903</v>
      </c>
      <c r="AK6" s="78"/>
      <c r="AL6" s="83" t="s">
        <v>1045</v>
      </c>
      <c r="AM6" s="78"/>
      <c r="AN6" s="80">
        <v>40305.868472222224</v>
      </c>
      <c r="AO6" s="83" t="s">
        <v>1112</v>
      </c>
      <c r="AP6" s="78" t="b">
        <v>0</v>
      </c>
      <c r="AQ6" s="78" t="b">
        <v>0</v>
      </c>
      <c r="AR6" s="78" t="b">
        <v>1</v>
      </c>
      <c r="AS6" s="78" t="s">
        <v>732</v>
      </c>
      <c r="AT6" s="78">
        <v>3877</v>
      </c>
      <c r="AU6" s="83" t="s">
        <v>1197</v>
      </c>
      <c r="AV6" s="78" t="b">
        <v>1</v>
      </c>
      <c r="AW6" s="78" t="s">
        <v>1263</v>
      </c>
      <c r="AX6" s="83" t="s">
        <v>1267</v>
      </c>
      <c r="AY6" s="78" t="s">
        <v>65</v>
      </c>
      <c r="AZ6" s="78" t="str">
        <f>REPLACE(INDEX(GroupVertices[Group],MATCH(Vertices[[#This Row],[Vertex]],GroupVertices[Vertex],0)),1,1,"")</f>
        <v>8</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287</v>
      </c>
      <c r="B7" s="65"/>
      <c r="C7" s="65" t="s">
        <v>64</v>
      </c>
      <c r="D7" s="66">
        <v>214.20626214979825</v>
      </c>
      <c r="E7" s="68"/>
      <c r="F7" s="100" t="s">
        <v>1213</v>
      </c>
      <c r="G7" s="65"/>
      <c r="H7" s="69" t="s">
        <v>287</v>
      </c>
      <c r="I7" s="70"/>
      <c r="J7" s="70"/>
      <c r="K7" s="69" t="s">
        <v>1370</v>
      </c>
      <c r="L7" s="73">
        <v>1</v>
      </c>
      <c r="M7" s="74">
        <v>7323.8291015625</v>
      </c>
      <c r="N7" s="74">
        <v>7599.240234375</v>
      </c>
      <c r="O7" s="75"/>
      <c r="P7" s="76"/>
      <c r="Q7" s="76"/>
      <c r="R7" s="86"/>
      <c r="S7" s="48">
        <v>1</v>
      </c>
      <c r="T7" s="48">
        <v>0</v>
      </c>
      <c r="U7" s="49">
        <v>0</v>
      </c>
      <c r="V7" s="49">
        <v>0.142857</v>
      </c>
      <c r="W7" s="49">
        <v>0</v>
      </c>
      <c r="X7" s="49">
        <v>0.655402</v>
      </c>
      <c r="Y7" s="49">
        <v>0</v>
      </c>
      <c r="Z7" s="49">
        <v>0</v>
      </c>
      <c r="AA7" s="71">
        <v>7</v>
      </c>
      <c r="AB7" s="71"/>
      <c r="AC7" s="72"/>
      <c r="AD7" s="78" t="s">
        <v>803</v>
      </c>
      <c r="AE7" s="78">
        <v>631</v>
      </c>
      <c r="AF7" s="78">
        <v>109410</v>
      </c>
      <c r="AG7" s="78">
        <v>60241</v>
      </c>
      <c r="AH7" s="78">
        <v>895</v>
      </c>
      <c r="AI7" s="78"/>
      <c r="AJ7" s="78" t="s">
        <v>904</v>
      </c>
      <c r="AK7" s="78" t="s">
        <v>986</v>
      </c>
      <c r="AL7" s="83" t="s">
        <v>1046</v>
      </c>
      <c r="AM7" s="78"/>
      <c r="AN7" s="80">
        <v>39848.78938657408</v>
      </c>
      <c r="AO7" s="83" t="s">
        <v>1113</v>
      </c>
      <c r="AP7" s="78" t="b">
        <v>0</v>
      </c>
      <c r="AQ7" s="78" t="b">
        <v>0</v>
      </c>
      <c r="AR7" s="78" t="b">
        <v>1</v>
      </c>
      <c r="AS7" s="78" t="s">
        <v>732</v>
      </c>
      <c r="AT7" s="78">
        <v>596</v>
      </c>
      <c r="AU7" s="83" t="s">
        <v>1197</v>
      </c>
      <c r="AV7" s="78" t="b">
        <v>1</v>
      </c>
      <c r="AW7" s="78" t="s">
        <v>1263</v>
      </c>
      <c r="AX7" s="83" t="s">
        <v>1268</v>
      </c>
      <c r="AY7" s="78" t="s">
        <v>65</v>
      </c>
      <c r="AZ7" s="78" t="str">
        <f>REPLACE(INDEX(GroupVertices[Group],MATCH(Vertices[[#This Row],[Vertex]],GroupVertices[Vertex],0)),1,1,"")</f>
        <v>8</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162.0815953973404</v>
      </c>
      <c r="E8" s="68"/>
      <c r="F8" s="100" t="s">
        <v>508</v>
      </c>
      <c r="G8" s="65"/>
      <c r="H8" s="69" t="s">
        <v>213</v>
      </c>
      <c r="I8" s="70"/>
      <c r="J8" s="70"/>
      <c r="K8" s="69" t="s">
        <v>1371</v>
      </c>
      <c r="L8" s="73">
        <v>7367.9473684210525</v>
      </c>
      <c r="M8" s="74">
        <v>4087.7783203125</v>
      </c>
      <c r="N8" s="74">
        <v>7894.59375</v>
      </c>
      <c r="O8" s="75"/>
      <c r="P8" s="76"/>
      <c r="Q8" s="76"/>
      <c r="R8" s="86"/>
      <c r="S8" s="48">
        <v>0</v>
      </c>
      <c r="T8" s="48">
        <v>7</v>
      </c>
      <c r="U8" s="49">
        <v>42</v>
      </c>
      <c r="V8" s="49">
        <v>0.142857</v>
      </c>
      <c r="W8" s="49">
        <v>0</v>
      </c>
      <c r="X8" s="49">
        <v>3.756736</v>
      </c>
      <c r="Y8" s="49">
        <v>0</v>
      </c>
      <c r="Z8" s="49">
        <v>0</v>
      </c>
      <c r="AA8" s="71">
        <v>8</v>
      </c>
      <c r="AB8" s="71"/>
      <c r="AC8" s="72"/>
      <c r="AD8" s="78" t="s">
        <v>804</v>
      </c>
      <c r="AE8" s="78">
        <v>225</v>
      </c>
      <c r="AF8" s="78">
        <v>172</v>
      </c>
      <c r="AG8" s="78">
        <v>2400</v>
      </c>
      <c r="AH8" s="78">
        <v>39</v>
      </c>
      <c r="AI8" s="78"/>
      <c r="AJ8" s="78"/>
      <c r="AK8" s="78"/>
      <c r="AL8" s="78"/>
      <c r="AM8" s="78"/>
      <c r="AN8" s="80">
        <v>41525.272881944446</v>
      </c>
      <c r="AO8" s="78"/>
      <c r="AP8" s="78" t="b">
        <v>1</v>
      </c>
      <c r="AQ8" s="78" t="b">
        <v>0</v>
      </c>
      <c r="AR8" s="78" t="b">
        <v>0</v>
      </c>
      <c r="AS8" s="78" t="s">
        <v>733</v>
      </c>
      <c r="AT8" s="78">
        <v>13</v>
      </c>
      <c r="AU8" s="83" t="s">
        <v>1197</v>
      </c>
      <c r="AV8" s="78" t="b">
        <v>0</v>
      </c>
      <c r="AW8" s="78" t="s">
        <v>1263</v>
      </c>
      <c r="AX8" s="83" t="s">
        <v>1269</v>
      </c>
      <c r="AY8" s="78" t="s">
        <v>66</v>
      </c>
      <c r="AZ8" s="78" t="str">
        <f>REPLACE(INDEX(GroupVertices[Group],MATCH(Vertices[[#This Row],[Vertex]],GroupVertices[Vertex],0)),1,1,"")</f>
        <v>3</v>
      </c>
      <c r="BA8" s="48" t="s">
        <v>385</v>
      </c>
      <c r="BB8" s="48" t="s">
        <v>385</v>
      </c>
      <c r="BC8" s="48" t="s">
        <v>410</v>
      </c>
      <c r="BD8" s="48" t="s">
        <v>410</v>
      </c>
      <c r="BE8" s="48" t="s">
        <v>427</v>
      </c>
      <c r="BF8" s="48" t="s">
        <v>427</v>
      </c>
      <c r="BG8" s="120" t="s">
        <v>1965</v>
      </c>
      <c r="BH8" s="120" t="s">
        <v>1965</v>
      </c>
      <c r="BI8" s="120" t="s">
        <v>2023</v>
      </c>
      <c r="BJ8" s="120" t="s">
        <v>2023</v>
      </c>
      <c r="BK8" s="120">
        <v>0</v>
      </c>
      <c r="BL8" s="123">
        <v>0</v>
      </c>
      <c r="BM8" s="120">
        <v>0</v>
      </c>
      <c r="BN8" s="123">
        <v>0</v>
      </c>
      <c r="BO8" s="120">
        <v>0</v>
      </c>
      <c r="BP8" s="123">
        <v>0</v>
      </c>
      <c r="BQ8" s="120">
        <v>31</v>
      </c>
      <c r="BR8" s="123">
        <v>100</v>
      </c>
      <c r="BS8" s="120">
        <v>31</v>
      </c>
      <c r="BT8" s="2"/>
      <c r="BU8" s="3"/>
      <c r="BV8" s="3"/>
      <c r="BW8" s="3"/>
      <c r="BX8" s="3"/>
    </row>
    <row r="9" spans="1:76" ht="15">
      <c r="A9" s="64" t="s">
        <v>288</v>
      </c>
      <c r="B9" s="65"/>
      <c r="C9" s="65" t="s">
        <v>64</v>
      </c>
      <c r="D9" s="66">
        <v>162.00906615526006</v>
      </c>
      <c r="E9" s="68"/>
      <c r="F9" s="100" t="s">
        <v>1214</v>
      </c>
      <c r="G9" s="65"/>
      <c r="H9" s="69" t="s">
        <v>288</v>
      </c>
      <c r="I9" s="70"/>
      <c r="J9" s="70"/>
      <c r="K9" s="69" t="s">
        <v>1372</v>
      </c>
      <c r="L9" s="73">
        <v>1</v>
      </c>
      <c r="M9" s="74">
        <v>3882.826416015625</v>
      </c>
      <c r="N9" s="74">
        <v>9646.09375</v>
      </c>
      <c r="O9" s="75"/>
      <c r="P9" s="76"/>
      <c r="Q9" s="76"/>
      <c r="R9" s="86"/>
      <c r="S9" s="48">
        <v>1</v>
      </c>
      <c r="T9" s="48">
        <v>0</v>
      </c>
      <c r="U9" s="49">
        <v>0</v>
      </c>
      <c r="V9" s="49">
        <v>0.076923</v>
      </c>
      <c r="W9" s="49">
        <v>0</v>
      </c>
      <c r="X9" s="49">
        <v>0.606175</v>
      </c>
      <c r="Y9" s="49">
        <v>0</v>
      </c>
      <c r="Z9" s="49">
        <v>0</v>
      </c>
      <c r="AA9" s="71">
        <v>9</v>
      </c>
      <c r="AB9" s="71"/>
      <c r="AC9" s="72"/>
      <c r="AD9" s="78" t="s">
        <v>805</v>
      </c>
      <c r="AE9" s="78">
        <v>0</v>
      </c>
      <c r="AF9" s="78">
        <v>20</v>
      </c>
      <c r="AG9" s="78">
        <v>0</v>
      </c>
      <c r="AH9" s="78">
        <v>1</v>
      </c>
      <c r="AI9" s="78">
        <v>32400</v>
      </c>
      <c r="AJ9" s="78"/>
      <c r="AK9" s="78"/>
      <c r="AL9" s="78"/>
      <c r="AM9" s="78" t="s">
        <v>1106</v>
      </c>
      <c r="AN9" s="80">
        <v>40160.414351851854</v>
      </c>
      <c r="AO9" s="78"/>
      <c r="AP9" s="78" t="b">
        <v>0</v>
      </c>
      <c r="AQ9" s="78" t="b">
        <v>0</v>
      </c>
      <c r="AR9" s="78" t="b">
        <v>0</v>
      </c>
      <c r="AS9" s="78" t="s">
        <v>1192</v>
      </c>
      <c r="AT9" s="78">
        <v>0</v>
      </c>
      <c r="AU9" s="83" t="s">
        <v>1199</v>
      </c>
      <c r="AV9" s="78" t="b">
        <v>0</v>
      </c>
      <c r="AW9" s="78" t="s">
        <v>1263</v>
      </c>
      <c r="AX9" s="83" t="s">
        <v>1270</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289</v>
      </c>
      <c r="B10" s="65"/>
      <c r="C10" s="65" t="s">
        <v>64</v>
      </c>
      <c r="D10" s="66">
        <v>167.00690353387594</v>
      </c>
      <c r="E10" s="68"/>
      <c r="F10" s="100" t="s">
        <v>1215</v>
      </c>
      <c r="G10" s="65"/>
      <c r="H10" s="69" t="s">
        <v>289</v>
      </c>
      <c r="I10" s="70"/>
      <c r="J10" s="70"/>
      <c r="K10" s="69" t="s">
        <v>1373</v>
      </c>
      <c r="L10" s="73">
        <v>1</v>
      </c>
      <c r="M10" s="74">
        <v>4996.25146484375</v>
      </c>
      <c r="N10" s="74">
        <v>7900.2724609375</v>
      </c>
      <c r="O10" s="75"/>
      <c r="P10" s="76"/>
      <c r="Q10" s="76"/>
      <c r="R10" s="86"/>
      <c r="S10" s="48">
        <v>1</v>
      </c>
      <c r="T10" s="48">
        <v>0</v>
      </c>
      <c r="U10" s="49">
        <v>0</v>
      </c>
      <c r="V10" s="49">
        <v>0.076923</v>
      </c>
      <c r="W10" s="49">
        <v>0</v>
      </c>
      <c r="X10" s="49">
        <v>0.606175</v>
      </c>
      <c r="Y10" s="49">
        <v>0</v>
      </c>
      <c r="Z10" s="49">
        <v>0</v>
      </c>
      <c r="AA10" s="71">
        <v>10</v>
      </c>
      <c r="AB10" s="71"/>
      <c r="AC10" s="72"/>
      <c r="AD10" s="78" t="s">
        <v>806</v>
      </c>
      <c r="AE10" s="78">
        <v>403</v>
      </c>
      <c r="AF10" s="78">
        <v>10494</v>
      </c>
      <c r="AG10" s="78">
        <v>6948</v>
      </c>
      <c r="AH10" s="78">
        <v>778</v>
      </c>
      <c r="AI10" s="78"/>
      <c r="AJ10" s="78" t="s">
        <v>905</v>
      </c>
      <c r="AK10" s="78" t="s">
        <v>987</v>
      </c>
      <c r="AL10" s="83" t="s">
        <v>1047</v>
      </c>
      <c r="AM10" s="78"/>
      <c r="AN10" s="80">
        <v>42164.8940625</v>
      </c>
      <c r="AO10" s="83" t="s">
        <v>1114</v>
      </c>
      <c r="AP10" s="78" t="b">
        <v>0</v>
      </c>
      <c r="AQ10" s="78" t="b">
        <v>0</v>
      </c>
      <c r="AR10" s="78" t="b">
        <v>1</v>
      </c>
      <c r="AS10" s="78" t="s">
        <v>733</v>
      </c>
      <c r="AT10" s="78">
        <v>99</v>
      </c>
      <c r="AU10" s="83" t="s">
        <v>1197</v>
      </c>
      <c r="AV10" s="78" t="b">
        <v>0</v>
      </c>
      <c r="AW10" s="78" t="s">
        <v>1263</v>
      </c>
      <c r="AX10" s="83" t="s">
        <v>1271</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290</v>
      </c>
      <c r="B11" s="65"/>
      <c r="C11" s="65" t="s">
        <v>64</v>
      </c>
      <c r="D11" s="66">
        <v>474.89926215777</v>
      </c>
      <c r="E11" s="68"/>
      <c r="F11" s="100" t="s">
        <v>1216</v>
      </c>
      <c r="G11" s="65"/>
      <c r="H11" s="69" t="s">
        <v>290</v>
      </c>
      <c r="I11" s="70"/>
      <c r="J11" s="70"/>
      <c r="K11" s="69" t="s">
        <v>1374</v>
      </c>
      <c r="L11" s="73">
        <v>1</v>
      </c>
      <c r="M11" s="74">
        <v>3888.42138671875</v>
      </c>
      <c r="N11" s="74">
        <v>6140.5625</v>
      </c>
      <c r="O11" s="75"/>
      <c r="P11" s="76"/>
      <c r="Q11" s="76"/>
      <c r="R11" s="86"/>
      <c r="S11" s="48">
        <v>1</v>
      </c>
      <c r="T11" s="48">
        <v>0</v>
      </c>
      <c r="U11" s="49">
        <v>0</v>
      </c>
      <c r="V11" s="49">
        <v>0.076923</v>
      </c>
      <c r="W11" s="49">
        <v>0</v>
      </c>
      <c r="X11" s="49">
        <v>0.606175</v>
      </c>
      <c r="Y11" s="49">
        <v>0</v>
      </c>
      <c r="Z11" s="49">
        <v>0</v>
      </c>
      <c r="AA11" s="71">
        <v>11</v>
      </c>
      <c r="AB11" s="71"/>
      <c r="AC11" s="72"/>
      <c r="AD11" s="78" t="s">
        <v>807</v>
      </c>
      <c r="AE11" s="78">
        <v>518</v>
      </c>
      <c r="AF11" s="78">
        <v>655746</v>
      </c>
      <c r="AG11" s="78">
        <v>32363</v>
      </c>
      <c r="AH11" s="78">
        <v>268</v>
      </c>
      <c r="AI11" s="78"/>
      <c r="AJ11" s="78" t="s">
        <v>906</v>
      </c>
      <c r="AK11" s="78" t="s">
        <v>988</v>
      </c>
      <c r="AL11" s="83" t="s">
        <v>1048</v>
      </c>
      <c r="AM11" s="78"/>
      <c r="AN11" s="80">
        <v>39798.65949074074</v>
      </c>
      <c r="AO11" s="83" t="s">
        <v>1115</v>
      </c>
      <c r="AP11" s="78" t="b">
        <v>0</v>
      </c>
      <c r="AQ11" s="78" t="b">
        <v>0</v>
      </c>
      <c r="AR11" s="78" t="b">
        <v>1</v>
      </c>
      <c r="AS11" s="78" t="s">
        <v>733</v>
      </c>
      <c r="AT11" s="78">
        <v>1143</v>
      </c>
      <c r="AU11" s="83" t="s">
        <v>1197</v>
      </c>
      <c r="AV11" s="78" t="b">
        <v>1</v>
      </c>
      <c r="AW11" s="78" t="s">
        <v>1263</v>
      </c>
      <c r="AX11" s="83" t="s">
        <v>1272</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291</v>
      </c>
      <c r="B12" s="65"/>
      <c r="C12" s="65" t="s">
        <v>64</v>
      </c>
      <c r="D12" s="66">
        <v>704.1556073845719</v>
      </c>
      <c r="E12" s="68"/>
      <c r="F12" s="100" t="s">
        <v>1217</v>
      </c>
      <c r="G12" s="65"/>
      <c r="H12" s="69" t="s">
        <v>291</v>
      </c>
      <c r="I12" s="70"/>
      <c r="J12" s="70"/>
      <c r="K12" s="69" t="s">
        <v>1375</v>
      </c>
      <c r="L12" s="73">
        <v>1</v>
      </c>
      <c r="M12" s="74">
        <v>3268.029296875</v>
      </c>
      <c r="N12" s="74">
        <v>8669.5302734375</v>
      </c>
      <c r="O12" s="75"/>
      <c r="P12" s="76"/>
      <c r="Q12" s="76"/>
      <c r="R12" s="86"/>
      <c r="S12" s="48">
        <v>1</v>
      </c>
      <c r="T12" s="48">
        <v>0</v>
      </c>
      <c r="U12" s="49">
        <v>0</v>
      </c>
      <c r="V12" s="49">
        <v>0.076923</v>
      </c>
      <c r="W12" s="49">
        <v>0</v>
      </c>
      <c r="X12" s="49">
        <v>0.606175</v>
      </c>
      <c r="Y12" s="49">
        <v>0</v>
      </c>
      <c r="Z12" s="49">
        <v>0</v>
      </c>
      <c r="AA12" s="71">
        <v>12</v>
      </c>
      <c r="AB12" s="71"/>
      <c r="AC12" s="72"/>
      <c r="AD12" s="78" t="s">
        <v>808</v>
      </c>
      <c r="AE12" s="78">
        <v>401</v>
      </c>
      <c r="AF12" s="78">
        <v>1136200</v>
      </c>
      <c r="AG12" s="78">
        <v>73605</v>
      </c>
      <c r="AH12" s="78">
        <v>1128</v>
      </c>
      <c r="AI12" s="78"/>
      <c r="AJ12" s="78" t="s">
        <v>907</v>
      </c>
      <c r="AK12" s="78" t="s">
        <v>989</v>
      </c>
      <c r="AL12" s="83" t="s">
        <v>1049</v>
      </c>
      <c r="AM12" s="78"/>
      <c r="AN12" s="80">
        <v>41282.54960648148</v>
      </c>
      <c r="AO12" s="83" t="s">
        <v>1116</v>
      </c>
      <c r="AP12" s="78" t="b">
        <v>0</v>
      </c>
      <c r="AQ12" s="78" t="b">
        <v>0</v>
      </c>
      <c r="AR12" s="78" t="b">
        <v>0</v>
      </c>
      <c r="AS12" s="78" t="s">
        <v>733</v>
      </c>
      <c r="AT12" s="78">
        <v>1729</v>
      </c>
      <c r="AU12" s="83" t="s">
        <v>1197</v>
      </c>
      <c r="AV12" s="78" t="b">
        <v>1</v>
      </c>
      <c r="AW12" s="78" t="s">
        <v>1263</v>
      </c>
      <c r="AX12" s="83" t="s">
        <v>1273</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292</v>
      </c>
      <c r="B13" s="65"/>
      <c r="C13" s="65" t="s">
        <v>64</v>
      </c>
      <c r="D13" s="66">
        <v>167.22210542978542</v>
      </c>
      <c r="E13" s="68"/>
      <c r="F13" s="100" t="s">
        <v>1218</v>
      </c>
      <c r="G13" s="65"/>
      <c r="H13" s="69" t="s">
        <v>292</v>
      </c>
      <c r="I13" s="70"/>
      <c r="J13" s="70"/>
      <c r="K13" s="69" t="s">
        <v>1376</v>
      </c>
      <c r="L13" s="73">
        <v>1</v>
      </c>
      <c r="M13" s="74">
        <v>4651.95654296875</v>
      </c>
      <c r="N13" s="74">
        <v>9303.7333984375</v>
      </c>
      <c r="O13" s="75"/>
      <c r="P13" s="76"/>
      <c r="Q13" s="76"/>
      <c r="R13" s="86"/>
      <c r="S13" s="48">
        <v>1</v>
      </c>
      <c r="T13" s="48">
        <v>0</v>
      </c>
      <c r="U13" s="49">
        <v>0</v>
      </c>
      <c r="V13" s="49">
        <v>0.076923</v>
      </c>
      <c r="W13" s="49">
        <v>0</v>
      </c>
      <c r="X13" s="49">
        <v>0.606175</v>
      </c>
      <c r="Y13" s="49">
        <v>0</v>
      </c>
      <c r="Z13" s="49">
        <v>0</v>
      </c>
      <c r="AA13" s="71">
        <v>13</v>
      </c>
      <c r="AB13" s="71"/>
      <c r="AC13" s="72"/>
      <c r="AD13" s="78" t="s">
        <v>809</v>
      </c>
      <c r="AE13" s="78">
        <v>367</v>
      </c>
      <c r="AF13" s="78">
        <v>10945</v>
      </c>
      <c r="AG13" s="78">
        <v>115141</v>
      </c>
      <c r="AH13" s="78">
        <v>21</v>
      </c>
      <c r="AI13" s="78"/>
      <c r="AJ13" s="78" t="s">
        <v>908</v>
      </c>
      <c r="AK13" s="78" t="s">
        <v>990</v>
      </c>
      <c r="AL13" s="83" t="s">
        <v>1050</v>
      </c>
      <c r="AM13" s="78"/>
      <c r="AN13" s="80">
        <v>42072.39061342592</v>
      </c>
      <c r="AO13" s="83" t="s">
        <v>1117</v>
      </c>
      <c r="AP13" s="78" t="b">
        <v>0</v>
      </c>
      <c r="AQ13" s="78" t="b">
        <v>0</v>
      </c>
      <c r="AR13" s="78" t="b">
        <v>0</v>
      </c>
      <c r="AS13" s="78" t="s">
        <v>733</v>
      </c>
      <c r="AT13" s="78">
        <v>154</v>
      </c>
      <c r="AU13" s="83" t="s">
        <v>1197</v>
      </c>
      <c r="AV13" s="78" t="b">
        <v>0</v>
      </c>
      <c r="AW13" s="78" t="s">
        <v>1263</v>
      </c>
      <c r="AX13" s="83" t="s">
        <v>1274</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293</v>
      </c>
      <c r="B14" s="65"/>
      <c r="C14" s="65" t="s">
        <v>64</v>
      </c>
      <c r="D14" s="66">
        <v>168.89314099403143</v>
      </c>
      <c r="E14" s="68"/>
      <c r="F14" s="100" t="s">
        <v>1219</v>
      </c>
      <c r="G14" s="65"/>
      <c r="H14" s="69" t="s">
        <v>293</v>
      </c>
      <c r="I14" s="70"/>
      <c r="J14" s="70"/>
      <c r="K14" s="69" t="s">
        <v>1377</v>
      </c>
      <c r="L14" s="73">
        <v>1</v>
      </c>
      <c r="M14" s="74">
        <v>3270.521484375</v>
      </c>
      <c r="N14" s="74">
        <v>7109.42626953125</v>
      </c>
      <c r="O14" s="75"/>
      <c r="P14" s="76"/>
      <c r="Q14" s="76"/>
      <c r="R14" s="86"/>
      <c r="S14" s="48">
        <v>1</v>
      </c>
      <c r="T14" s="48">
        <v>0</v>
      </c>
      <c r="U14" s="49">
        <v>0</v>
      </c>
      <c r="V14" s="49">
        <v>0.076923</v>
      </c>
      <c r="W14" s="49">
        <v>0</v>
      </c>
      <c r="X14" s="49">
        <v>0.606175</v>
      </c>
      <c r="Y14" s="49">
        <v>0</v>
      </c>
      <c r="Z14" s="49">
        <v>0</v>
      </c>
      <c r="AA14" s="71">
        <v>14</v>
      </c>
      <c r="AB14" s="71"/>
      <c r="AC14" s="72"/>
      <c r="AD14" s="78" t="s">
        <v>810</v>
      </c>
      <c r="AE14" s="78">
        <v>97</v>
      </c>
      <c r="AF14" s="78">
        <v>14447</v>
      </c>
      <c r="AG14" s="78">
        <v>5916</v>
      </c>
      <c r="AH14" s="78">
        <v>37</v>
      </c>
      <c r="AI14" s="78"/>
      <c r="AJ14" s="78" t="s">
        <v>909</v>
      </c>
      <c r="AK14" s="78" t="s">
        <v>991</v>
      </c>
      <c r="AL14" s="78"/>
      <c r="AM14" s="78"/>
      <c r="AN14" s="80">
        <v>42240.442199074074</v>
      </c>
      <c r="AO14" s="83" t="s">
        <v>1118</v>
      </c>
      <c r="AP14" s="78" t="b">
        <v>0</v>
      </c>
      <c r="AQ14" s="78" t="b">
        <v>0</v>
      </c>
      <c r="AR14" s="78" t="b">
        <v>1</v>
      </c>
      <c r="AS14" s="78" t="s">
        <v>733</v>
      </c>
      <c r="AT14" s="78">
        <v>67</v>
      </c>
      <c r="AU14" s="83" t="s">
        <v>1197</v>
      </c>
      <c r="AV14" s="78" t="b">
        <v>1</v>
      </c>
      <c r="AW14" s="78" t="s">
        <v>1263</v>
      </c>
      <c r="AX14" s="83" t="s">
        <v>1275</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294</v>
      </c>
      <c r="B15" s="65"/>
      <c r="C15" s="65" t="s">
        <v>64</v>
      </c>
      <c r="D15" s="66">
        <v>181.55044806918568</v>
      </c>
      <c r="E15" s="68"/>
      <c r="F15" s="100" t="s">
        <v>1220</v>
      </c>
      <c r="G15" s="65"/>
      <c r="H15" s="69" t="s">
        <v>294</v>
      </c>
      <c r="I15" s="70"/>
      <c r="J15" s="70"/>
      <c r="K15" s="69" t="s">
        <v>1378</v>
      </c>
      <c r="L15" s="73">
        <v>1</v>
      </c>
      <c r="M15" s="74">
        <v>4656.44287109375</v>
      </c>
      <c r="N15" s="74">
        <v>6492.53369140625</v>
      </c>
      <c r="O15" s="75"/>
      <c r="P15" s="76"/>
      <c r="Q15" s="76"/>
      <c r="R15" s="86"/>
      <c r="S15" s="48">
        <v>1</v>
      </c>
      <c r="T15" s="48">
        <v>0</v>
      </c>
      <c r="U15" s="49">
        <v>0</v>
      </c>
      <c r="V15" s="49">
        <v>0.076923</v>
      </c>
      <c r="W15" s="49">
        <v>0</v>
      </c>
      <c r="X15" s="49">
        <v>0.606175</v>
      </c>
      <c r="Y15" s="49">
        <v>0</v>
      </c>
      <c r="Z15" s="49">
        <v>0</v>
      </c>
      <c r="AA15" s="71">
        <v>15</v>
      </c>
      <c r="AB15" s="71"/>
      <c r="AC15" s="72"/>
      <c r="AD15" s="78" t="s">
        <v>811</v>
      </c>
      <c r="AE15" s="78">
        <v>284</v>
      </c>
      <c r="AF15" s="78">
        <v>40973</v>
      </c>
      <c r="AG15" s="78">
        <v>3355</v>
      </c>
      <c r="AH15" s="78">
        <v>501</v>
      </c>
      <c r="AI15" s="78"/>
      <c r="AJ15" s="78" t="s">
        <v>910</v>
      </c>
      <c r="AK15" s="78"/>
      <c r="AL15" s="83" t="s">
        <v>1051</v>
      </c>
      <c r="AM15" s="78"/>
      <c r="AN15" s="80">
        <v>40057.638032407405</v>
      </c>
      <c r="AO15" s="83" t="s">
        <v>1119</v>
      </c>
      <c r="AP15" s="78" t="b">
        <v>0</v>
      </c>
      <c r="AQ15" s="78" t="b">
        <v>0</v>
      </c>
      <c r="AR15" s="78" t="b">
        <v>1</v>
      </c>
      <c r="AS15" s="78" t="s">
        <v>732</v>
      </c>
      <c r="AT15" s="78">
        <v>790</v>
      </c>
      <c r="AU15" s="83" t="s">
        <v>1197</v>
      </c>
      <c r="AV15" s="78" t="b">
        <v>1</v>
      </c>
      <c r="AW15" s="78" t="s">
        <v>1263</v>
      </c>
      <c r="AX15" s="83" t="s">
        <v>1276</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214</v>
      </c>
      <c r="B16" s="65"/>
      <c r="C16" s="65" t="s">
        <v>64</v>
      </c>
      <c r="D16" s="66">
        <v>162.20374991031784</v>
      </c>
      <c r="E16" s="68"/>
      <c r="F16" s="100" t="s">
        <v>1221</v>
      </c>
      <c r="G16" s="65"/>
      <c r="H16" s="69" t="s">
        <v>214</v>
      </c>
      <c r="I16" s="70"/>
      <c r="J16" s="70"/>
      <c r="K16" s="69" t="s">
        <v>1379</v>
      </c>
      <c r="L16" s="73">
        <v>1</v>
      </c>
      <c r="M16" s="74">
        <v>2785.296630859375</v>
      </c>
      <c r="N16" s="74">
        <v>6658.15771484375</v>
      </c>
      <c r="O16" s="75"/>
      <c r="P16" s="76"/>
      <c r="Q16" s="76"/>
      <c r="R16" s="86"/>
      <c r="S16" s="48">
        <v>1</v>
      </c>
      <c r="T16" s="48">
        <v>1</v>
      </c>
      <c r="U16" s="49">
        <v>0</v>
      </c>
      <c r="V16" s="49">
        <v>0</v>
      </c>
      <c r="W16" s="49">
        <v>0</v>
      </c>
      <c r="X16" s="49">
        <v>0.999995</v>
      </c>
      <c r="Y16" s="49">
        <v>0</v>
      </c>
      <c r="Z16" s="49" t="s">
        <v>2268</v>
      </c>
      <c r="AA16" s="71">
        <v>16</v>
      </c>
      <c r="AB16" s="71"/>
      <c r="AC16" s="72"/>
      <c r="AD16" s="78" t="s">
        <v>812</v>
      </c>
      <c r="AE16" s="78">
        <v>63</v>
      </c>
      <c r="AF16" s="78">
        <v>428</v>
      </c>
      <c r="AG16" s="78">
        <v>689</v>
      </c>
      <c r="AH16" s="78">
        <v>132</v>
      </c>
      <c r="AI16" s="78"/>
      <c r="AJ16" s="78" t="s">
        <v>911</v>
      </c>
      <c r="AK16" s="78" t="s">
        <v>992</v>
      </c>
      <c r="AL16" s="78"/>
      <c r="AM16" s="78"/>
      <c r="AN16" s="80">
        <v>42392.35538194444</v>
      </c>
      <c r="AO16" s="83" t="s">
        <v>1120</v>
      </c>
      <c r="AP16" s="78" t="b">
        <v>1</v>
      </c>
      <c r="AQ16" s="78" t="b">
        <v>0</v>
      </c>
      <c r="AR16" s="78" t="b">
        <v>1</v>
      </c>
      <c r="AS16" s="78" t="s">
        <v>732</v>
      </c>
      <c r="AT16" s="78">
        <v>0</v>
      </c>
      <c r="AU16" s="78"/>
      <c r="AV16" s="78" t="b">
        <v>0</v>
      </c>
      <c r="AW16" s="78" t="s">
        <v>1263</v>
      </c>
      <c r="AX16" s="83" t="s">
        <v>1277</v>
      </c>
      <c r="AY16" s="78" t="s">
        <v>66</v>
      </c>
      <c r="AZ16" s="78" t="str">
        <f>REPLACE(INDEX(GroupVertices[Group],MATCH(Vertices[[#This Row],[Vertex]],GroupVertices[Vertex],0)),1,1,"")</f>
        <v>1</v>
      </c>
      <c r="BA16" s="48"/>
      <c r="BB16" s="48"/>
      <c r="BC16" s="48"/>
      <c r="BD16" s="48"/>
      <c r="BE16" s="48" t="s">
        <v>428</v>
      </c>
      <c r="BF16" s="48" t="s">
        <v>428</v>
      </c>
      <c r="BG16" s="120" t="s">
        <v>1966</v>
      </c>
      <c r="BH16" s="120" t="s">
        <v>1966</v>
      </c>
      <c r="BI16" s="120" t="s">
        <v>2024</v>
      </c>
      <c r="BJ16" s="120" t="s">
        <v>2024</v>
      </c>
      <c r="BK16" s="120">
        <v>0</v>
      </c>
      <c r="BL16" s="123">
        <v>0</v>
      </c>
      <c r="BM16" s="120">
        <v>0</v>
      </c>
      <c r="BN16" s="123">
        <v>0</v>
      </c>
      <c r="BO16" s="120">
        <v>0</v>
      </c>
      <c r="BP16" s="123">
        <v>0</v>
      </c>
      <c r="BQ16" s="120">
        <v>22</v>
      </c>
      <c r="BR16" s="123">
        <v>100</v>
      </c>
      <c r="BS16" s="120">
        <v>22</v>
      </c>
      <c r="BT16" s="2"/>
      <c r="BU16" s="3"/>
      <c r="BV16" s="3"/>
      <c r="BW16" s="3"/>
      <c r="BX16" s="3"/>
    </row>
    <row r="17" spans="1:76" ht="15">
      <c r="A17" s="64" t="s">
        <v>215</v>
      </c>
      <c r="B17" s="65"/>
      <c r="C17" s="65" t="s">
        <v>64</v>
      </c>
      <c r="D17" s="66">
        <v>162</v>
      </c>
      <c r="E17" s="68"/>
      <c r="F17" s="100" t="s">
        <v>514</v>
      </c>
      <c r="G17" s="65"/>
      <c r="H17" s="69" t="s">
        <v>215</v>
      </c>
      <c r="I17" s="70"/>
      <c r="J17" s="70"/>
      <c r="K17" s="69" t="s">
        <v>1380</v>
      </c>
      <c r="L17" s="73">
        <v>1</v>
      </c>
      <c r="M17" s="74">
        <v>6932.3798828125</v>
      </c>
      <c r="N17" s="74">
        <v>811.6835327148438</v>
      </c>
      <c r="O17" s="75"/>
      <c r="P17" s="76"/>
      <c r="Q17" s="76"/>
      <c r="R17" s="86"/>
      <c r="S17" s="48">
        <v>0</v>
      </c>
      <c r="T17" s="48">
        <v>1</v>
      </c>
      <c r="U17" s="49">
        <v>0</v>
      </c>
      <c r="V17" s="49">
        <v>1</v>
      </c>
      <c r="W17" s="49">
        <v>0</v>
      </c>
      <c r="X17" s="49">
        <v>0.999995</v>
      </c>
      <c r="Y17" s="49">
        <v>0</v>
      </c>
      <c r="Z17" s="49">
        <v>0</v>
      </c>
      <c r="AA17" s="71">
        <v>17</v>
      </c>
      <c r="AB17" s="71"/>
      <c r="AC17" s="72"/>
      <c r="AD17" s="78" t="s">
        <v>813</v>
      </c>
      <c r="AE17" s="78">
        <v>37</v>
      </c>
      <c r="AF17" s="78">
        <v>1</v>
      </c>
      <c r="AG17" s="78">
        <v>3</v>
      </c>
      <c r="AH17" s="78">
        <v>0</v>
      </c>
      <c r="AI17" s="78"/>
      <c r="AJ17" s="78"/>
      <c r="AK17" s="78"/>
      <c r="AL17" s="78"/>
      <c r="AM17" s="78"/>
      <c r="AN17" s="80">
        <v>43620.783530092594</v>
      </c>
      <c r="AO17" s="78"/>
      <c r="AP17" s="78" t="b">
        <v>1</v>
      </c>
      <c r="AQ17" s="78" t="b">
        <v>1</v>
      </c>
      <c r="AR17" s="78" t="b">
        <v>0</v>
      </c>
      <c r="AS17" s="78" t="s">
        <v>732</v>
      </c>
      <c r="AT17" s="78">
        <v>0</v>
      </c>
      <c r="AU17" s="78"/>
      <c r="AV17" s="78" t="b">
        <v>0</v>
      </c>
      <c r="AW17" s="78" t="s">
        <v>1263</v>
      </c>
      <c r="AX17" s="83" t="s">
        <v>1278</v>
      </c>
      <c r="AY17" s="78" t="s">
        <v>66</v>
      </c>
      <c r="AZ17" s="78" t="str">
        <f>REPLACE(INDEX(GroupVertices[Group],MATCH(Vertices[[#This Row],[Vertex]],GroupVertices[Vertex],0)),1,1,"")</f>
        <v>22</v>
      </c>
      <c r="BA17" s="48"/>
      <c r="BB17" s="48"/>
      <c r="BC17" s="48"/>
      <c r="BD17" s="48"/>
      <c r="BE17" s="48" t="s">
        <v>429</v>
      </c>
      <c r="BF17" s="48" t="s">
        <v>429</v>
      </c>
      <c r="BG17" s="120" t="s">
        <v>1967</v>
      </c>
      <c r="BH17" s="120" t="s">
        <v>1967</v>
      </c>
      <c r="BI17" s="120" t="s">
        <v>2025</v>
      </c>
      <c r="BJ17" s="120" t="s">
        <v>2025</v>
      </c>
      <c r="BK17" s="120">
        <v>0</v>
      </c>
      <c r="BL17" s="123">
        <v>0</v>
      </c>
      <c r="BM17" s="120">
        <v>0</v>
      </c>
      <c r="BN17" s="123">
        <v>0</v>
      </c>
      <c r="BO17" s="120">
        <v>0</v>
      </c>
      <c r="BP17" s="123">
        <v>0</v>
      </c>
      <c r="BQ17" s="120">
        <v>11</v>
      </c>
      <c r="BR17" s="123">
        <v>100</v>
      </c>
      <c r="BS17" s="120">
        <v>11</v>
      </c>
      <c r="BT17" s="2"/>
      <c r="BU17" s="3"/>
      <c r="BV17" s="3"/>
      <c r="BW17" s="3"/>
      <c r="BX17" s="3"/>
    </row>
    <row r="18" spans="1:76" ht="15">
      <c r="A18" s="64" t="s">
        <v>295</v>
      </c>
      <c r="B18" s="65"/>
      <c r="C18" s="65" t="s">
        <v>64</v>
      </c>
      <c r="D18" s="66">
        <v>162.04867093876445</v>
      </c>
      <c r="E18" s="68"/>
      <c r="F18" s="100" t="s">
        <v>1222</v>
      </c>
      <c r="G18" s="65"/>
      <c r="H18" s="69" t="s">
        <v>295</v>
      </c>
      <c r="I18" s="70"/>
      <c r="J18" s="70"/>
      <c r="K18" s="69" t="s">
        <v>1381</v>
      </c>
      <c r="L18" s="73">
        <v>1</v>
      </c>
      <c r="M18" s="74">
        <v>6932.3798828125</v>
      </c>
      <c r="N18" s="74">
        <v>1729.23876953125</v>
      </c>
      <c r="O18" s="75"/>
      <c r="P18" s="76"/>
      <c r="Q18" s="76"/>
      <c r="R18" s="86"/>
      <c r="S18" s="48">
        <v>1</v>
      </c>
      <c r="T18" s="48">
        <v>0</v>
      </c>
      <c r="U18" s="49">
        <v>0</v>
      </c>
      <c r="V18" s="49">
        <v>1</v>
      </c>
      <c r="W18" s="49">
        <v>0</v>
      </c>
      <c r="X18" s="49">
        <v>0.999995</v>
      </c>
      <c r="Y18" s="49">
        <v>0</v>
      </c>
      <c r="Z18" s="49">
        <v>0</v>
      </c>
      <c r="AA18" s="71">
        <v>18</v>
      </c>
      <c r="AB18" s="71"/>
      <c r="AC18" s="72"/>
      <c r="AD18" s="78" t="s">
        <v>814</v>
      </c>
      <c r="AE18" s="78">
        <v>229</v>
      </c>
      <c r="AF18" s="78">
        <v>103</v>
      </c>
      <c r="AG18" s="78">
        <v>181</v>
      </c>
      <c r="AH18" s="78">
        <v>263</v>
      </c>
      <c r="AI18" s="78"/>
      <c r="AJ18" s="78" t="s">
        <v>912</v>
      </c>
      <c r="AK18" s="78" t="s">
        <v>993</v>
      </c>
      <c r="AL18" s="78"/>
      <c r="AM18" s="78"/>
      <c r="AN18" s="80">
        <v>40513.77533564815</v>
      </c>
      <c r="AO18" s="83" t="s">
        <v>1121</v>
      </c>
      <c r="AP18" s="78" t="b">
        <v>0</v>
      </c>
      <c r="AQ18" s="78" t="b">
        <v>0</v>
      </c>
      <c r="AR18" s="78" t="b">
        <v>0</v>
      </c>
      <c r="AS18" s="78"/>
      <c r="AT18" s="78">
        <v>9</v>
      </c>
      <c r="AU18" s="83" t="s">
        <v>1200</v>
      </c>
      <c r="AV18" s="78" t="b">
        <v>0</v>
      </c>
      <c r="AW18" s="78" t="s">
        <v>1263</v>
      </c>
      <c r="AX18" s="83" t="s">
        <v>1279</v>
      </c>
      <c r="AY18" s="78" t="s">
        <v>65</v>
      </c>
      <c r="AZ18" s="78" t="str">
        <f>REPLACE(INDEX(GroupVertices[Group],MATCH(Vertices[[#This Row],[Vertex]],GroupVertices[Vertex],0)),1,1,"")</f>
        <v>22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216</v>
      </c>
      <c r="B19" s="65"/>
      <c r="C19" s="65" t="s">
        <v>64</v>
      </c>
      <c r="D19" s="66">
        <v>162.20470424245048</v>
      </c>
      <c r="E19" s="68"/>
      <c r="F19" s="100" t="s">
        <v>1223</v>
      </c>
      <c r="G19" s="65"/>
      <c r="H19" s="69" t="s">
        <v>216</v>
      </c>
      <c r="I19" s="70"/>
      <c r="J19" s="70"/>
      <c r="K19" s="69" t="s">
        <v>1382</v>
      </c>
      <c r="L19" s="73">
        <v>1</v>
      </c>
      <c r="M19" s="74">
        <v>482.7327880859375</v>
      </c>
      <c r="N19" s="74">
        <v>5462.98291015625</v>
      </c>
      <c r="O19" s="75"/>
      <c r="P19" s="76"/>
      <c r="Q19" s="76"/>
      <c r="R19" s="86"/>
      <c r="S19" s="48">
        <v>1</v>
      </c>
      <c r="T19" s="48">
        <v>1</v>
      </c>
      <c r="U19" s="49">
        <v>0</v>
      </c>
      <c r="V19" s="49">
        <v>0</v>
      </c>
      <c r="W19" s="49">
        <v>0</v>
      </c>
      <c r="X19" s="49">
        <v>0.999995</v>
      </c>
      <c r="Y19" s="49">
        <v>0</v>
      </c>
      <c r="Z19" s="49" t="s">
        <v>2268</v>
      </c>
      <c r="AA19" s="71">
        <v>19</v>
      </c>
      <c r="AB19" s="71"/>
      <c r="AC19" s="72"/>
      <c r="AD19" s="78" t="s">
        <v>815</v>
      </c>
      <c r="AE19" s="78">
        <v>18</v>
      </c>
      <c r="AF19" s="78">
        <v>430</v>
      </c>
      <c r="AG19" s="78">
        <v>9120</v>
      </c>
      <c r="AH19" s="78">
        <v>2</v>
      </c>
      <c r="AI19" s="78"/>
      <c r="AJ19" s="78" t="s">
        <v>913</v>
      </c>
      <c r="AK19" s="78" t="s">
        <v>994</v>
      </c>
      <c r="AL19" s="83" t="s">
        <v>1052</v>
      </c>
      <c r="AM19" s="78"/>
      <c r="AN19" s="80">
        <v>42290.434745370374</v>
      </c>
      <c r="AO19" s="83" t="s">
        <v>1122</v>
      </c>
      <c r="AP19" s="78" t="b">
        <v>0</v>
      </c>
      <c r="AQ19" s="78" t="b">
        <v>0</v>
      </c>
      <c r="AR19" s="78" t="b">
        <v>1</v>
      </c>
      <c r="AS19" s="78" t="s">
        <v>732</v>
      </c>
      <c r="AT19" s="78">
        <v>10</v>
      </c>
      <c r="AU19" s="83" t="s">
        <v>1197</v>
      </c>
      <c r="AV19" s="78" t="b">
        <v>0</v>
      </c>
      <c r="AW19" s="78" t="s">
        <v>1263</v>
      </c>
      <c r="AX19" s="83" t="s">
        <v>1280</v>
      </c>
      <c r="AY19" s="78" t="s">
        <v>66</v>
      </c>
      <c r="AZ19" s="78" t="str">
        <f>REPLACE(INDEX(GroupVertices[Group],MATCH(Vertices[[#This Row],[Vertex]],GroupVertices[Vertex],0)),1,1,"")</f>
        <v>1</v>
      </c>
      <c r="BA19" s="48" t="s">
        <v>386</v>
      </c>
      <c r="BB19" s="48" t="s">
        <v>386</v>
      </c>
      <c r="BC19" s="48" t="s">
        <v>411</v>
      </c>
      <c r="BD19" s="48" t="s">
        <v>411</v>
      </c>
      <c r="BE19" s="48" t="s">
        <v>1950</v>
      </c>
      <c r="BF19" s="48" t="s">
        <v>1950</v>
      </c>
      <c r="BG19" s="120" t="s">
        <v>1968</v>
      </c>
      <c r="BH19" s="120" t="s">
        <v>1968</v>
      </c>
      <c r="BI19" s="120" t="s">
        <v>2026</v>
      </c>
      <c r="BJ19" s="120" t="s">
        <v>2026</v>
      </c>
      <c r="BK19" s="120">
        <v>1</v>
      </c>
      <c r="BL19" s="123">
        <v>2.6315789473684212</v>
      </c>
      <c r="BM19" s="120">
        <v>0</v>
      </c>
      <c r="BN19" s="123">
        <v>0</v>
      </c>
      <c r="BO19" s="120">
        <v>0</v>
      </c>
      <c r="BP19" s="123">
        <v>0</v>
      </c>
      <c r="BQ19" s="120">
        <v>37</v>
      </c>
      <c r="BR19" s="123">
        <v>97.36842105263158</v>
      </c>
      <c r="BS19" s="120">
        <v>38</v>
      </c>
      <c r="BT19" s="2"/>
      <c r="BU19" s="3"/>
      <c r="BV19" s="3"/>
      <c r="BW19" s="3"/>
      <c r="BX19" s="3"/>
    </row>
    <row r="20" spans="1:76" ht="15">
      <c r="A20" s="64" t="s">
        <v>217</v>
      </c>
      <c r="B20" s="65"/>
      <c r="C20" s="65" t="s">
        <v>64</v>
      </c>
      <c r="D20" s="66">
        <v>162.14362698596176</v>
      </c>
      <c r="E20" s="68"/>
      <c r="F20" s="100" t="s">
        <v>509</v>
      </c>
      <c r="G20" s="65"/>
      <c r="H20" s="69" t="s">
        <v>217</v>
      </c>
      <c r="I20" s="70"/>
      <c r="J20" s="70"/>
      <c r="K20" s="69" t="s">
        <v>1383</v>
      </c>
      <c r="L20" s="73">
        <v>1</v>
      </c>
      <c r="M20" s="74">
        <v>5496.5263671875</v>
      </c>
      <c r="N20" s="74">
        <v>1561.6085205078125</v>
      </c>
      <c r="O20" s="75"/>
      <c r="P20" s="76"/>
      <c r="Q20" s="76"/>
      <c r="R20" s="86"/>
      <c r="S20" s="48">
        <v>0</v>
      </c>
      <c r="T20" s="48">
        <v>1</v>
      </c>
      <c r="U20" s="49">
        <v>0</v>
      </c>
      <c r="V20" s="49">
        <v>0.333333</v>
      </c>
      <c r="W20" s="49">
        <v>0</v>
      </c>
      <c r="X20" s="49">
        <v>0.638295</v>
      </c>
      <c r="Y20" s="49">
        <v>0</v>
      </c>
      <c r="Z20" s="49">
        <v>0</v>
      </c>
      <c r="AA20" s="71">
        <v>20</v>
      </c>
      <c r="AB20" s="71"/>
      <c r="AC20" s="72"/>
      <c r="AD20" s="78" t="s">
        <v>816</v>
      </c>
      <c r="AE20" s="78">
        <v>37</v>
      </c>
      <c r="AF20" s="78">
        <v>302</v>
      </c>
      <c r="AG20" s="78">
        <v>9117</v>
      </c>
      <c r="AH20" s="78">
        <v>13693</v>
      </c>
      <c r="AI20" s="78"/>
      <c r="AJ20" s="78" t="s">
        <v>914</v>
      </c>
      <c r="AK20" s="78" t="s">
        <v>995</v>
      </c>
      <c r="AL20" s="83" t="s">
        <v>1053</v>
      </c>
      <c r="AM20" s="78"/>
      <c r="AN20" s="80">
        <v>43396.653287037036</v>
      </c>
      <c r="AO20" s="83" t="s">
        <v>1123</v>
      </c>
      <c r="AP20" s="78" t="b">
        <v>0</v>
      </c>
      <c r="AQ20" s="78" t="b">
        <v>0</v>
      </c>
      <c r="AR20" s="78" t="b">
        <v>0</v>
      </c>
      <c r="AS20" s="78" t="s">
        <v>732</v>
      </c>
      <c r="AT20" s="78">
        <v>4</v>
      </c>
      <c r="AU20" s="83" t="s">
        <v>1197</v>
      </c>
      <c r="AV20" s="78" t="b">
        <v>0</v>
      </c>
      <c r="AW20" s="78" t="s">
        <v>1263</v>
      </c>
      <c r="AX20" s="83" t="s">
        <v>1281</v>
      </c>
      <c r="AY20" s="78" t="s">
        <v>66</v>
      </c>
      <c r="AZ20" s="78" t="str">
        <f>REPLACE(INDEX(GroupVertices[Group],MATCH(Vertices[[#This Row],[Vertex]],GroupVertices[Vertex],0)),1,1,"")</f>
        <v>13</v>
      </c>
      <c r="BA20" s="48" t="s">
        <v>387</v>
      </c>
      <c r="BB20" s="48" t="s">
        <v>387</v>
      </c>
      <c r="BC20" s="48" t="s">
        <v>412</v>
      </c>
      <c r="BD20" s="48" t="s">
        <v>412</v>
      </c>
      <c r="BE20" s="48" t="s">
        <v>431</v>
      </c>
      <c r="BF20" s="48" t="s">
        <v>431</v>
      </c>
      <c r="BG20" s="120" t="s">
        <v>1969</v>
      </c>
      <c r="BH20" s="120" t="s">
        <v>1969</v>
      </c>
      <c r="BI20" s="120" t="s">
        <v>2027</v>
      </c>
      <c r="BJ20" s="120" t="s">
        <v>2027</v>
      </c>
      <c r="BK20" s="120">
        <v>0</v>
      </c>
      <c r="BL20" s="123">
        <v>0</v>
      </c>
      <c r="BM20" s="120">
        <v>2</v>
      </c>
      <c r="BN20" s="123">
        <v>9.523809523809524</v>
      </c>
      <c r="BO20" s="120">
        <v>0</v>
      </c>
      <c r="BP20" s="123">
        <v>0</v>
      </c>
      <c r="BQ20" s="120">
        <v>19</v>
      </c>
      <c r="BR20" s="123">
        <v>90.47619047619048</v>
      </c>
      <c r="BS20" s="120">
        <v>21</v>
      </c>
      <c r="BT20" s="2"/>
      <c r="BU20" s="3"/>
      <c r="BV20" s="3"/>
      <c r="BW20" s="3"/>
      <c r="BX20" s="3"/>
    </row>
    <row r="21" spans="1:76" ht="15">
      <c r="A21" s="64" t="s">
        <v>218</v>
      </c>
      <c r="B21" s="65"/>
      <c r="C21" s="65" t="s">
        <v>64</v>
      </c>
      <c r="D21" s="66">
        <v>162.7481963919868</v>
      </c>
      <c r="E21" s="68"/>
      <c r="F21" s="100" t="s">
        <v>510</v>
      </c>
      <c r="G21" s="65"/>
      <c r="H21" s="69" t="s">
        <v>218</v>
      </c>
      <c r="I21" s="70"/>
      <c r="J21" s="70"/>
      <c r="K21" s="69" t="s">
        <v>1384</v>
      </c>
      <c r="L21" s="73">
        <v>351.8070175438597</v>
      </c>
      <c r="M21" s="74">
        <v>5496.5263671875</v>
      </c>
      <c r="N21" s="74">
        <v>755.8067626953125</v>
      </c>
      <c r="O21" s="75"/>
      <c r="P21" s="76"/>
      <c r="Q21" s="76"/>
      <c r="R21" s="86"/>
      <c r="S21" s="48">
        <v>3</v>
      </c>
      <c r="T21" s="48">
        <v>1</v>
      </c>
      <c r="U21" s="49">
        <v>2</v>
      </c>
      <c r="V21" s="49">
        <v>0.5</v>
      </c>
      <c r="W21" s="49">
        <v>0</v>
      </c>
      <c r="X21" s="49">
        <v>1.723395</v>
      </c>
      <c r="Y21" s="49">
        <v>0</v>
      </c>
      <c r="Z21" s="49">
        <v>0</v>
      </c>
      <c r="AA21" s="71">
        <v>21</v>
      </c>
      <c r="AB21" s="71"/>
      <c r="AC21" s="72"/>
      <c r="AD21" s="78" t="s">
        <v>817</v>
      </c>
      <c r="AE21" s="78">
        <v>1433</v>
      </c>
      <c r="AF21" s="78">
        <v>1569</v>
      </c>
      <c r="AG21" s="78">
        <v>343</v>
      </c>
      <c r="AH21" s="78">
        <v>6437</v>
      </c>
      <c r="AI21" s="78"/>
      <c r="AJ21" s="78" t="s">
        <v>915</v>
      </c>
      <c r="AK21" s="78" t="s">
        <v>996</v>
      </c>
      <c r="AL21" s="83" t="s">
        <v>1054</v>
      </c>
      <c r="AM21" s="78"/>
      <c r="AN21" s="80">
        <v>42943.62501157408</v>
      </c>
      <c r="AO21" s="83" t="s">
        <v>1124</v>
      </c>
      <c r="AP21" s="78" t="b">
        <v>0</v>
      </c>
      <c r="AQ21" s="78" t="b">
        <v>0</v>
      </c>
      <c r="AR21" s="78" t="b">
        <v>0</v>
      </c>
      <c r="AS21" s="78" t="s">
        <v>1193</v>
      </c>
      <c r="AT21" s="78">
        <v>1</v>
      </c>
      <c r="AU21" s="83" t="s">
        <v>1197</v>
      </c>
      <c r="AV21" s="78" t="b">
        <v>0</v>
      </c>
      <c r="AW21" s="78" t="s">
        <v>1263</v>
      </c>
      <c r="AX21" s="83" t="s">
        <v>1282</v>
      </c>
      <c r="AY21" s="78" t="s">
        <v>66</v>
      </c>
      <c r="AZ21" s="78" t="str">
        <f>REPLACE(INDEX(GroupVertices[Group],MATCH(Vertices[[#This Row],[Vertex]],GroupVertices[Vertex],0)),1,1,"")</f>
        <v>13</v>
      </c>
      <c r="BA21" s="48" t="s">
        <v>388</v>
      </c>
      <c r="BB21" s="48" t="s">
        <v>388</v>
      </c>
      <c r="BC21" s="48" t="s">
        <v>412</v>
      </c>
      <c r="BD21" s="48" t="s">
        <v>412</v>
      </c>
      <c r="BE21" s="48" t="s">
        <v>1659</v>
      </c>
      <c r="BF21" s="48" t="s">
        <v>1659</v>
      </c>
      <c r="BG21" s="120" t="s">
        <v>1760</v>
      </c>
      <c r="BH21" s="120" t="s">
        <v>1760</v>
      </c>
      <c r="BI21" s="120" t="s">
        <v>1868</v>
      </c>
      <c r="BJ21" s="120" t="s">
        <v>1868</v>
      </c>
      <c r="BK21" s="120">
        <v>0</v>
      </c>
      <c r="BL21" s="123">
        <v>0</v>
      </c>
      <c r="BM21" s="120">
        <v>2</v>
      </c>
      <c r="BN21" s="123">
        <v>6.666666666666667</v>
      </c>
      <c r="BO21" s="120">
        <v>0</v>
      </c>
      <c r="BP21" s="123">
        <v>0</v>
      </c>
      <c r="BQ21" s="120">
        <v>28</v>
      </c>
      <c r="BR21" s="123">
        <v>93.33333333333333</v>
      </c>
      <c r="BS21" s="120">
        <v>30</v>
      </c>
      <c r="BT21" s="2"/>
      <c r="BU21" s="3"/>
      <c r="BV21" s="3"/>
      <c r="BW21" s="3"/>
      <c r="BX21" s="3"/>
    </row>
    <row r="22" spans="1:76" ht="15">
      <c r="A22" s="64" t="s">
        <v>219</v>
      </c>
      <c r="B22" s="65"/>
      <c r="C22" s="65" t="s">
        <v>64</v>
      </c>
      <c r="D22" s="66">
        <v>162.2109074013126</v>
      </c>
      <c r="E22" s="68"/>
      <c r="F22" s="100" t="s">
        <v>511</v>
      </c>
      <c r="G22" s="65"/>
      <c r="H22" s="69" t="s">
        <v>219</v>
      </c>
      <c r="I22" s="70"/>
      <c r="J22" s="70"/>
      <c r="K22" s="69" t="s">
        <v>1385</v>
      </c>
      <c r="L22" s="73">
        <v>1</v>
      </c>
      <c r="M22" s="74">
        <v>6107.25146484375</v>
      </c>
      <c r="N22" s="74">
        <v>1561.6085205078125</v>
      </c>
      <c r="O22" s="75"/>
      <c r="P22" s="76"/>
      <c r="Q22" s="76"/>
      <c r="R22" s="86"/>
      <c r="S22" s="48">
        <v>0</v>
      </c>
      <c r="T22" s="48">
        <v>1</v>
      </c>
      <c r="U22" s="49">
        <v>0</v>
      </c>
      <c r="V22" s="49">
        <v>0.333333</v>
      </c>
      <c r="W22" s="49">
        <v>0</v>
      </c>
      <c r="X22" s="49">
        <v>0.638295</v>
      </c>
      <c r="Y22" s="49">
        <v>0</v>
      </c>
      <c r="Z22" s="49">
        <v>0</v>
      </c>
      <c r="AA22" s="71">
        <v>22</v>
      </c>
      <c r="AB22" s="71"/>
      <c r="AC22" s="72"/>
      <c r="AD22" s="78" t="s">
        <v>818</v>
      </c>
      <c r="AE22" s="78">
        <v>1606</v>
      </c>
      <c r="AF22" s="78">
        <v>443</v>
      </c>
      <c r="AG22" s="78">
        <v>1512</v>
      </c>
      <c r="AH22" s="78">
        <v>1298</v>
      </c>
      <c r="AI22" s="78"/>
      <c r="AJ22" s="78" t="s">
        <v>916</v>
      </c>
      <c r="AK22" s="78" t="s">
        <v>756</v>
      </c>
      <c r="AL22" s="78"/>
      <c r="AM22" s="78"/>
      <c r="AN22" s="80">
        <v>43612.78189814815</v>
      </c>
      <c r="AO22" s="83" t="s">
        <v>1125</v>
      </c>
      <c r="AP22" s="78" t="b">
        <v>0</v>
      </c>
      <c r="AQ22" s="78" t="b">
        <v>0</v>
      </c>
      <c r="AR22" s="78" t="b">
        <v>0</v>
      </c>
      <c r="AS22" s="78" t="s">
        <v>732</v>
      </c>
      <c r="AT22" s="78">
        <v>4</v>
      </c>
      <c r="AU22" s="83" t="s">
        <v>1197</v>
      </c>
      <c r="AV22" s="78" t="b">
        <v>0</v>
      </c>
      <c r="AW22" s="78" t="s">
        <v>1263</v>
      </c>
      <c r="AX22" s="83" t="s">
        <v>1283</v>
      </c>
      <c r="AY22" s="78" t="s">
        <v>66</v>
      </c>
      <c r="AZ22" s="78" t="str">
        <f>REPLACE(INDEX(GroupVertices[Group],MATCH(Vertices[[#This Row],[Vertex]],GroupVertices[Vertex],0)),1,1,"")</f>
        <v>13</v>
      </c>
      <c r="BA22" s="48" t="s">
        <v>387</v>
      </c>
      <c r="BB22" s="48" t="s">
        <v>387</v>
      </c>
      <c r="BC22" s="48" t="s">
        <v>412</v>
      </c>
      <c r="BD22" s="48" t="s">
        <v>412</v>
      </c>
      <c r="BE22" s="48" t="s">
        <v>431</v>
      </c>
      <c r="BF22" s="48" t="s">
        <v>431</v>
      </c>
      <c r="BG22" s="120" t="s">
        <v>1969</v>
      </c>
      <c r="BH22" s="120" t="s">
        <v>1969</v>
      </c>
      <c r="BI22" s="120" t="s">
        <v>2027</v>
      </c>
      <c r="BJ22" s="120" t="s">
        <v>2027</v>
      </c>
      <c r="BK22" s="120">
        <v>0</v>
      </c>
      <c r="BL22" s="123">
        <v>0</v>
      </c>
      <c r="BM22" s="120">
        <v>2</v>
      </c>
      <c r="BN22" s="123">
        <v>9.523809523809524</v>
      </c>
      <c r="BO22" s="120">
        <v>0</v>
      </c>
      <c r="BP22" s="123">
        <v>0</v>
      </c>
      <c r="BQ22" s="120">
        <v>19</v>
      </c>
      <c r="BR22" s="123">
        <v>90.47619047619048</v>
      </c>
      <c r="BS22" s="120">
        <v>21</v>
      </c>
      <c r="BT22" s="2"/>
      <c r="BU22" s="3"/>
      <c r="BV22" s="3"/>
      <c r="BW22" s="3"/>
      <c r="BX22" s="3"/>
    </row>
    <row r="23" spans="1:76" ht="15">
      <c r="A23" s="64" t="s">
        <v>220</v>
      </c>
      <c r="B23" s="65"/>
      <c r="C23" s="65" t="s">
        <v>64</v>
      </c>
      <c r="D23" s="66">
        <v>163.70061986035776</v>
      </c>
      <c r="E23" s="68"/>
      <c r="F23" s="100" t="s">
        <v>512</v>
      </c>
      <c r="G23" s="65"/>
      <c r="H23" s="69" t="s">
        <v>220</v>
      </c>
      <c r="I23" s="70"/>
      <c r="J23" s="70"/>
      <c r="K23" s="69" t="s">
        <v>1386</v>
      </c>
      <c r="L23" s="73">
        <v>1</v>
      </c>
      <c r="M23" s="74">
        <v>2209.655517578125</v>
      </c>
      <c r="N23" s="74">
        <v>6658.15771484375</v>
      </c>
      <c r="O23" s="75"/>
      <c r="P23" s="76"/>
      <c r="Q23" s="76"/>
      <c r="R23" s="86"/>
      <c r="S23" s="48">
        <v>1</v>
      </c>
      <c r="T23" s="48">
        <v>1</v>
      </c>
      <c r="U23" s="49">
        <v>0</v>
      </c>
      <c r="V23" s="49">
        <v>0</v>
      </c>
      <c r="W23" s="49">
        <v>0</v>
      </c>
      <c r="X23" s="49">
        <v>0.999995</v>
      </c>
      <c r="Y23" s="49">
        <v>0</v>
      </c>
      <c r="Z23" s="49" t="s">
        <v>2268</v>
      </c>
      <c r="AA23" s="71">
        <v>23</v>
      </c>
      <c r="AB23" s="71"/>
      <c r="AC23" s="72"/>
      <c r="AD23" s="78" t="s">
        <v>819</v>
      </c>
      <c r="AE23" s="78">
        <v>1929</v>
      </c>
      <c r="AF23" s="78">
        <v>3565</v>
      </c>
      <c r="AG23" s="78">
        <v>40851</v>
      </c>
      <c r="AH23" s="78">
        <v>1776</v>
      </c>
      <c r="AI23" s="78"/>
      <c r="AJ23" s="78" t="s">
        <v>917</v>
      </c>
      <c r="AK23" s="78" t="s">
        <v>997</v>
      </c>
      <c r="AL23" s="83" t="s">
        <v>1055</v>
      </c>
      <c r="AM23" s="78"/>
      <c r="AN23" s="80">
        <v>40177.758564814816</v>
      </c>
      <c r="AO23" s="83" t="s">
        <v>1126</v>
      </c>
      <c r="AP23" s="78" t="b">
        <v>0</v>
      </c>
      <c r="AQ23" s="78" t="b">
        <v>0</v>
      </c>
      <c r="AR23" s="78" t="b">
        <v>0</v>
      </c>
      <c r="AS23" s="78" t="s">
        <v>733</v>
      </c>
      <c r="AT23" s="78">
        <v>698</v>
      </c>
      <c r="AU23" s="83" t="s">
        <v>1201</v>
      </c>
      <c r="AV23" s="78" t="b">
        <v>0</v>
      </c>
      <c r="AW23" s="78" t="s">
        <v>1263</v>
      </c>
      <c r="AX23" s="83" t="s">
        <v>1284</v>
      </c>
      <c r="AY23" s="78" t="s">
        <v>66</v>
      </c>
      <c r="AZ23" s="78" t="str">
        <f>REPLACE(INDEX(GroupVertices[Group],MATCH(Vertices[[#This Row],[Vertex]],GroupVertices[Vertex],0)),1,1,"")</f>
        <v>1</v>
      </c>
      <c r="BA23" s="48" t="s">
        <v>389</v>
      </c>
      <c r="BB23" s="48" t="s">
        <v>389</v>
      </c>
      <c r="BC23" s="48" t="s">
        <v>414</v>
      </c>
      <c r="BD23" s="48" t="s">
        <v>414</v>
      </c>
      <c r="BE23" s="48" t="s">
        <v>433</v>
      </c>
      <c r="BF23" s="48" t="s">
        <v>433</v>
      </c>
      <c r="BG23" s="120" t="s">
        <v>1970</v>
      </c>
      <c r="BH23" s="120" t="s">
        <v>1970</v>
      </c>
      <c r="BI23" s="120" t="s">
        <v>2028</v>
      </c>
      <c r="BJ23" s="120" t="s">
        <v>2028</v>
      </c>
      <c r="BK23" s="120">
        <v>0</v>
      </c>
      <c r="BL23" s="123">
        <v>0</v>
      </c>
      <c r="BM23" s="120">
        <v>0</v>
      </c>
      <c r="BN23" s="123">
        <v>0</v>
      </c>
      <c r="BO23" s="120">
        <v>0</v>
      </c>
      <c r="BP23" s="123">
        <v>0</v>
      </c>
      <c r="BQ23" s="120">
        <v>8</v>
      </c>
      <c r="BR23" s="123">
        <v>100</v>
      </c>
      <c r="BS23" s="120">
        <v>8</v>
      </c>
      <c r="BT23" s="2"/>
      <c r="BU23" s="3"/>
      <c r="BV23" s="3"/>
      <c r="BW23" s="3"/>
      <c r="BX23" s="3"/>
    </row>
    <row r="24" spans="1:76" ht="15">
      <c r="A24" s="64" t="s">
        <v>221</v>
      </c>
      <c r="B24" s="65"/>
      <c r="C24" s="65" t="s">
        <v>64</v>
      </c>
      <c r="D24" s="66">
        <v>162.1107025273858</v>
      </c>
      <c r="E24" s="68"/>
      <c r="F24" s="100" t="s">
        <v>513</v>
      </c>
      <c r="G24" s="65"/>
      <c r="H24" s="69" t="s">
        <v>221</v>
      </c>
      <c r="I24" s="70"/>
      <c r="J24" s="70"/>
      <c r="K24" s="69" t="s">
        <v>1387</v>
      </c>
      <c r="L24" s="73">
        <v>1</v>
      </c>
      <c r="M24" s="74">
        <v>1058.3736572265625</v>
      </c>
      <c r="N24" s="74">
        <v>6658.15771484375</v>
      </c>
      <c r="O24" s="75"/>
      <c r="P24" s="76"/>
      <c r="Q24" s="76"/>
      <c r="R24" s="86"/>
      <c r="S24" s="48">
        <v>1</v>
      </c>
      <c r="T24" s="48">
        <v>1</v>
      </c>
      <c r="U24" s="49">
        <v>0</v>
      </c>
      <c r="V24" s="49">
        <v>0</v>
      </c>
      <c r="W24" s="49">
        <v>0</v>
      </c>
      <c r="X24" s="49">
        <v>0.999995</v>
      </c>
      <c r="Y24" s="49">
        <v>0</v>
      </c>
      <c r="Z24" s="49" t="s">
        <v>2268</v>
      </c>
      <c r="AA24" s="71">
        <v>24</v>
      </c>
      <c r="AB24" s="71"/>
      <c r="AC24" s="72"/>
      <c r="AD24" s="78" t="s">
        <v>820</v>
      </c>
      <c r="AE24" s="78">
        <v>2</v>
      </c>
      <c r="AF24" s="78">
        <v>233</v>
      </c>
      <c r="AG24" s="78">
        <v>34286</v>
      </c>
      <c r="AH24" s="78">
        <v>44</v>
      </c>
      <c r="AI24" s="78"/>
      <c r="AJ24" s="78" t="s">
        <v>918</v>
      </c>
      <c r="AK24" s="78" t="s">
        <v>998</v>
      </c>
      <c r="AL24" s="83" t="s">
        <v>1055</v>
      </c>
      <c r="AM24" s="78"/>
      <c r="AN24" s="80">
        <v>41536.925162037034</v>
      </c>
      <c r="AO24" s="83" t="s">
        <v>1127</v>
      </c>
      <c r="AP24" s="78" t="b">
        <v>0</v>
      </c>
      <c r="AQ24" s="78" t="b">
        <v>0</v>
      </c>
      <c r="AR24" s="78" t="b">
        <v>0</v>
      </c>
      <c r="AS24" s="78" t="s">
        <v>733</v>
      </c>
      <c r="AT24" s="78">
        <v>629</v>
      </c>
      <c r="AU24" s="83" t="s">
        <v>1197</v>
      </c>
      <c r="AV24" s="78" t="b">
        <v>0</v>
      </c>
      <c r="AW24" s="78" t="s">
        <v>1263</v>
      </c>
      <c r="AX24" s="83" t="s">
        <v>1285</v>
      </c>
      <c r="AY24" s="78" t="s">
        <v>66</v>
      </c>
      <c r="AZ24" s="78" t="str">
        <f>REPLACE(INDEX(GroupVertices[Group],MATCH(Vertices[[#This Row],[Vertex]],GroupVertices[Vertex],0)),1,1,"")</f>
        <v>1</v>
      </c>
      <c r="BA24" s="48" t="s">
        <v>390</v>
      </c>
      <c r="BB24" s="48" t="s">
        <v>390</v>
      </c>
      <c r="BC24" s="48" t="s">
        <v>414</v>
      </c>
      <c r="BD24" s="48" t="s">
        <v>414</v>
      </c>
      <c r="BE24" s="48" t="s">
        <v>433</v>
      </c>
      <c r="BF24" s="48" t="s">
        <v>433</v>
      </c>
      <c r="BG24" s="120" t="s">
        <v>1970</v>
      </c>
      <c r="BH24" s="120" t="s">
        <v>1970</v>
      </c>
      <c r="BI24" s="120" t="s">
        <v>2028</v>
      </c>
      <c r="BJ24" s="120" t="s">
        <v>2028</v>
      </c>
      <c r="BK24" s="120">
        <v>0</v>
      </c>
      <c r="BL24" s="123">
        <v>0</v>
      </c>
      <c r="BM24" s="120">
        <v>0</v>
      </c>
      <c r="BN24" s="123">
        <v>0</v>
      </c>
      <c r="BO24" s="120">
        <v>0</v>
      </c>
      <c r="BP24" s="123">
        <v>0</v>
      </c>
      <c r="BQ24" s="120">
        <v>8</v>
      </c>
      <c r="BR24" s="123">
        <v>100</v>
      </c>
      <c r="BS24" s="120">
        <v>8</v>
      </c>
      <c r="BT24" s="2"/>
      <c r="BU24" s="3"/>
      <c r="BV24" s="3"/>
      <c r="BW24" s="3"/>
      <c r="BX24" s="3"/>
    </row>
    <row r="25" spans="1:76" ht="15">
      <c r="A25" s="64" t="s">
        <v>222</v>
      </c>
      <c r="B25" s="65"/>
      <c r="C25" s="65" t="s">
        <v>64</v>
      </c>
      <c r="D25" s="66">
        <v>162.00047716606633</v>
      </c>
      <c r="E25" s="68"/>
      <c r="F25" s="100" t="s">
        <v>514</v>
      </c>
      <c r="G25" s="65"/>
      <c r="H25" s="69" t="s">
        <v>222</v>
      </c>
      <c r="I25" s="70"/>
      <c r="J25" s="70"/>
      <c r="K25" s="69" t="s">
        <v>1388</v>
      </c>
      <c r="L25" s="73">
        <v>1</v>
      </c>
      <c r="M25" s="74">
        <v>7780.248046875</v>
      </c>
      <c r="N25" s="74">
        <v>2999.699951171875</v>
      </c>
      <c r="O25" s="75"/>
      <c r="P25" s="76"/>
      <c r="Q25" s="76"/>
      <c r="R25" s="86"/>
      <c r="S25" s="48">
        <v>0</v>
      </c>
      <c r="T25" s="48">
        <v>1</v>
      </c>
      <c r="U25" s="49">
        <v>0</v>
      </c>
      <c r="V25" s="49">
        <v>1</v>
      </c>
      <c r="W25" s="49">
        <v>0</v>
      </c>
      <c r="X25" s="49">
        <v>0.999995</v>
      </c>
      <c r="Y25" s="49">
        <v>0</v>
      </c>
      <c r="Z25" s="49">
        <v>0</v>
      </c>
      <c r="AA25" s="71">
        <v>25</v>
      </c>
      <c r="AB25" s="71"/>
      <c r="AC25" s="72"/>
      <c r="AD25" s="78" t="s">
        <v>222</v>
      </c>
      <c r="AE25" s="78">
        <v>0</v>
      </c>
      <c r="AF25" s="78">
        <v>2</v>
      </c>
      <c r="AG25" s="78">
        <v>20</v>
      </c>
      <c r="AH25" s="78">
        <v>0</v>
      </c>
      <c r="AI25" s="78"/>
      <c r="AJ25" s="78" t="s">
        <v>919</v>
      </c>
      <c r="AK25" s="78" t="s">
        <v>999</v>
      </c>
      <c r="AL25" s="83" t="s">
        <v>1056</v>
      </c>
      <c r="AM25" s="78"/>
      <c r="AN25" s="80">
        <v>39584.78556712963</v>
      </c>
      <c r="AO25" s="78"/>
      <c r="AP25" s="78" t="b">
        <v>1</v>
      </c>
      <c r="AQ25" s="78" t="b">
        <v>1</v>
      </c>
      <c r="AR25" s="78" t="b">
        <v>0</v>
      </c>
      <c r="AS25" s="78" t="s">
        <v>732</v>
      </c>
      <c r="AT25" s="78">
        <v>0</v>
      </c>
      <c r="AU25" s="83" t="s">
        <v>1197</v>
      </c>
      <c r="AV25" s="78" t="b">
        <v>0</v>
      </c>
      <c r="AW25" s="78" t="s">
        <v>1263</v>
      </c>
      <c r="AX25" s="83" t="s">
        <v>1286</v>
      </c>
      <c r="AY25" s="78" t="s">
        <v>66</v>
      </c>
      <c r="AZ25" s="78" t="str">
        <f>REPLACE(INDEX(GroupVertices[Group],MATCH(Vertices[[#This Row],[Vertex]],GroupVertices[Vertex],0)),1,1,"")</f>
        <v>21</v>
      </c>
      <c r="BA25" s="48"/>
      <c r="BB25" s="48"/>
      <c r="BC25" s="48"/>
      <c r="BD25" s="48"/>
      <c r="BE25" s="48" t="s">
        <v>434</v>
      </c>
      <c r="BF25" s="48" t="s">
        <v>434</v>
      </c>
      <c r="BG25" s="120" t="s">
        <v>1971</v>
      </c>
      <c r="BH25" s="120" t="s">
        <v>1971</v>
      </c>
      <c r="BI25" s="120" t="s">
        <v>2029</v>
      </c>
      <c r="BJ25" s="120" t="s">
        <v>2029</v>
      </c>
      <c r="BK25" s="120">
        <v>1</v>
      </c>
      <c r="BL25" s="123">
        <v>8.333333333333334</v>
      </c>
      <c r="BM25" s="120">
        <v>0</v>
      </c>
      <c r="BN25" s="123">
        <v>0</v>
      </c>
      <c r="BO25" s="120">
        <v>0</v>
      </c>
      <c r="BP25" s="123">
        <v>0</v>
      </c>
      <c r="BQ25" s="120">
        <v>11</v>
      </c>
      <c r="BR25" s="123">
        <v>91.66666666666667</v>
      </c>
      <c r="BS25" s="120">
        <v>12</v>
      </c>
      <c r="BT25" s="2"/>
      <c r="BU25" s="3"/>
      <c r="BV25" s="3"/>
      <c r="BW25" s="3"/>
      <c r="BX25" s="3"/>
    </row>
    <row r="26" spans="1:76" ht="15">
      <c r="A26" s="64" t="s">
        <v>296</v>
      </c>
      <c r="B26" s="65"/>
      <c r="C26" s="65" t="s">
        <v>64</v>
      </c>
      <c r="D26" s="66">
        <v>162.4685770771244</v>
      </c>
      <c r="E26" s="68"/>
      <c r="F26" s="100" t="s">
        <v>1224</v>
      </c>
      <c r="G26" s="65"/>
      <c r="H26" s="69" t="s">
        <v>296</v>
      </c>
      <c r="I26" s="70"/>
      <c r="J26" s="70"/>
      <c r="K26" s="69" t="s">
        <v>1389</v>
      </c>
      <c r="L26" s="73">
        <v>1</v>
      </c>
      <c r="M26" s="74">
        <v>7780.248046875</v>
      </c>
      <c r="N26" s="74">
        <v>3917.25537109375</v>
      </c>
      <c r="O26" s="75"/>
      <c r="P26" s="76"/>
      <c r="Q26" s="76"/>
      <c r="R26" s="86"/>
      <c r="S26" s="48">
        <v>1</v>
      </c>
      <c r="T26" s="48">
        <v>0</v>
      </c>
      <c r="U26" s="49">
        <v>0</v>
      </c>
      <c r="V26" s="49">
        <v>1</v>
      </c>
      <c r="W26" s="49">
        <v>0</v>
      </c>
      <c r="X26" s="49">
        <v>0.999995</v>
      </c>
      <c r="Y26" s="49">
        <v>0</v>
      </c>
      <c r="Z26" s="49">
        <v>0</v>
      </c>
      <c r="AA26" s="71">
        <v>26</v>
      </c>
      <c r="AB26" s="71"/>
      <c r="AC26" s="72"/>
      <c r="AD26" s="78" t="s">
        <v>821</v>
      </c>
      <c r="AE26" s="78">
        <v>523</v>
      </c>
      <c r="AF26" s="78">
        <v>983</v>
      </c>
      <c r="AG26" s="78">
        <v>4535</v>
      </c>
      <c r="AH26" s="78">
        <v>403</v>
      </c>
      <c r="AI26" s="78"/>
      <c r="AJ26" s="78" t="s">
        <v>920</v>
      </c>
      <c r="AK26" s="78" t="s">
        <v>1000</v>
      </c>
      <c r="AL26" s="83" t="s">
        <v>1057</v>
      </c>
      <c r="AM26" s="78"/>
      <c r="AN26" s="80">
        <v>39927.58480324074</v>
      </c>
      <c r="AO26" s="83" t="s">
        <v>1128</v>
      </c>
      <c r="AP26" s="78" t="b">
        <v>0</v>
      </c>
      <c r="AQ26" s="78" t="b">
        <v>0</v>
      </c>
      <c r="AR26" s="78" t="b">
        <v>1</v>
      </c>
      <c r="AS26" s="78" t="s">
        <v>732</v>
      </c>
      <c r="AT26" s="78">
        <v>55</v>
      </c>
      <c r="AU26" s="83" t="s">
        <v>1202</v>
      </c>
      <c r="AV26" s="78" t="b">
        <v>0</v>
      </c>
      <c r="AW26" s="78" t="s">
        <v>1263</v>
      </c>
      <c r="AX26" s="83" t="s">
        <v>1287</v>
      </c>
      <c r="AY26" s="78" t="s">
        <v>65</v>
      </c>
      <c r="AZ26" s="78" t="str">
        <f>REPLACE(INDEX(GroupVertices[Group],MATCH(Vertices[[#This Row],[Vertex]],GroupVertices[Vertex],0)),1,1,"")</f>
        <v>21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223</v>
      </c>
      <c r="B27" s="65"/>
      <c r="C27" s="65" t="s">
        <v>64</v>
      </c>
      <c r="D27" s="66">
        <v>166.31883006624523</v>
      </c>
      <c r="E27" s="68"/>
      <c r="F27" s="100" t="s">
        <v>1225</v>
      </c>
      <c r="G27" s="65"/>
      <c r="H27" s="69" t="s">
        <v>223</v>
      </c>
      <c r="I27" s="70"/>
      <c r="J27" s="70"/>
      <c r="K27" s="69" t="s">
        <v>1390</v>
      </c>
      <c r="L27" s="73">
        <v>1</v>
      </c>
      <c r="M27" s="74">
        <v>1634.0146484375</v>
      </c>
      <c r="N27" s="74">
        <v>6658.15771484375</v>
      </c>
      <c r="O27" s="75"/>
      <c r="P27" s="76"/>
      <c r="Q27" s="76"/>
      <c r="R27" s="86"/>
      <c r="S27" s="48">
        <v>1</v>
      </c>
      <c r="T27" s="48">
        <v>1</v>
      </c>
      <c r="U27" s="49">
        <v>0</v>
      </c>
      <c r="V27" s="49">
        <v>0</v>
      </c>
      <c r="W27" s="49">
        <v>0</v>
      </c>
      <c r="X27" s="49">
        <v>0.999995</v>
      </c>
      <c r="Y27" s="49">
        <v>0</v>
      </c>
      <c r="Z27" s="49" t="s">
        <v>2268</v>
      </c>
      <c r="AA27" s="71">
        <v>27</v>
      </c>
      <c r="AB27" s="71"/>
      <c r="AC27" s="72"/>
      <c r="AD27" s="78" t="s">
        <v>822</v>
      </c>
      <c r="AE27" s="78">
        <v>4630</v>
      </c>
      <c r="AF27" s="78">
        <v>9052</v>
      </c>
      <c r="AG27" s="78">
        <v>30038</v>
      </c>
      <c r="AH27" s="78">
        <v>55</v>
      </c>
      <c r="AI27" s="78"/>
      <c r="AJ27" s="78" t="s">
        <v>921</v>
      </c>
      <c r="AK27" s="78" t="s">
        <v>1001</v>
      </c>
      <c r="AL27" s="83" t="s">
        <v>1058</v>
      </c>
      <c r="AM27" s="78"/>
      <c r="AN27" s="80">
        <v>40698.767488425925</v>
      </c>
      <c r="AO27" s="83" t="s">
        <v>1129</v>
      </c>
      <c r="AP27" s="78" t="b">
        <v>0</v>
      </c>
      <c r="AQ27" s="78" t="b">
        <v>0</v>
      </c>
      <c r="AR27" s="78" t="b">
        <v>0</v>
      </c>
      <c r="AS27" s="78" t="s">
        <v>735</v>
      </c>
      <c r="AT27" s="78">
        <v>75</v>
      </c>
      <c r="AU27" s="83" t="s">
        <v>1201</v>
      </c>
      <c r="AV27" s="78" t="b">
        <v>0</v>
      </c>
      <c r="AW27" s="78" t="s">
        <v>1263</v>
      </c>
      <c r="AX27" s="83" t="s">
        <v>1288</v>
      </c>
      <c r="AY27" s="78" t="s">
        <v>66</v>
      </c>
      <c r="AZ27" s="78" t="str">
        <f>REPLACE(INDEX(GroupVertices[Group],MATCH(Vertices[[#This Row],[Vertex]],GroupVertices[Vertex],0)),1,1,"")</f>
        <v>1</v>
      </c>
      <c r="BA27" s="48" t="s">
        <v>391</v>
      </c>
      <c r="BB27" s="48" t="s">
        <v>391</v>
      </c>
      <c r="BC27" s="48" t="s">
        <v>415</v>
      </c>
      <c r="BD27" s="48" t="s">
        <v>415</v>
      </c>
      <c r="BE27" s="48" t="s">
        <v>435</v>
      </c>
      <c r="BF27" s="48" t="s">
        <v>435</v>
      </c>
      <c r="BG27" s="120" t="s">
        <v>1972</v>
      </c>
      <c r="BH27" s="120" t="s">
        <v>1972</v>
      </c>
      <c r="BI27" s="120" t="s">
        <v>2030</v>
      </c>
      <c r="BJ27" s="120" t="s">
        <v>2030</v>
      </c>
      <c r="BK27" s="120">
        <v>0</v>
      </c>
      <c r="BL27" s="123">
        <v>0</v>
      </c>
      <c r="BM27" s="120">
        <v>0</v>
      </c>
      <c r="BN27" s="123">
        <v>0</v>
      </c>
      <c r="BO27" s="120">
        <v>0</v>
      </c>
      <c r="BP27" s="123">
        <v>0</v>
      </c>
      <c r="BQ27" s="120">
        <v>19</v>
      </c>
      <c r="BR27" s="123">
        <v>100</v>
      </c>
      <c r="BS27" s="120">
        <v>19</v>
      </c>
      <c r="BT27" s="2"/>
      <c r="BU27" s="3"/>
      <c r="BV27" s="3"/>
      <c r="BW27" s="3"/>
      <c r="BX27" s="3"/>
    </row>
    <row r="28" spans="1:76" ht="15">
      <c r="A28" s="64" t="s">
        <v>224</v>
      </c>
      <c r="B28" s="65"/>
      <c r="C28" s="65" t="s">
        <v>64</v>
      </c>
      <c r="D28" s="66">
        <v>162.25766967581177</v>
      </c>
      <c r="E28" s="68"/>
      <c r="F28" s="100" t="s">
        <v>515</v>
      </c>
      <c r="G28" s="65"/>
      <c r="H28" s="69" t="s">
        <v>224</v>
      </c>
      <c r="I28" s="70"/>
      <c r="J28" s="70"/>
      <c r="K28" s="69" t="s">
        <v>1391</v>
      </c>
      <c r="L28" s="73">
        <v>1</v>
      </c>
      <c r="M28" s="74">
        <v>2785.296630859375</v>
      </c>
      <c r="N28" s="74">
        <v>5462.98291015625</v>
      </c>
      <c r="O28" s="75"/>
      <c r="P28" s="76"/>
      <c r="Q28" s="76"/>
      <c r="R28" s="86"/>
      <c r="S28" s="48">
        <v>1</v>
      </c>
      <c r="T28" s="48">
        <v>1</v>
      </c>
      <c r="U28" s="49">
        <v>0</v>
      </c>
      <c r="V28" s="49">
        <v>0</v>
      </c>
      <c r="W28" s="49">
        <v>0</v>
      </c>
      <c r="X28" s="49">
        <v>0.999995</v>
      </c>
      <c r="Y28" s="49">
        <v>0</v>
      </c>
      <c r="Z28" s="49" t="s">
        <v>2268</v>
      </c>
      <c r="AA28" s="71">
        <v>28</v>
      </c>
      <c r="AB28" s="71"/>
      <c r="AC28" s="72"/>
      <c r="AD28" s="78" t="s">
        <v>823</v>
      </c>
      <c r="AE28" s="78">
        <v>1891</v>
      </c>
      <c r="AF28" s="78">
        <v>541</v>
      </c>
      <c r="AG28" s="78">
        <v>808</v>
      </c>
      <c r="AH28" s="78">
        <v>2435</v>
      </c>
      <c r="AI28" s="78"/>
      <c r="AJ28" s="78" t="s">
        <v>922</v>
      </c>
      <c r="AK28" s="78" t="s">
        <v>1002</v>
      </c>
      <c r="AL28" s="83" t="s">
        <v>1059</v>
      </c>
      <c r="AM28" s="78"/>
      <c r="AN28" s="80">
        <v>40444.863275462965</v>
      </c>
      <c r="AO28" s="83" t="s">
        <v>1130</v>
      </c>
      <c r="AP28" s="78" t="b">
        <v>0</v>
      </c>
      <c r="AQ28" s="78" t="b">
        <v>0</v>
      </c>
      <c r="AR28" s="78" t="b">
        <v>1</v>
      </c>
      <c r="AS28" s="78" t="s">
        <v>732</v>
      </c>
      <c r="AT28" s="78">
        <v>10</v>
      </c>
      <c r="AU28" s="83" t="s">
        <v>1203</v>
      </c>
      <c r="AV28" s="78" t="b">
        <v>0</v>
      </c>
      <c r="AW28" s="78" t="s">
        <v>1263</v>
      </c>
      <c r="AX28" s="83" t="s">
        <v>1289</v>
      </c>
      <c r="AY28" s="78" t="s">
        <v>66</v>
      </c>
      <c r="AZ28" s="78" t="str">
        <f>REPLACE(INDEX(GroupVertices[Group],MATCH(Vertices[[#This Row],[Vertex]],GroupVertices[Vertex],0)),1,1,"")</f>
        <v>1</v>
      </c>
      <c r="BA28" s="48"/>
      <c r="BB28" s="48"/>
      <c r="BC28" s="48"/>
      <c r="BD28" s="48"/>
      <c r="BE28" s="48" t="s">
        <v>436</v>
      </c>
      <c r="BF28" s="48" t="s">
        <v>436</v>
      </c>
      <c r="BG28" s="120" t="s">
        <v>1973</v>
      </c>
      <c r="BH28" s="120" t="s">
        <v>1973</v>
      </c>
      <c r="BI28" s="120" t="s">
        <v>2031</v>
      </c>
      <c r="BJ28" s="120" t="s">
        <v>2031</v>
      </c>
      <c r="BK28" s="120">
        <v>0</v>
      </c>
      <c r="BL28" s="123">
        <v>0</v>
      </c>
      <c r="BM28" s="120">
        <v>2</v>
      </c>
      <c r="BN28" s="123">
        <v>10</v>
      </c>
      <c r="BO28" s="120">
        <v>0</v>
      </c>
      <c r="BP28" s="123">
        <v>0</v>
      </c>
      <c r="BQ28" s="120">
        <v>18</v>
      </c>
      <c r="BR28" s="123">
        <v>90</v>
      </c>
      <c r="BS28" s="120">
        <v>20</v>
      </c>
      <c r="BT28" s="2"/>
      <c r="BU28" s="3"/>
      <c r="BV28" s="3"/>
      <c r="BW28" s="3"/>
      <c r="BX28" s="3"/>
    </row>
    <row r="29" spans="1:76" ht="15">
      <c r="A29" s="64" t="s">
        <v>225</v>
      </c>
      <c r="B29" s="65"/>
      <c r="C29" s="65" t="s">
        <v>64</v>
      </c>
      <c r="D29" s="66">
        <v>162.07539223847826</v>
      </c>
      <c r="E29" s="68"/>
      <c r="F29" s="100" t="s">
        <v>516</v>
      </c>
      <c r="G29" s="65"/>
      <c r="H29" s="69" t="s">
        <v>225</v>
      </c>
      <c r="I29" s="70"/>
      <c r="J29" s="70"/>
      <c r="K29" s="69" t="s">
        <v>1392</v>
      </c>
      <c r="L29" s="73">
        <v>1</v>
      </c>
      <c r="M29" s="74">
        <v>4574.6044921875</v>
      </c>
      <c r="N29" s="74">
        <v>3246.734130859375</v>
      </c>
      <c r="O29" s="75"/>
      <c r="P29" s="76"/>
      <c r="Q29" s="76"/>
      <c r="R29" s="86"/>
      <c r="S29" s="48">
        <v>0</v>
      </c>
      <c r="T29" s="48">
        <v>1</v>
      </c>
      <c r="U29" s="49">
        <v>0</v>
      </c>
      <c r="V29" s="49">
        <v>0.111111</v>
      </c>
      <c r="W29" s="49">
        <v>0</v>
      </c>
      <c r="X29" s="49">
        <v>0.585363</v>
      </c>
      <c r="Y29" s="49">
        <v>0</v>
      </c>
      <c r="Z29" s="49">
        <v>0</v>
      </c>
      <c r="AA29" s="71">
        <v>29</v>
      </c>
      <c r="AB29" s="71"/>
      <c r="AC29" s="72"/>
      <c r="AD29" s="78" t="s">
        <v>824</v>
      </c>
      <c r="AE29" s="78">
        <v>801</v>
      </c>
      <c r="AF29" s="78">
        <v>159</v>
      </c>
      <c r="AG29" s="78">
        <v>78</v>
      </c>
      <c r="AH29" s="78">
        <v>78</v>
      </c>
      <c r="AI29" s="78"/>
      <c r="AJ29" s="78" t="s">
        <v>923</v>
      </c>
      <c r="AK29" s="78" t="s">
        <v>1003</v>
      </c>
      <c r="AL29" s="83" t="s">
        <v>1060</v>
      </c>
      <c r="AM29" s="78"/>
      <c r="AN29" s="80">
        <v>43549.54152777778</v>
      </c>
      <c r="AO29" s="83" t="s">
        <v>1131</v>
      </c>
      <c r="AP29" s="78" t="b">
        <v>1</v>
      </c>
      <c r="AQ29" s="78" t="b">
        <v>0</v>
      </c>
      <c r="AR29" s="78" t="b">
        <v>0</v>
      </c>
      <c r="AS29" s="78" t="s">
        <v>732</v>
      </c>
      <c r="AT29" s="78">
        <v>2</v>
      </c>
      <c r="AU29" s="78"/>
      <c r="AV29" s="78" t="b">
        <v>0</v>
      </c>
      <c r="AW29" s="78" t="s">
        <v>1263</v>
      </c>
      <c r="AX29" s="83" t="s">
        <v>1290</v>
      </c>
      <c r="AY29" s="78" t="s">
        <v>66</v>
      </c>
      <c r="AZ29" s="78" t="str">
        <f>REPLACE(INDEX(GroupVertices[Group],MATCH(Vertices[[#This Row],[Vertex]],GroupVertices[Vertex],0)),1,1,"")</f>
        <v>6</v>
      </c>
      <c r="BA29" s="48"/>
      <c r="BB29" s="48"/>
      <c r="BC29" s="48"/>
      <c r="BD29" s="48"/>
      <c r="BE29" s="48" t="s">
        <v>437</v>
      </c>
      <c r="BF29" s="48" t="s">
        <v>437</v>
      </c>
      <c r="BG29" s="120" t="s">
        <v>1974</v>
      </c>
      <c r="BH29" s="120" t="s">
        <v>1974</v>
      </c>
      <c r="BI29" s="120" t="s">
        <v>2032</v>
      </c>
      <c r="BJ29" s="120" t="s">
        <v>2032</v>
      </c>
      <c r="BK29" s="120">
        <v>0</v>
      </c>
      <c r="BL29" s="123">
        <v>0</v>
      </c>
      <c r="BM29" s="120">
        <v>0</v>
      </c>
      <c r="BN29" s="123">
        <v>0</v>
      </c>
      <c r="BO29" s="120">
        <v>0</v>
      </c>
      <c r="BP29" s="123">
        <v>0</v>
      </c>
      <c r="BQ29" s="120">
        <v>24</v>
      </c>
      <c r="BR29" s="123">
        <v>100</v>
      </c>
      <c r="BS29" s="120">
        <v>24</v>
      </c>
      <c r="BT29" s="2"/>
      <c r="BU29" s="3"/>
      <c r="BV29" s="3"/>
      <c r="BW29" s="3"/>
      <c r="BX29" s="3"/>
    </row>
    <row r="30" spans="1:76" ht="15">
      <c r="A30" s="64" t="s">
        <v>232</v>
      </c>
      <c r="B30" s="65"/>
      <c r="C30" s="65" t="s">
        <v>64</v>
      </c>
      <c r="D30" s="66">
        <v>162.25623817761283</v>
      </c>
      <c r="E30" s="68"/>
      <c r="F30" s="100" t="s">
        <v>1226</v>
      </c>
      <c r="G30" s="65"/>
      <c r="H30" s="69" t="s">
        <v>232</v>
      </c>
      <c r="I30" s="70"/>
      <c r="J30" s="70"/>
      <c r="K30" s="69" t="s">
        <v>1393</v>
      </c>
      <c r="L30" s="73">
        <v>3509.0701754385964</v>
      </c>
      <c r="M30" s="74">
        <v>4106.82666015625</v>
      </c>
      <c r="N30" s="74">
        <v>4423.044921875</v>
      </c>
      <c r="O30" s="75"/>
      <c r="P30" s="76"/>
      <c r="Q30" s="76"/>
      <c r="R30" s="86"/>
      <c r="S30" s="48">
        <v>6</v>
      </c>
      <c r="T30" s="48">
        <v>1</v>
      </c>
      <c r="U30" s="49">
        <v>20</v>
      </c>
      <c r="V30" s="49">
        <v>0.2</v>
      </c>
      <c r="W30" s="49">
        <v>0</v>
      </c>
      <c r="X30" s="49">
        <v>3.073154</v>
      </c>
      <c r="Y30" s="49">
        <v>0</v>
      </c>
      <c r="Z30" s="49">
        <v>0</v>
      </c>
      <c r="AA30" s="71">
        <v>30</v>
      </c>
      <c r="AB30" s="71"/>
      <c r="AC30" s="72"/>
      <c r="AD30" s="78" t="s">
        <v>825</v>
      </c>
      <c r="AE30" s="78">
        <v>287</v>
      </c>
      <c r="AF30" s="78">
        <v>538</v>
      </c>
      <c r="AG30" s="78">
        <v>1777</v>
      </c>
      <c r="AH30" s="78">
        <v>1171</v>
      </c>
      <c r="AI30" s="78"/>
      <c r="AJ30" s="78" t="s">
        <v>924</v>
      </c>
      <c r="AK30" s="78" t="s">
        <v>1004</v>
      </c>
      <c r="AL30" s="83" t="s">
        <v>1061</v>
      </c>
      <c r="AM30" s="78"/>
      <c r="AN30" s="80">
        <v>40856.686886574076</v>
      </c>
      <c r="AO30" s="83" t="s">
        <v>1132</v>
      </c>
      <c r="AP30" s="78" t="b">
        <v>1</v>
      </c>
      <c r="AQ30" s="78" t="b">
        <v>0</v>
      </c>
      <c r="AR30" s="78" t="b">
        <v>1</v>
      </c>
      <c r="AS30" s="78" t="s">
        <v>732</v>
      </c>
      <c r="AT30" s="78">
        <v>55</v>
      </c>
      <c r="AU30" s="83" t="s">
        <v>1197</v>
      </c>
      <c r="AV30" s="78" t="b">
        <v>0</v>
      </c>
      <c r="AW30" s="78" t="s">
        <v>1263</v>
      </c>
      <c r="AX30" s="83" t="s">
        <v>1291</v>
      </c>
      <c r="AY30" s="78" t="s">
        <v>66</v>
      </c>
      <c r="AZ30" s="78" t="str">
        <f>REPLACE(INDEX(GroupVertices[Group],MATCH(Vertices[[#This Row],[Vertex]],GroupVertices[Vertex],0)),1,1,"")</f>
        <v>6</v>
      </c>
      <c r="BA30" s="48"/>
      <c r="BB30" s="48"/>
      <c r="BC30" s="48"/>
      <c r="BD30" s="48"/>
      <c r="BE30" s="48" t="s">
        <v>439</v>
      </c>
      <c r="BF30" s="48" t="s">
        <v>439</v>
      </c>
      <c r="BG30" s="120" t="s">
        <v>1753</v>
      </c>
      <c r="BH30" s="120" t="s">
        <v>1753</v>
      </c>
      <c r="BI30" s="120" t="s">
        <v>1861</v>
      </c>
      <c r="BJ30" s="120" t="s">
        <v>1861</v>
      </c>
      <c r="BK30" s="120">
        <v>0</v>
      </c>
      <c r="BL30" s="123">
        <v>0</v>
      </c>
      <c r="BM30" s="120">
        <v>0</v>
      </c>
      <c r="BN30" s="123">
        <v>0</v>
      </c>
      <c r="BO30" s="120">
        <v>0</v>
      </c>
      <c r="BP30" s="123">
        <v>0</v>
      </c>
      <c r="BQ30" s="120">
        <v>25</v>
      </c>
      <c r="BR30" s="123">
        <v>100</v>
      </c>
      <c r="BS30" s="120">
        <v>25</v>
      </c>
      <c r="BT30" s="2"/>
      <c r="BU30" s="3"/>
      <c r="BV30" s="3"/>
      <c r="BW30" s="3"/>
      <c r="BX30" s="3"/>
    </row>
    <row r="31" spans="1:76" ht="15">
      <c r="A31" s="64" t="s">
        <v>226</v>
      </c>
      <c r="B31" s="65"/>
      <c r="C31" s="65" t="s">
        <v>64</v>
      </c>
      <c r="D31" s="66">
        <v>171.0761757474368</v>
      </c>
      <c r="E31" s="68"/>
      <c r="F31" s="100" t="s">
        <v>517</v>
      </c>
      <c r="G31" s="65"/>
      <c r="H31" s="69" t="s">
        <v>226</v>
      </c>
      <c r="I31" s="70"/>
      <c r="J31" s="70"/>
      <c r="K31" s="69" t="s">
        <v>1394</v>
      </c>
      <c r="L31" s="73">
        <v>1</v>
      </c>
      <c r="M31" s="74">
        <v>3506.5048828125</v>
      </c>
      <c r="N31" s="74">
        <v>3391.366455078125</v>
      </c>
      <c r="O31" s="75"/>
      <c r="P31" s="76"/>
      <c r="Q31" s="76"/>
      <c r="R31" s="86"/>
      <c r="S31" s="48">
        <v>0</v>
      </c>
      <c r="T31" s="48">
        <v>1</v>
      </c>
      <c r="U31" s="49">
        <v>0</v>
      </c>
      <c r="V31" s="49">
        <v>0.111111</v>
      </c>
      <c r="W31" s="49">
        <v>0</v>
      </c>
      <c r="X31" s="49">
        <v>0.585363</v>
      </c>
      <c r="Y31" s="49">
        <v>0</v>
      </c>
      <c r="Z31" s="49">
        <v>0</v>
      </c>
      <c r="AA31" s="71">
        <v>31</v>
      </c>
      <c r="AB31" s="71"/>
      <c r="AC31" s="72"/>
      <c r="AD31" s="78" t="s">
        <v>826</v>
      </c>
      <c r="AE31" s="78">
        <v>12668</v>
      </c>
      <c r="AF31" s="78">
        <v>19022</v>
      </c>
      <c r="AG31" s="78">
        <v>31840</v>
      </c>
      <c r="AH31" s="78">
        <v>5512</v>
      </c>
      <c r="AI31" s="78"/>
      <c r="AJ31" s="78" t="s">
        <v>925</v>
      </c>
      <c r="AK31" s="78" t="s">
        <v>1005</v>
      </c>
      <c r="AL31" s="83" t="s">
        <v>1062</v>
      </c>
      <c r="AM31" s="78"/>
      <c r="AN31" s="80">
        <v>39564.66310185185</v>
      </c>
      <c r="AO31" s="83" t="s">
        <v>1133</v>
      </c>
      <c r="AP31" s="78" t="b">
        <v>0</v>
      </c>
      <c r="AQ31" s="78" t="b">
        <v>0</v>
      </c>
      <c r="AR31" s="78" t="b">
        <v>1</v>
      </c>
      <c r="AS31" s="78" t="s">
        <v>732</v>
      </c>
      <c r="AT31" s="78">
        <v>1170</v>
      </c>
      <c r="AU31" s="83" t="s">
        <v>1198</v>
      </c>
      <c r="AV31" s="78" t="b">
        <v>1</v>
      </c>
      <c r="AW31" s="78" t="s">
        <v>1263</v>
      </c>
      <c r="AX31" s="83" t="s">
        <v>1292</v>
      </c>
      <c r="AY31" s="78" t="s">
        <v>66</v>
      </c>
      <c r="AZ31" s="78" t="str">
        <f>REPLACE(INDEX(GroupVertices[Group],MATCH(Vertices[[#This Row],[Vertex]],GroupVertices[Vertex],0)),1,1,"")</f>
        <v>6</v>
      </c>
      <c r="BA31" s="48"/>
      <c r="BB31" s="48"/>
      <c r="BC31" s="48"/>
      <c r="BD31" s="48"/>
      <c r="BE31" s="48" t="s">
        <v>437</v>
      </c>
      <c r="BF31" s="48" t="s">
        <v>437</v>
      </c>
      <c r="BG31" s="120" t="s">
        <v>1974</v>
      </c>
      <c r="BH31" s="120" t="s">
        <v>1974</v>
      </c>
      <c r="BI31" s="120" t="s">
        <v>2032</v>
      </c>
      <c r="BJ31" s="120" t="s">
        <v>2032</v>
      </c>
      <c r="BK31" s="120">
        <v>0</v>
      </c>
      <c r="BL31" s="123">
        <v>0</v>
      </c>
      <c r="BM31" s="120">
        <v>0</v>
      </c>
      <c r="BN31" s="123">
        <v>0</v>
      </c>
      <c r="BO31" s="120">
        <v>0</v>
      </c>
      <c r="BP31" s="123">
        <v>0</v>
      </c>
      <c r="BQ31" s="120">
        <v>24</v>
      </c>
      <c r="BR31" s="123">
        <v>100</v>
      </c>
      <c r="BS31" s="120">
        <v>24</v>
      </c>
      <c r="BT31" s="2"/>
      <c r="BU31" s="3"/>
      <c r="BV31" s="3"/>
      <c r="BW31" s="3"/>
      <c r="BX31" s="3"/>
    </row>
    <row r="32" spans="1:76" ht="15">
      <c r="A32" s="64" t="s">
        <v>227</v>
      </c>
      <c r="B32" s="65"/>
      <c r="C32" s="65" t="s">
        <v>64</v>
      </c>
      <c r="D32" s="66">
        <v>163.86333348897222</v>
      </c>
      <c r="E32" s="68"/>
      <c r="F32" s="100" t="s">
        <v>518</v>
      </c>
      <c r="G32" s="65"/>
      <c r="H32" s="69" t="s">
        <v>227</v>
      </c>
      <c r="I32" s="70"/>
      <c r="J32" s="70"/>
      <c r="K32" s="69" t="s">
        <v>1395</v>
      </c>
      <c r="L32" s="73">
        <v>1</v>
      </c>
      <c r="M32" s="74">
        <v>4996.25146484375</v>
      </c>
      <c r="N32" s="74">
        <v>4727.72216796875</v>
      </c>
      <c r="O32" s="75"/>
      <c r="P32" s="76"/>
      <c r="Q32" s="76"/>
      <c r="R32" s="86"/>
      <c r="S32" s="48">
        <v>0</v>
      </c>
      <c r="T32" s="48">
        <v>1</v>
      </c>
      <c r="U32" s="49">
        <v>0</v>
      </c>
      <c r="V32" s="49">
        <v>0.111111</v>
      </c>
      <c r="W32" s="49">
        <v>0</v>
      </c>
      <c r="X32" s="49">
        <v>0.585363</v>
      </c>
      <c r="Y32" s="49">
        <v>0</v>
      </c>
      <c r="Z32" s="49">
        <v>0</v>
      </c>
      <c r="AA32" s="71">
        <v>32</v>
      </c>
      <c r="AB32" s="71"/>
      <c r="AC32" s="72"/>
      <c r="AD32" s="78" t="s">
        <v>827</v>
      </c>
      <c r="AE32" s="78">
        <v>997</v>
      </c>
      <c r="AF32" s="78">
        <v>3906</v>
      </c>
      <c r="AG32" s="78">
        <v>35523</v>
      </c>
      <c r="AH32" s="78">
        <v>3641</v>
      </c>
      <c r="AI32" s="78"/>
      <c r="AJ32" s="78" t="s">
        <v>926</v>
      </c>
      <c r="AK32" s="78" t="s">
        <v>1006</v>
      </c>
      <c r="AL32" s="83" t="s">
        <v>1063</v>
      </c>
      <c r="AM32" s="78"/>
      <c r="AN32" s="80">
        <v>39789.782372685186</v>
      </c>
      <c r="AO32" s="83" t="s">
        <v>1134</v>
      </c>
      <c r="AP32" s="78" t="b">
        <v>0</v>
      </c>
      <c r="AQ32" s="78" t="b">
        <v>0</v>
      </c>
      <c r="AR32" s="78" t="b">
        <v>1</v>
      </c>
      <c r="AS32" s="78" t="s">
        <v>1191</v>
      </c>
      <c r="AT32" s="78">
        <v>325</v>
      </c>
      <c r="AU32" s="83" t="s">
        <v>1197</v>
      </c>
      <c r="AV32" s="78" t="b">
        <v>0</v>
      </c>
      <c r="AW32" s="78" t="s">
        <v>1263</v>
      </c>
      <c r="AX32" s="83" t="s">
        <v>1293</v>
      </c>
      <c r="AY32" s="78" t="s">
        <v>66</v>
      </c>
      <c r="AZ32" s="78" t="str">
        <f>REPLACE(INDEX(GroupVertices[Group],MATCH(Vertices[[#This Row],[Vertex]],GroupVertices[Vertex],0)),1,1,"")</f>
        <v>6</v>
      </c>
      <c r="BA32" s="48"/>
      <c r="BB32" s="48"/>
      <c r="BC32" s="48"/>
      <c r="BD32" s="48"/>
      <c r="BE32" s="48" t="s">
        <v>437</v>
      </c>
      <c r="BF32" s="48" t="s">
        <v>437</v>
      </c>
      <c r="BG32" s="120" t="s">
        <v>1974</v>
      </c>
      <c r="BH32" s="120" t="s">
        <v>1974</v>
      </c>
      <c r="BI32" s="120" t="s">
        <v>2032</v>
      </c>
      <c r="BJ32" s="120" t="s">
        <v>2032</v>
      </c>
      <c r="BK32" s="120">
        <v>0</v>
      </c>
      <c r="BL32" s="123">
        <v>0</v>
      </c>
      <c r="BM32" s="120">
        <v>0</v>
      </c>
      <c r="BN32" s="123">
        <v>0</v>
      </c>
      <c r="BO32" s="120">
        <v>0</v>
      </c>
      <c r="BP32" s="123">
        <v>0</v>
      </c>
      <c r="BQ32" s="120">
        <v>24</v>
      </c>
      <c r="BR32" s="123">
        <v>100</v>
      </c>
      <c r="BS32" s="120">
        <v>24</v>
      </c>
      <c r="BT32" s="2"/>
      <c r="BU32" s="3"/>
      <c r="BV32" s="3"/>
      <c r="BW32" s="3"/>
      <c r="BX32" s="3"/>
    </row>
    <row r="33" spans="1:76" ht="15">
      <c r="A33" s="64" t="s">
        <v>228</v>
      </c>
      <c r="B33" s="65"/>
      <c r="C33" s="65" t="s">
        <v>64</v>
      </c>
      <c r="D33" s="66">
        <v>162.16414512681342</v>
      </c>
      <c r="E33" s="68"/>
      <c r="F33" s="100" t="s">
        <v>519</v>
      </c>
      <c r="G33" s="65"/>
      <c r="H33" s="69" t="s">
        <v>228</v>
      </c>
      <c r="I33" s="70"/>
      <c r="J33" s="70"/>
      <c r="K33" s="69" t="s">
        <v>1396</v>
      </c>
      <c r="L33" s="73">
        <v>1</v>
      </c>
      <c r="M33" s="74">
        <v>4188.74365234375</v>
      </c>
      <c r="N33" s="74">
        <v>5787.65625</v>
      </c>
      <c r="O33" s="75"/>
      <c r="P33" s="76"/>
      <c r="Q33" s="76"/>
      <c r="R33" s="86"/>
      <c r="S33" s="48">
        <v>0</v>
      </c>
      <c r="T33" s="48">
        <v>1</v>
      </c>
      <c r="U33" s="49">
        <v>0</v>
      </c>
      <c r="V33" s="49">
        <v>0.111111</v>
      </c>
      <c r="W33" s="49">
        <v>0</v>
      </c>
      <c r="X33" s="49">
        <v>0.585363</v>
      </c>
      <c r="Y33" s="49">
        <v>0</v>
      </c>
      <c r="Z33" s="49">
        <v>0</v>
      </c>
      <c r="AA33" s="71">
        <v>33</v>
      </c>
      <c r="AB33" s="71"/>
      <c r="AC33" s="72"/>
      <c r="AD33" s="78" t="s">
        <v>828</v>
      </c>
      <c r="AE33" s="78">
        <v>611</v>
      </c>
      <c r="AF33" s="78">
        <v>345</v>
      </c>
      <c r="AG33" s="78">
        <v>1171</v>
      </c>
      <c r="AH33" s="78">
        <v>1815</v>
      </c>
      <c r="AI33" s="78"/>
      <c r="AJ33" s="78" t="s">
        <v>927</v>
      </c>
      <c r="AK33" s="78" t="s">
        <v>1004</v>
      </c>
      <c r="AL33" s="83" t="s">
        <v>1064</v>
      </c>
      <c r="AM33" s="78"/>
      <c r="AN33" s="80">
        <v>40653.67625</v>
      </c>
      <c r="AO33" s="83" t="s">
        <v>1135</v>
      </c>
      <c r="AP33" s="78" t="b">
        <v>0</v>
      </c>
      <c r="AQ33" s="78" t="b">
        <v>0</v>
      </c>
      <c r="AR33" s="78" t="b">
        <v>1</v>
      </c>
      <c r="AS33" s="78" t="s">
        <v>732</v>
      </c>
      <c r="AT33" s="78">
        <v>34</v>
      </c>
      <c r="AU33" s="83" t="s">
        <v>1197</v>
      </c>
      <c r="AV33" s="78" t="b">
        <v>0</v>
      </c>
      <c r="AW33" s="78" t="s">
        <v>1263</v>
      </c>
      <c r="AX33" s="83" t="s">
        <v>1294</v>
      </c>
      <c r="AY33" s="78" t="s">
        <v>66</v>
      </c>
      <c r="AZ33" s="78" t="str">
        <f>REPLACE(INDEX(GroupVertices[Group],MATCH(Vertices[[#This Row],[Vertex]],GroupVertices[Vertex],0)),1,1,"")</f>
        <v>6</v>
      </c>
      <c r="BA33" s="48"/>
      <c r="BB33" s="48"/>
      <c r="BC33" s="48"/>
      <c r="BD33" s="48"/>
      <c r="BE33" s="48" t="s">
        <v>437</v>
      </c>
      <c r="BF33" s="48" t="s">
        <v>437</v>
      </c>
      <c r="BG33" s="120" t="s">
        <v>1974</v>
      </c>
      <c r="BH33" s="120" t="s">
        <v>1974</v>
      </c>
      <c r="BI33" s="120" t="s">
        <v>2032</v>
      </c>
      <c r="BJ33" s="120" t="s">
        <v>2032</v>
      </c>
      <c r="BK33" s="120">
        <v>0</v>
      </c>
      <c r="BL33" s="123">
        <v>0</v>
      </c>
      <c r="BM33" s="120">
        <v>0</v>
      </c>
      <c r="BN33" s="123">
        <v>0</v>
      </c>
      <c r="BO33" s="120">
        <v>0</v>
      </c>
      <c r="BP33" s="123">
        <v>0</v>
      </c>
      <c r="BQ33" s="120">
        <v>24</v>
      </c>
      <c r="BR33" s="123">
        <v>100</v>
      </c>
      <c r="BS33" s="120">
        <v>24</v>
      </c>
      <c r="BT33" s="2"/>
      <c r="BU33" s="3"/>
      <c r="BV33" s="3"/>
      <c r="BW33" s="3"/>
      <c r="BX33" s="3"/>
    </row>
    <row r="34" spans="1:76" ht="15">
      <c r="A34" s="64" t="s">
        <v>229</v>
      </c>
      <c r="B34" s="65"/>
      <c r="C34" s="65" t="s">
        <v>64</v>
      </c>
      <c r="D34" s="66">
        <v>165.5410493781467</v>
      </c>
      <c r="E34" s="68"/>
      <c r="F34" s="100" t="s">
        <v>520</v>
      </c>
      <c r="G34" s="65"/>
      <c r="H34" s="69" t="s">
        <v>229</v>
      </c>
      <c r="I34" s="70"/>
      <c r="J34" s="70"/>
      <c r="K34" s="69" t="s">
        <v>1397</v>
      </c>
      <c r="L34" s="73">
        <v>1</v>
      </c>
      <c r="M34" s="74">
        <v>9475.9853515625</v>
      </c>
      <c r="N34" s="74">
        <v>5187.71630859375</v>
      </c>
      <c r="O34" s="75"/>
      <c r="P34" s="76"/>
      <c r="Q34" s="76"/>
      <c r="R34" s="86"/>
      <c r="S34" s="48">
        <v>0</v>
      </c>
      <c r="T34" s="48">
        <v>1</v>
      </c>
      <c r="U34" s="49">
        <v>0</v>
      </c>
      <c r="V34" s="49">
        <v>1</v>
      </c>
      <c r="W34" s="49">
        <v>0</v>
      </c>
      <c r="X34" s="49">
        <v>0.999995</v>
      </c>
      <c r="Y34" s="49">
        <v>0</v>
      </c>
      <c r="Z34" s="49">
        <v>0</v>
      </c>
      <c r="AA34" s="71">
        <v>34</v>
      </c>
      <c r="AB34" s="71"/>
      <c r="AC34" s="72"/>
      <c r="AD34" s="78" t="s">
        <v>829</v>
      </c>
      <c r="AE34" s="78">
        <v>2753</v>
      </c>
      <c r="AF34" s="78">
        <v>7422</v>
      </c>
      <c r="AG34" s="78">
        <v>21258</v>
      </c>
      <c r="AH34" s="78">
        <v>24867</v>
      </c>
      <c r="AI34" s="78"/>
      <c r="AJ34" s="78" t="s">
        <v>928</v>
      </c>
      <c r="AK34" s="78" t="s">
        <v>1007</v>
      </c>
      <c r="AL34" s="83" t="s">
        <v>1065</v>
      </c>
      <c r="AM34" s="78"/>
      <c r="AN34" s="80">
        <v>40139.48207175926</v>
      </c>
      <c r="AO34" s="83" t="s">
        <v>1136</v>
      </c>
      <c r="AP34" s="78" t="b">
        <v>0</v>
      </c>
      <c r="AQ34" s="78" t="b">
        <v>0</v>
      </c>
      <c r="AR34" s="78" t="b">
        <v>0</v>
      </c>
      <c r="AS34" s="78" t="s">
        <v>732</v>
      </c>
      <c r="AT34" s="78">
        <v>483</v>
      </c>
      <c r="AU34" s="83" t="s">
        <v>1198</v>
      </c>
      <c r="AV34" s="78" t="b">
        <v>0</v>
      </c>
      <c r="AW34" s="78" t="s">
        <v>1263</v>
      </c>
      <c r="AX34" s="83" t="s">
        <v>1295</v>
      </c>
      <c r="AY34" s="78" t="s">
        <v>66</v>
      </c>
      <c r="AZ34" s="78" t="str">
        <f>REPLACE(INDEX(GroupVertices[Group],MATCH(Vertices[[#This Row],[Vertex]],GroupVertices[Vertex],0)),1,1,"")</f>
        <v>20</v>
      </c>
      <c r="BA34" s="48"/>
      <c r="BB34" s="48"/>
      <c r="BC34" s="48"/>
      <c r="BD34" s="48"/>
      <c r="BE34" s="48" t="s">
        <v>426</v>
      </c>
      <c r="BF34" s="48" t="s">
        <v>426</v>
      </c>
      <c r="BG34" s="120" t="s">
        <v>1975</v>
      </c>
      <c r="BH34" s="120" t="s">
        <v>1975</v>
      </c>
      <c r="BI34" s="120" t="s">
        <v>2033</v>
      </c>
      <c r="BJ34" s="120" t="s">
        <v>2033</v>
      </c>
      <c r="BK34" s="120">
        <v>1</v>
      </c>
      <c r="BL34" s="123">
        <v>4.761904761904762</v>
      </c>
      <c r="BM34" s="120">
        <v>2</v>
      </c>
      <c r="BN34" s="123">
        <v>9.523809523809524</v>
      </c>
      <c r="BO34" s="120">
        <v>0</v>
      </c>
      <c r="BP34" s="123">
        <v>0</v>
      </c>
      <c r="BQ34" s="120">
        <v>18</v>
      </c>
      <c r="BR34" s="123">
        <v>85.71428571428571</v>
      </c>
      <c r="BS34" s="120">
        <v>21</v>
      </c>
      <c r="BT34" s="2"/>
      <c r="BU34" s="3"/>
      <c r="BV34" s="3"/>
      <c r="BW34" s="3"/>
      <c r="BX34" s="3"/>
    </row>
    <row r="35" spans="1:76" ht="15">
      <c r="A35" s="64" t="s">
        <v>297</v>
      </c>
      <c r="B35" s="65"/>
      <c r="C35" s="65" t="s">
        <v>64</v>
      </c>
      <c r="D35" s="66">
        <v>162.01622364625482</v>
      </c>
      <c r="E35" s="68"/>
      <c r="F35" s="100" t="s">
        <v>1227</v>
      </c>
      <c r="G35" s="65"/>
      <c r="H35" s="69" t="s">
        <v>297</v>
      </c>
      <c r="I35" s="70"/>
      <c r="J35" s="70"/>
      <c r="K35" s="69" t="s">
        <v>1398</v>
      </c>
      <c r="L35" s="73">
        <v>1</v>
      </c>
      <c r="M35" s="74">
        <v>9475.9853515625</v>
      </c>
      <c r="N35" s="74">
        <v>6105.27197265625</v>
      </c>
      <c r="O35" s="75"/>
      <c r="P35" s="76"/>
      <c r="Q35" s="76"/>
      <c r="R35" s="86"/>
      <c r="S35" s="48">
        <v>1</v>
      </c>
      <c r="T35" s="48">
        <v>0</v>
      </c>
      <c r="U35" s="49">
        <v>0</v>
      </c>
      <c r="V35" s="49">
        <v>1</v>
      </c>
      <c r="W35" s="49">
        <v>0</v>
      </c>
      <c r="X35" s="49">
        <v>0.999995</v>
      </c>
      <c r="Y35" s="49">
        <v>0</v>
      </c>
      <c r="Z35" s="49">
        <v>0</v>
      </c>
      <c r="AA35" s="71">
        <v>35</v>
      </c>
      <c r="AB35" s="71"/>
      <c r="AC35" s="72"/>
      <c r="AD35" s="78" t="s">
        <v>830</v>
      </c>
      <c r="AE35" s="78">
        <v>203</v>
      </c>
      <c r="AF35" s="78">
        <v>35</v>
      </c>
      <c r="AG35" s="78">
        <v>7</v>
      </c>
      <c r="AH35" s="78">
        <v>8</v>
      </c>
      <c r="AI35" s="78">
        <v>10800</v>
      </c>
      <c r="AJ35" s="78" t="s">
        <v>929</v>
      </c>
      <c r="AK35" s="78" t="s">
        <v>1008</v>
      </c>
      <c r="AL35" s="78"/>
      <c r="AM35" s="78" t="s">
        <v>1107</v>
      </c>
      <c r="AN35" s="80">
        <v>41729.21260416666</v>
      </c>
      <c r="AO35" s="83" t="s">
        <v>1137</v>
      </c>
      <c r="AP35" s="78" t="b">
        <v>0</v>
      </c>
      <c r="AQ35" s="78" t="b">
        <v>0</v>
      </c>
      <c r="AR35" s="78" t="b">
        <v>0</v>
      </c>
      <c r="AS35" s="78" t="s">
        <v>732</v>
      </c>
      <c r="AT35" s="78">
        <v>0</v>
      </c>
      <c r="AU35" s="83" t="s">
        <v>1197</v>
      </c>
      <c r="AV35" s="78" t="b">
        <v>0</v>
      </c>
      <c r="AW35" s="78" t="s">
        <v>1263</v>
      </c>
      <c r="AX35" s="83" t="s">
        <v>1296</v>
      </c>
      <c r="AY35" s="78" t="s">
        <v>65</v>
      </c>
      <c r="AZ35" s="78" t="str">
        <f>REPLACE(INDEX(GroupVertices[Group],MATCH(Vertices[[#This Row],[Vertex]],GroupVertices[Vertex],0)),1,1,"")</f>
        <v>20</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230</v>
      </c>
      <c r="B36" s="65"/>
      <c r="C36" s="65" t="s">
        <v>64</v>
      </c>
      <c r="D36" s="66">
        <v>193.8627640783919</v>
      </c>
      <c r="E36" s="68"/>
      <c r="F36" s="100" t="s">
        <v>521</v>
      </c>
      <c r="G36" s="65"/>
      <c r="H36" s="69" t="s">
        <v>230</v>
      </c>
      <c r="I36" s="70"/>
      <c r="J36" s="70"/>
      <c r="K36" s="69" t="s">
        <v>1399</v>
      </c>
      <c r="L36" s="73">
        <v>1</v>
      </c>
      <c r="M36" s="74">
        <v>6107.25146484375</v>
      </c>
      <c r="N36" s="74">
        <v>3534.940673828125</v>
      </c>
      <c r="O36" s="75"/>
      <c r="P36" s="76"/>
      <c r="Q36" s="76"/>
      <c r="R36" s="86"/>
      <c r="S36" s="48">
        <v>1</v>
      </c>
      <c r="T36" s="48">
        <v>1</v>
      </c>
      <c r="U36" s="49">
        <v>0</v>
      </c>
      <c r="V36" s="49">
        <v>0.5</v>
      </c>
      <c r="W36" s="49">
        <v>0</v>
      </c>
      <c r="X36" s="49">
        <v>0.999995</v>
      </c>
      <c r="Y36" s="49">
        <v>0.5</v>
      </c>
      <c r="Z36" s="49">
        <v>0</v>
      </c>
      <c r="AA36" s="71">
        <v>36</v>
      </c>
      <c r="AB36" s="71"/>
      <c r="AC36" s="72"/>
      <c r="AD36" s="78" t="s">
        <v>831</v>
      </c>
      <c r="AE36" s="78">
        <v>453</v>
      </c>
      <c r="AF36" s="78">
        <v>66776</v>
      </c>
      <c r="AG36" s="78">
        <v>7356</v>
      </c>
      <c r="AH36" s="78">
        <v>1612</v>
      </c>
      <c r="AI36" s="78"/>
      <c r="AJ36" s="78" t="s">
        <v>930</v>
      </c>
      <c r="AK36" s="78" t="s">
        <v>1009</v>
      </c>
      <c r="AL36" s="78"/>
      <c r="AM36" s="78"/>
      <c r="AN36" s="80">
        <v>39926.888402777775</v>
      </c>
      <c r="AO36" s="83" t="s">
        <v>1138</v>
      </c>
      <c r="AP36" s="78" t="b">
        <v>0</v>
      </c>
      <c r="AQ36" s="78" t="b">
        <v>0</v>
      </c>
      <c r="AR36" s="78" t="b">
        <v>1</v>
      </c>
      <c r="AS36" s="78" t="s">
        <v>732</v>
      </c>
      <c r="AT36" s="78">
        <v>1365</v>
      </c>
      <c r="AU36" s="83" t="s">
        <v>1197</v>
      </c>
      <c r="AV36" s="78" t="b">
        <v>1</v>
      </c>
      <c r="AW36" s="78" t="s">
        <v>1263</v>
      </c>
      <c r="AX36" s="83" t="s">
        <v>1297</v>
      </c>
      <c r="AY36" s="78" t="s">
        <v>66</v>
      </c>
      <c r="AZ36" s="78" t="str">
        <f>REPLACE(INDEX(GroupVertices[Group],MATCH(Vertices[[#This Row],[Vertex]],GroupVertices[Vertex],0)),1,1,"")</f>
        <v>12</v>
      </c>
      <c r="BA36" s="48" t="s">
        <v>392</v>
      </c>
      <c r="BB36" s="48" t="s">
        <v>392</v>
      </c>
      <c r="BC36" s="48" t="s">
        <v>416</v>
      </c>
      <c r="BD36" s="48" t="s">
        <v>416</v>
      </c>
      <c r="BE36" s="48" t="s">
        <v>438</v>
      </c>
      <c r="BF36" s="48" t="s">
        <v>438</v>
      </c>
      <c r="BG36" s="120" t="s">
        <v>1759</v>
      </c>
      <c r="BH36" s="120" t="s">
        <v>1759</v>
      </c>
      <c r="BI36" s="120" t="s">
        <v>1867</v>
      </c>
      <c r="BJ36" s="120" t="s">
        <v>1867</v>
      </c>
      <c r="BK36" s="120">
        <v>1</v>
      </c>
      <c r="BL36" s="123">
        <v>3.5714285714285716</v>
      </c>
      <c r="BM36" s="120">
        <v>1</v>
      </c>
      <c r="BN36" s="123">
        <v>3.5714285714285716</v>
      </c>
      <c r="BO36" s="120">
        <v>0</v>
      </c>
      <c r="BP36" s="123">
        <v>0</v>
      </c>
      <c r="BQ36" s="120">
        <v>26</v>
      </c>
      <c r="BR36" s="123">
        <v>92.85714285714286</v>
      </c>
      <c r="BS36" s="120">
        <v>28</v>
      </c>
      <c r="BT36" s="2"/>
      <c r="BU36" s="3"/>
      <c r="BV36" s="3"/>
      <c r="BW36" s="3"/>
      <c r="BX36" s="3"/>
    </row>
    <row r="37" spans="1:76" ht="15">
      <c r="A37" s="64" t="s">
        <v>298</v>
      </c>
      <c r="B37" s="65"/>
      <c r="C37" s="65" t="s">
        <v>64</v>
      </c>
      <c r="D37" s="66">
        <v>162.08398122767198</v>
      </c>
      <c r="E37" s="68"/>
      <c r="F37" s="100" t="s">
        <v>1228</v>
      </c>
      <c r="G37" s="65"/>
      <c r="H37" s="69" t="s">
        <v>298</v>
      </c>
      <c r="I37" s="70"/>
      <c r="J37" s="70"/>
      <c r="K37" s="69" t="s">
        <v>1400</v>
      </c>
      <c r="L37" s="73">
        <v>1</v>
      </c>
      <c r="M37" s="74">
        <v>5496.5263671875</v>
      </c>
      <c r="N37" s="74">
        <v>3534.940673828125</v>
      </c>
      <c r="O37" s="75"/>
      <c r="P37" s="76"/>
      <c r="Q37" s="76"/>
      <c r="R37" s="86"/>
      <c r="S37" s="48">
        <v>2</v>
      </c>
      <c r="T37" s="48">
        <v>0</v>
      </c>
      <c r="U37" s="49">
        <v>0</v>
      </c>
      <c r="V37" s="49">
        <v>0.5</v>
      </c>
      <c r="W37" s="49">
        <v>0</v>
      </c>
      <c r="X37" s="49">
        <v>0.999995</v>
      </c>
      <c r="Y37" s="49">
        <v>0.5</v>
      </c>
      <c r="Z37" s="49">
        <v>0</v>
      </c>
      <c r="AA37" s="71">
        <v>37</v>
      </c>
      <c r="AB37" s="71"/>
      <c r="AC37" s="72"/>
      <c r="AD37" s="78" t="s">
        <v>832</v>
      </c>
      <c r="AE37" s="78">
        <v>76</v>
      </c>
      <c r="AF37" s="78">
        <v>177</v>
      </c>
      <c r="AG37" s="78">
        <v>80</v>
      </c>
      <c r="AH37" s="78">
        <v>311</v>
      </c>
      <c r="AI37" s="78"/>
      <c r="AJ37" s="78"/>
      <c r="AK37" s="78" t="s">
        <v>1010</v>
      </c>
      <c r="AL37" s="78"/>
      <c r="AM37" s="78"/>
      <c r="AN37" s="80">
        <v>43397.084872685184</v>
      </c>
      <c r="AO37" s="78"/>
      <c r="AP37" s="78" t="b">
        <v>0</v>
      </c>
      <c r="AQ37" s="78" t="b">
        <v>0</v>
      </c>
      <c r="AR37" s="78" t="b">
        <v>0</v>
      </c>
      <c r="AS37" s="78" t="s">
        <v>732</v>
      </c>
      <c r="AT37" s="78">
        <v>1</v>
      </c>
      <c r="AU37" s="83" t="s">
        <v>1197</v>
      </c>
      <c r="AV37" s="78" t="b">
        <v>0</v>
      </c>
      <c r="AW37" s="78" t="s">
        <v>1263</v>
      </c>
      <c r="AX37" s="83" t="s">
        <v>1298</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231</v>
      </c>
      <c r="B38" s="65"/>
      <c r="C38" s="65" t="s">
        <v>64</v>
      </c>
      <c r="D38" s="66">
        <v>162.06012292435608</v>
      </c>
      <c r="E38" s="68"/>
      <c r="F38" s="100" t="s">
        <v>522</v>
      </c>
      <c r="G38" s="65"/>
      <c r="H38" s="69" t="s">
        <v>231</v>
      </c>
      <c r="I38" s="70"/>
      <c r="J38" s="70"/>
      <c r="K38" s="69" t="s">
        <v>1401</v>
      </c>
      <c r="L38" s="73">
        <v>1</v>
      </c>
      <c r="M38" s="74">
        <v>5496.5263671875</v>
      </c>
      <c r="N38" s="74">
        <v>2723.257080078125</v>
      </c>
      <c r="O38" s="75"/>
      <c r="P38" s="76"/>
      <c r="Q38" s="76"/>
      <c r="R38" s="86"/>
      <c r="S38" s="48">
        <v>0</v>
      </c>
      <c r="T38" s="48">
        <v>2</v>
      </c>
      <c r="U38" s="49">
        <v>0</v>
      </c>
      <c r="V38" s="49">
        <v>0.5</v>
      </c>
      <c r="W38" s="49">
        <v>0</v>
      </c>
      <c r="X38" s="49">
        <v>0.999995</v>
      </c>
      <c r="Y38" s="49">
        <v>0.5</v>
      </c>
      <c r="Z38" s="49">
        <v>0</v>
      </c>
      <c r="AA38" s="71">
        <v>38</v>
      </c>
      <c r="AB38" s="71"/>
      <c r="AC38" s="72"/>
      <c r="AD38" s="78" t="s">
        <v>833</v>
      </c>
      <c r="AE38" s="78">
        <v>90</v>
      </c>
      <c r="AF38" s="78">
        <v>127</v>
      </c>
      <c r="AG38" s="78">
        <v>6559</v>
      </c>
      <c r="AH38" s="78">
        <v>7</v>
      </c>
      <c r="AI38" s="78"/>
      <c r="AJ38" s="78"/>
      <c r="AK38" s="78"/>
      <c r="AL38" s="83" t="s">
        <v>1066</v>
      </c>
      <c r="AM38" s="78"/>
      <c r="AN38" s="80">
        <v>41901.469976851855</v>
      </c>
      <c r="AO38" s="78"/>
      <c r="AP38" s="78" t="b">
        <v>1</v>
      </c>
      <c r="AQ38" s="78" t="b">
        <v>0</v>
      </c>
      <c r="AR38" s="78" t="b">
        <v>0</v>
      </c>
      <c r="AS38" s="78" t="s">
        <v>732</v>
      </c>
      <c r="AT38" s="78">
        <v>34</v>
      </c>
      <c r="AU38" s="83" t="s">
        <v>1197</v>
      </c>
      <c r="AV38" s="78" t="b">
        <v>0</v>
      </c>
      <c r="AW38" s="78" t="s">
        <v>1263</v>
      </c>
      <c r="AX38" s="83" t="s">
        <v>1299</v>
      </c>
      <c r="AY38" s="78" t="s">
        <v>66</v>
      </c>
      <c r="AZ38" s="78" t="str">
        <f>REPLACE(INDEX(GroupVertices[Group],MATCH(Vertices[[#This Row],[Vertex]],GroupVertices[Vertex],0)),1,1,"")</f>
        <v>12</v>
      </c>
      <c r="BA38" s="48"/>
      <c r="BB38" s="48"/>
      <c r="BC38" s="48"/>
      <c r="BD38" s="48"/>
      <c r="BE38" s="48"/>
      <c r="BF38" s="48"/>
      <c r="BG38" s="120" t="s">
        <v>1976</v>
      </c>
      <c r="BH38" s="120" t="s">
        <v>1976</v>
      </c>
      <c r="BI38" s="120" t="s">
        <v>2034</v>
      </c>
      <c r="BJ38" s="120" t="s">
        <v>2034</v>
      </c>
      <c r="BK38" s="120">
        <v>0</v>
      </c>
      <c r="BL38" s="123">
        <v>0</v>
      </c>
      <c r="BM38" s="120">
        <v>0</v>
      </c>
      <c r="BN38" s="123">
        <v>0</v>
      </c>
      <c r="BO38" s="120">
        <v>0</v>
      </c>
      <c r="BP38" s="123">
        <v>0</v>
      </c>
      <c r="BQ38" s="120">
        <v>17</v>
      </c>
      <c r="BR38" s="123">
        <v>100</v>
      </c>
      <c r="BS38" s="120">
        <v>17</v>
      </c>
      <c r="BT38" s="2"/>
      <c r="BU38" s="3"/>
      <c r="BV38" s="3"/>
      <c r="BW38" s="3"/>
      <c r="BX38" s="3"/>
    </row>
    <row r="39" spans="1:76" ht="15">
      <c r="A39" s="64" t="s">
        <v>233</v>
      </c>
      <c r="B39" s="65"/>
      <c r="C39" s="65" t="s">
        <v>64</v>
      </c>
      <c r="D39" s="66">
        <v>162.27771065059713</v>
      </c>
      <c r="E39" s="68"/>
      <c r="F39" s="100" t="s">
        <v>523</v>
      </c>
      <c r="G39" s="65"/>
      <c r="H39" s="69" t="s">
        <v>233</v>
      </c>
      <c r="I39" s="70"/>
      <c r="J39" s="70"/>
      <c r="K39" s="69" t="s">
        <v>1402</v>
      </c>
      <c r="L39" s="73">
        <v>1</v>
      </c>
      <c r="M39" s="74">
        <v>3268.029296875</v>
      </c>
      <c r="N39" s="74">
        <v>4961.744140625</v>
      </c>
      <c r="O39" s="75"/>
      <c r="P39" s="76"/>
      <c r="Q39" s="76"/>
      <c r="R39" s="86"/>
      <c r="S39" s="48">
        <v>0</v>
      </c>
      <c r="T39" s="48">
        <v>1</v>
      </c>
      <c r="U39" s="49">
        <v>0</v>
      </c>
      <c r="V39" s="49">
        <v>0.111111</v>
      </c>
      <c r="W39" s="49">
        <v>0</v>
      </c>
      <c r="X39" s="49">
        <v>0.585363</v>
      </c>
      <c r="Y39" s="49">
        <v>0</v>
      </c>
      <c r="Z39" s="49">
        <v>0</v>
      </c>
      <c r="AA39" s="71">
        <v>39</v>
      </c>
      <c r="AB39" s="71"/>
      <c r="AC39" s="72"/>
      <c r="AD39" s="78" t="s">
        <v>834</v>
      </c>
      <c r="AE39" s="78">
        <v>2409</v>
      </c>
      <c r="AF39" s="78">
        <v>583</v>
      </c>
      <c r="AG39" s="78">
        <v>1052</v>
      </c>
      <c r="AH39" s="78">
        <v>353</v>
      </c>
      <c r="AI39" s="78"/>
      <c r="AJ39" s="78" t="s">
        <v>931</v>
      </c>
      <c r="AK39" s="78"/>
      <c r="AL39" s="83" t="s">
        <v>1067</v>
      </c>
      <c r="AM39" s="78"/>
      <c r="AN39" s="80">
        <v>41037.62143518519</v>
      </c>
      <c r="AO39" s="83" t="s">
        <v>1139</v>
      </c>
      <c r="AP39" s="78" t="b">
        <v>0</v>
      </c>
      <c r="AQ39" s="78" t="b">
        <v>0</v>
      </c>
      <c r="AR39" s="78" t="b">
        <v>0</v>
      </c>
      <c r="AS39" s="78" t="s">
        <v>733</v>
      </c>
      <c r="AT39" s="78">
        <v>88</v>
      </c>
      <c r="AU39" s="83" t="s">
        <v>1197</v>
      </c>
      <c r="AV39" s="78" t="b">
        <v>0</v>
      </c>
      <c r="AW39" s="78" t="s">
        <v>1263</v>
      </c>
      <c r="AX39" s="83" t="s">
        <v>1300</v>
      </c>
      <c r="AY39" s="78" t="s">
        <v>66</v>
      </c>
      <c r="AZ39" s="78" t="str">
        <f>REPLACE(INDEX(GroupVertices[Group],MATCH(Vertices[[#This Row],[Vertex]],GroupVertices[Vertex],0)),1,1,"")</f>
        <v>6</v>
      </c>
      <c r="BA39" s="48"/>
      <c r="BB39" s="48"/>
      <c r="BC39" s="48"/>
      <c r="BD39" s="48"/>
      <c r="BE39" s="48" t="s">
        <v>437</v>
      </c>
      <c r="BF39" s="48" t="s">
        <v>437</v>
      </c>
      <c r="BG39" s="120" t="s">
        <v>1974</v>
      </c>
      <c r="BH39" s="120" t="s">
        <v>1974</v>
      </c>
      <c r="BI39" s="120" t="s">
        <v>2032</v>
      </c>
      <c r="BJ39" s="120" t="s">
        <v>2032</v>
      </c>
      <c r="BK39" s="120">
        <v>0</v>
      </c>
      <c r="BL39" s="123">
        <v>0</v>
      </c>
      <c r="BM39" s="120">
        <v>0</v>
      </c>
      <c r="BN39" s="123">
        <v>0</v>
      </c>
      <c r="BO39" s="120">
        <v>0</v>
      </c>
      <c r="BP39" s="123">
        <v>0</v>
      </c>
      <c r="BQ39" s="120">
        <v>24</v>
      </c>
      <c r="BR39" s="123">
        <v>100</v>
      </c>
      <c r="BS39" s="120">
        <v>24</v>
      </c>
      <c r="BT39" s="2"/>
      <c r="BU39" s="3"/>
      <c r="BV39" s="3"/>
      <c r="BW39" s="3"/>
      <c r="BX39" s="3"/>
    </row>
    <row r="40" spans="1:76" ht="15">
      <c r="A40" s="64" t="s">
        <v>234</v>
      </c>
      <c r="B40" s="65"/>
      <c r="C40" s="65" t="s">
        <v>64</v>
      </c>
      <c r="D40" s="66">
        <v>162.0181323105201</v>
      </c>
      <c r="E40" s="68"/>
      <c r="F40" s="100" t="s">
        <v>1229</v>
      </c>
      <c r="G40" s="65"/>
      <c r="H40" s="69" t="s">
        <v>234</v>
      </c>
      <c r="I40" s="70"/>
      <c r="J40" s="70"/>
      <c r="K40" s="69" t="s">
        <v>1403</v>
      </c>
      <c r="L40" s="73">
        <v>1</v>
      </c>
      <c r="M40" s="74">
        <v>6932.3798828125</v>
      </c>
      <c r="N40" s="74">
        <v>3917.25537109375</v>
      </c>
      <c r="O40" s="75"/>
      <c r="P40" s="76"/>
      <c r="Q40" s="76"/>
      <c r="R40" s="86"/>
      <c r="S40" s="48">
        <v>1</v>
      </c>
      <c r="T40" s="48">
        <v>1</v>
      </c>
      <c r="U40" s="49">
        <v>0</v>
      </c>
      <c r="V40" s="49">
        <v>1</v>
      </c>
      <c r="W40" s="49">
        <v>0</v>
      </c>
      <c r="X40" s="49">
        <v>0.999995</v>
      </c>
      <c r="Y40" s="49">
        <v>0</v>
      </c>
      <c r="Z40" s="49">
        <v>1</v>
      </c>
      <c r="AA40" s="71">
        <v>40</v>
      </c>
      <c r="AB40" s="71"/>
      <c r="AC40" s="72"/>
      <c r="AD40" s="78" t="s">
        <v>835</v>
      </c>
      <c r="AE40" s="78">
        <v>325</v>
      </c>
      <c r="AF40" s="78">
        <v>39</v>
      </c>
      <c r="AG40" s="78">
        <v>77</v>
      </c>
      <c r="AH40" s="78">
        <v>115</v>
      </c>
      <c r="AI40" s="78"/>
      <c r="AJ40" s="78" t="s">
        <v>932</v>
      </c>
      <c r="AK40" s="78" t="s">
        <v>991</v>
      </c>
      <c r="AL40" s="83" t="s">
        <v>1068</v>
      </c>
      <c r="AM40" s="78"/>
      <c r="AN40" s="80">
        <v>43280.40373842593</v>
      </c>
      <c r="AO40" s="78"/>
      <c r="AP40" s="78" t="b">
        <v>1</v>
      </c>
      <c r="AQ40" s="78" t="b">
        <v>0</v>
      </c>
      <c r="AR40" s="78" t="b">
        <v>0</v>
      </c>
      <c r="AS40" s="78" t="s">
        <v>733</v>
      </c>
      <c r="AT40" s="78">
        <v>1</v>
      </c>
      <c r="AU40" s="78"/>
      <c r="AV40" s="78" t="b">
        <v>0</v>
      </c>
      <c r="AW40" s="78" t="s">
        <v>1263</v>
      </c>
      <c r="AX40" s="83" t="s">
        <v>1301</v>
      </c>
      <c r="AY40" s="78" t="s">
        <v>66</v>
      </c>
      <c r="AZ40" s="78" t="str">
        <f>REPLACE(INDEX(GroupVertices[Group],MATCH(Vertices[[#This Row],[Vertex]],GroupVertices[Vertex],0)),1,1,"")</f>
        <v>19</v>
      </c>
      <c r="BA40" s="48"/>
      <c r="BB40" s="48"/>
      <c r="BC40" s="48"/>
      <c r="BD40" s="48"/>
      <c r="BE40" s="48" t="s">
        <v>440</v>
      </c>
      <c r="BF40" s="48" t="s">
        <v>440</v>
      </c>
      <c r="BG40" s="120" t="s">
        <v>1977</v>
      </c>
      <c r="BH40" s="120" t="s">
        <v>1977</v>
      </c>
      <c r="BI40" s="120" t="s">
        <v>2035</v>
      </c>
      <c r="BJ40" s="120" t="s">
        <v>2035</v>
      </c>
      <c r="BK40" s="120">
        <v>0</v>
      </c>
      <c r="BL40" s="123">
        <v>0</v>
      </c>
      <c r="BM40" s="120">
        <v>0</v>
      </c>
      <c r="BN40" s="123">
        <v>0</v>
      </c>
      <c r="BO40" s="120">
        <v>0</v>
      </c>
      <c r="BP40" s="123">
        <v>0</v>
      </c>
      <c r="BQ40" s="120">
        <v>31</v>
      </c>
      <c r="BR40" s="123">
        <v>100</v>
      </c>
      <c r="BS40" s="120">
        <v>31</v>
      </c>
      <c r="BT40" s="2"/>
      <c r="BU40" s="3"/>
      <c r="BV40" s="3"/>
      <c r="BW40" s="3"/>
      <c r="BX40" s="3"/>
    </row>
    <row r="41" spans="1:76" ht="15">
      <c r="A41" s="64" t="s">
        <v>235</v>
      </c>
      <c r="B41" s="65"/>
      <c r="C41" s="65" t="s">
        <v>64</v>
      </c>
      <c r="D41" s="66">
        <v>162.20852157098102</v>
      </c>
      <c r="E41" s="68"/>
      <c r="F41" s="100" t="s">
        <v>524</v>
      </c>
      <c r="G41" s="65"/>
      <c r="H41" s="69" t="s">
        <v>235</v>
      </c>
      <c r="I41" s="70"/>
      <c r="J41" s="70"/>
      <c r="K41" s="69" t="s">
        <v>1404</v>
      </c>
      <c r="L41" s="73">
        <v>1</v>
      </c>
      <c r="M41" s="74">
        <v>6932.3798828125</v>
      </c>
      <c r="N41" s="74">
        <v>2999.699951171875</v>
      </c>
      <c r="O41" s="75"/>
      <c r="P41" s="76"/>
      <c r="Q41" s="76"/>
      <c r="R41" s="86"/>
      <c r="S41" s="48">
        <v>1</v>
      </c>
      <c r="T41" s="48">
        <v>1</v>
      </c>
      <c r="U41" s="49">
        <v>0</v>
      </c>
      <c r="V41" s="49">
        <v>1</v>
      </c>
      <c r="W41" s="49">
        <v>0</v>
      </c>
      <c r="X41" s="49">
        <v>0.999995</v>
      </c>
      <c r="Y41" s="49">
        <v>0</v>
      </c>
      <c r="Z41" s="49">
        <v>1</v>
      </c>
      <c r="AA41" s="71">
        <v>41</v>
      </c>
      <c r="AB41" s="71"/>
      <c r="AC41" s="72"/>
      <c r="AD41" s="78" t="s">
        <v>836</v>
      </c>
      <c r="AE41" s="78">
        <v>1005</v>
      </c>
      <c r="AF41" s="78">
        <v>438</v>
      </c>
      <c r="AG41" s="78">
        <v>374</v>
      </c>
      <c r="AH41" s="78">
        <v>389</v>
      </c>
      <c r="AI41" s="78"/>
      <c r="AJ41" s="78" t="s">
        <v>933</v>
      </c>
      <c r="AK41" s="78" t="s">
        <v>991</v>
      </c>
      <c r="AL41" s="83" t="s">
        <v>1068</v>
      </c>
      <c r="AM41" s="78"/>
      <c r="AN41" s="80">
        <v>42896.953414351854</v>
      </c>
      <c r="AO41" s="83" t="s">
        <v>1140</v>
      </c>
      <c r="AP41" s="78" t="b">
        <v>1</v>
      </c>
      <c r="AQ41" s="78" t="b">
        <v>0</v>
      </c>
      <c r="AR41" s="78" t="b">
        <v>1</v>
      </c>
      <c r="AS41" s="78" t="s">
        <v>733</v>
      </c>
      <c r="AT41" s="78">
        <v>1</v>
      </c>
      <c r="AU41" s="78"/>
      <c r="AV41" s="78" t="b">
        <v>0</v>
      </c>
      <c r="AW41" s="78" t="s">
        <v>1263</v>
      </c>
      <c r="AX41" s="83" t="s">
        <v>1302</v>
      </c>
      <c r="AY41" s="78" t="s">
        <v>66</v>
      </c>
      <c r="AZ41" s="78" t="str">
        <f>REPLACE(INDEX(GroupVertices[Group],MATCH(Vertices[[#This Row],[Vertex]],GroupVertices[Vertex],0)),1,1,"")</f>
        <v>19</v>
      </c>
      <c r="BA41" s="48"/>
      <c r="BB41" s="48"/>
      <c r="BC41" s="48"/>
      <c r="BD41" s="48"/>
      <c r="BE41" s="48" t="s">
        <v>440</v>
      </c>
      <c r="BF41" s="48" t="s">
        <v>440</v>
      </c>
      <c r="BG41" s="120" t="s">
        <v>1978</v>
      </c>
      <c r="BH41" s="120" t="s">
        <v>1978</v>
      </c>
      <c r="BI41" s="120" t="s">
        <v>2036</v>
      </c>
      <c r="BJ41" s="120" t="s">
        <v>2036</v>
      </c>
      <c r="BK41" s="120">
        <v>0</v>
      </c>
      <c r="BL41" s="123">
        <v>0</v>
      </c>
      <c r="BM41" s="120">
        <v>0</v>
      </c>
      <c r="BN41" s="123">
        <v>0</v>
      </c>
      <c r="BO41" s="120">
        <v>0</v>
      </c>
      <c r="BP41" s="123">
        <v>0</v>
      </c>
      <c r="BQ41" s="120">
        <v>23</v>
      </c>
      <c r="BR41" s="123">
        <v>100</v>
      </c>
      <c r="BS41" s="120">
        <v>23</v>
      </c>
      <c r="BT41" s="2"/>
      <c r="BU41" s="3"/>
      <c r="BV41" s="3"/>
      <c r="BW41" s="3"/>
      <c r="BX41" s="3"/>
    </row>
    <row r="42" spans="1:76" ht="15">
      <c r="A42" s="64" t="s">
        <v>236</v>
      </c>
      <c r="B42" s="65"/>
      <c r="C42" s="65" t="s">
        <v>64</v>
      </c>
      <c r="D42" s="66">
        <v>162.1503073108902</v>
      </c>
      <c r="E42" s="68"/>
      <c r="F42" s="100" t="s">
        <v>525</v>
      </c>
      <c r="G42" s="65"/>
      <c r="H42" s="69" t="s">
        <v>236</v>
      </c>
      <c r="I42" s="70"/>
      <c r="J42" s="70"/>
      <c r="K42" s="69" t="s">
        <v>1405</v>
      </c>
      <c r="L42" s="73">
        <v>1</v>
      </c>
      <c r="M42" s="74">
        <v>7780.248046875</v>
      </c>
      <c r="N42" s="74">
        <v>1729.23876953125</v>
      </c>
      <c r="O42" s="75"/>
      <c r="P42" s="76"/>
      <c r="Q42" s="76"/>
      <c r="R42" s="86"/>
      <c r="S42" s="48">
        <v>2</v>
      </c>
      <c r="T42" s="48">
        <v>1</v>
      </c>
      <c r="U42" s="49">
        <v>0</v>
      </c>
      <c r="V42" s="49">
        <v>1</v>
      </c>
      <c r="W42" s="49">
        <v>0</v>
      </c>
      <c r="X42" s="49">
        <v>1.298239</v>
      </c>
      <c r="Y42" s="49">
        <v>0</v>
      </c>
      <c r="Z42" s="49">
        <v>0</v>
      </c>
      <c r="AA42" s="71">
        <v>42</v>
      </c>
      <c r="AB42" s="71"/>
      <c r="AC42" s="72"/>
      <c r="AD42" s="78" t="s">
        <v>837</v>
      </c>
      <c r="AE42" s="78">
        <v>176</v>
      </c>
      <c r="AF42" s="78">
        <v>316</v>
      </c>
      <c r="AG42" s="78">
        <v>2790</v>
      </c>
      <c r="AH42" s="78">
        <v>0</v>
      </c>
      <c r="AI42" s="78"/>
      <c r="AJ42" s="78" t="s">
        <v>934</v>
      </c>
      <c r="AK42" s="78" t="s">
        <v>991</v>
      </c>
      <c r="AL42" s="83" t="s">
        <v>1069</v>
      </c>
      <c r="AM42" s="78"/>
      <c r="AN42" s="80">
        <v>42816.774618055555</v>
      </c>
      <c r="AO42" s="83" t="s">
        <v>1141</v>
      </c>
      <c r="AP42" s="78" t="b">
        <v>1</v>
      </c>
      <c r="AQ42" s="78" t="b">
        <v>0</v>
      </c>
      <c r="AR42" s="78" t="b">
        <v>0</v>
      </c>
      <c r="AS42" s="78" t="s">
        <v>733</v>
      </c>
      <c r="AT42" s="78">
        <v>4</v>
      </c>
      <c r="AU42" s="78"/>
      <c r="AV42" s="78" t="b">
        <v>0</v>
      </c>
      <c r="AW42" s="78" t="s">
        <v>1263</v>
      </c>
      <c r="AX42" s="83" t="s">
        <v>1303</v>
      </c>
      <c r="AY42" s="78" t="s">
        <v>66</v>
      </c>
      <c r="AZ42" s="78" t="str">
        <f>REPLACE(INDEX(GroupVertices[Group],MATCH(Vertices[[#This Row],[Vertex]],GroupVertices[Vertex],0)),1,1,"")</f>
        <v>18</v>
      </c>
      <c r="BA42" s="48" t="s">
        <v>393</v>
      </c>
      <c r="BB42" s="48" t="s">
        <v>393</v>
      </c>
      <c r="BC42" s="48" t="s">
        <v>410</v>
      </c>
      <c r="BD42" s="48" t="s">
        <v>410</v>
      </c>
      <c r="BE42" s="48" t="s">
        <v>1951</v>
      </c>
      <c r="BF42" s="48" t="s">
        <v>1951</v>
      </c>
      <c r="BG42" s="120" t="s">
        <v>1979</v>
      </c>
      <c r="BH42" s="120" t="s">
        <v>1979</v>
      </c>
      <c r="BI42" s="120" t="s">
        <v>2037</v>
      </c>
      <c r="BJ42" s="120" t="s">
        <v>2037</v>
      </c>
      <c r="BK42" s="120">
        <v>0</v>
      </c>
      <c r="BL42" s="123">
        <v>0</v>
      </c>
      <c r="BM42" s="120">
        <v>0</v>
      </c>
      <c r="BN42" s="123">
        <v>0</v>
      </c>
      <c r="BO42" s="120">
        <v>0</v>
      </c>
      <c r="BP42" s="123">
        <v>0</v>
      </c>
      <c r="BQ42" s="120">
        <v>16</v>
      </c>
      <c r="BR42" s="123">
        <v>100</v>
      </c>
      <c r="BS42" s="120">
        <v>16</v>
      </c>
      <c r="BT42" s="2"/>
      <c r="BU42" s="3"/>
      <c r="BV42" s="3"/>
      <c r="BW42" s="3"/>
      <c r="BX42" s="3"/>
    </row>
    <row r="43" spans="1:76" ht="15">
      <c r="A43" s="64" t="s">
        <v>237</v>
      </c>
      <c r="B43" s="65"/>
      <c r="C43" s="65" t="s">
        <v>64</v>
      </c>
      <c r="D43" s="66">
        <v>162.0372189531728</v>
      </c>
      <c r="E43" s="68"/>
      <c r="F43" s="100" t="s">
        <v>526</v>
      </c>
      <c r="G43" s="65"/>
      <c r="H43" s="69" t="s">
        <v>237</v>
      </c>
      <c r="I43" s="70"/>
      <c r="J43" s="70"/>
      <c r="K43" s="69" t="s">
        <v>1406</v>
      </c>
      <c r="L43" s="73">
        <v>1</v>
      </c>
      <c r="M43" s="74">
        <v>7780.248046875</v>
      </c>
      <c r="N43" s="74">
        <v>811.6835327148438</v>
      </c>
      <c r="O43" s="75"/>
      <c r="P43" s="76"/>
      <c r="Q43" s="76"/>
      <c r="R43" s="86"/>
      <c r="S43" s="48">
        <v>0</v>
      </c>
      <c r="T43" s="48">
        <v>1</v>
      </c>
      <c r="U43" s="49">
        <v>0</v>
      </c>
      <c r="V43" s="49">
        <v>1</v>
      </c>
      <c r="W43" s="49">
        <v>0</v>
      </c>
      <c r="X43" s="49">
        <v>0.701751</v>
      </c>
      <c r="Y43" s="49">
        <v>0</v>
      </c>
      <c r="Z43" s="49">
        <v>0</v>
      </c>
      <c r="AA43" s="71">
        <v>43</v>
      </c>
      <c r="AB43" s="71"/>
      <c r="AC43" s="72"/>
      <c r="AD43" s="78" t="s">
        <v>838</v>
      </c>
      <c r="AE43" s="78">
        <v>44</v>
      </c>
      <c r="AF43" s="78">
        <v>79</v>
      </c>
      <c r="AG43" s="78">
        <v>2775</v>
      </c>
      <c r="AH43" s="78">
        <v>0</v>
      </c>
      <c r="AI43" s="78"/>
      <c r="AJ43" s="78" t="s">
        <v>935</v>
      </c>
      <c r="AK43" s="78" t="s">
        <v>991</v>
      </c>
      <c r="AL43" s="83" t="s">
        <v>1069</v>
      </c>
      <c r="AM43" s="78"/>
      <c r="AN43" s="80">
        <v>42450.67354166666</v>
      </c>
      <c r="AO43" s="78"/>
      <c r="AP43" s="78" t="b">
        <v>0</v>
      </c>
      <c r="AQ43" s="78" t="b">
        <v>0</v>
      </c>
      <c r="AR43" s="78" t="b">
        <v>0</v>
      </c>
      <c r="AS43" s="78" t="s">
        <v>733</v>
      </c>
      <c r="AT43" s="78">
        <v>0</v>
      </c>
      <c r="AU43" s="83" t="s">
        <v>1197</v>
      </c>
      <c r="AV43" s="78" t="b">
        <v>0</v>
      </c>
      <c r="AW43" s="78" t="s">
        <v>1263</v>
      </c>
      <c r="AX43" s="83" t="s">
        <v>1304</v>
      </c>
      <c r="AY43" s="78" t="s">
        <v>66</v>
      </c>
      <c r="AZ43" s="78" t="str">
        <f>REPLACE(INDEX(GroupVertices[Group],MATCH(Vertices[[#This Row],[Vertex]],GroupVertices[Vertex],0)),1,1,"")</f>
        <v>18</v>
      </c>
      <c r="BA43" s="48" t="s">
        <v>394</v>
      </c>
      <c r="BB43" s="48" t="s">
        <v>394</v>
      </c>
      <c r="BC43" s="48" t="s">
        <v>410</v>
      </c>
      <c r="BD43" s="48" t="s">
        <v>410</v>
      </c>
      <c r="BE43" s="48" t="s">
        <v>1952</v>
      </c>
      <c r="BF43" s="48" t="s">
        <v>1952</v>
      </c>
      <c r="BG43" s="120" t="s">
        <v>1980</v>
      </c>
      <c r="BH43" s="120" t="s">
        <v>1980</v>
      </c>
      <c r="BI43" s="120" t="s">
        <v>2038</v>
      </c>
      <c r="BJ43" s="120" t="s">
        <v>2038</v>
      </c>
      <c r="BK43" s="120">
        <v>0</v>
      </c>
      <c r="BL43" s="123">
        <v>0</v>
      </c>
      <c r="BM43" s="120">
        <v>0</v>
      </c>
      <c r="BN43" s="123">
        <v>0</v>
      </c>
      <c r="BO43" s="120">
        <v>0</v>
      </c>
      <c r="BP43" s="123">
        <v>0</v>
      </c>
      <c r="BQ43" s="120">
        <v>29</v>
      </c>
      <c r="BR43" s="123">
        <v>100</v>
      </c>
      <c r="BS43" s="120">
        <v>29</v>
      </c>
      <c r="BT43" s="2"/>
      <c r="BU43" s="3"/>
      <c r="BV43" s="3"/>
      <c r="BW43" s="3"/>
      <c r="BX43" s="3"/>
    </row>
    <row r="44" spans="1:76" ht="15">
      <c r="A44" s="64" t="s">
        <v>238</v>
      </c>
      <c r="B44" s="65"/>
      <c r="C44" s="65" t="s">
        <v>64</v>
      </c>
      <c r="D44" s="66">
        <v>162.03053862824436</v>
      </c>
      <c r="E44" s="68"/>
      <c r="F44" s="100" t="s">
        <v>527</v>
      </c>
      <c r="G44" s="65"/>
      <c r="H44" s="69" t="s">
        <v>238</v>
      </c>
      <c r="I44" s="70"/>
      <c r="J44" s="70"/>
      <c r="K44" s="69" t="s">
        <v>1407</v>
      </c>
      <c r="L44" s="73">
        <v>1</v>
      </c>
      <c r="M44" s="74">
        <v>963.8733520507812</v>
      </c>
      <c r="N44" s="74">
        <v>3315.338623046875</v>
      </c>
      <c r="O44" s="75"/>
      <c r="P44" s="76"/>
      <c r="Q44" s="76"/>
      <c r="R44" s="86"/>
      <c r="S44" s="48">
        <v>0</v>
      </c>
      <c r="T44" s="48">
        <v>2</v>
      </c>
      <c r="U44" s="49">
        <v>0</v>
      </c>
      <c r="V44" s="49">
        <v>0.055556</v>
      </c>
      <c r="W44" s="49">
        <v>0.077233</v>
      </c>
      <c r="X44" s="49">
        <v>0.640273</v>
      </c>
      <c r="Y44" s="49">
        <v>0.5</v>
      </c>
      <c r="Z44" s="49">
        <v>0</v>
      </c>
      <c r="AA44" s="71">
        <v>44</v>
      </c>
      <c r="AB44" s="71"/>
      <c r="AC44" s="72"/>
      <c r="AD44" s="78" t="s">
        <v>839</v>
      </c>
      <c r="AE44" s="78">
        <v>210</v>
      </c>
      <c r="AF44" s="78">
        <v>65</v>
      </c>
      <c r="AG44" s="78">
        <v>945</v>
      </c>
      <c r="AH44" s="78">
        <v>848</v>
      </c>
      <c r="AI44" s="78"/>
      <c r="AJ44" s="78" t="s">
        <v>936</v>
      </c>
      <c r="AK44" s="78" t="s">
        <v>1011</v>
      </c>
      <c r="AL44" s="83" t="s">
        <v>1070</v>
      </c>
      <c r="AM44" s="78"/>
      <c r="AN44" s="80">
        <v>40538.353159722225</v>
      </c>
      <c r="AO44" s="83" t="s">
        <v>1142</v>
      </c>
      <c r="AP44" s="78" t="b">
        <v>0</v>
      </c>
      <c r="AQ44" s="78" t="b">
        <v>0</v>
      </c>
      <c r="AR44" s="78" t="b">
        <v>0</v>
      </c>
      <c r="AS44" s="78" t="s">
        <v>735</v>
      </c>
      <c r="AT44" s="78">
        <v>1</v>
      </c>
      <c r="AU44" s="83" t="s">
        <v>1204</v>
      </c>
      <c r="AV44" s="78" t="b">
        <v>0</v>
      </c>
      <c r="AW44" s="78" t="s">
        <v>1263</v>
      </c>
      <c r="AX44" s="83" t="s">
        <v>1305</v>
      </c>
      <c r="AY44" s="78" t="s">
        <v>66</v>
      </c>
      <c r="AZ44" s="78" t="str">
        <f>REPLACE(INDEX(GroupVertices[Group],MATCH(Vertices[[#This Row],[Vertex]],GroupVertices[Vertex],0)),1,1,"")</f>
        <v>2</v>
      </c>
      <c r="BA44" s="48"/>
      <c r="BB44" s="48"/>
      <c r="BC44" s="48"/>
      <c r="BD44" s="48"/>
      <c r="BE44" s="48" t="s">
        <v>443</v>
      </c>
      <c r="BF44" s="48" t="s">
        <v>443</v>
      </c>
      <c r="BG44" s="120" t="s">
        <v>1981</v>
      </c>
      <c r="BH44" s="120" t="s">
        <v>1981</v>
      </c>
      <c r="BI44" s="120" t="s">
        <v>2039</v>
      </c>
      <c r="BJ44" s="120" t="s">
        <v>2039</v>
      </c>
      <c r="BK44" s="120">
        <v>0</v>
      </c>
      <c r="BL44" s="123">
        <v>0</v>
      </c>
      <c r="BM44" s="120">
        <v>1</v>
      </c>
      <c r="BN44" s="123">
        <v>5.2631578947368425</v>
      </c>
      <c r="BO44" s="120">
        <v>0</v>
      </c>
      <c r="BP44" s="123">
        <v>0</v>
      </c>
      <c r="BQ44" s="120">
        <v>18</v>
      </c>
      <c r="BR44" s="123">
        <v>94.73684210526316</v>
      </c>
      <c r="BS44" s="120">
        <v>19</v>
      </c>
      <c r="BT44" s="2"/>
      <c r="BU44" s="3"/>
      <c r="BV44" s="3"/>
      <c r="BW44" s="3"/>
      <c r="BX44" s="3"/>
    </row>
    <row r="45" spans="1:76" ht="15">
      <c r="A45" s="64" t="s">
        <v>299</v>
      </c>
      <c r="B45" s="65"/>
      <c r="C45" s="65" t="s">
        <v>64</v>
      </c>
      <c r="D45" s="66">
        <v>162.17273411600715</v>
      </c>
      <c r="E45" s="68"/>
      <c r="F45" s="100" t="s">
        <v>1230</v>
      </c>
      <c r="G45" s="65"/>
      <c r="H45" s="69" t="s">
        <v>299</v>
      </c>
      <c r="I45" s="70"/>
      <c r="J45" s="70"/>
      <c r="K45" s="69" t="s">
        <v>1408</v>
      </c>
      <c r="L45" s="73">
        <v>2632.0526315789475</v>
      </c>
      <c r="M45" s="74">
        <v>1212.1268310546875</v>
      </c>
      <c r="N45" s="74">
        <v>2440.004638671875</v>
      </c>
      <c r="O45" s="75"/>
      <c r="P45" s="76"/>
      <c r="Q45" s="76"/>
      <c r="R45" s="86"/>
      <c r="S45" s="48">
        <v>7</v>
      </c>
      <c r="T45" s="48">
        <v>0</v>
      </c>
      <c r="U45" s="49">
        <v>15</v>
      </c>
      <c r="V45" s="49">
        <v>0.076923</v>
      </c>
      <c r="W45" s="49">
        <v>0.152327</v>
      </c>
      <c r="X45" s="49">
        <v>2.012734</v>
      </c>
      <c r="Y45" s="49">
        <v>0.14285714285714285</v>
      </c>
      <c r="Z45" s="49">
        <v>0</v>
      </c>
      <c r="AA45" s="71">
        <v>45</v>
      </c>
      <c r="AB45" s="71"/>
      <c r="AC45" s="72"/>
      <c r="AD45" s="78" t="s">
        <v>840</v>
      </c>
      <c r="AE45" s="78">
        <v>695</v>
      </c>
      <c r="AF45" s="78">
        <v>363</v>
      </c>
      <c r="AG45" s="78">
        <v>2633</v>
      </c>
      <c r="AH45" s="78">
        <v>320</v>
      </c>
      <c r="AI45" s="78">
        <v>-36000</v>
      </c>
      <c r="AJ45" s="78" t="s">
        <v>937</v>
      </c>
      <c r="AK45" s="78"/>
      <c r="AL45" s="83" t="s">
        <v>1071</v>
      </c>
      <c r="AM45" s="78" t="s">
        <v>1108</v>
      </c>
      <c r="AN45" s="80">
        <v>41333.67412037037</v>
      </c>
      <c r="AO45" s="83" t="s">
        <v>1143</v>
      </c>
      <c r="AP45" s="78" t="b">
        <v>1</v>
      </c>
      <c r="AQ45" s="78" t="b">
        <v>0</v>
      </c>
      <c r="AR45" s="78" t="b">
        <v>1</v>
      </c>
      <c r="AS45" s="78" t="s">
        <v>735</v>
      </c>
      <c r="AT45" s="78">
        <v>7</v>
      </c>
      <c r="AU45" s="83" t="s">
        <v>1197</v>
      </c>
      <c r="AV45" s="78" t="b">
        <v>0</v>
      </c>
      <c r="AW45" s="78" t="s">
        <v>1263</v>
      </c>
      <c r="AX45" s="83" t="s">
        <v>1306</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162.81833980373557</v>
      </c>
      <c r="E46" s="68"/>
      <c r="F46" s="100" t="s">
        <v>1231</v>
      </c>
      <c r="G46" s="65"/>
      <c r="H46" s="69" t="s">
        <v>239</v>
      </c>
      <c r="I46" s="70"/>
      <c r="J46" s="70"/>
      <c r="K46" s="69" t="s">
        <v>1409</v>
      </c>
      <c r="L46" s="73">
        <v>9999</v>
      </c>
      <c r="M46" s="74">
        <v>1647.4464111328125</v>
      </c>
      <c r="N46" s="74">
        <v>1882.6185302734375</v>
      </c>
      <c r="O46" s="75"/>
      <c r="P46" s="76"/>
      <c r="Q46" s="76"/>
      <c r="R46" s="86"/>
      <c r="S46" s="48">
        <v>7</v>
      </c>
      <c r="T46" s="48">
        <v>3</v>
      </c>
      <c r="U46" s="49">
        <v>57</v>
      </c>
      <c r="V46" s="49">
        <v>0.1</v>
      </c>
      <c r="W46" s="49">
        <v>0.185898</v>
      </c>
      <c r="X46" s="49">
        <v>2.892584</v>
      </c>
      <c r="Y46" s="49">
        <v>0.08888888888888889</v>
      </c>
      <c r="Z46" s="49">
        <v>0</v>
      </c>
      <c r="AA46" s="71">
        <v>46</v>
      </c>
      <c r="AB46" s="71"/>
      <c r="AC46" s="72"/>
      <c r="AD46" s="78" t="s">
        <v>841</v>
      </c>
      <c r="AE46" s="78">
        <v>650</v>
      </c>
      <c r="AF46" s="78">
        <v>1716</v>
      </c>
      <c r="AG46" s="78">
        <v>3674</v>
      </c>
      <c r="AH46" s="78">
        <v>3880</v>
      </c>
      <c r="AI46" s="78"/>
      <c r="AJ46" s="78" t="s">
        <v>938</v>
      </c>
      <c r="AK46" s="78" t="s">
        <v>1012</v>
      </c>
      <c r="AL46" s="83" t="s">
        <v>1072</v>
      </c>
      <c r="AM46" s="78"/>
      <c r="AN46" s="80">
        <v>40647.455509259256</v>
      </c>
      <c r="AO46" s="83" t="s">
        <v>1144</v>
      </c>
      <c r="AP46" s="78" t="b">
        <v>0</v>
      </c>
      <c r="AQ46" s="78" t="b">
        <v>0</v>
      </c>
      <c r="AR46" s="78" t="b">
        <v>1</v>
      </c>
      <c r="AS46" s="78" t="s">
        <v>734</v>
      </c>
      <c r="AT46" s="78">
        <v>76</v>
      </c>
      <c r="AU46" s="83" t="s">
        <v>1197</v>
      </c>
      <c r="AV46" s="78" t="b">
        <v>0</v>
      </c>
      <c r="AW46" s="78" t="s">
        <v>1263</v>
      </c>
      <c r="AX46" s="83" t="s">
        <v>1307</v>
      </c>
      <c r="AY46" s="78" t="s">
        <v>66</v>
      </c>
      <c r="AZ46" s="78" t="str">
        <f>REPLACE(INDEX(GroupVertices[Group],MATCH(Vertices[[#This Row],[Vertex]],GroupVertices[Vertex],0)),1,1,"")</f>
        <v>2</v>
      </c>
      <c r="BA46" s="48"/>
      <c r="BB46" s="48"/>
      <c r="BC46" s="48"/>
      <c r="BD46" s="48"/>
      <c r="BE46" s="48" t="s">
        <v>1953</v>
      </c>
      <c r="BF46" s="48" t="s">
        <v>1961</v>
      </c>
      <c r="BG46" s="120" t="s">
        <v>1982</v>
      </c>
      <c r="BH46" s="120" t="s">
        <v>2018</v>
      </c>
      <c r="BI46" s="120" t="s">
        <v>2040</v>
      </c>
      <c r="BJ46" s="120" t="s">
        <v>2074</v>
      </c>
      <c r="BK46" s="120">
        <v>0</v>
      </c>
      <c r="BL46" s="123">
        <v>0</v>
      </c>
      <c r="BM46" s="120">
        <v>1</v>
      </c>
      <c r="BN46" s="123">
        <v>1.3157894736842106</v>
      </c>
      <c r="BO46" s="120">
        <v>0</v>
      </c>
      <c r="BP46" s="123">
        <v>0</v>
      </c>
      <c r="BQ46" s="120">
        <v>75</v>
      </c>
      <c r="BR46" s="123">
        <v>98.6842105263158</v>
      </c>
      <c r="BS46" s="120">
        <v>76</v>
      </c>
      <c r="BT46" s="2"/>
      <c r="BU46" s="3"/>
      <c r="BV46" s="3"/>
      <c r="BW46" s="3"/>
      <c r="BX46" s="3"/>
    </row>
    <row r="47" spans="1:76" ht="15">
      <c r="A47" s="64" t="s">
        <v>300</v>
      </c>
      <c r="B47" s="65"/>
      <c r="C47" s="65" t="s">
        <v>64</v>
      </c>
      <c r="D47" s="66">
        <v>162.08541272587095</v>
      </c>
      <c r="E47" s="68"/>
      <c r="F47" s="100" t="s">
        <v>1232</v>
      </c>
      <c r="G47" s="65"/>
      <c r="H47" s="69" t="s">
        <v>300</v>
      </c>
      <c r="I47" s="70"/>
      <c r="J47" s="70"/>
      <c r="K47" s="69" t="s">
        <v>1410</v>
      </c>
      <c r="L47" s="73">
        <v>1</v>
      </c>
      <c r="M47" s="74">
        <v>1015.7610473632812</v>
      </c>
      <c r="N47" s="74">
        <v>352.9058837890625</v>
      </c>
      <c r="O47" s="75"/>
      <c r="P47" s="76"/>
      <c r="Q47" s="76"/>
      <c r="R47" s="86"/>
      <c r="S47" s="48">
        <v>1</v>
      </c>
      <c r="T47" s="48">
        <v>0</v>
      </c>
      <c r="U47" s="49">
        <v>0</v>
      </c>
      <c r="V47" s="49">
        <v>0.052632</v>
      </c>
      <c r="W47" s="49">
        <v>0.042449</v>
      </c>
      <c r="X47" s="49">
        <v>0.395869</v>
      </c>
      <c r="Y47" s="49">
        <v>0</v>
      </c>
      <c r="Z47" s="49">
        <v>0</v>
      </c>
      <c r="AA47" s="71">
        <v>47</v>
      </c>
      <c r="AB47" s="71"/>
      <c r="AC47" s="72"/>
      <c r="AD47" s="78" t="s">
        <v>842</v>
      </c>
      <c r="AE47" s="78">
        <v>312</v>
      </c>
      <c r="AF47" s="78">
        <v>180</v>
      </c>
      <c r="AG47" s="78">
        <v>2258</v>
      </c>
      <c r="AH47" s="78">
        <v>6412</v>
      </c>
      <c r="AI47" s="78"/>
      <c r="AJ47" s="78"/>
      <c r="AK47" s="78"/>
      <c r="AL47" s="78"/>
      <c r="AM47" s="78"/>
      <c r="AN47" s="80">
        <v>40507.44939814815</v>
      </c>
      <c r="AO47" s="83" t="s">
        <v>1145</v>
      </c>
      <c r="AP47" s="78" t="b">
        <v>1</v>
      </c>
      <c r="AQ47" s="78" t="b">
        <v>0</v>
      </c>
      <c r="AR47" s="78" t="b">
        <v>1</v>
      </c>
      <c r="AS47" s="78" t="s">
        <v>735</v>
      </c>
      <c r="AT47" s="78">
        <v>12</v>
      </c>
      <c r="AU47" s="83" t="s">
        <v>1197</v>
      </c>
      <c r="AV47" s="78" t="b">
        <v>0</v>
      </c>
      <c r="AW47" s="78" t="s">
        <v>1263</v>
      </c>
      <c r="AX47" s="83" t="s">
        <v>1308</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240</v>
      </c>
      <c r="B48" s="65"/>
      <c r="C48" s="65" t="s">
        <v>64</v>
      </c>
      <c r="D48" s="66">
        <v>162.0181323105201</v>
      </c>
      <c r="E48" s="68"/>
      <c r="F48" s="100" t="s">
        <v>528</v>
      </c>
      <c r="G48" s="65"/>
      <c r="H48" s="69" t="s">
        <v>240</v>
      </c>
      <c r="I48" s="70"/>
      <c r="J48" s="70"/>
      <c r="K48" s="69" t="s">
        <v>1411</v>
      </c>
      <c r="L48" s="73">
        <v>1</v>
      </c>
      <c r="M48" s="74">
        <v>2029.284423828125</v>
      </c>
      <c r="N48" s="74">
        <v>3317.315185546875</v>
      </c>
      <c r="O48" s="75"/>
      <c r="P48" s="76"/>
      <c r="Q48" s="76"/>
      <c r="R48" s="86"/>
      <c r="S48" s="48">
        <v>0</v>
      </c>
      <c r="T48" s="48">
        <v>2</v>
      </c>
      <c r="U48" s="49">
        <v>0</v>
      </c>
      <c r="V48" s="49">
        <v>0.055556</v>
      </c>
      <c r="W48" s="49">
        <v>0.077233</v>
      </c>
      <c r="X48" s="49">
        <v>0.640273</v>
      </c>
      <c r="Y48" s="49">
        <v>0.5</v>
      </c>
      <c r="Z48" s="49">
        <v>0</v>
      </c>
      <c r="AA48" s="71">
        <v>48</v>
      </c>
      <c r="AB48" s="71"/>
      <c r="AC48" s="72"/>
      <c r="AD48" s="78" t="s">
        <v>843</v>
      </c>
      <c r="AE48" s="78">
        <v>150</v>
      </c>
      <c r="AF48" s="78">
        <v>39</v>
      </c>
      <c r="AG48" s="78">
        <v>217</v>
      </c>
      <c r="AH48" s="78">
        <v>2002</v>
      </c>
      <c r="AI48" s="78"/>
      <c r="AJ48" s="78"/>
      <c r="AK48" s="78"/>
      <c r="AL48" s="78"/>
      <c r="AM48" s="78"/>
      <c r="AN48" s="80">
        <v>43220.495104166665</v>
      </c>
      <c r="AO48" s="83" t="s">
        <v>1146</v>
      </c>
      <c r="AP48" s="78" t="b">
        <v>1</v>
      </c>
      <c r="AQ48" s="78" t="b">
        <v>0</v>
      </c>
      <c r="AR48" s="78" t="b">
        <v>0</v>
      </c>
      <c r="AS48" s="78" t="s">
        <v>732</v>
      </c>
      <c r="AT48" s="78">
        <v>1</v>
      </c>
      <c r="AU48" s="78"/>
      <c r="AV48" s="78" t="b">
        <v>0</v>
      </c>
      <c r="AW48" s="78" t="s">
        <v>1263</v>
      </c>
      <c r="AX48" s="83" t="s">
        <v>1309</v>
      </c>
      <c r="AY48" s="78" t="s">
        <v>66</v>
      </c>
      <c r="AZ48" s="78" t="str">
        <f>REPLACE(INDEX(GroupVertices[Group],MATCH(Vertices[[#This Row],[Vertex]],GroupVertices[Vertex],0)),1,1,"")</f>
        <v>2</v>
      </c>
      <c r="BA48" s="48"/>
      <c r="BB48" s="48"/>
      <c r="BC48" s="48"/>
      <c r="BD48" s="48"/>
      <c r="BE48" s="48" t="s">
        <v>443</v>
      </c>
      <c r="BF48" s="48" t="s">
        <v>443</v>
      </c>
      <c r="BG48" s="120" t="s">
        <v>1981</v>
      </c>
      <c r="BH48" s="120" t="s">
        <v>1981</v>
      </c>
      <c r="BI48" s="120" t="s">
        <v>2039</v>
      </c>
      <c r="BJ48" s="120" t="s">
        <v>2039</v>
      </c>
      <c r="BK48" s="120">
        <v>0</v>
      </c>
      <c r="BL48" s="123">
        <v>0</v>
      </c>
      <c r="BM48" s="120">
        <v>1</v>
      </c>
      <c r="BN48" s="123">
        <v>5.2631578947368425</v>
      </c>
      <c r="BO48" s="120">
        <v>0</v>
      </c>
      <c r="BP48" s="123">
        <v>0</v>
      </c>
      <c r="BQ48" s="120">
        <v>18</v>
      </c>
      <c r="BR48" s="123">
        <v>94.73684210526316</v>
      </c>
      <c r="BS48" s="120">
        <v>19</v>
      </c>
      <c r="BT48" s="2"/>
      <c r="BU48" s="3"/>
      <c r="BV48" s="3"/>
      <c r="BW48" s="3"/>
      <c r="BX48" s="3"/>
    </row>
    <row r="49" spans="1:76" ht="15">
      <c r="A49" s="64" t="s">
        <v>241</v>
      </c>
      <c r="B49" s="65"/>
      <c r="C49" s="65" t="s">
        <v>64</v>
      </c>
      <c r="D49" s="66">
        <v>162.06394025288662</v>
      </c>
      <c r="E49" s="68"/>
      <c r="F49" s="100" t="s">
        <v>1233</v>
      </c>
      <c r="G49" s="65"/>
      <c r="H49" s="69" t="s">
        <v>241</v>
      </c>
      <c r="I49" s="70"/>
      <c r="J49" s="70"/>
      <c r="K49" s="69" t="s">
        <v>1412</v>
      </c>
      <c r="L49" s="73">
        <v>1</v>
      </c>
      <c r="M49" s="74">
        <v>482.7327880859375</v>
      </c>
      <c r="N49" s="74">
        <v>4267.80810546875</v>
      </c>
      <c r="O49" s="75"/>
      <c r="P49" s="76"/>
      <c r="Q49" s="76"/>
      <c r="R49" s="86"/>
      <c r="S49" s="48">
        <v>1</v>
      </c>
      <c r="T49" s="48">
        <v>1</v>
      </c>
      <c r="U49" s="49">
        <v>0</v>
      </c>
      <c r="V49" s="49">
        <v>0</v>
      </c>
      <c r="W49" s="49">
        <v>0</v>
      </c>
      <c r="X49" s="49">
        <v>0.999995</v>
      </c>
      <c r="Y49" s="49">
        <v>0</v>
      </c>
      <c r="Z49" s="49" t="s">
        <v>2268</v>
      </c>
      <c r="AA49" s="71">
        <v>49</v>
      </c>
      <c r="AB49" s="71"/>
      <c r="AC49" s="72"/>
      <c r="AD49" s="78" t="s">
        <v>844</v>
      </c>
      <c r="AE49" s="78">
        <v>570</v>
      </c>
      <c r="AF49" s="78">
        <v>135</v>
      </c>
      <c r="AG49" s="78">
        <v>7644</v>
      </c>
      <c r="AH49" s="78">
        <v>70153</v>
      </c>
      <c r="AI49" s="78"/>
      <c r="AJ49" s="78" t="s">
        <v>939</v>
      </c>
      <c r="AK49" s="78" t="s">
        <v>1013</v>
      </c>
      <c r="AL49" s="78"/>
      <c r="AM49" s="78"/>
      <c r="AN49" s="80">
        <v>39687.64457175926</v>
      </c>
      <c r="AO49" s="83" t="s">
        <v>1147</v>
      </c>
      <c r="AP49" s="78" t="b">
        <v>0</v>
      </c>
      <c r="AQ49" s="78" t="b">
        <v>0</v>
      </c>
      <c r="AR49" s="78" t="b">
        <v>1</v>
      </c>
      <c r="AS49" s="78" t="s">
        <v>732</v>
      </c>
      <c r="AT49" s="78">
        <v>0</v>
      </c>
      <c r="AU49" s="83" t="s">
        <v>1197</v>
      </c>
      <c r="AV49" s="78" t="b">
        <v>0</v>
      </c>
      <c r="AW49" s="78" t="s">
        <v>1263</v>
      </c>
      <c r="AX49" s="83" t="s">
        <v>1310</v>
      </c>
      <c r="AY49" s="78" t="s">
        <v>66</v>
      </c>
      <c r="AZ49" s="78" t="str">
        <f>REPLACE(INDEX(GroupVertices[Group],MATCH(Vertices[[#This Row],[Vertex]],GroupVertices[Vertex],0)),1,1,"")</f>
        <v>1</v>
      </c>
      <c r="BA49" s="48"/>
      <c r="BB49" s="48"/>
      <c r="BC49" s="48"/>
      <c r="BD49" s="48"/>
      <c r="BE49" s="48" t="s">
        <v>445</v>
      </c>
      <c r="BF49" s="48" t="s">
        <v>445</v>
      </c>
      <c r="BG49" s="120" t="s">
        <v>1983</v>
      </c>
      <c r="BH49" s="120" t="s">
        <v>1983</v>
      </c>
      <c r="BI49" s="120" t="s">
        <v>2041</v>
      </c>
      <c r="BJ49" s="120" t="s">
        <v>2041</v>
      </c>
      <c r="BK49" s="120">
        <v>2</v>
      </c>
      <c r="BL49" s="123">
        <v>11.11111111111111</v>
      </c>
      <c r="BM49" s="120">
        <v>2</v>
      </c>
      <c r="BN49" s="123">
        <v>11.11111111111111</v>
      </c>
      <c r="BO49" s="120">
        <v>0</v>
      </c>
      <c r="BP49" s="123">
        <v>0</v>
      </c>
      <c r="BQ49" s="120">
        <v>14</v>
      </c>
      <c r="BR49" s="123">
        <v>77.77777777777777</v>
      </c>
      <c r="BS49" s="120">
        <v>18</v>
      </c>
      <c r="BT49" s="2"/>
      <c r="BU49" s="3"/>
      <c r="BV49" s="3"/>
      <c r="BW49" s="3"/>
      <c r="BX49" s="3"/>
    </row>
    <row r="50" spans="1:76" ht="15">
      <c r="A50" s="64" t="s">
        <v>242</v>
      </c>
      <c r="B50" s="65"/>
      <c r="C50" s="65" t="s">
        <v>64</v>
      </c>
      <c r="D50" s="66">
        <v>162.14362698596176</v>
      </c>
      <c r="E50" s="68"/>
      <c r="F50" s="100" t="s">
        <v>529</v>
      </c>
      <c r="G50" s="65"/>
      <c r="H50" s="69" t="s">
        <v>242</v>
      </c>
      <c r="I50" s="70"/>
      <c r="J50" s="70"/>
      <c r="K50" s="69" t="s">
        <v>1413</v>
      </c>
      <c r="L50" s="73">
        <v>1</v>
      </c>
      <c r="M50" s="74">
        <v>297.57861328125</v>
      </c>
      <c r="N50" s="74">
        <v>1484.9381103515625</v>
      </c>
      <c r="O50" s="75"/>
      <c r="P50" s="76"/>
      <c r="Q50" s="76"/>
      <c r="R50" s="86"/>
      <c r="S50" s="48">
        <v>0</v>
      </c>
      <c r="T50" s="48">
        <v>2</v>
      </c>
      <c r="U50" s="49">
        <v>0</v>
      </c>
      <c r="V50" s="49">
        <v>0.055556</v>
      </c>
      <c r="W50" s="49">
        <v>0.077233</v>
      </c>
      <c r="X50" s="49">
        <v>0.640273</v>
      </c>
      <c r="Y50" s="49">
        <v>0.5</v>
      </c>
      <c r="Z50" s="49">
        <v>0</v>
      </c>
      <c r="AA50" s="71">
        <v>50</v>
      </c>
      <c r="AB50" s="71"/>
      <c r="AC50" s="72"/>
      <c r="AD50" s="78" t="s">
        <v>845</v>
      </c>
      <c r="AE50" s="78">
        <v>294</v>
      </c>
      <c r="AF50" s="78">
        <v>302</v>
      </c>
      <c r="AG50" s="78">
        <v>1090</v>
      </c>
      <c r="AH50" s="78">
        <v>2503</v>
      </c>
      <c r="AI50" s="78"/>
      <c r="AJ50" s="78" t="s">
        <v>940</v>
      </c>
      <c r="AK50" s="78"/>
      <c r="AL50" s="78"/>
      <c r="AM50" s="78"/>
      <c r="AN50" s="80">
        <v>42201.92638888889</v>
      </c>
      <c r="AO50" s="83" t="s">
        <v>1148</v>
      </c>
      <c r="AP50" s="78" t="b">
        <v>1</v>
      </c>
      <c r="AQ50" s="78" t="b">
        <v>0</v>
      </c>
      <c r="AR50" s="78" t="b">
        <v>0</v>
      </c>
      <c r="AS50" s="78" t="s">
        <v>735</v>
      </c>
      <c r="AT50" s="78">
        <v>14</v>
      </c>
      <c r="AU50" s="83" t="s">
        <v>1197</v>
      </c>
      <c r="AV50" s="78" t="b">
        <v>0</v>
      </c>
      <c r="AW50" s="78" t="s">
        <v>1263</v>
      </c>
      <c r="AX50" s="83" t="s">
        <v>1311</v>
      </c>
      <c r="AY50" s="78" t="s">
        <v>66</v>
      </c>
      <c r="AZ50" s="78" t="str">
        <f>REPLACE(INDEX(GroupVertices[Group],MATCH(Vertices[[#This Row],[Vertex]],GroupVertices[Vertex],0)),1,1,"")</f>
        <v>2</v>
      </c>
      <c r="BA50" s="48"/>
      <c r="BB50" s="48"/>
      <c r="BC50" s="48"/>
      <c r="BD50" s="48"/>
      <c r="BE50" s="48" t="s">
        <v>443</v>
      </c>
      <c r="BF50" s="48" t="s">
        <v>443</v>
      </c>
      <c r="BG50" s="120" t="s">
        <v>1981</v>
      </c>
      <c r="BH50" s="120" t="s">
        <v>1981</v>
      </c>
      <c r="BI50" s="120" t="s">
        <v>2039</v>
      </c>
      <c r="BJ50" s="120" t="s">
        <v>2039</v>
      </c>
      <c r="BK50" s="120">
        <v>0</v>
      </c>
      <c r="BL50" s="123">
        <v>0</v>
      </c>
      <c r="BM50" s="120">
        <v>1</v>
      </c>
      <c r="BN50" s="123">
        <v>5.2631578947368425</v>
      </c>
      <c r="BO50" s="120">
        <v>0</v>
      </c>
      <c r="BP50" s="123">
        <v>0</v>
      </c>
      <c r="BQ50" s="120">
        <v>18</v>
      </c>
      <c r="BR50" s="123">
        <v>94.73684210526316</v>
      </c>
      <c r="BS50" s="120">
        <v>19</v>
      </c>
      <c r="BT50" s="2"/>
      <c r="BU50" s="3"/>
      <c r="BV50" s="3"/>
      <c r="BW50" s="3"/>
      <c r="BX50" s="3"/>
    </row>
    <row r="51" spans="1:76" ht="15">
      <c r="A51" s="64" t="s">
        <v>243</v>
      </c>
      <c r="B51" s="65"/>
      <c r="C51" s="65" t="s">
        <v>64</v>
      </c>
      <c r="D51" s="66">
        <v>164.11050551132502</v>
      </c>
      <c r="E51" s="68"/>
      <c r="F51" s="100" t="s">
        <v>530</v>
      </c>
      <c r="G51" s="65"/>
      <c r="H51" s="69" t="s">
        <v>243</v>
      </c>
      <c r="I51" s="70"/>
      <c r="J51" s="70"/>
      <c r="K51" s="69" t="s">
        <v>1414</v>
      </c>
      <c r="L51" s="73">
        <v>1</v>
      </c>
      <c r="M51" s="74">
        <v>2798.070556640625</v>
      </c>
      <c r="N51" s="74">
        <v>934.5092163085938</v>
      </c>
      <c r="O51" s="75"/>
      <c r="P51" s="76"/>
      <c r="Q51" s="76"/>
      <c r="R51" s="86"/>
      <c r="S51" s="48">
        <v>0</v>
      </c>
      <c r="T51" s="48">
        <v>2</v>
      </c>
      <c r="U51" s="49">
        <v>0</v>
      </c>
      <c r="V51" s="49">
        <v>0.055556</v>
      </c>
      <c r="W51" s="49">
        <v>0.060238</v>
      </c>
      <c r="X51" s="49">
        <v>0.660138</v>
      </c>
      <c r="Y51" s="49">
        <v>0.5</v>
      </c>
      <c r="Z51" s="49">
        <v>0</v>
      </c>
      <c r="AA51" s="71">
        <v>51</v>
      </c>
      <c r="AB51" s="71"/>
      <c r="AC51" s="72"/>
      <c r="AD51" s="78" t="s">
        <v>846</v>
      </c>
      <c r="AE51" s="78">
        <v>662</v>
      </c>
      <c r="AF51" s="78">
        <v>4424</v>
      </c>
      <c r="AG51" s="78">
        <v>7524</v>
      </c>
      <c r="AH51" s="78">
        <v>863</v>
      </c>
      <c r="AI51" s="78"/>
      <c r="AJ51" s="78" t="s">
        <v>941</v>
      </c>
      <c r="AK51" s="78" t="s">
        <v>1014</v>
      </c>
      <c r="AL51" s="83" t="s">
        <v>1073</v>
      </c>
      <c r="AM51" s="78"/>
      <c r="AN51" s="80">
        <v>40562.877546296295</v>
      </c>
      <c r="AO51" s="83" t="s">
        <v>1149</v>
      </c>
      <c r="AP51" s="78" t="b">
        <v>0</v>
      </c>
      <c r="AQ51" s="78" t="b">
        <v>0</v>
      </c>
      <c r="AR51" s="78" t="b">
        <v>0</v>
      </c>
      <c r="AS51" s="78" t="s">
        <v>734</v>
      </c>
      <c r="AT51" s="78">
        <v>218</v>
      </c>
      <c r="AU51" s="83" t="s">
        <v>1205</v>
      </c>
      <c r="AV51" s="78" t="b">
        <v>0</v>
      </c>
      <c r="AW51" s="78" t="s">
        <v>1263</v>
      </c>
      <c r="AX51" s="83" t="s">
        <v>1312</v>
      </c>
      <c r="AY51" s="78" t="s">
        <v>66</v>
      </c>
      <c r="AZ51" s="78" t="str">
        <f>REPLACE(INDEX(GroupVertices[Group],MATCH(Vertices[[#This Row],[Vertex]],GroupVertices[Vertex],0)),1,1,"")</f>
        <v>2</v>
      </c>
      <c r="BA51" s="48"/>
      <c r="BB51" s="48"/>
      <c r="BC51" s="48"/>
      <c r="BD51" s="48"/>
      <c r="BE51" s="48" t="s">
        <v>446</v>
      </c>
      <c r="BF51" s="48" t="s">
        <v>446</v>
      </c>
      <c r="BG51" s="120" t="s">
        <v>1984</v>
      </c>
      <c r="BH51" s="120" t="s">
        <v>1984</v>
      </c>
      <c r="BI51" s="120" t="s">
        <v>2042</v>
      </c>
      <c r="BJ51" s="120" t="s">
        <v>2042</v>
      </c>
      <c r="BK51" s="120">
        <v>0</v>
      </c>
      <c r="BL51" s="123">
        <v>0</v>
      </c>
      <c r="BM51" s="120">
        <v>0</v>
      </c>
      <c r="BN51" s="123">
        <v>0</v>
      </c>
      <c r="BO51" s="120">
        <v>0</v>
      </c>
      <c r="BP51" s="123">
        <v>0</v>
      </c>
      <c r="BQ51" s="120">
        <v>21</v>
      </c>
      <c r="BR51" s="123">
        <v>100</v>
      </c>
      <c r="BS51" s="120">
        <v>21</v>
      </c>
      <c r="BT51" s="2"/>
      <c r="BU51" s="3"/>
      <c r="BV51" s="3"/>
      <c r="BW51" s="3"/>
      <c r="BX51" s="3"/>
    </row>
    <row r="52" spans="1:76" ht="15">
      <c r="A52" s="64" t="s">
        <v>301</v>
      </c>
      <c r="B52" s="65"/>
      <c r="C52" s="65" t="s">
        <v>64</v>
      </c>
      <c r="D52" s="66">
        <v>162.0023858303316</v>
      </c>
      <c r="E52" s="68"/>
      <c r="F52" s="100" t="s">
        <v>1234</v>
      </c>
      <c r="G52" s="65"/>
      <c r="H52" s="69" t="s">
        <v>301</v>
      </c>
      <c r="I52" s="70"/>
      <c r="J52" s="70"/>
      <c r="K52" s="69" t="s">
        <v>1415</v>
      </c>
      <c r="L52" s="73">
        <v>176.40350877192984</v>
      </c>
      <c r="M52" s="74">
        <v>3073.116943359375</v>
      </c>
      <c r="N52" s="74">
        <v>1759.0374755859375</v>
      </c>
      <c r="O52" s="75"/>
      <c r="P52" s="76"/>
      <c r="Q52" s="76"/>
      <c r="R52" s="86"/>
      <c r="S52" s="48">
        <v>3</v>
      </c>
      <c r="T52" s="48">
        <v>0</v>
      </c>
      <c r="U52" s="49">
        <v>1</v>
      </c>
      <c r="V52" s="49">
        <v>0.058824</v>
      </c>
      <c r="W52" s="49">
        <v>0.077902</v>
      </c>
      <c r="X52" s="49">
        <v>0.932714</v>
      </c>
      <c r="Y52" s="49">
        <v>0.3333333333333333</v>
      </c>
      <c r="Z52" s="49">
        <v>0</v>
      </c>
      <c r="AA52" s="71">
        <v>52</v>
      </c>
      <c r="AB52" s="71"/>
      <c r="AC52" s="72"/>
      <c r="AD52" s="78" t="s">
        <v>847</v>
      </c>
      <c r="AE52" s="78">
        <v>1</v>
      </c>
      <c r="AF52" s="78">
        <v>6</v>
      </c>
      <c r="AG52" s="78">
        <v>0</v>
      </c>
      <c r="AH52" s="78">
        <v>0</v>
      </c>
      <c r="AI52" s="78"/>
      <c r="AJ52" s="78"/>
      <c r="AK52" s="78"/>
      <c r="AL52" s="78"/>
      <c r="AM52" s="78"/>
      <c r="AN52" s="80">
        <v>43623.526192129626</v>
      </c>
      <c r="AO52" s="78"/>
      <c r="AP52" s="78" t="b">
        <v>1</v>
      </c>
      <c r="AQ52" s="78" t="b">
        <v>0</v>
      </c>
      <c r="AR52" s="78" t="b">
        <v>0</v>
      </c>
      <c r="AS52" s="78"/>
      <c r="AT52" s="78">
        <v>0</v>
      </c>
      <c r="AU52" s="78"/>
      <c r="AV52" s="78" t="b">
        <v>0</v>
      </c>
      <c r="AW52" s="78" t="s">
        <v>1263</v>
      </c>
      <c r="AX52" s="83" t="s">
        <v>1313</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244</v>
      </c>
      <c r="B53" s="65"/>
      <c r="C53" s="65" t="s">
        <v>64</v>
      </c>
      <c r="D53" s="66">
        <v>162.14983014482388</v>
      </c>
      <c r="E53" s="68"/>
      <c r="F53" s="100" t="s">
        <v>531</v>
      </c>
      <c r="G53" s="65"/>
      <c r="H53" s="69" t="s">
        <v>244</v>
      </c>
      <c r="I53" s="70"/>
      <c r="J53" s="70"/>
      <c r="K53" s="69" t="s">
        <v>1416</v>
      </c>
      <c r="L53" s="73">
        <v>1</v>
      </c>
      <c r="M53" s="74">
        <v>2209.655517578125</v>
      </c>
      <c r="N53" s="74">
        <v>5462.98291015625</v>
      </c>
      <c r="O53" s="75"/>
      <c r="P53" s="76"/>
      <c r="Q53" s="76"/>
      <c r="R53" s="86"/>
      <c r="S53" s="48">
        <v>1</v>
      </c>
      <c r="T53" s="48">
        <v>1</v>
      </c>
      <c r="U53" s="49">
        <v>0</v>
      </c>
      <c r="V53" s="49">
        <v>0</v>
      </c>
      <c r="W53" s="49">
        <v>0</v>
      </c>
      <c r="X53" s="49">
        <v>0.999995</v>
      </c>
      <c r="Y53" s="49">
        <v>0</v>
      </c>
      <c r="Z53" s="49" t="s">
        <v>2268</v>
      </c>
      <c r="AA53" s="71">
        <v>53</v>
      </c>
      <c r="AB53" s="71"/>
      <c r="AC53" s="72"/>
      <c r="AD53" s="78" t="s">
        <v>848</v>
      </c>
      <c r="AE53" s="78">
        <v>145</v>
      </c>
      <c r="AF53" s="78">
        <v>315</v>
      </c>
      <c r="AG53" s="78">
        <v>5825</v>
      </c>
      <c r="AH53" s="78">
        <v>8</v>
      </c>
      <c r="AI53" s="78"/>
      <c r="AJ53" s="78"/>
      <c r="AK53" s="78"/>
      <c r="AL53" s="78"/>
      <c r="AM53" s="78"/>
      <c r="AN53" s="80">
        <v>39939.80966435185</v>
      </c>
      <c r="AO53" s="78"/>
      <c r="AP53" s="78" t="b">
        <v>1</v>
      </c>
      <c r="AQ53" s="78" t="b">
        <v>0</v>
      </c>
      <c r="AR53" s="78" t="b">
        <v>0</v>
      </c>
      <c r="AS53" s="78" t="s">
        <v>732</v>
      </c>
      <c r="AT53" s="78">
        <v>42</v>
      </c>
      <c r="AU53" s="83" t="s">
        <v>1197</v>
      </c>
      <c r="AV53" s="78" t="b">
        <v>0</v>
      </c>
      <c r="AW53" s="78" t="s">
        <v>1263</v>
      </c>
      <c r="AX53" s="83" t="s">
        <v>1314</v>
      </c>
      <c r="AY53" s="78" t="s">
        <v>66</v>
      </c>
      <c r="AZ53" s="78" t="str">
        <f>REPLACE(INDEX(GroupVertices[Group],MATCH(Vertices[[#This Row],[Vertex]],GroupVertices[Vertex],0)),1,1,"")</f>
        <v>1</v>
      </c>
      <c r="BA53" s="48" t="s">
        <v>395</v>
      </c>
      <c r="BB53" s="48" t="s">
        <v>395</v>
      </c>
      <c r="BC53" s="48" t="s">
        <v>417</v>
      </c>
      <c r="BD53" s="48" t="s">
        <v>417</v>
      </c>
      <c r="BE53" s="48" t="s">
        <v>447</v>
      </c>
      <c r="BF53" s="48" t="s">
        <v>447</v>
      </c>
      <c r="BG53" s="120" t="s">
        <v>1985</v>
      </c>
      <c r="BH53" s="120" t="s">
        <v>1985</v>
      </c>
      <c r="BI53" s="120" t="s">
        <v>2043</v>
      </c>
      <c r="BJ53" s="120" t="s">
        <v>2043</v>
      </c>
      <c r="BK53" s="120">
        <v>0</v>
      </c>
      <c r="BL53" s="123">
        <v>0</v>
      </c>
      <c r="BM53" s="120">
        <v>0</v>
      </c>
      <c r="BN53" s="123">
        <v>0</v>
      </c>
      <c r="BO53" s="120">
        <v>0</v>
      </c>
      <c r="BP53" s="123">
        <v>0</v>
      </c>
      <c r="BQ53" s="120">
        <v>26</v>
      </c>
      <c r="BR53" s="123">
        <v>100</v>
      </c>
      <c r="BS53" s="120">
        <v>26</v>
      </c>
      <c r="BT53" s="2"/>
      <c r="BU53" s="3"/>
      <c r="BV53" s="3"/>
      <c r="BW53" s="3"/>
      <c r="BX53" s="3"/>
    </row>
    <row r="54" spans="1:76" ht="15">
      <c r="A54" s="64" t="s">
        <v>245</v>
      </c>
      <c r="B54" s="65"/>
      <c r="C54" s="65" t="s">
        <v>64</v>
      </c>
      <c r="D54" s="66">
        <v>162.01240631772427</v>
      </c>
      <c r="E54" s="68"/>
      <c r="F54" s="100" t="s">
        <v>1235</v>
      </c>
      <c r="G54" s="65"/>
      <c r="H54" s="69" t="s">
        <v>245</v>
      </c>
      <c r="I54" s="70"/>
      <c r="J54" s="70"/>
      <c r="K54" s="69" t="s">
        <v>1417</v>
      </c>
      <c r="L54" s="73">
        <v>1</v>
      </c>
      <c r="M54" s="74">
        <v>1058.3736572265625</v>
      </c>
      <c r="N54" s="74">
        <v>5462.98291015625</v>
      </c>
      <c r="O54" s="75"/>
      <c r="P54" s="76"/>
      <c r="Q54" s="76"/>
      <c r="R54" s="86"/>
      <c r="S54" s="48">
        <v>1</v>
      </c>
      <c r="T54" s="48">
        <v>1</v>
      </c>
      <c r="U54" s="49">
        <v>0</v>
      </c>
      <c r="V54" s="49">
        <v>0</v>
      </c>
      <c r="W54" s="49">
        <v>0</v>
      </c>
      <c r="X54" s="49">
        <v>0.999995</v>
      </c>
      <c r="Y54" s="49">
        <v>0</v>
      </c>
      <c r="Z54" s="49" t="s">
        <v>2268</v>
      </c>
      <c r="AA54" s="71">
        <v>54</v>
      </c>
      <c r="AB54" s="71"/>
      <c r="AC54" s="72"/>
      <c r="AD54" s="78" t="s">
        <v>849</v>
      </c>
      <c r="AE54" s="78">
        <v>36</v>
      </c>
      <c r="AF54" s="78">
        <v>27</v>
      </c>
      <c r="AG54" s="78">
        <v>60</v>
      </c>
      <c r="AH54" s="78">
        <v>1</v>
      </c>
      <c r="AI54" s="78"/>
      <c r="AJ54" s="78" t="s">
        <v>942</v>
      </c>
      <c r="AK54" s="78" t="s">
        <v>1015</v>
      </c>
      <c r="AL54" s="78"/>
      <c r="AM54" s="78"/>
      <c r="AN54" s="80">
        <v>40187.01478009259</v>
      </c>
      <c r="AO54" s="78"/>
      <c r="AP54" s="78" t="b">
        <v>1</v>
      </c>
      <c r="AQ54" s="78" t="b">
        <v>0</v>
      </c>
      <c r="AR54" s="78" t="b">
        <v>0</v>
      </c>
      <c r="AS54" s="78" t="s">
        <v>732</v>
      </c>
      <c r="AT54" s="78">
        <v>0</v>
      </c>
      <c r="AU54" s="83" t="s">
        <v>1197</v>
      </c>
      <c r="AV54" s="78" t="b">
        <v>0</v>
      </c>
      <c r="AW54" s="78" t="s">
        <v>1263</v>
      </c>
      <c r="AX54" s="83" t="s">
        <v>1315</v>
      </c>
      <c r="AY54" s="78" t="s">
        <v>66</v>
      </c>
      <c r="AZ54" s="78" t="str">
        <f>REPLACE(INDEX(GroupVertices[Group],MATCH(Vertices[[#This Row],[Vertex]],GroupVertices[Vertex],0)),1,1,"")</f>
        <v>1</v>
      </c>
      <c r="BA54" s="48"/>
      <c r="BB54" s="48"/>
      <c r="BC54" s="48"/>
      <c r="BD54" s="48"/>
      <c r="BE54" s="48" t="s">
        <v>448</v>
      </c>
      <c r="BF54" s="48" t="s">
        <v>448</v>
      </c>
      <c r="BG54" s="120" t="s">
        <v>1986</v>
      </c>
      <c r="BH54" s="120" t="s">
        <v>1986</v>
      </c>
      <c r="BI54" s="120" t="s">
        <v>2044</v>
      </c>
      <c r="BJ54" s="120" t="s">
        <v>2044</v>
      </c>
      <c r="BK54" s="120">
        <v>0</v>
      </c>
      <c r="BL54" s="123">
        <v>0</v>
      </c>
      <c r="BM54" s="120">
        <v>0</v>
      </c>
      <c r="BN54" s="123">
        <v>0</v>
      </c>
      <c r="BO54" s="120">
        <v>0</v>
      </c>
      <c r="BP54" s="123">
        <v>0</v>
      </c>
      <c r="BQ54" s="120">
        <v>21</v>
      </c>
      <c r="BR54" s="123">
        <v>100</v>
      </c>
      <c r="BS54" s="120">
        <v>21</v>
      </c>
      <c r="BT54" s="2"/>
      <c r="BU54" s="3"/>
      <c r="BV54" s="3"/>
      <c r="BW54" s="3"/>
      <c r="BX54" s="3"/>
    </row>
    <row r="55" spans="1:76" ht="15">
      <c r="A55" s="64" t="s">
        <v>246</v>
      </c>
      <c r="B55" s="65"/>
      <c r="C55" s="65" t="s">
        <v>64</v>
      </c>
      <c r="D55" s="66">
        <v>162.24955785268438</v>
      </c>
      <c r="E55" s="68"/>
      <c r="F55" s="100" t="s">
        <v>532</v>
      </c>
      <c r="G55" s="65"/>
      <c r="H55" s="69" t="s">
        <v>246</v>
      </c>
      <c r="I55" s="70"/>
      <c r="J55" s="70"/>
      <c r="K55" s="69" t="s">
        <v>1418</v>
      </c>
      <c r="L55" s="73">
        <v>1</v>
      </c>
      <c r="M55" s="74">
        <v>1634.0146484375</v>
      </c>
      <c r="N55" s="74">
        <v>5462.98291015625</v>
      </c>
      <c r="O55" s="75"/>
      <c r="P55" s="76"/>
      <c r="Q55" s="76"/>
      <c r="R55" s="86"/>
      <c r="S55" s="48">
        <v>1</v>
      </c>
      <c r="T55" s="48">
        <v>1</v>
      </c>
      <c r="U55" s="49">
        <v>0</v>
      </c>
      <c r="V55" s="49">
        <v>0</v>
      </c>
      <c r="W55" s="49">
        <v>0</v>
      </c>
      <c r="X55" s="49">
        <v>0.999995</v>
      </c>
      <c r="Y55" s="49">
        <v>0</v>
      </c>
      <c r="Z55" s="49" t="s">
        <v>2268</v>
      </c>
      <c r="AA55" s="71">
        <v>55</v>
      </c>
      <c r="AB55" s="71"/>
      <c r="AC55" s="72"/>
      <c r="AD55" s="78" t="s">
        <v>850</v>
      </c>
      <c r="AE55" s="78">
        <v>147</v>
      </c>
      <c r="AF55" s="78">
        <v>524</v>
      </c>
      <c r="AG55" s="78">
        <v>18374</v>
      </c>
      <c r="AH55" s="78">
        <v>385</v>
      </c>
      <c r="AI55" s="78"/>
      <c r="AJ55" s="78" t="s">
        <v>943</v>
      </c>
      <c r="AK55" s="78" t="s">
        <v>1016</v>
      </c>
      <c r="AL55" s="78"/>
      <c r="AM55" s="78"/>
      <c r="AN55" s="80">
        <v>40100.60957175926</v>
      </c>
      <c r="AO55" s="83" t="s">
        <v>1150</v>
      </c>
      <c r="AP55" s="78" t="b">
        <v>0</v>
      </c>
      <c r="AQ55" s="78" t="b">
        <v>0</v>
      </c>
      <c r="AR55" s="78" t="b">
        <v>0</v>
      </c>
      <c r="AS55" s="78" t="s">
        <v>1194</v>
      </c>
      <c r="AT55" s="78">
        <v>38</v>
      </c>
      <c r="AU55" s="83" t="s">
        <v>1197</v>
      </c>
      <c r="AV55" s="78" t="b">
        <v>0</v>
      </c>
      <c r="AW55" s="78" t="s">
        <v>1263</v>
      </c>
      <c r="AX55" s="83" t="s">
        <v>1316</v>
      </c>
      <c r="AY55" s="78" t="s">
        <v>66</v>
      </c>
      <c r="AZ55" s="78" t="str">
        <f>REPLACE(INDEX(GroupVertices[Group],MATCH(Vertices[[#This Row],[Vertex]],GroupVertices[Vertex],0)),1,1,"")</f>
        <v>1</v>
      </c>
      <c r="BA55" s="48" t="s">
        <v>396</v>
      </c>
      <c r="BB55" s="48" t="s">
        <v>396</v>
      </c>
      <c r="BC55" s="48" t="s">
        <v>418</v>
      </c>
      <c r="BD55" s="48" t="s">
        <v>418</v>
      </c>
      <c r="BE55" s="48" t="s">
        <v>449</v>
      </c>
      <c r="BF55" s="48" t="s">
        <v>449</v>
      </c>
      <c r="BG55" s="120" t="s">
        <v>1987</v>
      </c>
      <c r="BH55" s="120" t="s">
        <v>1987</v>
      </c>
      <c r="BI55" s="120" t="s">
        <v>2045</v>
      </c>
      <c r="BJ55" s="120" t="s">
        <v>2045</v>
      </c>
      <c r="BK55" s="120">
        <v>0</v>
      </c>
      <c r="BL55" s="123">
        <v>0</v>
      </c>
      <c r="BM55" s="120">
        <v>2</v>
      </c>
      <c r="BN55" s="123">
        <v>13.333333333333334</v>
      </c>
      <c r="BO55" s="120">
        <v>0</v>
      </c>
      <c r="BP55" s="123">
        <v>0</v>
      </c>
      <c r="BQ55" s="120">
        <v>13</v>
      </c>
      <c r="BR55" s="123">
        <v>86.66666666666667</v>
      </c>
      <c r="BS55" s="120">
        <v>15</v>
      </c>
      <c r="BT55" s="2"/>
      <c r="BU55" s="3"/>
      <c r="BV55" s="3"/>
      <c r="BW55" s="3"/>
      <c r="BX55" s="3"/>
    </row>
    <row r="56" spans="1:76" ht="15">
      <c r="A56" s="64" t="s">
        <v>247</v>
      </c>
      <c r="B56" s="65"/>
      <c r="C56" s="65" t="s">
        <v>64</v>
      </c>
      <c r="D56" s="66">
        <v>162.3817328530545</v>
      </c>
      <c r="E56" s="68"/>
      <c r="F56" s="100" t="s">
        <v>1236</v>
      </c>
      <c r="G56" s="65"/>
      <c r="H56" s="69" t="s">
        <v>247</v>
      </c>
      <c r="I56" s="70"/>
      <c r="J56" s="70"/>
      <c r="K56" s="69" t="s">
        <v>1419</v>
      </c>
      <c r="L56" s="73">
        <v>1</v>
      </c>
      <c r="M56" s="74">
        <v>482.7327880859375</v>
      </c>
      <c r="N56" s="74">
        <v>6658.15771484375</v>
      </c>
      <c r="O56" s="75"/>
      <c r="P56" s="76"/>
      <c r="Q56" s="76"/>
      <c r="R56" s="86"/>
      <c r="S56" s="48">
        <v>1</v>
      </c>
      <c r="T56" s="48">
        <v>1</v>
      </c>
      <c r="U56" s="49">
        <v>0</v>
      </c>
      <c r="V56" s="49">
        <v>0</v>
      </c>
      <c r="W56" s="49">
        <v>0</v>
      </c>
      <c r="X56" s="49">
        <v>0.999995</v>
      </c>
      <c r="Y56" s="49">
        <v>0</v>
      </c>
      <c r="Z56" s="49" t="s">
        <v>2268</v>
      </c>
      <c r="AA56" s="71">
        <v>56</v>
      </c>
      <c r="AB56" s="71"/>
      <c r="AC56" s="72"/>
      <c r="AD56" s="78" t="s">
        <v>851</v>
      </c>
      <c r="AE56" s="78">
        <v>750</v>
      </c>
      <c r="AF56" s="78">
        <v>801</v>
      </c>
      <c r="AG56" s="78">
        <v>1894</v>
      </c>
      <c r="AH56" s="78">
        <v>2578</v>
      </c>
      <c r="AI56" s="78"/>
      <c r="AJ56" s="78" t="s">
        <v>944</v>
      </c>
      <c r="AK56" s="78" t="s">
        <v>1017</v>
      </c>
      <c r="AL56" s="83" t="s">
        <v>1074</v>
      </c>
      <c r="AM56" s="78"/>
      <c r="AN56" s="80">
        <v>39995.8403125</v>
      </c>
      <c r="AO56" s="83" t="s">
        <v>1151</v>
      </c>
      <c r="AP56" s="78" t="b">
        <v>0</v>
      </c>
      <c r="AQ56" s="78" t="b">
        <v>0</v>
      </c>
      <c r="AR56" s="78" t="b">
        <v>1</v>
      </c>
      <c r="AS56" s="78" t="s">
        <v>732</v>
      </c>
      <c r="AT56" s="78">
        <v>12</v>
      </c>
      <c r="AU56" s="83" t="s">
        <v>1206</v>
      </c>
      <c r="AV56" s="78" t="b">
        <v>0</v>
      </c>
      <c r="AW56" s="78" t="s">
        <v>1263</v>
      </c>
      <c r="AX56" s="83" t="s">
        <v>1317</v>
      </c>
      <c r="AY56" s="78" t="s">
        <v>66</v>
      </c>
      <c r="AZ56" s="78" t="str">
        <f>REPLACE(INDEX(GroupVertices[Group],MATCH(Vertices[[#This Row],[Vertex]],GroupVertices[Vertex],0)),1,1,"")</f>
        <v>1</v>
      </c>
      <c r="BA56" s="48" t="s">
        <v>397</v>
      </c>
      <c r="BB56" s="48" t="s">
        <v>397</v>
      </c>
      <c r="BC56" s="48" t="s">
        <v>419</v>
      </c>
      <c r="BD56" s="48" t="s">
        <v>419</v>
      </c>
      <c r="BE56" s="48" t="s">
        <v>450</v>
      </c>
      <c r="BF56" s="48" t="s">
        <v>450</v>
      </c>
      <c r="BG56" s="120" t="s">
        <v>1988</v>
      </c>
      <c r="BH56" s="120" t="s">
        <v>1988</v>
      </c>
      <c r="BI56" s="120" t="s">
        <v>2046</v>
      </c>
      <c r="BJ56" s="120" t="s">
        <v>2046</v>
      </c>
      <c r="BK56" s="120">
        <v>0</v>
      </c>
      <c r="BL56" s="123">
        <v>0</v>
      </c>
      <c r="BM56" s="120">
        <v>0</v>
      </c>
      <c r="BN56" s="123">
        <v>0</v>
      </c>
      <c r="BO56" s="120">
        <v>0</v>
      </c>
      <c r="BP56" s="123">
        <v>0</v>
      </c>
      <c r="BQ56" s="120">
        <v>20</v>
      </c>
      <c r="BR56" s="123">
        <v>100</v>
      </c>
      <c r="BS56" s="120">
        <v>20</v>
      </c>
      <c r="BT56" s="2"/>
      <c r="BU56" s="3"/>
      <c r="BV56" s="3"/>
      <c r="BW56" s="3"/>
      <c r="BX56" s="3"/>
    </row>
    <row r="57" spans="1:76" ht="15">
      <c r="A57" s="64" t="s">
        <v>248</v>
      </c>
      <c r="B57" s="65"/>
      <c r="C57" s="65" t="s">
        <v>64</v>
      </c>
      <c r="D57" s="66">
        <v>162.66994115711063</v>
      </c>
      <c r="E57" s="68"/>
      <c r="F57" s="100" t="s">
        <v>533</v>
      </c>
      <c r="G57" s="65"/>
      <c r="H57" s="69" t="s">
        <v>248</v>
      </c>
      <c r="I57" s="70"/>
      <c r="J57" s="70"/>
      <c r="K57" s="69" t="s">
        <v>1420</v>
      </c>
      <c r="L57" s="73">
        <v>1</v>
      </c>
      <c r="M57" s="74">
        <v>1560.93115234375</v>
      </c>
      <c r="N57" s="74">
        <v>980.78857421875</v>
      </c>
      <c r="O57" s="75"/>
      <c r="P57" s="76"/>
      <c r="Q57" s="76"/>
      <c r="R57" s="86"/>
      <c r="S57" s="48">
        <v>0</v>
      </c>
      <c r="T57" s="48">
        <v>2</v>
      </c>
      <c r="U57" s="49">
        <v>0</v>
      </c>
      <c r="V57" s="49">
        <v>0.055556</v>
      </c>
      <c r="W57" s="49">
        <v>0.077233</v>
      </c>
      <c r="X57" s="49">
        <v>0.640273</v>
      </c>
      <c r="Y57" s="49">
        <v>0.5</v>
      </c>
      <c r="Z57" s="49">
        <v>0</v>
      </c>
      <c r="AA57" s="71">
        <v>57</v>
      </c>
      <c r="AB57" s="71"/>
      <c r="AC57" s="72"/>
      <c r="AD57" s="78" t="s">
        <v>852</v>
      </c>
      <c r="AE57" s="78">
        <v>3513</v>
      </c>
      <c r="AF57" s="78">
        <v>1405</v>
      </c>
      <c r="AG57" s="78">
        <v>5909</v>
      </c>
      <c r="AH57" s="78">
        <v>6621</v>
      </c>
      <c r="AI57" s="78"/>
      <c r="AJ57" s="78" t="s">
        <v>945</v>
      </c>
      <c r="AK57" s="78" t="s">
        <v>1018</v>
      </c>
      <c r="AL57" s="83" t="s">
        <v>1075</v>
      </c>
      <c r="AM57" s="78"/>
      <c r="AN57" s="80">
        <v>42485.6615625</v>
      </c>
      <c r="AO57" s="83" t="s">
        <v>1152</v>
      </c>
      <c r="AP57" s="78" t="b">
        <v>1</v>
      </c>
      <c r="AQ57" s="78" t="b">
        <v>0</v>
      </c>
      <c r="AR57" s="78" t="b">
        <v>1</v>
      </c>
      <c r="AS57" s="78" t="s">
        <v>735</v>
      </c>
      <c r="AT57" s="78">
        <v>24</v>
      </c>
      <c r="AU57" s="78"/>
      <c r="AV57" s="78" t="b">
        <v>0</v>
      </c>
      <c r="AW57" s="78" t="s">
        <v>1263</v>
      </c>
      <c r="AX57" s="83" t="s">
        <v>1318</v>
      </c>
      <c r="AY57" s="78" t="s">
        <v>66</v>
      </c>
      <c r="AZ57" s="78" t="str">
        <f>REPLACE(INDEX(GroupVertices[Group],MATCH(Vertices[[#This Row],[Vertex]],GroupVertices[Vertex],0)),1,1,"")</f>
        <v>2</v>
      </c>
      <c r="BA57" s="48"/>
      <c r="BB57" s="48"/>
      <c r="BC57" s="48"/>
      <c r="BD57" s="48"/>
      <c r="BE57" s="48" t="s">
        <v>443</v>
      </c>
      <c r="BF57" s="48" t="s">
        <v>443</v>
      </c>
      <c r="BG57" s="120" t="s">
        <v>1981</v>
      </c>
      <c r="BH57" s="120" t="s">
        <v>1981</v>
      </c>
      <c r="BI57" s="120" t="s">
        <v>2039</v>
      </c>
      <c r="BJ57" s="120" t="s">
        <v>2039</v>
      </c>
      <c r="BK57" s="120">
        <v>0</v>
      </c>
      <c r="BL57" s="123">
        <v>0</v>
      </c>
      <c r="BM57" s="120">
        <v>1</v>
      </c>
      <c r="BN57" s="123">
        <v>5.2631578947368425</v>
      </c>
      <c r="BO57" s="120">
        <v>0</v>
      </c>
      <c r="BP57" s="123">
        <v>0</v>
      </c>
      <c r="BQ57" s="120">
        <v>18</v>
      </c>
      <c r="BR57" s="123">
        <v>94.73684210526316</v>
      </c>
      <c r="BS57" s="120">
        <v>19</v>
      </c>
      <c r="BT57" s="2"/>
      <c r="BU57" s="3"/>
      <c r="BV57" s="3"/>
      <c r="BW57" s="3"/>
      <c r="BX57" s="3"/>
    </row>
    <row r="58" spans="1:76" ht="15">
      <c r="A58" s="64" t="s">
        <v>249</v>
      </c>
      <c r="B58" s="65"/>
      <c r="C58" s="65" t="s">
        <v>64</v>
      </c>
      <c r="D58" s="66">
        <v>162.0758694045446</v>
      </c>
      <c r="E58" s="68"/>
      <c r="F58" s="100" t="s">
        <v>534</v>
      </c>
      <c r="G58" s="65"/>
      <c r="H58" s="69" t="s">
        <v>249</v>
      </c>
      <c r="I58" s="70"/>
      <c r="J58" s="70"/>
      <c r="K58" s="69" t="s">
        <v>1421</v>
      </c>
      <c r="L58" s="73">
        <v>176.40350877192984</v>
      </c>
      <c r="M58" s="74">
        <v>2696.001708984375</v>
      </c>
      <c r="N58" s="74">
        <v>2532.76171875</v>
      </c>
      <c r="O58" s="75"/>
      <c r="P58" s="76"/>
      <c r="Q58" s="76"/>
      <c r="R58" s="86"/>
      <c r="S58" s="48">
        <v>0</v>
      </c>
      <c r="T58" s="48">
        <v>3</v>
      </c>
      <c r="U58" s="49">
        <v>1</v>
      </c>
      <c r="V58" s="49">
        <v>0.058824</v>
      </c>
      <c r="W58" s="49">
        <v>0.095022</v>
      </c>
      <c r="X58" s="49">
        <v>0.904541</v>
      </c>
      <c r="Y58" s="49">
        <v>0.3333333333333333</v>
      </c>
      <c r="Z58" s="49">
        <v>0</v>
      </c>
      <c r="AA58" s="71">
        <v>58</v>
      </c>
      <c r="AB58" s="71"/>
      <c r="AC58" s="72"/>
      <c r="AD58" s="78" t="s">
        <v>853</v>
      </c>
      <c r="AE58" s="78">
        <v>316</v>
      </c>
      <c r="AF58" s="78">
        <v>160</v>
      </c>
      <c r="AG58" s="78">
        <v>1384</v>
      </c>
      <c r="AH58" s="78">
        <v>2429</v>
      </c>
      <c r="AI58" s="78"/>
      <c r="AJ58" s="78" t="s">
        <v>946</v>
      </c>
      <c r="AK58" s="78"/>
      <c r="AL58" s="78"/>
      <c r="AM58" s="78"/>
      <c r="AN58" s="80">
        <v>42875.35949074074</v>
      </c>
      <c r="AO58" s="83" t="s">
        <v>1153</v>
      </c>
      <c r="AP58" s="78" t="b">
        <v>1</v>
      </c>
      <c r="AQ58" s="78" t="b">
        <v>0</v>
      </c>
      <c r="AR58" s="78" t="b">
        <v>0</v>
      </c>
      <c r="AS58" s="78" t="s">
        <v>735</v>
      </c>
      <c r="AT58" s="78">
        <v>2</v>
      </c>
      <c r="AU58" s="78"/>
      <c r="AV58" s="78" t="b">
        <v>0</v>
      </c>
      <c r="AW58" s="78" t="s">
        <v>1263</v>
      </c>
      <c r="AX58" s="83" t="s">
        <v>1319</v>
      </c>
      <c r="AY58" s="78" t="s">
        <v>66</v>
      </c>
      <c r="AZ58" s="78" t="str">
        <f>REPLACE(INDEX(GroupVertices[Group],MATCH(Vertices[[#This Row],[Vertex]],GroupVertices[Vertex],0)),1,1,"")</f>
        <v>2</v>
      </c>
      <c r="BA58" s="48"/>
      <c r="BB58" s="48"/>
      <c r="BC58" s="48"/>
      <c r="BD58" s="48"/>
      <c r="BE58" s="48" t="s">
        <v>1954</v>
      </c>
      <c r="BF58" s="48" t="s">
        <v>1954</v>
      </c>
      <c r="BG58" s="120" t="s">
        <v>1989</v>
      </c>
      <c r="BH58" s="120" t="s">
        <v>2019</v>
      </c>
      <c r="BI58" s="120" t="s">
        <v>2042</v>
      </c>
      <c r="BJ58" s="120" t="s">
        <v>2042</v>
      </c>
      <c r="BK58" s="120">
        <v>0</v>
      </c>
      <c r="BL58" s="123">
        <v>0</v>
      </c>
      <c r="BM58" s="120">
        <v>1</v>
      </c>
      <c r="BN58" s="123">
        <v>2.5</v>
      </c>
      <c r="BO58" s="120">
        <v>0</v>
      </c>
      <c r="BP58" s="123">
        <v>0</v>
      </c>
      <c r="BQ58" s="120">
        <v>39</v>
      </c>
      <c r="BR58" s="123">
        <v>97.5</v>
      </c>
      <c r="BS58" s="120">
        <v>40</v>
      </c>
      <c r="BT58" s="2"/>
      <c r="BU58" s="3"/>
      <c r="BV58" s="3"/>
      <c r="BW58" s="3"/>
      <c r="BX58" s="3"/>
    </row>
    <row r="59" spans="1:76" ht="15">
      <c r="A59" s="64" t="s">
        <v>250</v>
      </c>
      <c r="B59" s="65"/>
      <c r="C59" s="65" t="s">
        <v>64</v>
      </c>
      <c r="D59" s="66">
        <v>162.05964575828978</v>
      </c>
      <c r="E59" s="68"/>
      <c r="F59" s="100" t="s">
        <v>535</v>
      </c>
      <c r="G59" s="65"/>
      <c r="H59" s="69" t="s">
        <v>250</v>
      </c>
      <c r="I59" s="70"/>
      <c r="J59" s="70"/>
      <c r="K59" s="69" t="s">
        <v>1422</v>
      </c>
      <c r="L59" s="73">
        <v>1</v>
      </c>
      <c r="M59" s="74">
        <v>194.9122772216797</v>
      </c>
      <c r="N59" s="74">
        <v>2449.41748046875</v>
      </c>
      <c r="O59" s="75"/>
      <c r="P59" s="76"/>
      <c r="Q59" s="76"/>
      <c r="R59" s="86"/>
      <c r="S59" s="48">
        <v>0</v>
      </c>
      <c r="T59" s="48">
        <v>2</v>
      </c>
      <c r="U59" s="49">
        <v>0</v>
      </c>
      <c r="V59" s="49">
        <v>0.055556</v>
      </c>
      <c r="W59" s="49">
        <v>0.077233</v>
      </c>
      <c r="X59" s="49">
        <v>0.640273</v>
      </c>
      <c r="Y59" s="49">
        <v>0.5</v>
      </c>
      <c r="Z59" s="49">
        <v>0</v>
      </c>
      <c r="AA59" s="71">
        <v>59</v>
      </c>
      <c r="AB59" s="71"/>
      <c r="AC59" s="72"/>
      <c r="AD59" s="78" t="s">
        <v>854</v>
      </c>
      <c r="AE59" s="78">
        <v>81</v>
      </c>
      <c r="AF59" s="78">
        <v>126</v>
      </c>
      <c r="AG59" s="78">
        <v>3633</v>
      </c>
      <c r="AH59" s="78">
        <v>922</v>
      </c>
      <c r="AI59" s="78"/>
      <c r="AJ59" s="78" t="s">
        <v>947</v>
      </c>
      <c r="AK59" s="78" t="s">
        <v>1019</v>
      </c>
      <c r="AL59" s="78"/>
      <c r="AM59" s="78"/>
      <c r="AN59" s="80">
        <v>41056.62390046296</v>
      </c>
      <c r="AO59" s="83" t="s">
        <v>1154</v>
      </c>
      <c r="AP59" s="78" t="b">
        <v>0</v>
      </c>
      <c r="AQ59" s="78" t="b">
        <v>0</v>
      </c>
      <c r="AR59" s="78" t="b">
        <v>1</v>
      </c>
      <c r="AS59" s="78" t="s">
        <v>735</v>
      </c>
      <c r="AT59" s="78">
        <v>10</v>
      </c>
      <c r="AU59" s="83" t="s">
        <v>1199</v>
      </c>
      <c r="AV59" s="78" t="b">
        <v>0</v>
      </c>
      <c r="AW59" s="78" t="s">
        <v>1263</v>
      </c>
      <c r="AX59" s="83" t="s">
        <v>1320</v>
      </c>
      <c r="AY59" s="78" t="s">
        <v>66</v>
      </c>
      <c r="AZ59" s="78" t="str">
        <f>REPLACE(INDEX(GroupVertices[Group],MATCH(Vertices[[#This Row],[Vertex]],GroupVertices[Vertex],0)),1,1,"")</f>
        <v>2</v>
      </c>
      <c r="BA59" s="48"/>
      <c r="BB59" s="48"/>
      <c r="BC59" s="48"/>
      <c r="BD59" s="48"/>
      <c r="BE59" s="48" t="s">
        <v>443</v>
      </c>
      <c r="BF59" s="48" t="s">
        <v>443</v>
      </c>
      <c r="BG59" s="120" t="s">
        <v>1981</v>
      </c>
      <c r="BH59" s="120" t="s">
        <v>1981</v>
      </c>
      <c r="BI59" s="120" t="s">
        <v>2039</v>
      </c>
      <c r="BJ59" s="120" t="s">
        <v>2039</v>
      </c>
      <c r="BK59" s="120">
        <v>0</v>
      </c>
      <c r="BL59" s="123">
        <v>0</v>
      </c>
      <c r="BM59" s="120">
        <v>1</v>
      </c>
      <c r="BN59" s="123">
        <v>5.2631578947368425</v>
      </c>
      <c r="BO59" s="120">
        <v>0</v>
      </c>
      <c r="BP59" s="123">
        <v>0</v>
      </c>
      <c r="BQ59" s="120">
        <v>18</v>
      </c>
      <c r="BR59" s="123">
        <v>94.73684210526316</v>
      </c>
      <c r="BS59" s="120">
        <v>19</v>
      </c>
      <c r="BT59" s="2"/>
      <c r="BU59" s="3"/>
      <c r="BV59" s="3"/>
      <c r="BW59" s="3"/>
      <c r="BX59" s="3"/>
    </row>
    <row r="60" spans="1:76" ht="15">
      <c r="A60" s="64" t="s">
        <v>251</v>
      </c>
      <c r="B60" s="65"/>
      <c r="C60" s="65" t="s">
        <v>64</v>
      </c>
      <c r="D60" s="66">
        <v>162.2586240079444</v>
      </c>
      <c r="E60" s="68"/>
      <c r="F60" s="100" t="s">
        <v>536</v>
      </c>
      <c r="G60" s="65"/>
      <c r="H60" s="69" t="s">
        <v>251</v>
      </c>
      <c r="I60" s="70"/>
      <c r="J60" s="70"/>
      <c r="K60" s="69" t="s">
        <v>1423</v>
      </c>
      <c r="L60" s="73">
        <v>1</v>
      </c>
      <c r="M60" s="74">
        <v>2209.655517578125</v>
      </c>
      <c r="N60" s="74">
        <v>9048.5068359375</v>
      </c>
      <c r="O60" s="75"/>
      <c r="P60" s="76"/>
      <c r="Q60" s="76"/>
      <c r="R60" s="86"/>
      <c r="S60" s="48">
        <v>1</v>
      </c>
      <c r="T60" s="48">
        <v>1</v>
      </c>
      <c r="U60" s="49">
        <v>0</v>
      </c>
      <c r="V60" s="49">
        <v>0</v>
      </c>
      <c r="W60" s="49">
        <v>0</v>
      </c>
      <c r="X60" s="49">
        <v>0.999995</v>
      </c>
      <c r="Y60" s="49">
        <v>0</v>
      </c>
      <c r="Z60" s="49" t="s">
        <v>2268</v>
      </c>
      <c r="AA60" s="71">
        <v>60</v>
      </c>
      <c r="AB60" s="71"/>
      <c r="AC60" s="72"/>
      <c r="AD60" s="78" t="s">
        <v>855</v>
      </c>
      <c r="AE60" s="78">
        <v>692</v>
      </c>
      <c r="AF60" s="78">
        <v>543</v>
      </c>
      <c r="AG60" s="78">
        <v>1514</v>
      </c>
      <c r="AH60" s="78">
        <v>1253</v>
      </c>
      <c r="AI60" s="78"/>
      <c r="AJ60" s="78" t="s">
        <v>948</v>
      </c>
      <c r="AK60" s="78" t="s">
        <v>1020</v>
      </c>
      <c r="AL60" s="83" t="s">
        <v>1076</v>
      </c>
      <c r="AM60" s="78"/>
      <c r="AN60" s="80">
        <v>41653.69342592593</v>
      </c>
      <c r="AO60" s="83" t="s">
        <v>1155</v>
      </c>
      <c r="AP60" s="78" t="b">
        <v>0</v>
      </c>
      <c r="AQ60" s="78" t="b">
        <v>0</v>
      </c>
      <c r="AR60" s="78" t="b">
        <v>1</v>
      </c>
      <c r="AS60" s="78" t="s">
        <v>735</v>
      </c>
      <c r="AT60" s="78">
        <v>2</v>
      </c>
      <c r="AU60" s="83" t="s">
        <v>1197</v>
      </c>
      <c r="AV60" s="78" t="b">
        <v>0</v>
      </c>
      <c r="AW60" s="78" t="s">
        <v>1263</v>
      </c>
      <c r="AX60" s="83" t="s">
        <v>1321</v>
      </c>
      <c r="AY60" s="78" t="s">
        <v>66</v>
      </c>
      <c r="AZ60" s="78" t="str">
        <f>REPLACE(INDEX(GroupVertices[Group],MATCH(Vertices[[#This Row],[Vertex]],GroupVertices[Vertex],0)),1,1,"")</f>
        <v>1</v>
      </c>
      <c r="BA60" s="48" t="s">
        <v>398</v>
      </c>
      <c r="BB60" s="48" t="s">
        <v>398</v>
      </c>
      <c r="BC60" s="48" t="s">
        <v>418</v>
      </c>
      <c r="BD60" s="48" t="s">
        <v>418</v>
      </c>
      <c r="BE60" s="48" t="s">
        <v>452</v>
      </c>
      <c r="BF60" s="48" t="s">
        <v>452</v>
      </c>
      <c r="BG60" s="120" t="s">
        <v>1990</v>
      </c>
      <c r="BH60" s="120" t="s">
        <v>1990</v>
      </c>
      <c r="BI60" s="120" t="s">
        <v>2047</v>
      </c>
      <c r="BJ60" s="120" t="s">
        <v>2047</v>
      </c>
      <c r="BK60" s="120">
        <v>0</v>
      </c>
      <c r="BL60" s="123">
        <v>0</v>
      </c>
      <c r="BM60" s="120">
        <v>0</v>
      </c>
      <c r="BN60" s="123">
        <v>0</v>
      </c>
      <c r="BO60" s="120">
        <v>0</v>
      </c>
      <c r="BP60" s="123">
        <v>0</v>
      </c>
      <c r="BQ60" s="120">
        <v>26</v>
      </c>
      <c r="BR60" s="123">
        <v>100</v>
      </c>
      <c r="BS60" s="120">
        <v>26</v>
      </c>
      <c r="BT60" s="2"/>
      <c r="BU60" s="3"/>
      <c r="BV60" s="3"/>
      <c r="BW60" s="3"/>
      <c r="BX60" s="3"/>
    </row>
    <row r="61" spans="1:76" ht="15">
      <c r="A61" s="64" t="s">
        <v>252</v>
      </c>
      <c r="B61" s="65"/>
      <c r="C61" s="65" t="s">
        <v>64</v>
      </c>
      <c r="D61" s="66">
        <v>163.05740000296095</v>
      </c>
      <c r="E61" s="68"/>
      <c r="F61" s="100" t="s">
        <v>537</v>
      </c>
      <c r="G61" s="65"/>
      <c r="H61" s="69" t="s">
        <v>252</v>
      </c>
      <c r="I61" s="70"/>
      <c r="J61" s="70"/>
      <c r="K61" s="69" t="s">
        <v>1424</v>
      </c>
      <c r="L61" s="73">
        <v>1</v>
      </c>
      <c r="M61" s="74">
        <v>8148.9580078125</v>
      </c>
      <c r="N61" s="74">
        <v>6105.27197265625</v>
      </c>
      <c r="O61" s="75"/>
      <c r="P61" s="76"/>
      <c r="Q61" s="76"/>
      <c r="R61" s="86"/>
      <c r="S61" s="48">
        <v>0</v>
      </c>
      <c r="T61" s="48">
        <v>1</v>
      </c>
      <c r="U61" s="49">
        <v>0</v>
      </c>
      <c r="V61" s="49">
        <v>0.333333</v>
      </c>
      <c r="W61" s="49">
        <v>0</v>
      </c>
      <c r="X61" s="49">
        <v>0.638295</v>
      </c>
      <c r="Y61" s="49">
        <v>0</v>
      </c>
      <c r="Z61" s="49">
        <v>0</v>
      </c>
      <c r="AA61" s="71">
        <v>61</v>
      </c>
      <c r="AB61" s="71"/>
      <c r="AC61" s="72"/>
      <c r="AD61" s="78" t="s">
        <v>856</v>
      </c>
      <c r="AE61" s="78">
        <v>460</v>
      </c>
      <c r="AF61" s="78">
        <v>2217</v>
      </c>
      <c r="AG61" s="78">
        <v>1678</v>
      </c>
      <c r="AH61" s="78">
        <v>5</v>
      </c>
      <c r="AI61" s="78"/>
      <c r="AJ61" s="78" t="s">
        <v>949</v>
      </c>
      <c r="AK61" s="78" t="s">
        <v>1021</v>
      </c>
      <c r="AL61" s="83" t="s">
        <v>1077</v>
      </c>
      <c r="AM61" s="78"/>
      <c r="AN61" s="80">
        <v>39672.98778935185</v>
      </c>
      <c r="AO61" s="78"/>
      <c r="AP61" s="78" t="b">
        <v>1</v>
      </c>
      <c r="AQ61" s="78" t="b">
        <v>0</v>
      </c>
      <c r="AR61" s="78" t="b">
        <v>0</v>
      </c>
      <c r="AS61" s="78" t="s">
        <v>732</v>
      </c>
      <c r="AT61" s="78">
        <v>117</v>
      </c>
      <c r="AU61" s="83" t="s">
        <v>1197</v>
      </c>
      <c r="AV61" s="78" t="b">
        <v>0</v>
      </c>
      <c r="AW61" s="78" t="s">
        <v>1263</v>
      </c>
      <c r="AX61" s="83" t="s">
        <v>1322</v>
      </c>
      <c r="AY61" s="78" t="s">
        <v>66</v>
      </c>
      <c r="AZ61" s="78" t="str">
        <f>REPLACE(INDEX(GroupVertices[Group],MATCH(Vertices[[#This Row],[Vertex]],GroupVertices[Vertex],0)),1,1,"")</f>
        <v>11</v>
      </c>
      <c r="BA61" s="48"/>
      <c r="BB61" s="48"/>
      <c r="BC61" s="48"/>
      <c r="BD61" s="48"/>
      <c r="BE61" s="48" t="s">
        <v>426</v>
      </c>
      <c r="BF61" s="48" t="s">
        <v>426</v>
      </c>
      <c r="BG61" s="120" t="s">
        <v>1991</v>
      </c>
      <c r="BH61" s="120" t="s">
        <v>1991</v>
      </c>
      <c r="BI61" s="120" t="s">
        <v>2048</v>
      </c>
      <c r="BJ61" s="120" t="s">
        <v>2048</v>
      </c>
      <c r="BK61" s="120">
        <v>1</v>
      </c>
      <c r="BL61" s="123">
        <v>4.761904761904762</v>
      </c>
      <c r="BM61" s="120">
        <v>0</v>
      </c>
      <c r="BN61" s="123">
        <v>0</v>
      </c>
      <c r="BO61" s="120">
        <v>0</v>
      </c>
      <c r="BP61" s="123">
        <v>0</v>
      </c>
      <c r="BQ61" s="120">
        <v>20</v>
      </c>
      <c r="BR61" s="123">
        <v>95.23809523809524</v>
      </c>
      <c r="BS61" s="120">
        <v>21</v>
      </c>
      <c r="BT61" s="2"/>
      <c r="BU61" s="3"/>
      <c r="BV61" s="3"/>
      <c r="BW61" s="3"/>
      <c r="BX61" s="3"/>
    </row>
    <row r="62" spans="1:76" ht="15">
      <c r="A62" s="64" t="s">
        <v>253</v>
      </c>
      <c r="B62" s="65"/>
      <c r="C62" s="65" t="s">
        <v>64</v>
      </c>
      <c r="D62" s="66">
        <v>162.31492960376994</v>
      </c>
      <c r="E62" s="68"/>
      <c r="F62" s="100" t="s">
        <v>538</v>
      </c>
      <c r="G62" s="65"/>
      <c r="H62" s="69" t="s">
        <v>253</v>
      </c>
      <c r="I62" s="70"/>
      <c r="J62" s="70"/>
      <c r="K62" s="69" t="s">
        <v>1425</v>
      </c>
      <c r="L62" s="73">
        <v>351.8070175438597</v>
      </c>
      <c r="M62" s="74">
        <v>8148.9580078125</v>
      </c>
      <c r="N62" s="74">
        <v>5187.71630859375</v>
      </c>
      <c r="O62" s="75"/>
      <c r="P62" s="76"/>
      <c r="Q62" s="76"/>
      <c r="R62" s="86"/>
      <c r="S62" s="48">
        <v>3</v>
      </c>
      <c r="T62" s="48">
        <v>1</v>
      </c>
      <c r="U62" s="49">
        <v>2</v>
      </c>
      <c r="V62" s="49">
        <v>0.5</v>
      </c>
      <c r="W62" s="49">
        <v>0</v>
      </c>
      <c r="X62" s="49">
        <v>1.723395</v>
      </c>
      <c r="Y62" s="49">
        <v>0</v>
      </c>
      <c r="Z62" s="49">
        <v>0</v>
      </c>
      <c r="AA62" s="71">
        <v>62</v>
      </c>
      <c r="AB62" s="71"/>
      <c r="AC62" s="72"/>
      <c r="AD62" s="78" t="s">
        <v>857</v>
      </c>
      <c r="AE62" s="78">
        <v>581</v>
      </c>
      <c r="AF62" s="78">
        <v>661</v>
      </c>
      <c r="AG62" s="78">
        <v>960</v>
      </c>
      <c r="AH62" s="78">
        <v>208</v>
      </c>
      <c r="AI62" s="78"/>
      <c r="AJ62" s="78" t="s">
        <v>950</v>
      </c>
      <c r="AK62" s="78"/>
      <c r="AL62" s="83" t="s">
        <v>1078</v>
      </c>
      <c r="AM62" s="78"/>
      <c r="AN62" s="80">
        <v>41116.51269675926</v>
      </c>
      <c r="AO62" s="83" t="s">
        <v>1156</v>
      </c>
      <c r="AP62" s="78" t="b">
        <v>1</v>
      </c>
      <c r="AQ62" s="78" t="b">
        <v>0</v>
      </c>
      <c r="AR62" s="78" t="b">
        <v>0</v>
      </c>
      <c r="AS62" s="78" t="s">
        <v>732</v>
      </c>
      <c r="AT62" s="78">
        <v>14</v>
      </c>
      <c r="AU62" s="83" t="s">
        <v>1197</v>
      </c>
      <c r="AV62" s="78" t="b">
        <v>0</v>
      </c>
      <c r="AW62" s="78" t="s">
        <v>1263</v>
      </c>
      <c r="AX62" s="83" t="s">
        <v>1323</v>
      </c>
      <c r="AY62" s="78" t="s">
        <v>66</v>
      </c>
      <c r="AZ62" s="78" t="str">
        <f>REPLACE(INDEX(GroupVertices[Group],MATCH(Vertices[[#This Row],[Vertex]],GroupVertices[Vertex],0)),1,1,"")</f>
        <v>11</v>
      </c>
      <c r="BA62" s="48" t="s">
        <v>399</v>
      </c>
      <c r="BB62" s="48" t="s">
        <v>399</v>
      </c>
      <c r="BC62" s="48" t="s">
        <v>420</v>
      </c>
      <c r="BD62" s="48" t="s">
        <v>420</v>
      </c>
      <c r="BE62" s="48" t="s">
        <v>453</v>
      </c>
      <c r="BF62" s="48" t="s">
        <v>453</v>
      </c>
      <c r="BG62" s="120" t="s">
        <v>1992</v>
      </c>
      <c r="BH62" s="120" t="s">
        <v>1992</v>
      </c>
      <c r="BI62" s="120" t="s">
        <v>1866</v>
      </c>
      <c r="BJ62" s="120" t="s">
        <v>1866</v>
      </c>
      <c r="BK62" s="120">
        <v>2</v>
      </c>
      <c r="BL62" s="123">
        <v>5.128205128205129</v>
      </c>
      <c r="BM62" s="120">
        <v>0</v>
      </c>
      <c r="BN62" s="123">
        <v>0</v>
      </c>
      <c r="BO62" s="120">
        <v>0</v>
      </c>
      <c r="BP62" s="123">
        <v>0</v>
      </c>
      <c r="BQ62" s="120">
        <v>37</v>
      </c>
      <c r="BR62" s="123">
        <v>94.87179487179488</v>
      </c>
      <c r="BS62" s="120">
        <v>39</v>
      </c>
      <c r="BT62" s="2"/>
      <c r="BU62" s="3"/>
      <c r="BV62" s="3"/>
      <c r="BW62" s="3"/>
      <c r="BX62" s="3"/>
    </row>
    <row r="63" spans="1:76" ht="15">
      <c r="A63" s="64" t="s">
        <v>254</v>
      </c>
      <c r="B63" s="65"/>
      <c r="C63" s="65" t="s">
        <v>64</v>
      </c>
      <c r="D63" s="66">
        <v>162.02862996397909</v>
      </c>
      <c r="E63" s="68"/>
      <c r="F63" s="100" t="s">
        <v>539</v>
      </c>
      <c r="G63" s="65"/>
      <c r="H63" s="69" t="s">
        <v>254</v>
      </c>
      <c r="I63" s="70"/>
      <c r="J63" s="70"/>
      <c r="K63" s="69" t="s">
        <v>1426</v>
      </c>
      <c r="L63" s="73">
        <v>1</v>
      </c>
      <c r="M63" s="74">
        <v>8684.9658203125</v>
      </c>
      <c r="N63" s="74">
        <v>6105.27197265625</v>
      </c>
      <c r="O63" s="75"/>
      <c r="P63" s="76"/>
      <c r="Q63" s="76"/>
      <c r="R63" s="86"/>
      <c r="S63" s="48">
        <v>0</v>
      </c>
      <c r="T63" s="48">
        <v>1</v>
      </c>
      <c r="U63" s="49">
        <v>0</v>
      </c>
      <c r="V63" s="49">
        <v>0.333333</v>
      </c>
      <c r="W63" s="49">
        <v>0</v>
      </c>
      <c r="X63" s="49">
        <v>0.638295</v>
      </c>
      <c r="Y63" s="49">
        <v>0</v>
      </c>
      <c r="Z63" s="49">
        <v>0</v>
      </c>
      <c r="AA63" s="71">
        <v>63</v>
      </c>
      <c r="AB63" s="71"/>
      <c r="AC63" s="72"/>
      <c r="AD63" s="78" t="s">
        <v>858</v>
      </c>
      <c r="AE63" s="78">
        <v>962</v>
      </c>
      <c r="AF63" s="78">
        <v>61</v>
      </c>
      <c r="AG63" s="78">
        <v>3294</v>
      </c>
      <c r="AH63" s="78">
        <v>10735</v>
      </c>
      <c r="AI63" s="78"/>
      <c r="AJ63" s="78" t="s">
        <v>951</v>
      </c>
      <c r="AK63" s="78" t="s">
        <v>1022</v>
      </c>
      <c r="AL63" s="78"/>
      <c r="AM63" s="78"/>
      <c r="AN63" s="80">
        <v>40549.705462962964</v>
      </c>
      <c r="AO63" s="78"/>
      <c r="AP63" s="78" t="b">
        <v>0</v>
      </c>
      <c r="AQ63" s="78" t="b">
        <v>0</v>
      </c>
      <c r="AR63" s="78" t="b">
        <v>1</v>
      </c>
      <c r="AS63" s="78" t="s">
        <v>732</v>
      </c>
      <c r="AT63" s="78">
        <v>6</v>
      </c>
      <c r="AU63" s="83" t="s">
        <v>1202</v>
      </c>
      <c r="AV63" s="78" t="b">
        <v>0</v>
      </c>
      <c r="AW63" s="78" t="s">
        <v>1263</v>
      </c>
      <c r="AX63" s="83" t="s">
        <v>1324</v>
      </c>
      <c r="AY63" s="78" t="s">
        <v>66</v>
      </c>
      <c r="AZ63" s="78" t="str">
        <f>REPLACE(INDEX(GroupVertices[Group],MATCH(Vertices[[#This Row],[Vertex]],GroupVertices[Vertex],0)),1,1,"")</f>
        <v>11</v>
      </c>
      <c r="BA63" s="48"/>
      <c r="BB63" s="48"/>
      <c r="BC63" s="48"/>
      <c r="BD63" s="48"/>
      <c r="BE63" s="48" t="s">
        <v>426</v>
      </c>
      <c r="BF63" s="48" t="s">
        <v>426</v>
      </c>
      <c r="BG63" s="120" t="s">
        <v>1991</v>
      </c>
      <c r="BH63" s="120" t="s">
        <v>1991</v>
      </c>
      <c r="BI63" s="120" t="s">
        <v>2048</v>
      </c>
      <c r="BJ63" s="120" t="s">
        <v>2048</v>
      </c>
      <c r="BK63" s="120">
        <v>1</v>
      </c>
      <c r="BL63" s="123">
        <v>4.761904761904762</v>
      </c>
      <c r="BM63" s="120">
        <v>0</v>
      </c>
      <c r="BN63" s="123">
        <v>0</v>
      </c>
      <c r="BO63" s="120">
        <v>0</v>
      </c>
      <c r="BP63" s="123">
        <v>0</v>
      </c>
      <c r="BQ63" s="120">
        <v>20</v>
      </c>
      <c r="BR63" s="123">
        <v>95.23809523809524</v>
      </c>
      <c r="BS63" s="120">
        <v>21</v>
      </c>
      <c r="BT63" s="2"/>
      <c r="BU63" s="3"/>
      <c r="BV63" s="3"/>
      <c r="BW63" s="3"/>
      <c r="BX63" s="3"/>
    </row>
    <row r="64" spans="1:76" ht="15">
      <c r="A64" s="64" t="s">
        <v>255</v>
      </c>
      <c r="B64" s="65"/>
      <c r="C64" s="65" t="s">
        <v>64</v>
      </c>
      <c r="D64" s="66">
        <v>162.3578745497386</v>
      </c>
      <c r="E64" s="68"/>
      <c r="F64" s="100" t="s">
        <v>1237</v>
      </c>
      <c r="G64" s="65"/>
      <c r="H64" s="69" t="s">
        <v>255</v>
      </c>
      <c r="I64" s="70"/>
      <c r="J64" s="70"/>
      <c r="K64" s="69" t="s">
        <v>1427</v>
      </c>
      <c r="L64" s="73">
        <v>1</v>
      </c>
      <c r="M64" s="74">
        <v>8628.1171875</v>
      </c>
      <c r="N64" s="74">
        <v>1729.23876953125</v>
      </c>
      <c r="O64" s="75"/>
      <c r="P64" s="76"/>
      <c r="Q64" s="76"/>
      <c r="R64" s="86"/>
      <c r="S64" s="48">
        <v>2</v>
      </c>
      <c r="T64" s="48">
        <v>1</v>
      </c>
      <c r="U64" s="49">
        <v>0</v>
      </c>
      <c r="V64" s="49">
        <v>1</v>
      </c>
      <c r="W64" s="49">
        <v>0</v>
      </c>
      <c r="X64" s="49">
        <v>1.298239</v>
      </c>
      <c r="Y64" s="49">
        <v>0</v>
      </c>
      <c r="Z64" s="49">
        <v>0</v>
      </c>
      <c r="AA64" s="71">
        <v>64</v>
      </c>
      <c r="AB64" s="71"/>
      <c r="AC64" s="72"/>
      <c r="AD64" s="78" t="s">
        <v>859</v>
      </c>
      <c r="AE64" s="78">
        <v>1170</v>
      </c>
      <c r="AF64" s="78">
        <v>751</v>
      </c>
      <c r="AG64" s="78">
        <v>1569</v>
      </c>
      <c r="AH64" s="78">
        <v>396</v>
      </c>
      <c r="AI64" s="78"/>
      <c r="AJ64" s="78" t="s">
        <v>952</v>
      </c>
      <c r="AK64" s="78" t="s">
        <v>1023</v>
      </c>
      <c r="AL64" s="78"/>
      <c r="AM64" s="78"/>
      <c r="AN64" s="80">
        <v>41624.23207175926</v>
      </c>
      <c r="AO64" s="83" t="s">
        <v>1157</v>
      </c>
      <c r="AP64" s="78" t="b">
        <v>0</v>
      </c>
      <c r="AQ64" s="78" t="b">
        <v>0</v>
      </c>
      <c r="AR64" s="78" t="b">
        <v>1</v>
      </c>
      <c r="AS64" s="78" t="s">
        <v>735</v>
      </c>
      <c r="AT64" s="78">
        <v>5</v>
      </c>
      <c r="AU64" s="83" t="s">
        <v>1207</v>
      </c>
      <c r="AV64" s="78" t="b">
        <v>0</v>
      </c>
      <c r="AW64" s="78" t="s">
        <v>1263</v>
      </c>
      <c r="AX64" s="83" t="s">
        <v>1325</v>
      </c>
      <c r="AY64" s="78" t="s">
        <v>66</v>
      </c>
      <c r="AZ64" s="78" t="str">
        <f>REPLACE(INDEX(GroupVertices[Group],MATCH(Vertices[[#This Row],[Vertex]],GroupVertices[Vertex],0)),1,1,"")</f>
        <v>17</v>
      </c>
      <c r="BA64" s="48"/>
      <c r="BB64" s="48"/>
      <c r="BC64" s="48"/>
      <c r="BD64" s="48"/>
      <c r="BE64" s="48" t="s">
        <v>454</v>
      </c>
      <c r="BF64" s="48" t="s">
        <v>454</v>
      </c>
      <c r="BG64" s="120" t="s">
        <v>1993</v>
      </c>
      <c r="BH64" s="120" t="s">
        <v>1993</v>
      </c>
      <c r="BI64" s="120" t="s">
        <v>2049</v>
      </c>
      <c r="BJ64" s="120" t="s">
        <v>2049</v>
      </c>
      <c r="BK64" s="120">
        <v>0</v>
      </c>
      <c r="BL64" s="123">
        <v>0</v>
      </c>
      <c r="BM64" s="120">
        <v>0</v>
      </c>
      <c r="BN64" s="123">
        <v>0</v>
      </c>
      <c r="BO64" s="120">
        <v>0</v>
      </c>
      <c r="BP64" s="123">
        <v>0</v>
      </c>
      <c r="BQ64" s="120">
        <v>35</v>
      </c>
      <c r="BR64" s="123">
        <v>100</v>
      </c>
      <c r="BS64" s="120">
        <v>35</v>
      </c>
      <c r="BT64" s="2"/>
      <c r="BU64" s="3"/>
      <c r="BV64" s="3"/>
      <c r="BW64" s="3"/>
      <c r="BX64" s="3"/>
    </row>
    <row r="65" spans="1:76" ht="15">
      <c r="A65" s="64" t="s">
        <v>256</v>
      </c>
      <c r="B65" s="65"/>
      <c r="C65" s="65" t="s">
        <v>64</v>
      </c>
      <c r="D65" s="66">
        <v>162.02719846578015</v>
      </c>
      <c r="E65" s="68"/>
      <c r="F65" s="100" t="s">
        <v>540</v>
      </c>
      <c r="G65" s="65"/>
      <c r="H65" s="69" t="s">
        <v>256</v>
      </c>
      <c r="I65" s="70"/>
      <c r="J65" s="70"/>
      <c r="K65" s="69" t="s">
        <v>1428</v>
      </c>
      <c r="L65" s="73">
        <v>1</v>
      </c>
      <c r="M65" s="74">
        <v>8628.1171875</v>
      </c>
      <c r="N65" s="74">
        <v>811.6835327148438</v>
      </c>
      <c r="O65" s="75"/>
      <c r="P65" s="76"/>
      <c r="Q65" s="76"/>
      <c r="R65" s="86"/>
      <c r="S65" s="48">
        <v>0</v>
      </c>
      <c r="T65" s="48">
        <v>1</v>
      </c>
      <c r="U65" s="49">
        <v>0</v>
      </c>
      <c r="V65" s="49">
        <v>1</v>
      </c>
      <c r="W65" s="49">
        <v>0</v>
      </c>
      <c r="X65" s="49">
        <v>0.701751</v>
      </c>
      <c r="Y65" s="49">
        <v>0</v>
      </c>
      <c r="Z65" s="49">
        <v>0</v>
      </c>
      <c r="AA65" s="71">
        <v>65</v>
      </c>
      <c r="AB65" s="71"/>
      <c r="AC65" s="72"/>
      <c r="AD65" s="78" t="s">
        <v>860</v>
      </c>
      <c r="AE65" s="78">
        <v>464</v>
      </c>
      <c r="AF65" s="78">
        <v>58</v>
      </c>
      <c r="AG65" s="78">
        <v>2815</v>
      </c>
      <c r="AH65" s="78">
        <v>2689</v>
      </c>
      <c r="AI65" s="78"/>
      <c r="AJ65" s="78" t="s">
        <v>953</v>
      </c>
      <c r="AK65" s="78" t="s">
        <v>1024</v>
      </c>
      <c r="AL65" s="78"/>
      <c r="AM65" s="78"/>
      <c r="AN65" s="80">
        <v>43462.76292824074</v>
      </c>
      <c r="AO65" s="83" t="s">
        <v>1158</v>
      </c>
      <c r="AP65" s="78" t="b">
        <v>1</v>
      </c>
      <c r="AQ65" s="78" t="b">
        <v>0</v>
      </c>
      <c r="AR65" s="78" t="b">
        <v>1</v>
      </c>
      <c r="AS65" s="78" t="s">
        <v>732</v>
      </c>
      <c r="AT65" s="78">
        <v>0</v>
      </c>
      <c r="AU65" s="78"/>
      <c r="AV65" s="78" t="b">
        <v>0</v>
      </c>
      <c r="AW65" s="78" t="s">
        <v>1263</v>
      </c>
      <c r="AX65" s="83" t="s">
        <v>1326</v>
      </c>
      <c r="AY65" s="78" t="s">
        <v>66</v>
      </c>
      <c r="AZ65" s="78" t="str">
        <f>REPLACE(INDEX(GroupVertices[Group],MATCH(Vertices[[#This Row],[Vertex]],GroupVertices[Vertex],0)),1,1,"")</f>
        <v>17</v>
      </c>
      <c r="BA65" s="48"/>
      <c r="BB65" s="48"/>
      <c r="BC65" s="48"/>
      <c r="BD65" s="48"/>
      <c r="BE65" s="48" t="s">
        <v>455</v>
      </c>
      <c r="BF65" s="48" t="s">
        <v>455</v>
      </c>
      <c r="BG65" s="120" t="s">
        <v>1994</v>
      </c>
      <c r="BH65" s="120" t="s">
        <v>1994</v>
      </c>
      <c r="BI65" s="120" t="s">
        <v>2050</v>
      </c>
      <c r="BJ65" s="120" t="s">
        <v>2050</v>
      </c>
      <c r="BK65" s="120">
        <v>0</v>
      </c>
      <c r="BL65" s="123">
        <v>0</v>
      </c>
      <c r="BM65" s="120">
        <v>0</v>
      </c>
      <c r="BN65" s="123">
        <v>0</v>
      </c>
      <c r="BO65" s="120">
        <v>0</v>
      </c>
      <c r="BP65" s="123">
        <v>0</v>
      </c>
      <c r="BQ65" s="120">
        <v>20</v>
      </c>
      <c r="BR65" s="123">
        <v>100</v>
      </c>
      <c r="BS65" s="120">
        <v>20</v>
      </c>
      <c r="BT65" s="2"/>
      <c r="BU65" s="3"/>
      <c r="BV65" s="3"/>
      <c r="BW65" s="3"/>
      <c r="BX65" s="3"/>
    </row>
    <row r="66" spans="1:76" ht="15">
      <c r="A66" s="64" t="s">
        <v>257</v>
      </c>
      <c r="B66" s="65"/>
      <c r="C66" s="65" t="s">
        <v>64</v>
      </c>
      <c r="D66" s="66">
        <v>164.8691995567708</v>
      </c>
      <c r="E66" s="68"/>
      <c r="F66" s="100" t="s">
        <v>541</v>
      </c>
      <c r="G66" s="65"/>
      <c r="H66" s="69" t="s">
        <v>257</v>
      </c>
      <c r="I66" s="70"/>
      <c r="J66" s="70"/>
      <c r="K66" s="69" t="s">
        <v>1429</v>
      </c>
      <c r="L66" s="73">
        <v>1</v>
      </c>
      <c r="M66" s="74">
        <v>2785.296630859375</v>
      </c>
      <c r="N66" s="74">
        <v>9048.5068359375</v>
      </c>
      <c r="O66" s="75"/>
      <c r="P66" s="76"/>
      <c r="Q66" s="76"/>
      <c r="R66" s="86"/>
      <c r="S66" s="48">
        <v>1</v>
      </c>
      <c r="T66" s="48">
        <v>1</v>
      </c>
      <c r="U66" s="49">
        <v>0</v>
      </c>
      <c r="V66" s="49">
        <v>0</v>
      </c>
      <c r="W66" s="49">
        <v>0</v>
      </c>
      <c r="X66" s="49">
        <v>0.999995</v>
      </c>
      <c r="Y66" s="49">
        <v>0</v>
      </c>
      <c r="Z66" s="49" t="s">
        <v>2268</v>
      </c>
      <c r="AA66" s="71">
        <v>66</v>
      </c>
      <c r="AB66" s="71"/>
      <c r="AC66" s="72"/>
      <c r="AD66" s="78" t="s">
        <v>861</v>
      </c>
      <c r="AE66" s="78">
        <v>5642</v>
      </c>
      <c r="AF66" s="78">
        <v>6014</v>
      </c>
      <c r="AG66" s="78">
        <v>5438</v>
      </c>
      <c r="AH66" s="78">
        <v>5690</v>
      </c>
      <c r="AI66" s="78"/>
      <c r="AJ66" s="78" t="s">
        <v>954</v>
      </c>
      <c r="AK66" s="78" t="s">
        <v>1025</v>
      </c>
      <c r="AL66" s="83" t="s">
        <v>1079</v>
      </c>
      <c r="AM66" s="78"/>
      <c r="AN66" s="80">
        <v>42202.13724537037</v>
      </c>
      <c r="AO66" s="83" t="s">
        <v>1159</v>
      </c>
      <c r="AP66" s="78" t="b">
        <v>0</v>
      </c>
      <c r="AQ66" s="78" t="b">
        <v>0</v>
      </c>
      <c r="AR66" s="78" t="b">
        <v>1</v>
      </c>
      <c r="AS66" s="78" t="s">
        <v>732</v>
      </c>
      <c r="AT66" s="78">
        <v>111</v>
      </c>
      <c r="AU66" s="83" t="s">
        <v>1197</v>
      </c>
      <c r="AV66" s="78" t="b">
        <v>0</v>
      </c>
      <c r="AW66" s="78" t="s">
        <v>1263</v>
      </c>
      <c r="AX66" s="83" t="s">
        <v>1327</v>
      </c>
      <c r="AY66" s="78" t="s">
        <v>66</v>
      </c>
      <c r="AZ66" s="78" t="str">
        <f>REPLACE(INDEX(GroupVertices[Group],MATCH(Vertices[[#This Row],[Vertex]],GroupVertices[Vertex],0)),1,1,"")</f>
        <v>1</v>
      </c>
      <c r="BA66" s="48" t="s">
        <v>1944</v>
      </c>
      <c r="BB66" s="48" t="s">
        <v>1944</v>
      </c>
      <c r="BC66" s="48" t="s">
        <v>418</v>
      </c>
      <c r="BD66" s="48" t="s">
        <v>418</v>
      </c>
      <c r="BE66" s="48" t="s">
        <v>1955</v>
      </c>
      <c r="BF66" s="48" t="s">
        <v>1955</v>
      </c>
      <c r="BG66" s="120" t="s">
        <v>1995</v>
      </c>
      <c r="BH66" s="120" t="s">
        <v>1995</v>
      </c>
      <c r="BI66" s="120" t="s">
        <v>2051</v>
      </c>
      <c r="BJ66" s="120" t="s">
        <v>2051</v>
      </c>
      <c r="BK66" s="120">
        <v>0</v>
      </c>
      <c r="BL66" s="123">
        <v>0</v>
      </c>
      <c r="BM66" s="120">
        <v>2</v>
      </c>
      <c r="BN66" s="123">
        <v>4.761904761904762</v>
      </c>
      <c r="BO66" s="120">
        <v>0</v>
      </c>
      <c r="BP66" s="123">
        <v>0</v>
      </c>
      <c r="BQ66" s="120">
        <v>40</v>
      </c>
      <c r="BR66" s="123">
        <v>95.23809523809524</v>
      </c>
      <c r="BS66" s="120">
        <v>42</v>
      </c>
      <c r="BT66" s="2"/>
      <c r="BU66" s="3"/>
      <c r="BV66" s="3"/>
      <c r="BW66" s="3"/>
      <c r="BX66" s="3"/>
    </row>
    <row r="67" spans="1:76" ht="15">
      <c r="A67" s="64" t="s">
        <v>258</v>
      </c>
      <c r="B67" s="65"/>
      <c r="C67" s="65" t="s">
        <v>64</v>
      </c>
      <c r="D67" s="66">
        <v>162.00429449459688</v>
      </c>
      <c r="E67" s="68"/>
      <c r="F67" s="100" t="s">
        <v>1238</v>
      </c>
      <c r="G67" s="65"/>
      <c r="H67" s="69" t="s">
        <v>258</v>
      </c>
      <c r="I67" s="70"/>
      <c r="J67" s="70"/>
      <c r="K67" s="69" t="s">
        <v>1430</v>
      </c>
      <c r="L67" s="73">
        <v>1</v>
      </c>
      <c r="M67" s="74">
        <v>9475.9853515625</v>
      </c>
      <c r="N67" s="74">
        <v>811.6835327148438</v>
      </c>
      <c r="O67" s="75"/>
      <c r="P67" s="76"/>
      <c r="Q67" s="76"/>
      <c r="R67" s="86"/>
      <c r="S67" s="48">
        <v>0</v>
      </c>
      <c r="T67" s="48">
        <v>1</v>
      </c>
      <c r="U67" s="49">
        <v>0</v>
      </c>
      <c r="V67" s="49">
        <v>1</v>
      </c>
      <c r="W67" s="49">
        <v>0</v>
      </c>
      <c r="X67" s="49">
        <v>0.999995</v>
      </c>
      <c r="Y67" s="49">
        <v>0</v>
      </c>
      <c r="Z67" s="49">
        <v>0</v>
      </c>
      <c r="AA67" s="71">
        <v>67</v>
      </c>
      <c r="AB67" s="71"/>
      <c r="AC67" s="72"/>
      <c r="AD67" s="78" t="s">
        <v>862</v>
      </c>
      <c r="AE67" s="78">
        <v>12</v>
      </c>
      <c r="AF67" s="78">
        <v>10</v>
      </c>
      <c r="AG67" s="78">
        <v>781</v>
      </c>
      <c r="AH67" s="78">
        <v>43</v>
      </c>
      <c r="AI67" s="78"/>
      <c r="AJ67" s="78"/>
      <c r="AK67" s="78" t="s">
        <v>1026</v>
      </c>
      <c r="AL67" s="78"/>
      <c r="AM67" s="78"/>
      <c r="AN67" s="80">
        <v>43526.03519675926</v>
      </c>
      <c r="AO67" s="83" t="s">
        <v>1160</v>
      </c>
      <c r="AP67" s="78" t="b">
        <v>1</v>
      </c>
      <c r="AQ67" s="78" t="b">
        <v>0</v>
      </c>
      <c r="AR67" s="78" t="b">
        <v>0</v>
      </c>
      <c r="AS67" s="78" t="s">
        <v>732</v>
      </c>
      <c r="AT67" s="78">
        <v>0</v>
      </c>
      <c r="AU67" s="78"/>
      <c r="AV67" s="78" t="b">
        <v>0</v>
      </c>
      <c r="AW67" s="78" t="s">
        <v>1263</v>
      </c>
      <c r="AX67" s="83" t="s">
        <v>1328</v>
      </c>
      <c r="AY67" s="78" t="s">
        <v>66</v>
      </c>
      <c r="AZ67" s="78" t="str">
        <f>REPLACE(INDEX(GroupVertices[Group],MATCH(Vertices[[#This Row],[Vertex]],GroupVertices[Vertex],0)),1,1,"")</f>
        <v>16</v>
      </c>
      <c r="BA67" s="48"/>
      <c r="BB67" s="48"/>
      <c r="BC67" s="48"/>
      <c r="BD67" s="48"/>
      <c r="BE67" s="48" t="s">
        <v>1660</v>
      </c>
      <c r="BF67" s="48" t="s">
        <v>1660</v>
      </c>
      <c r="BG67" s="120" t="s">
        <v>1996</v>
      </c>
      <c r="BH67" s="120" t="s">
        <v>1996</v>
      </c>
      <c r="BI67" s="120" t="s">
        <v>2052</v>
      </c>
      <c r="BJ67" s="120" t="s">
        <v>2052</v>
      </c>
      <c r="BK67" s="120">
        <v>1</v>
      </c>
      <c r="BL67" s="123">
        <v>2.5</v>
      </c>
      <c r="BM67" s="120">
        <v>2</v>
      </c>
      <c r="BN67" s="123">
        <v>5</v>
      </c>
      <c r="BO67" s="120">
        <v>0</v>
      </c>
      <c r="BP67" s="123">
        <v>0</v>
      </c>
      <c r="BQ67" s="120">
        <v>37</v>
      </c>
      <c r="BR67" s="123">
        <v>92.5</v>
      </c>
      <c r="BS67" s="120">
        <v>40</v>
      </c>
      <c r="BT67" s="2"/>
      <c r="BU67" s="3"/>
      <c r="BV67" s="3"/>
      <c r="BW67" s="3"/>
      <c r="BX67" s="3"/>
    </row>
    <row r="68" spans="1:76" ht="15">
      <c r="A68" s="64" t="s">
        <v>302</v>
      </c>
      <c r="B68" s="65"/>
      <c r="C68" s="65" t="s">
        <v>64</v>
      </c>
      <c r="D68" s="66">
        <v>1000</v>
      </c>
      <c r="E68" s="68"/>
      <c r="F68" s="100" t="s">
        <v>1239</v>
      </c>
      <c r="G68" s="65"/>
      <c r="H68" s="69" t="s">
        <v>302</v>
      </c>
      <c r="I68" s="70"/>
      <c r="J68" s="70"/>
      <c r="K68" s="69" t="s">
        <v>1431</v>
      </c>
      <c r="L68" s="73">
        <v>1</v>
      </c>
      <c r="M68" s="74">
        <v>9475.9853515625</v>
      </c>
      <c r="N68" s="74">
        <v>1729.23876953125</v>
      </c>
      <c r="O68" s="75"/>
      <c r="P68" s="76"/>
      <c r="Q68" s="76"/>
      <c r="R68" s="86"/>
      <c r="S68" s="48">
        <v>1</v>
      </c>
      <c r="T68" s="48">
        <v>0</v>
      </c>
      <c r="U68" s="49">
        <v>0</v>
      </c>
      <c r="V68" s="49">
        <v>1</v>
      </c>
      <c r="W68" s="49">
        <v>0</v>
      </c>
      <c r="X68" s="49">
        <v>0.999995</v>
      </c>
      <c r="Y68" s="49">
        <v>0</v>
      </c>
      <c r="Z68" s="49">
        <v>0</v>
      </c>
      <c r="AA68" s="71">
        <v>68</v>
      </c>
      <c r="AB68" s="71"/>
      <c r="AC68" s="72"/>
      <c r="AD68" s="78" t="s">
        <v>863</v>
      </c>
      <c r="AE68" s="78">
        <v>1085</v>
      </c>
      <c r="AF68" s="78">
        <v>7791247</v>
      </c>
      <c r="AG68" s="78">
        <v>532641</v>
      </c>
      <c r="AH68" s="78">
        <v>144</v>
      </c>
      <c r="AI68" s="78"/>
      <c r="AJ68" s="78" t="s">
        <v>955</v>
      </c>
      <c r="AK68" s="78" t="s">
        <v>988</v>
      </c>
      <c r="AL68" s="83" t="s">
        <v>1080</v>
      </c>
      <c r="AM68" s="78"/>
      <c r="AN68" s="80">
        <v>40122.992581018516</v>
      </c>
      <c r="AO68" s="83" t="s">
        <v>1161</v>
      </c>
      <c r="AP68" s="78" t="b">
        <v>0</v>
      </c>
      <c r="AQ68" s="78" t="b">
        <v>0</v>
      </c>
      <c r="AR68" s="78" t="b">
        <v>0</v>
      </c>
      <c r="AS68" s="78" t="s">
        <v>732</v>
      </c>
      <c r="AT68" s="78">
        <v>59633</v>
      </c>
      <c r="AU68" s="83" t="s">
        <v>1197</v>
      </c>
      <c r="AV68" s="78" t="b">
        <v>1</v>
      </c>
      <c r="AW68" s="78" t="s">
        <v>1263</v>
      </c>
      <c r="AX68" s="83" t="s">
        <v>1329</v>
      </c>
      <c r="AY68" s="78" t="s">
        <v>65</v>
      </c>
      <c r="AZ68" s="78" t="str">
        <f>REPLACE(INDEX(GroupVertices[Group],MATCH(Vertices[[#This Row],[Vertex]],GroupVertices[Vertex],0)),1,1,"")</f>
        <v>16</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259</v>
      </c>
      <c r="B69" s="65"/>
      <c r="C69" s="65" t="s">
        <v>64</v>
      </c>
      <c r="D69" s="66">
        <v>162.12549467544167</v>
      </c>
      <c r="E69" s="68"/>
      <c r="F69" s="100" t="s">
        <v>542</v>
      </c>
      <c r="G69" s="65"/>
      <c r="H69" s="69" t="s">
        <v>259</v>
      </c>
      <c r="I69" s="70"/>
      <c r="J69" s="70"/>
      <c r="K69" s="69" t="s">
        <v>1432</v>
      </c>
      <c r="L69" s="73">
        <v>1</v>
      </c>
      <c r="M69" s="74">
        <v>1634.0146484375</v>
      </c>
      <c r="N69" s="74">
        <v>9048.5068359375</v>
      </c>
      <c r="O69" s="75"/>
      <c r="P69" s="76"/>
      <c r="Q69" s="76"/>
      <c r="R69" s="86"/>
      <c r="S69" s="48">
        <v>1</v>
      </c>
      <c r="T69" s="48">
        <v>1</v>
      </c>
      <c r="U69" s="49">
        <v>0</v>
      </c>
      <c r="V69" s="49">
        <v>0</v>
      </c>
      <c r="W69" s="49">
        <v>0</v>
      </c>
      <c r="X69" s="49">
        <v>0.999995</v>
      </c>
      <c r="Y69" s="49">
        <v>0</v>
      </c>
      <c r="Z69" s="49" t="s">
        <v>2268</v>
      </c>
      <c r="AA69" s="71">
        <v>69</v>
      </c>
      <c r="AB69" s="71"/>
      <c r="AC69" s="72"/>
      <c r="AD69" s="78" t="s">
        <v>864</v>
      </c>
      <c r="AE69" s="78">
        <v>626</v>
      </c>
      <c r="AF69" s="78">
        <v>264</v>
      </c>
      <c r="AG69" s="78">
        <v>575</v>
      </c>
      <c r="AH69" s="78">
        <v>501</v>
      </c>
      <c r="AI69" s="78"/>
      <c r="AJ69" s="78" t="s">
        <v>956</v>
      </c>
      <c r="AK69" s="78" t="s">
        <v>1008</v>
      </c>
      <c r="AL69" s="83" t="s">
        <v>1081</v>
      </c>
      <c r="AM69" s="78"/>
      <c r="AN69" s="80">
        <v>41525.37153935185</v>
      </c>
      <c r="AO69" s="83" t="s">
        <v>1162</v>
      </c>
      <c r="AP69" s="78" t="b">
        <v>1</v>
      </c>
      <c r="AQ69" s="78" t="b">
        <v>0</v>
      </c>
      <c r="AR69" s="78" t="b">
        <v>1</v>
      </c>
      <c r="AS69" s="78" t="s">
        <v>732</v>
      </c>
      <c r="AT69" s="78">
        <v>5</v>
      </c>
      <c r="AU69" s="83" t="s">
        <v>1197</v>
      </c>
      <c r="AV69" s="78" t="b">
        <v>0</v>
      </c>
      <c r="AW69" s="78" t="s">
        <v>1263</v>
      </c>
      <c r="AX69" s="83" t="s">
        <v>1330</v>
      </c>
      <c r="AY69" s="78" t="s">
        <v>66</v>
      </c>
      <c r="AZ69" s="78" t="str">
        <f>REPLACE(INDEX(GroupVertices[Group],MATCH(Vertices[[#This Row],[Vertex]],GroupVertices[Vertex],0)),1,1,"")</f>
        <v>1</v>
      </c>
      <c r="BA69" s="48" t="s">
        <v>402</v>
      </c>
      <c r="BB69" s="48" t="s">
        <v>402</v>
      </c>
      <c r="BC69" s="48" t="s">
        <v>421</v>
      </c>
      <c r="BD69" s="48" t="s">
        <v>421</v>
      </c>
      <c r="BE69" s="48" t="s">
        <v>458</v>
      </c>
      <c r="BF69" s="48" t="s">
        <v>458</v>
      </c>
      <c r="BG69" s="120" t="s">
        <v>1997</v>
      </c>
      <c r="BH69" s="120" t="s">
        <v>1997</v>
      </c>
      <c r="BI69" s="120" t="s">
        <v>2053</v>
      </c>
      <c r="BJ69" s="120" t="s">
        <v>2053</v>
      </c>
      <c r="BK69" s="120">
        <v>1</v>
      </c>
      <c r="BL69" s="123">
        <v>2.7777777777777777</v>
      </c>
      <c r="BM69" s="120">
        <v>0</v>
      </c>
      <c r="BN69" s="123">
        <v>0</v>
      </c>
      <c r="BO69" s="120">
        <v>0</v>
      </c>
      <c r="BP69" s="123">
        <v>0</v>
      </c>
      <c r="BQ69" s="120">
        <v>35</v>
      </c>
      <c r="BR69" s="123">
        <v>97.22222222222223</v>
      </c>
      <c r="BS69" s="120">
        <v>36</v>
      </c>
      <c r="BT69" s="2"/>
      <c r="BU69" s="3"/>
      <c r="BV69" s="3"/>
      <c r="BW69" s="3"/>
      <c r="BX69" s="3"/>
    </row>
    <row r="70" spans="1:76" ht="15">
      <c r="A70" s="64" t="s">
        <v>260</v>
      </c>
      <c r="B70" s="65"/>
      <c r="C70" s="65" t="s">
        <v>64</v>
      </c>
      <c r="D70" s="66">
        <v>166.82748909294034</v>
      </c>
      <c r="E70" s="68"/>
      <c r="F70" s="100" t="s">
        <v>1240</v>
      </c>
      <c r="G70" s="65"/>
      <c r="H70" s="69" t="s">
        <v>260</v>
      </c>
      <c r="I70" s="70"/>
      <c r="J70" s="70"/>
      <c r="K70" s="69" t="s">
        <v>1433</v>
      </c>
      <c r="L70" s="73">
        <v>1</v>
      </c>
      <c r="M70" s="74">
        <v>482.7327880859375</v>
      </c>
      <c r="N70" s="74">
        <v>9048.5068359375</v>
      </c>
      <c r="O70" s="75"/>
      <c r="P70" s="76"/>
      <c r="Q70" s="76"/>
      <c r="R70" s="86"/>
      <c r="S70" s="48">
        <v>1</v>
      </c>
      <c r="T70" s="48">
        <v>1</v>
      </c>
      <c r="U70" s="49">
        <v>0</v>
      </c>
      <c r="V70" s="49">
        <v>0</v>
      </c>
      <c r="W70" s="49">
        <v>0</v>
      </c>
      <c r="X70" s="49">
        <v>0.999995</v>
      </c>
      <c r="Y70" s="49">
        <v>0</v>
      </c>
      <c r="Z70" s="49" t="s">
        <v>2268</v>
      </c>
      <c r="AA70" s="71">
        <v>70</v>
      </c>
      <c r="AB70" s="71"/>
      <c r="AC70" s="72"/>
      <c r="AD70" s="78" t="s">
        <v>865</v>
      </c>
      <c r="AE70" s="78">
        <v>569</v>
      </c>
      <c r="AF70" s="78">
        <v>10118</v>
      </c>
      <c r="AG70" s="78">
        <v>19884</v>
      </c>
      <c r="AH70" s="78">
        <v>13384</v>
      </c>
      <c r="AI70" s="78"/>
      <c r="AJ70" s="78" t="s">
        <v>957</v>
      </c>
      <c r="AK70" s="78" t="s">
        <v>1027</v>
      </c>
      <c r="AL70" s="83" t="s">
        <v>1082</v>
      </c>
      <c r="AM70" s="78"/>
      <c r="AN70" s="80">
        <v>40377.1202662037</v>
      </c>
      <c r="AO70" s="83" t="s">
        <v>1163</v>
      </c>
      <c r="AP70" s="78" t="b">
        <v>0</v>
      </c>
      <c r="AQ70" s="78" t="b">
        <v>0</v>
      </c>
      <c r="AR70" s="78" t="b">
        <v>0</v>
      </c>
      <c r="AS70" s="78" t="s">
        <v>732</v>
      </c>
      <c r="AT70" s="78">
        <v>143</v>
      </c>
      <c r="AU70" s="83" t="s">
        <v>1198</v>
      </c>
      <c r="AV70" s="78" t="b">
        <v>0</v>
      </c>
      <c r="AW70" s="78" t="s">
        <v>1263</v>
      </c>
      <c r="AX70" s="83" t="s">
        <v>1331</v>
      </c>
      <c r="AY70" s="78" t="s">
        <v>66</v>
      </c>
      <c r="AZ70" s="78" t="str">
        <f>REPLACE(INDEX(GroupVertices[Group],MATCH(Vertices[[#This Row],[Vertex]],GroupVertices[Vertex],0)),1,1,"")</f>
        <v>1</v>
      </c>
      <c r="BA70" s="48"/>
      <c r="BB70" s="48"/>
      <c r="BC70" s="48"/>
      <c r="BD70" s="48"/>
      <c r="BE70" s="48" t="s">
        <v>459</v>
      </c>
      <c r="BF70" s="48" t="s">
        <v>459</v>
      </c>
      <c r="BG70" s="120" t="s">
        <v>1998</v>
      </c>
      <c r="BH70" s="120" t="s">
        <v>1998</v>
      </c>
      <c r="BI70" s="120" t="s">
        <v>2054</v>
      </c>
      <c r="BJ70" s="120" t="s">
        <v>2054</v>
      </c>
      <c r="BK70" s="120">
        <v>1</v>
      </c>
      <c r="BL70" s="123">
        <v>2.2222222222222223</v>
      </c>
      <c r="BM70" s="120">
        <v>0</v>
      </c>
      <c r="BN70" s="123">
        <v>0</v>
      </c>
      <c r="BO70" s="120">
        <v>0</v>
      </c>
      <c r="BP70" s="123">
        <v>0</v>
      </c>
      <c r="BQ70" s="120">
        <v>44</v>
      </c>
      <c r="BR70" s="123">
        <v>97.77777777777777</v>
      </c>
      <c r="BS70" s="120">
        <v>45</v>
      </c>
      <c r="BT70" s="2"/>
      <c r="BU70" s="3"/>
      <c r="BV70" s="3"/>
      <c r="BW70" s="3"/>
      <c r="BX70" s="3"/>
    </row>
    <row r="71" spans="1:76" ht="15">
      <c r="A71" s="64" t="s">
        <v>261</v>
      </c>
      <c r="B71" s="65"/>
      <c r="C71" s="65" t="s">
        <v>64</v>
      </c>
      <c r="D71" s="66">
        <v>162.0863670580036</v>
      </c>
      <c r="E71" s="68"/>
      <c r="F71" s="100" t="s">
        <v>1241</v>
      </c>
      <c r="G71" s="65"/>
      <c r="H71" s="69" t="s">
        <v>261</v>
      </c>
      <c r="I71" s="70"/>
      <c r="J71" s="70"/>
      <c r="K71" s="69" t="s">
        <v>1434</v>
      </c>
      <c r="L71" s="73">
        <v>1</v>
      </c>
      <c r="M71" s="74">
        <v>1058.3736572265625</v>
      </c>
      <c r="N71" s="74">
        <v>9048.5068359375</v>
      </c>
      <c r="O71" s="75"/>
      <c r="P71" s="76"/>
      <c r="Q71" s="76"/>
      <c r="R71" s="86"/>
      <c r="S71" s="48">
        <v>1</v>
      </c>
      <c r="T71" s="48">
        <v>1</v>
      </c>
      <c r="U71" s="49">
        <v>0</v>
      </c>
      <c r="V71" s="49">
        <v>0</v>
      </c>
      <c r="W71" s="49">
        <v>0</v>
      </c>
      <c r="X71" s="49">
        <v>0.999995</v>
      </c>
      <c r="Y71" s="49">
        <v>0</v>
      </c>
      <c r="Z71" s="49" t="s">
        <v>2268</v>
      </c>
      <c r="AA71" s="71">
        <v>71</v>
      </c>
      <c r="AB71" s="71"/>
      <c r="AC71" s="72"/>
      <c r="AD71" s="78" t="s">
        <v>866</v>
      </c>
      <c r="AE71" s="78">
        <v>257</v>
      </c>
      <c r="AF71" s="78">
        <v>182</v>
      </c>
      <c r="AG71" s="78">
        <v>142</v>
      </c>
      <c r="AH71" s="78">
        <v>350</v>
      </c>
      <c r="AI71" s="78"/>
      <c r="AJ71" s="78" t="s">
        <v>958</v>
      </c>
      <c r="AK71" s="78" t="s">
        <v>1028</v>
      </c>
      <c r="AL71" s="83" t="s">
        <v>1083</v>
      </c>
      <c r="AM71" s="78"/>
      <c r="AN71" s="80">
        <v>42303.79681712963</v>
      </c>
      <c r="AO71" s="83" t="s">
        <v>1164</v>
      </c>
      <c r="AP71" s="78" t="b">
        <v>0</v>
      </c>
      <c r="AQ71" s="78" t="b">
        <v>0</v>
      </c>
      <c r="AR71" s="78" t="b">
        <v>0</v>
      </c>
      <c r="AS71" s="78" t="s">
        <v>732</v>
      </c>
      <c r="AT71" s="78">
        <v>13</v>
      </c>
      <c r="AU71" s="83" t="s">
        <v>1197</v>
      </c>
      <c r="AV71" s="78" t="b">
        <v>0</v>
      </c>
      <c r="AW71" s="78" t="s">
        <v>1263</v>
      </c>
      <c r="AX71" s="83" t="s">
        <v>1332</v>
      </c>
      <c r="AY71" s="78" t="s">
        <v>66</v>
      </c>
      <c r="AZ71" s="78" t="str">
        <f>REPLACE(INDEX(GroupVertices[Group],MATCH(Vertices[[#This Row],[Vertex]],GroupVertices[Vertex],0)),1,1,"")</f>
        <v>1</v>
      </c>
      <c r="BA71" s="48" t="s">
        <v>403</v>
      </c>
      <c r="BB71" s="48" t="s">
        <v>403</v>
      </c>
      <c r="BC71" s="48" t="s">
        <v>422</v>
      </c>
      <c r="BD71" s="48" t="s">
        <v>422</v>
      </c>
      <c r="BE71" s="48" t="s">
        <v>460</v>
      </c>
      <c r="BF71" s="48" t="s">
        <v>460</v>
      </c>
      <c r="BG71" s="120" t="s">
        <v>1999</v>
      </c>
      <c r="BH71" s="120" t="s">
        <v>1999</v>
      </c>
      <c r="BI71" s="120" t="s">
        <v>2055</v>
      </c>
      <c r="BJ71" s="120" t="s">
        <v>2055</v>
      </c>
      <c r="BK71" s="120">
        <v>1</v>
      </c>
      <c r="BL71" s="123">
        <v>4</v>
      </c>
      <c r="BM71" s="120">
        <v>0</v>
      </c>
      <c r="BN71" s="123">
        <v>0</v>
      </c>
      <c r="BO71" s="120">
        <v>0</v>
      </c>
      <c r="BP71" s="123">
        <v>0</v>
      </c>
      <c r="BQ71" s="120">
        <v>24</v>
      </c>
      <c r="BR71" s="123">
        <v>96</v>
      </c>
      <c r="BS71" s="120">
        <v>25</v>
      </c>
      <c r="BT71" s="2"/>
      <c r="BU71" s="3"/>
      <c r="BV71" s="3"/>
      <c r="BW71" s="3"/>
      <c r="BX71" s="3"/>
    </row>
    <row r="72" spans="1:76" ht="15">
      <c r="A72" s="64" t="s">
        <v>262</v>
      </c>
      <c r="B72" s="65"/>
      <c r="C72" s="65" t="s">
        <v>64</v>
      </c>
      <c r="D72" s="66">
        <v>165.55011553340674</v>
      </c>
      <c r="E72" s="68"/>
      <c r="F72" s="100" t="s">
        <v>543</v>
      </c>
      <c r="G72" s="65"/>
      <c r="H72" s="69" t="s">
        <v>262</v>
      </c>
      <c r="I72" s="70"/>
      <c r="J72" s="70"/>
      <c r="K72" s="69" t="s">
        <v>1435</v>
      </c>
      <c r="L72" s="73">
        <v>1</v>
      </c>
      <c r="M72" s="74">
        <v>6877.1552734375</v>
      </c>
      <c r="N72" s="74">
        <v>6105.27197265625</v>
      </c>
      <c r="O72" s="75"/>
      <c r="P72" s="76"/>
      <c r="Q72" s="76"/>
      <c r="R72" s="86"/>
      <c r="S72" s="48">
        <v>0</v>
      </c>
      <c r="T72" s="48">
        <v>1</v>
      </c>
      <c r="U72" s="49">
        <v>0</v>
      </c>
      <c r="V72" s="49">
        <v>0.333333</v>
      </c>
      <c r="W72" s="49">
        <v>0</v>
      </c>
      <c r="X72" s="49">
        <v>0.638295</v>
      </c>
      <c r="Y72" s="49">
        <v>0</v>
      </c>
      <c r="Z72" s="49">
        <v>0</v>
      </c>
      <c r="AA72" s="71">
        <v>72</v>
      </c>
      <c r="AB72" s="71"/>
      <c r="AC72" s="72"/>
      <c r="AD72" s="78" t="s">
        <v>867</v>
      </c>
      <c r="AE72" s="78">
        <v>2</v>
      </c>
      <c r="AF72" s="78">
        <v>7441</v>
      </c>
      <c r="AG72" s="78">
        <v>151536</v>
      </c>
      <c r="AH72" s="78">
        <v>15</v>
      </c>
      <c r="AI72" s="78"/>
      <c r="AJ72" s="78" t="s">
        <v>959</v>
      </c>
      <c r="AK72" s="78"/>
      <c r="AL72" s="83" t="s">
        <v>1084</v>
      </c>
      <c r="AM72" s="78"/>
      <c r="AN72" s="80">
        <v>42473.65136574074</v>
      </c>
      <c r="AO72" s="78"/>
      <c r="AP72" s="78" t="b">
        <v>0</v>
      </c>
      <c r="AQ72" s="78" t="b">
        <v>0</v>
      </c>
      <c r="AR72" s="78" t="b">
        <v>0</v>
      </c>
      <c r="AS72" s="78" t="s">
        <v>732</v>
      </c>
      <c r="AT72" s="78">
        <v>1794</v>
      </c>
      <c r="AU72" s="83" t="s">
        <v>1197</v>
      </c>
      <c r="AV72" s="78" t="b">
        <v>0</v>
      </c>
      <c r="AW72" s="78" t="s">
        <v>1263</v>
      </c>
      <c r="AX72" s="83" t="s">
        <v>1333</v>
      </c>
      <c r="AY72" s="78" t="s">
        <v>66</v>
      </c>
      <c r="AZ72" s="78" t="str">
        <f>REPLACE(INDEX(GroupVertices[Group],MATCH(Vertices[[#This Row],[Vertex]],GroupVertices[Vertex],0)),1,1,"")</f>
        <v>10</v>
      </c>
      <c r="BA72" s="48"/>
      <c r="BB72" s="48"/>
      <c r="BC72" s="48"/>
      <c r="BD72" s="48"/>
      <c r="BE72" s="48" t="s">
        <v>461</v>
      </c>
      <c r="BF72" s="48" t="s">
        <v>461</v>
      </c>
      <c r="BG72" s="120" t="s">
        <v>2000</v>
      </c>
      <c r="BH72" s="120" t="s">
        <v>2000</v>
      </c>
      <c r="BI72" s="120" t="s">
        <v>2056</v>
      </c>
      <c r="BJ72" s="120" t="s">
        <v>2056</v>
      </c>
      <c r="BK72" s="120">
        <v>0</v>
      </c>
      <c r="BL72" s="123">
        <v>0</v>
      </c>
      <c r="BM72" s="120">
        <v>0</v>
      </c>
      <c r="BN72" s="123">
        <v>0</v>
      </c>
      <c r="BO72" s="120">
        <v>0</v>
      </c>
      <c r="BP72" s="123">
        <v>0</v>
      </c>
      <c r="BQ72" s="120">
        <v>19</v>
      </c>
      <c r="BR72" s="123">
        <v>100</v>
      </c>
      <c r="BS72" s="120">
        <v>19</v>
      </c>
      <c r="BT72" s="2"/>
      <c r="BU72" s="3"/>
      <c r="BV72" s="3"/>
      <c r="BW72" s="3"/>
      <c r="BX72" s="3"/>
    </row>
    <row r="73" spans="1:76" ht="15">
      <c r="A73" s="64" t="s">
        <v>263</v>
      </c>
      <c r="B73" s="65"/>
      <c r="C73" s="65" t="s">
        <v>64</v>
      </c>
      <c r="D73" s="66">
        <v>162.65562617512109</v>
      </c>
      <c r="E73" s="68"/>
      <c r="F73" s="100" t="s">
        <v>544</v>
      </c>
      <c r="G73" s="65"/>
      <c r="H73" s="69" t="s">
        <v>263</v>
      </c>
      <c r="I73" s="70"/>
      <c r="J73" s="70"/>
      <c r="K73" s="69" t="s">
        <v>1436</v>
      </c>
      <c r="L73" s="73">
        <v>351.8070175438597</v>
      </c>
      <c r="M73" s="74">
        <v>6877.1552734375</v>
      </c>
      <c r="N73" s="74">
        <v>5187.71630859375</v>
      </c>
      <c r="O73" s="75"/>
      <c r="P73" s="76"/>
      <c r="Q73" s="76"/>
      <c r="R73" s="86"/>
      <c r="S73" s="48">
        <v>3</v>
      </c>
      <c r="T73" s="48">
        <v>1</v>
      </c>
      <c r="U73" s="49">
        <v>2</v>
      </c>
      <c r="V73" s="49">
        <v>0.5</v>
      </c>
      <c r="W73" s="49">
        <v>0</v>
      </c>
      <c r="X73" s="49">
        <v>1.723395</v>
      </c>
      <c r="Y73" s="49">
        <v>0</v>
      </c>
      <c r="Z73" s="49">
        <v>0</v>
      </c>
      <c r="AA73" s="71">
        <v>73</v>
      </c>
      <c r="AB73" s="71"/>
      <c r="AC73" s="72"/>
      <c r="AD73" s="78" t="s">
        <v>868</v>
      </c>
      <c r="AE73" s="78">
        <v>3704</v>
      </c>
      <c r="AF73" s="78">
        <v>1375</v>
      </c>
      <c r="AG73" s="78">
        <v>21362</v>
      </c>
      <c r="AH73" s="78">
        <v>9511</v>
      </c>
      <c r="AI73" s="78"/>
      <c r="AJ73" s="78" t="s">
        <v>960</v>
      </c>
      <c r="AK73" s="78" t="s">
        <v>1029</v>
      </c>
      <c r="AL73" s="83" t="s">
        <v>1085</v>
      </c>
      <c r="AM73" s="78"/>
      <c r="AN73" s="80">
        <v>40330.88719907407</v>
      </c>
      <c r="AO73" s="83" t="s">
        <v>1165</v>
      </c>
      <c r="AP73" s="78" t="b">
        <v>0</v>
      </c>
      <c r="AQ73" s="78" t="b">
        <v>0</v>
      </c>
      <c r="AR73" s="78" t="b">
        <v>0</v>
      </c>
      <c r="AS73" s="78" t="s">
        <v>732</v>
      </c>
      <c r="AT73" s="78">
        <v>197</v>
      </c>
      <c r="AU73" s="83" t="s">
        <v>1197</v>
      </c>
      <c r="AV73" s="78" t="b">
        <v>0</v>
      </c>
      <c r="AW73" s="78" t="s">
        <v>1263</v>
      </c>
      <c r="AX73" s="83" t="s">
        <v>1334</v>
      </c>
      <c r="AY73" s="78" t="s">
        <v>66</v>
      </c>
      <c r="AZ73" s="78" t="str">
        <f>REPLACE(INDEX(GroupVertices[Group],MATCH(Vertices[[#This Row],[Vertex]],GroupVertices[Vertex],0)),1,1,"")</f>
        <v>10</v>
      </c>
      <c r="BA73" s="48"/>
      <c r="BB73" s="48"/>
      <c r="BC73" s="48"/>
      <c r="BD73" s="48"/>
      <c r="BE73" s="48" t="s">
        <v>462</v>
      </c>
      <c r="BF73" s="48" t="s">
        <v>462</v>
      </c>
      <c r="BG73" s="120" t="s">
        <v>2001</v>
      </c>
      <c r="BH73" s="120" t="s">
        <v>2001</v>
      </c>
      <c r="BI73" s="120" t="s">
        <v>2057</v>
      </c>
      <c r="BJ73" s="120" t="s">
        <v>2057</v>
      </c>
      <c r="BK73" s="120">
        <v>1</v>
      </c>
      <c r="BL73" s="123">
        <v>2.2222222222222223</v>
      </c>
      <c r="BM73" s="120">
        <v>0</v>
      </c>
      <c r="BN73" s="123">
        <v>0</v>
      </c>
      <c r="BO73" s="120">
        <v>0</v>
      </c>
      <c r="BP73" s="123">
        <v>0</v>
      </c>
      <c r="BQ73" s="120">
        <v>44</v>
      </c>
      <c r="BR73" s="123">
        <v>97.77777777777777</v>
      </c>
      <c r="BS73" s="120">
        <v>45</v>
      </c>
      <c r="BT73" s="2"/>
      <c r="BU73" s="3"/>
      <c r="BV73" s="3"/>
      <c r="BW73" s="3"/>
      <c r="BX73" s="3"/>
    </row>
    <row r="74" spans="1:76" ht="15">
      <c r="A74" s="64" t="s">
        <v>264</v>
      </c>
      <c r="B74" s="65"/>
      <c r="C74" s="65" t="s">
        <v>64</v>
      </c>
      <c r="D74" s="66">
        <v>162.16271362861448</v>
      </c>
      <c r="E74" s="68"/>
      <c r="F74" s="100" t="s">
        <v>545</v>
      </c>
      <c r="G74" s="65"/>
      <c r="H74" s="69" t="s">
        <v>264</v>
      </c>
      <c r="I74" s="70"/>
      <c r="J74" s="70"/>
      <c r="K74" s="69" t="s">
        <v>1437</v>
      </c>
      <c r="L74" s="73">
        <v>1</v>
      </c>
      <c r="M74" s="74">
        <v>7416.412109375</v>
      </c>
      <c r="N74" s="74">
        <v>6105.27197265625</v>
      </c>
      <c r="O74" s="75"/>
      <c r="P74" s="76"/>
      <c r="Q74" s="76"/>
      <c r="R74" s="86"/>
      <c r="S74" s="48">
        <v>0</v>
      </c>
      <c r="T74" s="48">
        <v>1</v>
      </c>
      <c r="U74" s="49">
        <v>0</v>
      </c>
      <c r="V74" s="49">
        <v>0.333333</v>
      </c>
      <c r="W74" s="49">
        <v>0</v>
      </c>
      <c r="X74" s="49">
        <v>0.638295</v>
      </c>
      <c r="Y74" s="49">
        <v>0</v>
      </c>
      <c r="Z74" s="49">
        <v>0</v>
      </c>
      <c r="AA74" s="71">
        <v>74</v>
      </c>
      <c r="AB74" s="71"/>
      <c r="AC74" s="72"/>
      <c r="AD74" s="78" t="s">
        <v>869</v>
      </c>
      <c r="AE74" s="78">
        <v>1</v>
      </c>
      <c r="AF74" s="78">
        <v>342</v>
      </c>
      <c r="AG74" s="78">
        <v>25180</v>
      </c>
      <c r="AH74" s="78">
        <v>2</v>
      </c>
      <c r="AI74" s="78"/>
      <c r="AJ74" s="78" t="s">
        <v>961</v>
      </c>
      <c r="AK74" s="78" t="s">
        <v>1030</v>
      </c>
      <c r="AL74" s="83" t="s">
        <v>1086</v>
      </c>
      <c r="AM74" s="78"/>
      <c r="AN74" s="80">
        <v>42681.63353009259</v>
      </c>
      <c r="AO74" s="83" t="s">
        <v>1166</v>
      </c>
      <c r="AP74" s="78" t="b">
        <v>1</v>
      </c>
      <c r="AQ74" s="78" t="b">
        <v>0</v>
      </c>
      <c r="AR74" s="78" t="b">
        <v>0</v>
      </c>
      <c r="AS74" s="78" t="s">
        <v>732</v>
      </c>
      <c r="AT74" s="78">
        <v>110</v>
      </c>
      <c r="AU74" s="78"/>
      <c r="AV74" s="78" t="b">
        <v>0</v>
      </c>
      <c r="AW74" s="78" t="s">
        <v>1263</v>
      </c>
      <c r="AX74" s="83" t="s">
        <v>1335</v>
      </c>
      <c r="AY74" s="78" t="s">
        <v>66</v>
      </c>
      <c r="AZ74" s="78" t="str">
        <f>REPLACE(INDEX(GroupVertices[Group],MATCH(Vertices[[#This Row],[Vertex]],GroupVertices[Vertex],0)),1,1,"")</f>
        <v>10</v>
      </c>
      <c r="BA74" s="48"/>
      <c r="BB74" s="48"/>
      <c r="BC74" s="48"/>
      <c r="BD74" s="48"/>
      <c r="BE74" s="48" t="s">
        <v>461</v>
      </c>
      <c r="BF74" s="48" t="s">
        <v>461</v>
      </c>
      <c r="BG74" s="120" t="s">
        <v>2000</v>
      </c>
      <c r="BH74" s="120" t="s">
        <v>2000</v>
      </c>
      <c r="BI74" s="120" t="s">
        <v>2056</v>
      </c>
      <c r="BJ74" s="120" t="s">
        <v>2056</v>
      </c>
      <c r="BK74" s="120">
        <v>0</v>
      </c>
      <c r="BL74" s="123">
        <v>0</v>
      </c>
      <c r="BM74" s="120">
        <v>0</v>
      </c>
      <c r="BN74" s="123">
        <v>0</v>
      </c>
      <c r="BO74" s="120">
        <v>0</v>
      </c>
      <c r="BP74" s="123">
        <v>0</v>
      </c>
      <c r="BQ74" s="120">
        <v>19</v>
      </c>
      <c r="BR74" s="123">
        <v>100</v>
      </c>
      <c r="BS74" s="120">
        <v>19</v>
      </c>
      <c r="BT74" s="2"/>
      <c r="BU74" s="3"/>
      <c r="BV74" s="3"/>
      <c r="BW74" s="3"/>
      <c r="BX74" s="3"/>
    </row>
    <row r="75" spans="1:76" ht="15">
      <c r="A75" s="64" t="s">
        <v>265</v>
      </c>
      <c r="B75" s="65"/>
      <c r="C75" s="65" t="s">
        <v>64</v>
      </c>
      <c r="D75" s="66">
        <v>162.3478540623459</v>
      </c>
      <c r="E75" s="68"/>
      <c r="F75" s="100" t="s">
        <v>1242</v>
      </c>
      <c r="G75" s="65"/>
      <c r="H75" s="69" t="s">
        <v>265</v>
      </c>
      <c r="I75" s="70"/>
      <c r="J75" s="70"/>
      <c r="K75" s="69" t="s">
        <v>1438</v>
      </c>
      <c r="L75" s="73">
        <v>1</v>
      </c>
      <c r="M75" s="74">
        <v>2209.655517578125</v>
      </c>
      <c r="N75" s="74">
        <v>7853.33154296875</v>
      </c>
      <c r="O75" s="75"/>
      <c r="P75" s="76"/>
      <c r="Q75" s="76"/>
      <c r="R75" s="86"/>
      <c r="S75" s="48">
        <v>1</v>
      </c>
      <c r="T75" s="48">
        <v>1</v>
      </c>
      <c r="U75" s="49">
        <v>0</v>
      </c>
      <c r="V75" s="49">
        <v>0</v>
      </c>
      <c r="W75" s="49">
        <v>0</v>
      </c>
      <c r="X75" s="49">
        <v>0.999995</v>
      </c>
      <c r="Y75" s="49">
        <v>0</v>
      </c>
      <c r="Z75" s="49" t="s">
        <v>2268</v>
      </c>
      <c r="AA75" s="71">
        <v>75</v>
      </c>
      <c r="AB75" s="71"/>
      <c r="AC75" s="72"/>
      <c r="AD75" s="78" t="s">
        <v>870</v>
      </c>
      <c r="AE75" s="78">
        <v>28</v>
      </c>
      <c r="AF75" s="78">
        <v>730</v>
      </c>
      <c r="AG75" s="78">
        <v>869</v>
      </c>
      <c r="AH75" s="78">
        <v>9</v>
      </c>
      <c r="AI75" s="78"/>
      <c r="AJ75" s="78" t="s">
        <v>962</v>
      </c>
      <c r="AK75" s="78"/>
      <c r="AL75" s="83" t="s">
        <v>1087</v>
      </c>
      <c r="AM75" s="78"/>
      <c r="AN75" s="80">
        <v>41519.88172453704</v>
      </c>
      <c r="AO75" s="83" t="s">
        <v>1167</v>
      </c>
      <c r="AP75" s="78" t="b">
        <v>0</v>
      </c>
      <c r="AQ75" s="78" t="b">
        <v>0</v>
      </c>
      <c r="AR75" s="78" t="b">
        <v>0</v>
      </c>
      <c r="AS75" s="78" t="s">
        <v>735</v>
      </c>
      <c r="AT75" s="78">
        <v>3</v>
      </c>
      <c r="AU75" s="83" t="s">
        <v>1197</v>
      </c>
      <c r="AV75" s="78" t="b">
        <v>0</v>
      </c>
      <c r="AW75" s="78" t="s">
        <v>1263</v>
      </c>
      <c r="AX75" s="83" t="s">
        <v>1336</v>
      </c>
      <c r="AY75" s="78" t="s">
        <v>66</v>
      </c>
      <c r="AZ75" s="78" t="str">
        <f>REPLACE(INDEX(GroupVertices[Group],MATCH(Vertices[[#This Row],[Vertex]],GroupVertices[Vertex],0)),1,1,"")</f>
        <v>1</v>
      </c>
      <c r="BA75" s="48"/>
      <c r="BB75" s="48"/>
      <c r="BC75" s="48"/>
      <c r="BD75" s="48"/>
      <c r="BE75" s="48" t="s">
        <v>1956</v>
      </c>
      <c r="BF75" s="48" t="s">
        <v>1962</v>
      </c>
      <c r="BG75" s="120" t="s">
        <v>2002</v>
      </c>
      <c r="BH75" s="120" t="s">
        <v>2002</v>
      </c>
      <c r="BI75" s="120" t="s">
        <v>2058</v>
      </c>
      <c r="BJ75" s="120" t="s">
        <v>2058</v>
      </c>
      <c r="BK75" s="120">
        <v>0</v>
      </c>
      <c r="BL75" s="123">
        <v>0</v>
      </c>
      <c r="BM75" s="120">
        <v>0</v>
      </c>
      <c r="BN75" s="123">
        <v>0</v>
      </c>
      <c r="BO75" s="120">
        <v>0</v>
      </c>
      <c r="BP75" s="123">
        <v>0</v>
      </c>
      <c r="BQ75" s="120">
        <v>52</v>
      </c>
      <c r="BR75" s="123">
        <v>100</v>
      </c>
      <c r="BS75" s="120">
        <v>52</v>
      </c>
      <c r="BT75" s="2"/>
      <c r="BU75" s="3"/>
      <c r="BV75" s="3"/>
      <c r="BW75" s="3"/>
      <c r="BX75" s="3"/>
    </row>
    <row r="76" spans="1:76" ht="15">
      <c r="A76" s="64" t="s">
        <v>266</v>
      </c>
      <c r="B76" s="65"/>
      <c r="C76" s="65" t="s">
        <v>64</v>
      </c>
      <c r="D76" s="66">
        <v>162.28534530765822</v>
      </c>
      <c r="E76" s="68"/>
      <c r="F76" s="100" t="s">
        <v>1243</v>
      </c>
      <c r="G76" s="65"/>
      <c r="H76" s="69" t="s">
        <v>266</v>
      </c>
      <c r="I76" s="70"/>
      <c r="J76" s="70"/>
      <c r="K76" s="69" t="s">
        <v>1439</v>
      </c>
      <c r="L76" s="73">
        <v>3509.0701754385964</v>
      </c>
      <c r="M76" s="74">
        <v>4046.616943359375</v>
      </c>
      <c r="N76" s="74">
        <v>1630.9964599609375</v>
      </c>
      <c r="O76" s="75"/>
      <c r="P76" s="76"/>
      <c r="Q76" s="76"/>
      <c r="R76" s="86"/>
      <c r="S76" s="48">
        <v>0</v>
      </c>
      <c r="T76" s="48">
        <v>5</v>
      </c>
      <c r="U76" s="49">
        <v>20</v>
      </c>
      <c r="V76" s="49">
        <v>0.2</v>
      </c>
      <c r="W76" s="49">
        <v>0</v>
      </c>
      <c r="X76" s="49">
        <v>2.837822</v>
      </c>
      <c r="Y76" s="49">
        <v>0</v>
      </c>
      <c r="Z76" s="49">
        <v>0</v>
      </c>
      <c r="AA76" s="71">
        <v>76</v>
      </c>
      <c r="AB76" s="71"/>
      <c r="AC76" s="72"/>
      <c r="AD76" s="78" t="s">
        <v>871</v>
      </c>
      <c r="AE76" s="78">
        <v>366</v>
      </c>
      <c r="AF76" s="78">
        <v>599</v>
      </c>
      <c r="AG76" s="78">
        <v>6758</v>
      </c>
      <c r="AH76" s="78">
        <v>5858</v>
      </c>
      <c r="AI76" s="78"/>
      <c r="AJ76" s="78" t="s">
        <v>963</v>
      </c>
      <c r="AK76" s="78" t="s">
        <v>1031</v>
      </c>
      <c r="AL76" s="83" t="s">
        <v>1088</v>
      </c>
      <c r="AM76" s="78"/>
      <c r="AN76" s="80">
        <v>42444.639652777776</v>
      </c>
      <c r="AO76" s="83" t="s">
        <v>1168</v>
      </c>
      <c r="AP76" s="78" t="b">
        <v>1</v>
      </c>
      <c r="AQ76" s="78" t="b">
        <v>0</v>
      </c>
      <c r="AR76" s="78" t="b">
        <v>1</v>
      </c>
      <c r="AS76" s="78" t="s">
        <v>735</v>
      </c>
      <c r="AT76" s="78">
        <v>47</v>
      </c>
      <c r="AU76" s="78"/>
      <c r="AV76" s="78" t="b">
        <v>0</v>
      </c>
      <c r="AW76" s="78" t="s">
        <v>1263</v>
      </c>
      <c r="AX76" s="83" t="s">
        <v>1337</v>
      </c>
      <c r="AY76" s="78" t="s">
        <v>66</v>
      </c>
      <c r="AZ76" s="78" t="str">
        <f>REPLACE(INDEX(GroupVertices[Group],MATCH(Vertices[[#This Row],[Vertex]],GroupVertices[Vertex],0)),1,1,"")</f>
        <v>5</v>
      </c>
      <c r="BA76" s="48"/>
      <c r="BB76" s="48"/>
      <c r="BC76" s="48"/>
      <c r="BD76" s="48"/>
      <c r="BE76" s="48" t="s">
        <v>1658</v>
      </c>
      <c r="BF76" s="48" t="s">
        <v>1658</v>
      </c>
      <c r="BG76" s="120" t="s">
        <v>2003</v>
      </c>
      <c r="BH76" s="120" t="s">
        <v>2003</v>
      </c>
      <c r="BI76" s="120" t="s">
        <v>2059</v>
      </c>
      <c r="BJ76" s="120" t="s">
        <v>2059</v>
      </c>
      <c r="BK76" s="120">
        <v>0</v>
      </c>
      <c r="BL76" s="123">
        <v>0</v>
      </c>
      <c r="BM76" s="120">
        <v>0</v>
      </c>
      <c r="BN76" s="123">
        <v>0</v>
      </c>
      <c r="BO76" s="120">
        <v>0</v>
      </c>
      <c r="BP76" s="123">
        <v>0</v>
      </c>
      <c r="BQ76" s="120">
        <v>21</v>
      </c>
      <c r="BR76" s="123">
        <v>100</v>
      </c>
      <c r="BS76" s="120">
        <v>21</v>
      </c>
      <c r="BT76" s="2"/>
      <c r="BU76" s="3"/>
      <c r="BV76" s="3"/>
      <c r="BW76" s="3"/>
      <c r="BX76" s="3"/>
    </row>
    <row r="77" spans="1:76" ht="15">
      <c r="A77" s="64" t="s">
        <v>303</v>
      </c>
      <c r="B77" s="65"/>
      <c r="C77" s="65" t="s">
        <v>64</v>
      </c>
      <c r="D77" s="66">
        <v>162.62651904507567</v>
      </c>
      <c r="E77" s="68"/>
      <c r="F77" s="100" t="s">
        <v>1244</v>
      </c>
      <c r="G77" s="65"/>
      <c r="H77" s="69" t="s">
        <v>303</v>
      </c>
      <c r="I77" s="70"/>
      <c r="J77" s="70"/>
      <c r="K77" s="69" t="s">
        <v>1440</v>
      </c>
      <c r="L77" s="73">
        <v>1</v>
      </c>
      <c r="M77" s="74">
        <v>4323.376953125</v>
      </c>
      <c r="N77" s="74">
        <v>352.9058837890625</v>
      </c>
      <c r="O77" s="75"/>
      <c r="P77" s="76"/>
      <c r="Q77" s="76"/>
      <c r="R77" s="86"/>
      <c r="S77" s="48">
        <v>1</v>
      </c>
      <c r="T77" s="48">
        <v>0</v>
      </c>
      <c r="U77" s="49">
        <v>0</v>
      </c>
      <c r="V77" s="49">
        <v>0.111111</v>
      </c>
      <c r="W77" s="49">
        <v>0</v>
      </c>
      <c r="X77" s="49">
        <v>0.63243</v>
      </c>
      <c r="Y77" s="49">
        <v>0</v>
      </c>
      <c r="Z77" s="49">
        <v>0</v>
      </c>
      <c r="AA77" s="71">
        <v>77</v>
      </c>
      <c r="AB77" s="71"/>
      <c r="AC77" s="72"/>
      <c r="AD77" s="78" t="s">
        <v>872</v>
      </c>
      <c r="AE77" s="78">
        <v>307</v>
      </c>
      <c r="AF77" s="78">
        <v>1314</v>
      </c>
      <c r="AG77" s="78">
        <v>1542</v>
      </c>
      <c r="AH77" s="78">
        <v>1185</v>
      </c>
      <c r="AI77" s="78"/>
      <c r="AJ77" s="78" t="s">
        <v>964</v>
      </c>
      <c r="AK77" s="78" t="s">
        <v>1031</v>
      </c>
      <c r="AL77" s="83" t="s">
        <v>1088</v>
      </c>
      <c r="AM77" s="78"/>
      <c r="AN77" s="80">
        <v>39929.29405092593</v>
      </c>
      <c r="AO77" s="83" t="s">
        <v>1169</v>
      </c>
      <c r="AP77" s="78" t="b">
        <v>0</v>
      </c>
      <c r="AQ77" s="78" t="b">
        <v>0</v>
      </c>
      <c r="AR77" s="78" t="b">
        <v>0</v>
      </c>
      <c r="AS77" s="78" t="s">
        <v>735</v>
      </c>
      <c r="AT77" s="78">
        <v>54</v>
      </c>
      <c r="AU77" s="83" t="s">
        <v>1197</v>
      </c>
      <c r="AV77" s="78" t="b">
        <v>0</v>
      </c>
      <c r="AW77" s="78" t="s">
        <v>1263</v>
      </c>
      <c r="AX77" s="83" t="s">
        <v>1338</v>
      </c>
      <c r="AY77" s="78" t="s">
        <v>65</v>
      </c>
      <c r="AZ77" s="78" t="str">
        <f>REPLACE(INDEX(GroupVertices[Group],MATCH(Vertices[[#This Row],[Vertex]],GroupVertices[Vertex],0)),1,1,"")</f>
        <v>5</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304</v>
      </c>
      <c r="B78" s="65"/>
      <c r="C78" s="65" t="s">
        <v>64</v>
      </c>
      <c r="D78" s="66">
        <v>162.66182933398323</v>
      </c>
      <c r="E78" s="68"/>
      <c r="F78" s="100" t="s">
        <v>1245</v>
      </c>
      <c r="G78" s="65"/>
      <c r="H78" s="69" t="s">
        <v>304</v>
      </c>
      <c r="I78" s="70"/>
      <c r="J78" s="70"/>
      <c r="K78" s="69" t="s">
        <v>1441</v>
      </c>
      <c r="L78" s="73">
        <v>1</v>
      </c>
      <c r="M78" s="74">
        <v>4356.7626953125</v>
      </c>
      <c r="N78" s="74">
        <v>2893.828125</v>
      </c>
      <c r="O78" s="75"/>
      <c r="P78" s="76"/>
      <c r="Q78" s="76"/>
      <c r="R78" s="86"/>
      <c r="S78" s="48">
        <v>1</v>
      </c>
      <c r="T78" s="48">
        <v>0</v>
      </c>
      <c r="U78" s="49">
        <v>0</v>
      </c>
      <c r="V78" s="49">
        <v>0.111111</v>
      </c>
      <c r="W78" s="49">
        <v>0</v>
      </c>
      <c r="X78" s="49">
        <v>0.63243</v>
      </c>
      <c r="Y78" s="49">
        <v>0</v>
      </c>
      <c r="Z78" s="49">
        <v>0</v>
      </c>
      <c r="AA78" s="71">
        <v>78</v>
      </c>
      <c r="AB78" s="71"/>
      <c r="AC78" s="72"/>
      <c r="AD78" s="78" t="s">
        <v>873</v>
      </c>
      <c r="AE78" s="78">
        <v>77</v>
      </c>
      <c r="AF78" s="78">
        <v>1388</v>
      </c>
      <c r="AG78" s="78">
        <v>1089</v>
      </c>
      <c r="AH78" s="78">
        <v>1694</v>
      </c>
      <c r="AI78" s="78"/>
      <c r="AJ78" s="78" t="s">
        <v>965</v>
      </c>
      <c r="AK78" s="78" t="s">
        <v>1032</v>
      </c>
      <c r="AL78" s="83" t="s">
        <v>1089</v>
      </c>
      <c r="AM78" s="78"/>
      <c r="AN78" s="80">
        <v>42926.35273148148</v>
      </c>
      <c r="AO78" s="83" t="s">
        <v>1170</v>
      </c>
      <c r="AP78" s="78" t="b">
        <v>0</v>
      </c>
      <c r="AQ78" s="78" t="b">
        <v>0</v>
      </c>
      <c r="AR78" s="78" t="b">
        <v>0</v>
      </c>
      <c r="AS78" s="78" t="s">
        <v>732</v>
      </c>
      <c r="AT78" s="78">
        <v>15</v>
      </c>
      <c r="AU78" s="83" t="s">
        <v>1197</v>
      </c>
      <c r="AV78" s="78" t="b">
        <v>0</v>
      </c>
      <c r="AW78" s="78" t="s">
        <v>1263</v>
      </c>
      <c r="AX78" s="83" t="s">
        <v>1339</v>
      </c>
      <c r="AY78" s="78" t="s">
        <v>65</v>
      </c>
      <c r="AZ78" s="78" t="str">
        <f>REPLACE(INDEX(GroupVertices[Group],MATCH(Vertices[[#This Row],[Vertex]],GroupVertices[Vertex],0)),1,1,"")</f>
        <v>5</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305</v>
      </c>
      <c r="B79" s="65"/>
      <c r="C79" s="65" t="s">
        <v>64</v>
      </c>
      <c r="D79" s="66">
        <v>162.11261119165107</v>
      </c>
      <c r="E79" s="68"/>
      <c r="F79" s="100" t="s">
        <v>1246</v>
      </c>
      <c r="G79" s="65"/>
      <c r="H79" s="69" t="s">
        <v>305</v>
      </c>
      <c r="I79" s="70"/>
      <c r="J79" s="70"/>
      <c r="K79" s="69" t="s">
        <v>1442</v>
      </c>
      <c r="L79" s="73">
        <v>1</v>
      </c>
      <c r="M79" s="74">
        <v>3288.6630859375</v>
      </c>
      <c r="N79" s="74">
        <v>2436.159912109375</v>
      </c>
      <c r="O79" s="75"/>
      <c r="P79" s="76"/>
      <c r="Q79" s="76"/>
      <c r="R79" s="86"/>
      <c r="S79" s="48">
        <v>1</v>
      </c>
      <c r="T79" s="48">
        <v>0</v>
      </c>
      <c r="U79" s="49">
        <v>0</v>
      </c>
      <c r="V79" s="49">
        <v>0.111111</v>
      </c>
      <c r="W79" s="49">
        <v>0</v>
      </c>
      <c r="X79" s="49">
        <v>0.63243</v>
      </c>
      <c r="Y79" s="49">
        <v>0</v>
      </c>
      <c r="Z79" s="49">
        <v>0</v>
      </c>
      <c r="AA79" s="71">
        <v>79</v>
      </c>
      <c r="AB79" s="71"/>
      <c r="AC79" s="72"/>
      <c r="AD79" s="78" t="s">
        <v>874</v>
      </c>
      <c r="AE79" s="78">
        <v>7</v>
      </c>
      <c r="AF79" s="78">
        <v>237</v>
      </c>
      <c r="AG79" s="78">
        <v>209</v>
      </c>
      <c r="AH79" s="78">
        <v>2</v>
      </c>
      <c r="AI79" s="78"/>
      <c r="AJ79" s="78"/>
      <c r="AK79" s="78"/>
      <c r="AL79" s="78"/>
      <c r="AM79" s="78"/>
      <c r="AN79" s="80">
        <v>42384.65994212963</v>
      </c>
      <c r="AO79" s="83" t="s">
        <v>1171</v>
      </c>
      <c r="AP79" s="78" t="b">
        <v>1</v>
      </c>
      <c r="AQ79" s="78" t="b">
        <v>0</v>
      </c>
      <c r="AR79" s="78" t="b">
        <v>0</v>
      </c>
      <c r="AS79" s="78" t="s">
        <v>735</v>
      </c>
      <c r="AT79" s="78">
        <v>8</v>
      </c>
      <c r="AU79" s="78"/>
      <c r="AV79" s="78" t="b">
        <v>0</v>
      </c>
      <c r="AW79" s="78" t="s">
        <v>1263</v>
      </c>
      <c r="AX79" s="83" t="s">
        <v>1340</v>
      </c>
      <c r="AY79" s="78" t="s">
        <v>65</v>
      </c>
      <c r="AZ79" s="78" t="str">
        <f>REPLACE(INDEX(GroupVertices[Group],MATCH(Vertices[[#This Row],[Vertex]],GroupVertices[Vertex],0)),1,1,"")</f>
        <v>5</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306</v>
      </c>
      <c r="B80" s="65"/>
      <c r="C80" s="65" t="s">
        <v>64</v>
      </c>
      <c r="D80" s="66">
        <v>185.45414365773414</v>
      </c>
      <c r="E80" s="68"/>
      <c r="F80" s="100" t="s">
        <v>1247</v>
      </c>
      <c r="G80" s="65"/>
      <c r="H80" s="69" t="s">
        <v>306</v>
      </c>
      <c r="I80" s="70"/>
      <c r="J80" s="70"/>
      <c r="K80" s="69" t="s">
        <v>1443</v>
      </c>
      <c r="L80" s="73">
        <v>1</v>
      </c>
      <c r="M80" s="74">
        <v>3268.029296875</v>
      </c>
      <c r="N80" s="74">
        <v>865.7832641601562</v>
      </c>
      <c r="O80" s="75"/>
      <c r="P80" s="76"/>
      <c r="Q80" s="76"/>
      <c r="R80" s="86"/>
      <c r="S80" s="48">
        <v>1</v>
      </c>
      <c r="T80" s="48">
        <v>0</v>
      </c>
      <c r="U80" s="49">
        <v>0</v>
      </c>
      <c r="V80" s="49">
        <v>0.111111</v>
      </c>
      <c r="W80" s="49">
        <v>0</v>
      </c>
      <c r="X80" s="49">
        <v>0.63243</v>
      </c>
      <c r="Y80" s="49">
        <v>0</v>
      </c>
      <c r="Z80" s="49">
        <v>0</v>
      </c>
      <c r="AA80" s="71">
        <v>80</v>
      </c>
      <c r="AB80" s="71"/>
      <c r="AC80" s="72"/>
      <c r="AD80" s="78" t="s">
        <v>875</v>
      </c>
      <c r="AE80" s="78">
        <v>1379</v>
      </c>
      <c r="AF80" s="78">
        <v>49154</v>
      </c>
      <c r="AG80" s="78">
        <v>22958</v>
      </c>
      <c r="AH80" s="78">
        <v>8296</v>
      </c>
      <c r="AI80" s="78"/>
      <c r="AJ80" s="78" t="s">
        <v>966</v>
      </c>
      <c r="AK80" s="78" t="s">
        <v>1033</v>
      </c>
      <c r="AL80" s="83" t="s">
        <v>1090</v>
      </c>
      <c r="AM80" s="78"/>
      <c r="AN80" s="80">
        <v>39926.54686342592</v>
      </c>
      <c r="AO80" s="83" t="s">
        <v>1172</v>
      </c>
      <c r="AP80" s="78" t="b">
        <v>0</v>
      </c>
      <c r="AQ80" s="78" t="b">
        <v>0</v>
      </c>
      <c r="AR80" s="78" t="b">
        <v>0</v>
      </c>
      <c r="AS80" s="78" t="s">
        <v>735</v>
      </c>
      <c r="AT80" s="78">
        <v>557</v>
      </c>
      <c r="AU80" s="83" t="s">
        <v>1207</v>
      </c>
      <c r="AV80" s="78" t="b">
        <v>1</v>
      </c>
      <c r="AW80" s="78" t="s">
        <v>1263</v>
      </c>
      <c r="AX80" s="83" t="s">
        <v>1341</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307</v>
      </c>
      <c r="B81" s="65"/>
      <c r="C81" s="65" t="s">
        <v>64</v>
      </c>
      <c r="D81" s="66">
        <v>162.3216099286984</v>
      </c>
      <c r="E81" s="68"/>
      <c r="F81" s="100" t="s">
        <v>1248</v>
      </c>
      <c r="G81" s="65"/>
      <c r="H81" s="69" t="s">
        <v>307</v>
      </c>
      <c r="I81" s="70"/>
      <c r="J81" s="70"/>
      <c r="K81" s="69" t="s">
        <v>1444</v>
      </c>
      <c r="L81" s="73">
        <v>1</v>
      </c>
      <c r="M81" s="74">
        <v>4996.25146484375</v>
      </c>
      <c r="N81" s="74">
        <v>1606.30615234375</v>
      </c>
      <c r="O81" s="75"/>
      <c r="P81" s="76"/>
      <c r="Q81" s="76"/>
      <c r="R81" s="86"/>
      <c r="S81" s="48">
        <v>1</v>
      </c>
      <c r="T81" s="48">
        <v>0</v>
      </c>
      <c r="U81" s="49">
        <v>0</v>
      </c>
      <c r="V81" s="49">
        <v>0.111111</v>
      </c>
      <c r="W81" s="49">
        <v>0</v>
      </c>
      <c r="X81" s="49">
        <v>0.63243</v>
      </c>
      <c r="Y81" s="49">
        <v>0</v>
      </c>
      <c r="Z81" s="49">
        <v>0</v>
      </c>
      <c r="AA81" s="71">
        <v>81</v>
      </c>
      <c r="AB81" s="71"/>
      <c r="AC81" s="72"/>
      <c r="AD81" s="78" t="s">
        <v>876</v>
      </c>
      <c r="AE81" s="78">
        <v>2319</v>
      </c>
      <c r="AF81" s="78">
        <v>675</v>
      </c>
      <c r="AG81" s="78">
        <v>99</v>
      </c>
      <c r="AH81" s="78">
        <v>75</v>
      </c>
      <c r="AI81" s="78">
        <v>-28800</v>
      </c>
      <c r="AJ81" s="78" t="s">
        <v>967</v>
      </c>
      <c r="AK81" s="78" t="s">
        <v>1034</v>
      </c>
      <c r="AL81" s="83" t="s">
        <v>1091</v>
      </c>
      <c r="AM81" s="78" t="s">
        <v>1109</v>
      </c>
      <c r="AN81" s="80">
        <v>42643.39375</v>
      </c>
      <c r="AO81" s="83" t="s">
        <v>1173</v>
      </c>
      <c r="AP81" s="78" t="b">
        <v>1</v>
      </c>
      <c r="AQ81" s="78" t="b">
        <v>0</v>
      </c>
      <c r="AR81" s="78" t="b">
        <v>1</v>
      </c>
      <c r="AS81" s="78" t="s">
        <v>1195</v>
      </c>
      <c r="AT81" s="78">
        <v>43</v>
      </c>
      <c r="AU81" s="78"/>
      <c r="AV81" s="78" t="b">
        <v>0</v>
      </c>
      <c r="AW81" s="78" t="s">
        <v>1263</v>
      </c>
      <c r="AX81" s="83" t="s">
        <v>1342</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267</v>
      </c>
      <c r="B82" s="65"/>
      <c r="C82" s="65" t="s">
        <v>64</v>
      </c>
      <c r="D82" s="66">
        <v>162.5301314996794</v>
      </c>
      <c r="E82" s="68"/>
      <c r="F82" s="100" t="s">
        <v>546</v>
      </c>
      <c r="G82" s="65"/>
      <c r="H82" s="69" t="s">
        <v>267</v>
      </c>
      <c r="I82" s="70"/>
      <c r="J82" s="70"/>
      <c r="K82" s="69" t="s">
        <v>1445</v>
      </c>
      <c r="L82" s="73">
        <v>117.93573098245615</v>
      </c>
      <c r="M82" s="74">
        <v>8498.17578125</v>
      </c>
      <c r="N82" s="74">
        <v>8266.158203125</v>
      </c>
      <c r="O82" s="75"/>
      <c r="P82" s="76"/>
      <c r="Q82" s="76"/>
      <c r="R82" s="86"/>
      <c r="S82" s="48">
        <v>0</v>
      </c>
      <c r="T82" s="48">
        <v>3</v>
      </c>
      <c r="U82" s="49">
        <v>0.666667</v>
      </c>
      <c r="V82" s="49">
        <v>0.2</v>
      </c>
      <c r="W82" s="49">
        <v>0</v>
      </c>
      <c r="X82" s="49">
        <v>0.9448</v>
      </c>
      <c r="Y82" s="49">
        <v>0.3333333333333333</v>
      </c>
      <c r="Z82" s="49">
        <v>0</v>
      </c>
      <c r="AA82" s="71">
        <v>82</v>
      </c>
      <c r="AB82" s="71"/>
      <c r="AC82" s="72"/>
      <c r="AD82" s="78" t="s">
        <v>877</v>
      </c>
      <c r="AE82" s="78">
        <v>402</v>
      </c>
      <c r="AF82" s="78">
        <v>1112</v>
      </c>
      <c r="AG82" s="78">
        <v>11981</v>
      </c>
      <c r="AH82" s="78">
        <v>38375</v>
      </c>
      <c r="AI82" s="78"/>
      <c r="AJ82" s="78" t="s">
        <v>968</v>
      </c>
      <c r="AK82" s="78" t="s">
        <v>763</v>
      </c>
      <c r="AL82" s="83" t="s">
        <v>1092</v>
      </c>
      <c r="AM82" s="78"/>
      <c r="AN82" s="80">
        <v>40811.36649305555</v>
      </c>
      <c r="AO82" s="83" t="s">
        <v>1174</v>
      </c>
      <c r="AP82" s="78" t="b">
        <v>0</v>
      </c>
      <c r="AQ82" s="78" t="b">
        <v>0</v>
      </c>
      <c r="AR82" s="78" t="b">
        <v>1</v>
      </c>
      <c r="AS82" s="78" t="s">
        <v>732</v>
      </c>
      <c r="AT82" s="78">
        <v>58</v>
      </c>
      <c r="AU82" s="83" t="s">
        <v>1208</v>
      </c>
      <c r="AV82" s="78" t="b">
        <v>0</v>
      </c>
      <c r="AW82" s="78" t="s">
        <v>1263</v>
      </c>
      <c r="AX82" s="83" t="s">
        <v>1343</v>
      </c>
      <c r="AY82" s="78" t="s">
        <v>66</v>
      </c>
      <c r="AZ82" s="78" t="str">
        <f>REPLACE(INDEX(GroupVertices[Group],MATCH(Vertices[[#This Row],[Vertex]],GroupVertices[Vertex],0)),1,1,"")</f>
        <v>7</v>
      </c>
      <c r="BA82" s="48"/>
      <c r="BB82" s="48"/>
      <c r="BC82" s="48"/>
      <c r="BD82" s="48"/>
      <c r="BE82" s="48" t="s">
        <v>467</v>
      </c>
      <c r="BF82" s="48" t="s">
        <v>467</v>
      </c>
      <c r="BG82" s="120" t="s">
        <v>2004</v>
      </c>
      <c r="BH82" s="120" t="s">
        <v>2004</v>
      </c>
      <c r="BI82" s="120" t="s">
        <v>2060</v>
      </c>
      <c r="BJ82" s="120" t="s">
        <v>2060</v>
      </c>
      <c r="BK82" s="120">
        <v>0</v>
      </c>
      <c r="BL82" s="123">
        <v>0</v>
      </c>
      <c r="BM82" s="120">
        <v>0</v>
      </c>
      <c r="BN82" s="123">
        <v>0</v>
      </c>
      <c r="BO82" s="120">
        <v>0</v>
      </c>
      <c r="BP82" s="123">
        <v>0</v>
      </c>
      <c r="BQ82" s="120">
        <v>22</v>
      </c>
      <c r="BR82" s="123">
        <v>100</v>
      </c>
      <c r="BS82" s="120">
        <v>22</v>
      </c>
      <c r="BT82" s="2"/>
      <c r="BU82" s="3"/>
      <c r="BV82" s="3"/>
      <c r="BW82" s="3"/>
      <c r="BX82" s="3"/>
    </row>
    <row r="83" spans="1:76" ht="15">
      <c r="A83" s="64" t="s">
        <v>308</v>
      </c>
      <c r="B83" s="65"/>
      <c r="C83" s="65" t="s">
        <v>64</v>
      </c>
      <c r="D83" s="66">
        <v>527.3245435320082</v>
      </c>
      <c r="E83" s="68"/>
      <c r="F83" s="100" t="s">
        <v>1249</v>
      </c>
      <c r="G83" s="65"/>
      <c r="H83" s="69" t="s">
        <v>308</v>
      </c>
      <c r="I83" s="70"/>
      <c r="J83" s="70"/>
      <c r="K83" s="69" t="s">
        <v>1446</v>
      </c>
      <c r="L83" s="73">
        <v>117.93573098245615</v>
      </c>
      <c r="M83" s="74">
        <v>9623.9169921875</v>
      </c>
      <c r="N83" s="74">
        <v>7519.3583984375</v>
      </c>
      <c r="O83" s="75"/>
      <c r="P83" s="76"/>
      <c r="Q83" s="76"/>
      <c r="R83" s="86"/>
      <c r="S83" s="48">
        <v>3</v>
      </c>
      <c r="T83" s="48">
        <v>0</v>
      </c>
      <c r="U83" s="49">
        <v>0.666667</v>
      </c>
      <c r="V83" s="49">
        <v>0.2</v>
      </c>
      <c r="W83" s="49">
        <v>0</v>
      </c>
      <c r="X83" s="49">
        <v>0.9448</v>
      </c>
      <c r="Y83" s="49">
        <v>0.3333333333333333</v>
      </c>
      <c r="Z83" s="49">
        <v>0</v>
      </c>
      <c r="AA83" s="71">
        <v>83</v>
      </c>
      <c r="AB83" s="71"/>
      <c r="AC83" s="72"/>
      <c r="AD83" s="78" t="s">
        <v>878</v>
      </c>
      <c r="AE83" s="78">
        <v>397</v>
      </c>
      <c r="AF83" s="78">
        <v>765614</v>
      </c>
      <c r="AG83" s="78">
        <v>18984</v>
      </c>
      <c r="AH83" s="78">
        <v>3111</v>
      </c>
      <c r="AI83" s="78"/>
      <c r="AJ83" s="78" t="s">
        <v>969</v>
      </c>
      <c r="AK83" s="78" t="s">
        <v>1027</v>
      </c>
      <c r="AL83" s="83" t="s">
        <v>1093</v>
      </c>
      <c r="AM83" s="78"/>
      <c r="AN83" s="80">
        <v>39969.05174768518</v>
      </c>
      <c r="AO83" s="83" t="s">
        <v>1175</v>
      </c>
      <c r="AP83" s="78" t="b">
        <v>0</v>
      </c>
      <c r="AQ83" s="78" t="b">
        <v>0</v>
      </c>
      <c r="AR83" s="78" t="b">
        <v>1</v>
      </c>
      <c r="AS83" s="78" t="s">
        <v>732</v>
      </c>
      <c r="AT83" s="78">
        <v>8490</v>
      </c>
      <c r="AU83" s="83" t="s">
        <v>1197</v>
      </c>
      <c r="AV83" s="78" t="b">
        <v>1</v>
      </c>
      <c r="AW83" s="78" t="s">
        <v>1263</v>
      </c>
      <c r="AX83" s="83" t="s">
        <v>1344</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309</v>
      </c>
      <c r="B84" s="65"/>
      <c r="C84" s="65" t="s">
        <v>64</v>
      </c>
      <c r="D84" s="66">
        <v>1000</v>
      </c>
      <c r="E84" s="68"/>
      <c r="F84" s="100" t="s">
        <v>1250</v>
      </c>
      <c r="G84" s="65"/>
      <c r="H84" s="69" t="s">
        <v>309</v>
      </c>
      <c r="I84" s="70"/>
      <c r="J84" s="70"/>
      <c r="K84" s="69" t="s">
        <v>1447</v>
      </c>
      <c r="L84" s="73">
        <v>117.93573098245615</v>
      </c>
      <c r="M84" s="74">
        <v>8926.9384765625</v>
      </c>
      <c r="N84" s="74">
        <v>6916.955078125</v>
      </c>
      <c r="O84" s="75"/>
      <c r="P84" s="76"/>
      <c r="Q84" s="76"/>
      <c r="R84" s="86"/>
      <c r="S84" s="48">
        <v>3</v>
      </c>
      <c r="T84" s="48">
        <v>0</v>
      </c>
      <c r="U84" s="49">
        <v>0.666667</v>
      </c>
      <c r="V84" s="49">
        <v>0.2</v>
      </c>
      <c r="W84" s="49">
        <v>0</v>
      </c>
      <c r="X84" s="49">
        <v>0.9448</v>
      </c>
      <c r="Y84" s="49">
        <v>0.3333333333333333</v>
      </c>
      <c r="Z84" s="49">
        <v>0</v>
      </c>
      <c r="AA84" s="71">
        <v>84</v>
      </c>
      <c r="AB84" s="71"/>
      <c r="AC84" s="72"/>
      <c r="AD84" s="78" t="s">
        <v>879</v>
      </c>
      <c r="AE84" s="78">
        <v>398</v>
      </c>
      <c r="AF84" s="78">
        <v>1756203</v>
      </c>
      <c r="AG84" s="78">
        <v>14399</v>
      </c>
      <c r="AH84" s="78">
        <v>470</v>
      </c>
      <c r="AI84" s="78"/>
      <c r="AJ84" s="78" t="s">
        <v>970</v>
      </c>
      <c r="AK84" s="78" t="s">
        <v>1027</v>
      </c>
      <c r="AL84" s="83" t="s">
        <v>1094</v>
      </c>
      <c r="AM84" s="78"/>
      <c r="AN84" s="80">
        <v>39658.68928240741</v>
      </c>
      <c r="AO84" s="83" t="s">
        <v>1176</v>
      </c>
      <c r="AP84" s="78" t="b">
        <v>0</v>
      </c>
      <c r="AQ84" s="78" t="b">
        <v>0</v>
      </c>
      <c r="AR84" s="78" t="b">
        <v>1</v>
      </c>
      <c r="AS84" s="78" t="s">
        <v>732</v>
      </c>
      <c r="AT84" s="78">
        <v>11323</v>
      </c>
      <c r="AU84" s="83" t="s">
        <v>1197</v>
      </c>
      <c r="AV84" s="78" t="b">
        <v>1</v>
      </c>
      <c r="AW84" s="78" t="s">
        <v>1263</v>
      </c>
      <c r="AX84" s="83" t="s">
        <v>1345</v>
      </c>
      <c r="AY84" s="78" t="s">
        <v>65</v>
      </c>
      <c r="AZ84" s="78" t="str">
        <f>REPLACE(INDEX(GroupVertices[Group],MATCH(Vertices[[#This Row],[Vertex]],GroupVertices[Vertex],0)),1,1,"")</f>
        <v>7</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268</v>
      </c>
      <c r="B85" s="65"/>
      <c r="C85" s="65" t="s">
        <v>64</v>
      </c>
      <c r="D85" s="66">
        <v>162.68950496582968</v>
      </c>
      <c r="E85" s="68"/>
      <c r="F85" s="100" t="s">
        <v>1251</v>
      </c>
      <c r="G85" s="65"/>
      <c r="H85" s="69" t="s">
        <v>268</v>
      </c>
      <c r="I85" s="70"/>
      <c r="J85" s="70"/>
      <c r="K85" s="69" t="s">
        <v>1448</v>
      </c>
      <c r="L85" s="73">
        <v>234.8712865614035</v>
      </c>
      <c r="M85" s="74">
        <v>9088.2626953125</v>
      </c>
      <c r="N85" s="74">
        <v>9646.09375</v>
      </c>
      <c r="O85" s="75"/>
      <c r="P85" s="76"/>
      <c r="Q85" s="76"/>
      <c r="R85" s="86"/>
      <c r="S85" s="48">
        <v>2</v>
      </c>
      <c r="T85" s="48">
        <v>2</v>
      </c>
      <c r="U85" s="49">
        <v>1.333333</v>
      </c>
      <c r="V85" s="49">
        <v>0.25</v>
      </c>
      <c r="W85" s="49">
        <v>0</v>
      </c>
      <c r="X85" s="49">
        <v>1.220773</v>
      </c>
      <c r="Y85" s="49">
        <v>0.3333333333333333</v>
      </c>
      <c r="Z85" s="49">
        <v>0</v>
      </c>
      <c r="AA85" s="71">
        <v>85</v>
      </c>
      <c r="AB85" s="71"/>
      <c r="AC85" s="72"/>
      <c r="AD85" s="78" t="s">
        <v>880</v>
      </c>
      <c r="AE85" s="78">
        <v>1503</v>
      </c>
      <c r="AF85" s="78">
        <v>1446</v>
      </c>
      <c r="AG85" s="78">
        <v>2347</v>
      </c>
      <c r="AH85" s="78">
        <v>529</v>
      </c>
      <c r="AI85" s="78"/>
      <c r="AJ85" s="78" t="s">
        <v>971</v>
      </c>
      <c r="AK85" s="78" t="s">
        <v>1035</v>
      </c>
      <c r="AL85" s="78"/>
      <c r="AM85" s="78"/>
      <c r="AN85" s="80">
        <v>41480.66442129629</v>
      </c>
      <c r="AO85" s="83" t="s">
        <v>1177</v>
      </c>
      <c r="AP85" s="78" t="b">
        <v>0</v>
      </c>
      <c r="AQ85" s="78" t="b">
        <v>0</v>
      </c>
      <c r="AR85" s="78" t="b">
        <v>0</v>
      </c>
      <c r="AS85" s="78" t="s">
        <v>732</v>
      </c>
      <c r="AT85" s="78">
        <v>71</v>
      </c>
      <c r="AU85" s="83" t="s">
        <v>1197</v>
      </c>
      <c r="AV85" s="78" t="b">
        <v>0</v>
      </c>
      <c r="AW85" s="78" t="s">
        <v>1263</v>
      </c>
      <c r="AX85" s="83" t="s">
        <v>1346</v>
      </c>
      <c r="AY85" s="78" t="s">
        <v>66</v>
      </c>
      <c r="AZ85" s="78" t="str">
        <f>REPLACE(INDEX(GroupVertices[Group],MATCH(Vertices[[#This Row],[Vertex]],GroupVertices[Vertex],0)),1,1,"")</f>
        <v>7</v>
      </c>
      <c r="BA85" s="48" t="s">
        <v>404</v>
      </c>
      <c r="BB85" s="48" t="s">
        <v>404</v>
      </c>
      <c r="BC85" s="48" t="s">
        <v>423</v>
      </c>
      <c r="BD85" s="48" t="s">
        <v>423</v>
      </c>
      <c r="BE85" s="48" t="s">
        <v>468</v>
      </c>
      <c r="BF85" s="48" t="s">
        <v>468</v>
      </c>
      <c r="BG85" s="120" t="s">
        <v>1754</v>
      </c>
      <c r="BH85" s="120" t="s">
        <v>1754</v>
      </c>
      <c r="BI85" s="120" t="s">
        <v>1862</v>
      </c>
      <c r="BJ85" s="120" t="s">
        <v>1862</v>
      </c>
      <c r="BK85" s="120">
        <v>0</v>
      </c>
      <c r="BL85" s="123">
        <v>0</v>
      </c>
      <c r="BM85" s="120">
        <v>0</v>
      </c>
      <c r="BN85" s="123">
        <v>0</v>
      </c>
      <c r="BO85" s="120">
        <v>0</v>
      </c>
      <c r="BP85" s="123">
        <v>0</v>
      </c>
      <c r="BQ85" s="120">
        <v>20</v>
      </c>
      <c r="BR85" s="123">
        <v>100</v>
      </c>
      <c r="BS85" s="120">
        <v>20</v>
      </c>
      <c r="BT85" s="2"/>
      <c r="BU85" s="3"/>
      <c r="BV85" s="3"/>
      <c r="BW85" s="3"/>
      <c r="BX85" s="3"/>
    </row>
    <row r="86" spans="1:76" ht="15">
      <c r="A86" s="64" t="s">
        <v>269</v>
      </c>
      <c r="B86" s="65"/>
      <c r="C86" s="65" t="s">
        <v>64</v>
      </c>
      <c r="D86" s="66">
        <v>163.53981489600855</v>
      </c>
      <c r="E86" s="68"/>
      <c r="F86" s="100" t="s">
        <v>547</v>
      </c>
      <c r="G86" s="65"/>
      <c r="H86" s="69" t="s">
        <v>269</v>
      </c>
      <c r="I86" s="70"/>
      <c r="J86" s="70"/>
      <c r="K86" s="69" t="s">
        <v>1449</v>
      </c>
      <c r="L86" s="73">
        <v>117.93573098245615</v>
      </c>
      <c r="M86" s="74">
        <v>9804.087890625</v>
      </c>
      <c r="N86" s="74">
        <v>9394.90625</v>
      </c>
      <c r="O86" s="75"/>
      <c r="P86" s="76"/>
      <c r="Q86" s="76"/>
      <c r="R86" s="86"/>
      <c r="S86" s="48">
        <v>0</v>
      </c>
      <c r="T86" s="48">
        <v>3</v>
      </c>
      <c r="U86" s="49">
        <v>0.666667</v>
      </c>
      <c r="V86" s="49">
        <v>0.2</v>
      </c>
      <c r="W86" s="49">
        <v>0</v>
      </c>
      <c r="X86" s="49">
        <v>0.9448</v>
      </c>
      <c r="Y86" s="49">
        <v>0.3333333333333333</v>
      </c>
      <c r="Z86" s="49">
        <v>0</v>
      </c>
      <c r="AA86" s="71">
        <v>86</v>
      </c>
      <c r="AB86" s="71"/>
      <c r="AC86" s="72"/>
      <c r="AD86" s="78" t="s">
        <v>881</v>
      </c>
      <c r="AE86" s="78">
        <v>1598</v>
      </c>
      <c r="AF86" s="78">
        <v>3228</v>
      </c>
      <c r="AG86" s="78">
        <v>7489</v>
      </c>
      <c r="AH86" s="78">
        <v>803</v>
      </c>
      <c r="AI86" s="78"/>
      <c r="AJ86" s="78" t="s">
        <v>972</v>
      </c>
      <c r="AK86" s="78" t="s">
        <v>771</v>
      </c>
      <c r="AL86" s="83" t="s">
        <v>1095</v>
      </c>
      <c r="AM86" s="78"/>
      <c r="AN86" s="80">
        <v>40202.05510416667</v>
      </c>
      <c r="AO86" s="78"/>
      <c r="AP86" s="78" t="b">
        <v>0</v>
      </c>
      <c r="AQ86" s="78" t="b">
        <v>0</v>
      </c>
      <c r="AR86" s="78" t="b">
        <v>1</v>
      </c>
      <c r="AS86" s="78" t="s">
        <v>732</v>
      </c>
      <c r="AT86" s="78">
        <v>202</v>
      </c>
      <c r="AU86" s="83" t="s">
        <v>1197</v>
      </c>
      <c r="AV86" s="78" t="b">
        <v>1</v>
      </c>
      <c r="AW86" s="78" t="s">
        <v>1263</v>
      </c>
      <c r="AX86" s="83" t="s">
        <v>1347</v>
      </c>
      <c r="AY86" s="78" t="s">
        <v>66</v>
      </c>
      <c r="AZ86" s="78" t="str">
        <f>REPLACE(INDEX(GroupVertices[Group],MATCH(Vertices[[#This Row],[Vertex]],GroupVertices[Vertex],0)),1,1,"")</f>
        <v>7</v>
      </c>
      <c r="BA86" s="48"/>
      <c r="BB86" s="48"/>
      <c r="BC86" s="48"/>
      <c r="BD86" s="48"/>
      <c r="BE86" s="48" t="s">
        <v>467</v>
      </c>
      <c r="BF86" s="48" t="s">
        <v>467</v>
      </c>
      <c r="BG86" s="120" t="s">
        <v>2004</v>
      </c>
      <c r="BH86" s="120" t="s">
        <v>2004</v>
      </c>
      <c r="BI86" s="120" t="s">
        <v>2060</v>
      </c>
      <c r="BJ86" s="120" t="s">
        <v>2060</v>
      </c>
      <c r="BK86" s="120">
        <v>0</v>
      </c>
      <c r="BL86" s="123">
        <v>0</v>
      </c>
      <c r="BM86" s="120">
        <v>0</v>
      </c>
      <c r="BN86" s="123">
        <v>0</v>
      </c>
      <c r="BO86" s="120">
        <v>0</v>
      </c>
      <c r="BP86" s="123">
        <v>0</v>
      </c>
      <c r="BQ86" s="120">
        <v>22</v>
      </c>
      <c r="BR86" s="123">
        <v>100</v>
      </c>
      <c r="BS86" s="120">
        <v>22</v>
      </c>
      <c r="BT86" s="2"/>
      <c r="BU86" s="3"/>
      <c r="BV86" s="3"/>
      <c r="BW86" s="3"/>
      <c r="BX86" s="3"/>
    </row>
    <row r="87" spans="1:76" ht="15">
      <c r="A87" s="64" t="s">
        <v>270</v>
      </c>
      <c r="B87" s="65"/>
      <c r="C87" s="65" t="s">
        <v>64</v>
      </c>
      <c r="D87" s="66">
        <v>162.0023858303316</v>
      </c>
      <c r="E87" s="68"/>
      <c r="F87" s="100" t="s">
        <v>1252</v>
      </c>
      <c r="G87" s="65"/>
      <c r="H87" s="69" t="s">
        <v>270</v>
      </c>
      <c r="I87" s="70"/>
      <c r="J87" s="70"/>
      <c r="K87" s="69" t="s">
        <v>1450</v>
      </c>
      <c r="L87" s="73">
        <v>1053.421052631579</v>
      </c>
      <c r="M87" s="74">
        <v>5648.4384765625</v>
      </c>
      <c r="N87" s="74">
        <v>5354.408203125</v>
      </c>
      <c r="O87" s="75"/>
      <c r="P87" s="76"/>
      <c r="Q87" s="76"/>
      <c r="R87" s="86"/>
      <c r="S87" s="48">
        <v>1</v>
      </c>
      <c r="T87" s="48">
        <v>3</v>
      </c>
      <c r="U87" s="49">
        <v>6</v>
      </c>
      <c r="V87" s="49">
        <v>0.333333</v>
      </c>
      <c r="W87" s="49">
        <v>0</v>
      </c>
      <c r="X87" s="49">
        <v>1.918908</v>
      </c>
      <c r="Y87" s="49">
        <v>0</v>
      </c>
      <c r="Z87" s="49">
        <v>0.3333333333333333</v>
      </c>
      <c r="AA87" s="71">
        <v>87</v>
      </c>
      <c r="AB87" s="71"/>
      <c r="AC87" s="72"/>
      <c r="AD87" s="78" t="s">
        <v>882</v>
      </c>
      <c r="AE87" s="78">
        <v>18</v>
      </c>
      <c r="AF87" s="78">
        <v>6</v>
      </c>
      <c r="AG87" s="78">
        <v>56</v>
      </c>
      <c r="AH87" s="78">
        <v>32</v>
      </c>
      <c r="AI87" s="78"/>
      <c r="AJ87" s="78"/>
      <c r="AK87" s="78"/>
      <c r="AL87" s="78"/>
      <c r="AM87" s="78"/>
      <c r="AN87" s="80">
        <v>43232.76646990741</v>
      </c>
      <c r="AO87" s="78"/>
      <c r="AP87" s="78" t="b">
        <v>1</v>
      </c>
      <c r="AQ87" s="78" t="b">
        <v>0</v>
      </c>
      <c r="AR87" s="78" t="b">
        <v>1</v>
      </c>
      <c r="AS87" s="78" t="s">
        <v>733</v>
      </c>
      <c r="AT87" s="78">
        <v>0</v>
      </c>
      <c r="AU87" s="78"/>
      <c r="AV87" s="78" t="b">
        <v>0</v>
      </c>
      <c r="AW87" s="78" t="s">
        <v>1263</v>
      </c>
      <c r="AX87" s="83" t="s">
        <v>1348</v>
      </c>
      <c r="AY87" s="78" t="s">
        <v>66</v>
      </c>
      <c r="AZ87" s="78" t="str">
        <f>REPLACE(INDEX(GroupVertices[Group],MATCH(Vertices[[#This Row],[Vertex]],GroupVertices[Vertex],0)),1,1,"")</f>
        <v>9</v>
      </c>
      <c r="BA87" s="48"/>
      <c r="BB87" s="48"/>
      <c r="BC87" s="48"/>
      <c r="BD87" s="48"/>
      <c r="BE87" s="48" t="s">
        <v>469</v>
      </c>
      <c r="BF87" s="48" t="s">
        <v>469</v>
      </c>
      <c r="BG87" s="120" t="s">
        <v>2005</v>
      </c>
      <c r="BH87" s="120" t="s">
        <v>2005</v>
      </c>
      <c r="BI87" s="120" t="s">
        <v>2061</v>
      </c>
      <c r="BJ87" s="120" t="s">
        <v>2061</v>
      </c>
      <c r="BK87" s="120">
        <v>0</v>
      </c>
      <c r="BL87" s="123">
        <v>0</v>
      </c>
      <c r="BM87" s="120">
        <v>1</v>
      </c>
      <c r="BN87" s="123">
        <v>2.6315789473684212</v>
      </c>
      <c r="BO87" s="120">
        <v>0</v>
      </c>
      <c r="BP87" s="123">
        <v>0</v>
      </c>
      <c r="BQ87" s="120">
        <v>37</v>
      </c>
      <c r="BR87" s="123">
        <v>97.36842105263158</v>
      </c>
      <c r="BS87" s="120">
        <v>38</v>
      </c>
      <c r="BT87" s="2"/>
      <c r="BU87" s="3"/>
      <c r="BV87" s="3"/>
      <c r="BW87" s="3"/>
      <c r="BX87" s="3"/>
    </row>
    <row r="88" spans="1:76" ht="15">
      <c r="A88" s="64" t="s">
        <v>310</v>
      </c>
      <c r="B88" s="65"/>
      <c r="C88" s="65" t="s">
        <v>64</v>
      </c>
      <c r="D88" s="66">
        <v>162.0100204873927</v>
      </c>
      <c r="E88" s="68"/>
      <c r="F88" s="100" t="s">
        <v>1253</v>
      </c>
      <c r="G88" s="65"/>
      <c r="H88" s="69" t="s">
        <v>310</v>
      </c>
      <c r="I88" s="70"/>
      <c r="J88" s="70"/>
      <c r="K88" s="69" t="s">
        <v>1451</v>
      </c>
      <c r="L88" s="73">
        <v>1</v>
      </c>
      <c r="M88" s="74">
        <v>5191.16357421875</v>
      </c>
      <c r="N88" s="74">
        <v>4293.6884765625</v>
      </c>
      <c r="O88" s="75"/>
      <c r="P88" s="76"/>
      <c r="Q88" s="76"/>
      <c r="R88" s="86"/>
      <c r="S88" s="48">
        <v>1</v>
      </c>
      <c r="T88" s="48">
        <v>0</v>
      </c>
      <c r="U88" s="49">
        <v>0</v>
      </c>
      <c r="V88" s="49">
        <v>0.2</v>
      </c>
      <c r="W88" s="49">
        <v>0</v>
      </c>
      <c r="X88" s="49">
        <v>0.69369</v>
      </c>
      <c r="Y88" s="49">
        <v>0</v>
      </c>
      <c r="Z88" s="49">
        <v>0</v>
      </c>
      <c r="AA88" s="71">
        <v>88</v>
      </c>
      <c r="AB88" s="71"/>
      <c r="AC88" s="72"/>
      <c r="AD88" s="78" t="s">
        <v>883</v>
      </c>
      <c r="AE88" s="78">
        <v>21</v>
      </c>
      <c r="AF88" s="78">
        <v>22</v>
      </c>
      <c r="AG88" s="78">
        <v>130</v>
      </c>
      <c r="AH88" s="78">
        <v>27</v>
      </c>
      <c r="AI88" s="78"/>
      <c r="AJ88" s="78"/>
      <c r="AK88" s="78"/>
      <c r="AL88" s="78"/>
      <c r="AM88" s="78"/>
      <c r="AN88" s="80">
        <v>40803.850335648145</v>
      </c>
      <c r="AO88" s="83" t="s">
        <v>1178</v>
      </c>
      <c r="AP88" s="78" t="b">
        <v>1</v>
      </c>
      <c r="AQ88" s="78" t="b">
        <v>0</v>
      </c>
      <c r="AR88" s="78" t="b">
        <v>0</v>
      </c>
      <c r="AS88" s="78"/>
      <c r="AT88" s="78">
        <v>0</v>
      </c>
      <c r="AU88" s="83" t="s">
        <v>1197</v>
      </c>
      <c r="AV88" s="78" t="b">
        <v>0</v>
      </c>
      <c r="AW88" s="78" t="s">
        <v>1263</v>
      </c>
      <c r="AX88" s="83" t="s">
        <v>1349</v>
      </c>
      <c r="AY88" s="78" t="s">
        <v>65</v>
      </c>
      <c r="AZ88" s="78" t="str">
        <f>REPLACE(INDEX(GroupVertices[Group],MATCH(Vertices[[#This Row],[Vertex]],GroupVertices[Vertex],0)),1,1,"")</f>
        <v>9</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162.00477166066318</v>
      </c>
      <c r="E89" s="68"/>
      <c r="F89" s="100" t="s">
        <v>1254</v>
      </c>
      <c r="G89" s="65"/>
      <c r="H89" s="69" t="s">
        <v>311</v>
      </c>
      <c r="I89" s="70"/>
      <c r="J89" s="70"/>
      <c r="K89" s="69" t="s">
        <v>1452</v>
      </c>
      <c r="L89" s="73">
        <v>1</v>
      </c>
      <c r="M89" s="74">
        <v>5341.53857421875</v>
      </c>
      <c r="N89" s="74">
        <v>6564.04931640625</v>
      </c>
      <c r="O89" s="75"/>
      <c r="P89" s="76"/>
      <c r="Q89" s="76"/>
      <c r="R89" s="86"/>
      <c r="S89" s="48">
        <v>1</v>
      </c>
      <c r="T89" s="48">
        <v>0</v>
      </c>
      <c r="U89" s="49">
        <v>0</v>
      </c>
      <c r="V89" s="49">
        <v>0.2</v>
      </c>
      <c r="W89" s="49">
        <v>0</v>
      </c>
      <c r="X89" s="49">
        <v>0.69369</v>
      </c>
      <c r="Y89" s="49">
        <v>0</v>
      </c>
      <c r="Z89" s="49">
        <v>0</v>
      </c>
      <c r="AA89" s="71">
        <v>89</v>
      </c>
      <c r="AB89" s="71"/>
      <c r="AC89" s="72"/>
      <c r="AD89" s="78" t="s">
        <v>884</v>
      </c>
      <c r="AE89" s="78">
        <v>109</v>
      </c>
      <c r="AF89" s="78">
        <v>11</v>
      </c>
      <c r="AG89" s="78">
        <v>28</v>
      </c>
      <c r="AH89" s="78">
        <v>38</v>
      </c>
      <c r="AI89" s="78"/>
      <c r="AJ89" s="78" t="s">
        <v>973</v>
      </c>
      <c r="AK89" s="78" t="s">
        <v>991</v>
      </c>
      <c r="AL89" s="78"/>
      <c r="AM89" s="78"/>
      <c r="AN89" s="80">
        <v>41680.91001157407</v>
      </c>
      <c r="AO89" s="78"/>
      <c r="AP89" s="78" t="b">
        <v>1</v>
      </c>
      <c r="AQ89" s="78" t="b">
        <v>0</v>
      </c>
      <c r="AR89" s="78" t="b">
        <v>0</v>
      </c>
      <c r="AS89" s="78" t="s">
        <v>733</v>
      </c>
      <c r="AT89" s="78">
        <v>0</v>
      </c>
      <c r="AU89" s="83" t="s">
        <v>1197</v>
      </c>
      <c r="AV89" s="78" t="b">
        <v>0</v>
      </c>
      <c r="AW89" s="78" t="s">
        <v>1263</v>
      </c>
      <c r="AX89" s="83" t="s">
        <v>1350</v>
      </c>
      <c r="AY89" s="78" t="s">
        <v>65</v>
      </c>
      <c r="AZ89" s="78" t="str">
        <f>REPLACE(INDEX(GroupVertices[Group],MATCH(Vertices[[#This Row],[Vertex]],GroupVertices[Vertex],0)),1,1,"")</f>
        <v>9</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271</v>
      </c>
      <c r="B90" s="65"/>
      <c r="C90" s="65" t="s">
        <v>64</v>
      </c>
      <c r="D90" s="66">
        <v>162.04055911563705</v>
      </c>
      <c r="E90" s="68"/>
      <c r="F90" s="100" t="s">
        <v>548</v>
      </c>
      <c r="G90" s="65"/>
      <c r="H90" s="69" t="s">
        <v>271</v>
      </c>
      <c r="I90" s="70"/>
      <c r="J90" s="70"/>
      <c r="K90" s="69" t="s">
        <v>1453</v>
      </c>
      <c r="L90" s="73">
        <v>1</v>
      </c>
      <c r="M90" s="74">
        <v>6412.6142578125</v>
      </c>
      <c r="N90" s="74">
        <v>5205.48779296875</v>
      </c>
      <c r="O90" s="75"/>
      <c r="P90" s="76"/>
      <c r="Q90" s="76"/>
      <c r="R90" s="86"/>
      <c r="S90" s="48">
        <v>1</v>
      </c>
      <c r="T90" s="48">
        <v>1</v>
      </c>
      <c r="U90" s="49">
        <v>0</v>
      </c>
      <c r="V90" s="49">
        <v>0.2</v>
      </c>
      <c r="W90" s="49">
        <v>0</v>
      </c>
      <c r="X90" s="49">
        <v>0.69369</v>
      </c>
      <c r="Y90" s="49">
        <v>0</v>
      </c>
      <c r="Z90" s="49">
        <v>1</v>
      </c>
      <c r="AA90" s="71">
        <v>90</v>
      </c>
      <c r="AB90" s="71"/>
      <c r="AC90" s="72"/>
      <c r="AD90" s="78" t="s">
        <v>885</v>
      </c>
      <c r="AE90" s="78">
        <v>309</v>
      </c>
      <c r="AF90" s="78">
        <v>86</v>
      </c>
      <c r="AG90" s="78">
        <v>1156</v>
      </c>
      <c r="AH90" s="78">
        <v>258</v>
      </c>
      <c r="AI90" s="78"/>
      <c r="AJ90" s="78"/>
      <c r="AK90" s="78"/>
      <c r="AL90" s="78"/>
      <c r="AM90" s="78"/>
      <c r="AN90" s="80">
        <v>41591.60695601852</v>
      </c>
      <c r="AO90" s="83" t="s">
        <v>1179</v>
      </c>
      <c r="AP90" s="78" t="b">
        <v>0</v>
      </c>
      <c r="AQ90" s="78" t="b">
        <v>0</v>
      </c>
      <c r="AR90" s="78" t="b">
        <v>0</v>
      </c>
      <c r="AS90" s="78" t="s">
        <v>733</v>
      </c>
      <c r="AT90" s="78">
        <v>2</v>
      </c>
      <c r="AU90" s="83" t="s">
        <v>1197</v>
      </c>
      <c r="AV90" s="78" t="b">
        <v>0</v>
      </c>
      <c r="AW90" s="78" t="s">
        <v>1263</v>
      </c>
      <c r="AX90" s="83" t="s">
        <v>1351</v>
      </c>
      <c r="AY90" s="78" t="s">
        <v>66</v>
      </c>
      <c r="AZ90" s="78" t="str">
        <f>REPLACE(INDEX(GroupVertices[Group],MATCH(Vertices[[#This Row],[Vertex]],GroupVertices[Vertex],0)),1,1,"")</f>
        <v>9</v>
      </c>
      <c r="BA90" s="48"/>
      <c r="BB90" s="48"/>
      <c r="BC90" s="48"/>
      <c r="BD90" s="48"/>
      <c r="BE90" s="48" t="s">
        <v>470</v>
      </c>
      <c r="BF90" s="48" t="s">
        <v>470</v>
      </c>
      <c r="BG90" s="120" t="s">
        <v>2006</v>
      </c>
      <c r="BH90" s="120" t="s">
        <v>2006</v>
      </c>
      <c r="BI90" s="120" t="s">
        <v>2062</v>
      </c>
      <c r="BJ90" s="120" t="s">
        <v>2062</v>
      </c>
      <c r="BK90" s="120">
        <v>0</v>
      </c>
      <c r="BL90" s="123">
        <v>0</v>
      </c>
      <c r="BM90" s="120">
        <v>0</v>
      </c>
      <c r="BN90" s="123">
        <v>0</v>
      </c>
      <c r="BO90" s="120">
        <v>0</v>
      </c>
      <c r="BP90" s="123">
        <v>0</v>
      </c>
      <c r="BQ90" s="120">
        <v>19</v>
      </c>
      <c r="BR90" s="123">
        <v>100</v>
      </c>
      <c r="BS90" s="120">
        <v>19</v>
      </c>
      <c r="BT90" s="2"/>
      <c r="BU90" s="3"/>
      <c r="BV90" s="3"/>
      <c r="BW90" s="3"/>
      <c r="BX90" s="3"/>
    </row>
    <row r="91" spans="1:76" ht="15">
      <c r="A91" s="64" t="s">
        <v>272</v>
      </c>
      <c r="B91" s="65"/>
      <c r="C91" s="65" t="s">
        <v>64</v>
      </c>
      <c r="D91" s="66">
        <v>162.24574052415383</v>
      </c>
      <c r="E91" s="68"/>
      <c r="F91" s="100" t="s">
        <v>1255</v>
      </c>
      <c r="G91" s="65"/>
      <c r="H91" s="69" t="s">
        <v>272</v>
      </c>
      <c r="I91" s="70"/>
      <c r="J91" s="70"/>
      <c r="K91" s="69" t="s">
        <v>1454</v>
      </c>
      <c r="L91" s="73">
        <v>1</v>
      </c>
      <c r="M91" s="74">
        <v>2785.296630859375</v>
      </c>
      <c r="N91" s="74">
        <v>7853.33154296875</v>
      </c>
      <c r="O91" s="75"/>
      <c r="P91" s="76"/>
      <c r="Q91" s="76"/>
      <c r="R91" s="86"/>
      <c r="S91" s="48">
        <v>1</v>
      </c>
      <c r="T91" s="48">
        <v>1</v>
      </c>
      <c r="U91" s="49">
        <v>0</v>
      </c>
      <c r="V91" s="49">
        <v>0</v>
      </c>
      <c r="W91" s="49">
        <v>0</v>
      </c>
      <c r="X91" s="49">
        <v>0.999995</v>
      </c>
      <c r="Y91" s="49">
        <v>0</v>
      </c>
      <c r="Z91" s="49" t="s">
        <v>2268</v>
      </c>
      <c r="AA91" s="71">
        <v>91</v>
      </c>
      <c r="AB91" s="71"/>
      <c r="AC91" s="72"/>
      <c r="AD91" s="78" t="s">
        <v>886</v>
      </c>
      <c r="AE91" s="78">
        <v>232</v>
      </c>
      <c r="AF91" s="78">
        <v>516</v>
      </c>
      <c r="AG91" s="78">
        <v>2788</v>
      </c>
      <c r="AH91" s="78">
        <v>225</v>
      </c>
      <c r="AI91" s="78"/>
      <c r="AJ91" s="78" t="s">
        <v>974</v>
      </c>
      <c r="AK91" s="78" t="s">
        <v>1036</v>
      </c>
      <c r="AL91" s="83" t="s">
        <v>1096</v>
      </c>
      <c r="AM91" s="78"/>
      <c r="AN91" s="80">
        <v>41068.29837962963</v>
      </c>
      <c r="AO91" s="83" t="s">
        <v>1180</v>
      </c>
      <c r="AP91" s="78" t="b">
        <v>1</v>
      </c>
      <c r="AQ91" s="78" t="b">
        <v>0</v>
      </c>
      <c r="AR91" s="78" t="b">
        <v>1</v>
      </c>
      <c r="AS91" s="78" t="s">
        <v>732</v>
      </c>
      <c r="AT91" s="78">
        <v>5</v>
      </c>
      <c r="AU91" s="83" t="s">
        <v>1197</v>
      </c>
      <c r="AV91" s="78" t="b">
        <v>0</v>
      </c>
      <c r="AW91" s="78" t="s">
        <v>1263</v>
      </c>
      <c r="AX91" s="83" t="s">
        <v>1352</v>
      </c>
      <c r="AY91" s="78" t="s">
        <v>66</v>
      </c>
      <c r="AZ91" s="78" t="str">
        <f>REPLACE(INDEX(GroupVertices[Group],MATCH(Vertices[[#This Row],[Vertex]],GroupVertices[Vertex],0)),1,1,"")</f>
        <v>1</v>
      </c>
      <c r="BA91" s="48"/>
      <c r="BB91" s="48"/>
      <c r="BC91" s="48"/>
      <c r="BD91" s="48"/>
      <c r="BE91" s="48" t="s">
        <v>1957</v>
      </c>
      <c r="BF91" s="48" t="s">
        <v>1957</v>
      </c>
      <c r="BG91" s="120" t="s">
        <v>2007</v>
      </c>
      <c r="BH91" s="120" t="s">
        <v>2007</v>
      </c>
      <c r="BI91" s="120" t="s">
        <v>2063</v>
      </c>
      <c r="BJ91" s="120" t="s">
        <v>2063</v>
      </c>
      <c r="BK91" s="120">
        <v>1</v>
      </c>
      <c r="BL91" s="123">
        <v>3.5714285714285716</v>
      </c>
      <c r="BM91" s="120">
        <v>0</v>
      </c>
      <c r="BN91" s="123">
        <v>0</v>
      </c>
      <c r="BO91" s="120">
        <v>0</v>
      </c>
      <c r="BP91" s="123">
        <v>0</v>
      </c>
      <c r="BQ91" s="120">
        <v>27</v>
      </c>
      <c r="BR91" s="123">
        <v>96.42857142857143</v>
      </c>
      <c r="BS91" s="120">
        <v>28</v>
      </c>
      <c r="BT91" s="2"/>
      <c r="BU91" s="3"/>
      <c r="BV91" s="3"/>
      <c r="BW91" s="3"/>
      <c r="BX91" s="3"/>
    </row>
    <row r="92" spans="1:76" ht="15">
      <c r="A92" s="64" t="s">
        <v>273</v>
      </c>
      <c r="B92" s="65"/>
      <c r="C92" s="65" t="s">
        <v>64</v>
      </c>
      <c r="D92" s="66">
        <v>162.4399471131453</v>
      </c>
      <c r="E92" s="68"/>
      <c r="F92" s="100" t="s">
        <v>1256</v>
      </c>
      <c r="G92" s="65"/>
      <c r="H92" s="69" t="s">
        <v>273</v>
      </c>
      <c r="I92" s="70"/>
      <c r="J92" s="70"/>
      <c r="K92" s="69" t="s">
        <v>1455</v>
      </c>
      <c r="L92" s="73">
        <v>1</v>
      </c>
      <c r="M92" s="74">
        <v>8628.1171875</v>
      </c>
      <c r="N92" s="74">
        <v>3917.25537109375</v>
      </c>
      <c r="O92" s="75"/>
      <c r="P92" s="76"/>
      <c r="Q92" s="76"/>
      <c r="R92" s="86"/>
      <c r="S92" s="48">
        <v>2</v>
      </c>
      <c r="T92" s="48">
        <v>2</v>
      </c>
      <c r="U92" s="49">
        <v>0</v>
      </c>
      <c r="V92" s="49">
        <v>1</v>
      </c>
      <c r="W92" s="49">
        <v>0</v>
      </c>
      <c r="X92" s="49">
        <v>1.298239</v>
      </c>
      <c r="Y92" s="49">
        <v>0</v>
      </c>
      <c r="Z92" s="49">
        <v>1</v>
      </c>
      <c r="AA92" s="71">
        <v>92</v>
      </c>
      <c r="AB92" s="71"/>
      <c r="AC92" s="72"/>
      <c r="AD92" s="78" t="s">
        <v>887</v>
      </c>
      <c r="AE92" s="78">
        <v>1451</v>
      </c>
      <c r="AF92" s="78">
        <v>923</v>
      </c>
      <c r="AG92" s="78">
        <v>2868</v>
      </c>
      <c r="AH92" s="78">
        <v>7348</v>
      </c>
      <c r="AI92" s="78"/>
      <c r="AJ92" s="78" t="s">
        <v>975</v>
      </c>
      <c r="AK92" s="78" t="s">
        <v>1037</v>
      </c>
      <c r="AL92" s="83" t="s">
        <v>1097</v>
      </c>
      <c r="AM92" s="78"/>
      <c r="AN92" s="80">
        <v>40218.605150462965</v>
      </c>
      <c r="AO92" s="83" t="s">
        <v>1181</v>
      </c>
      <c r="AP92" s="78" t="b">
        <v>0</v>
      </c>
      <c r="AQ92" s="78" t="b">
        <v>0</v>
      </c>
      <c r="AR92" s="78" t="b">
        <v>0</v>
      </c>
      <c r="AS92" s="78" t="s">
        <v>732</v>
      </c>
      <c r="AT92" s="78">
        <v>14</v>
      </c>
      <c r="AU92" s="83" t="s">
        <v>1202</v>
      </c>
      <c r="AV92" s="78" t="b">
        <v>0</v>
      </c>
      <c r="AW92" s="78" t="s">
        <v>1263</v>
      </c>
      <c r="AX92" s="83" t="s">
        <v>1353</v>
      </c>
      <c r="AY92" s="78" t="s">
        <v>66</v>
      </c>
      <c r="AZ92" s="78" t="str">
        <f>REPLACE(INDEX(GroupVertices[Group],MATCH(Vertices[[#This Row],[Vertex]],GroupVertices[Vertex],0)),1,1,"")</f>
        <v>15</v>
      </c>
      <c r="BA92" s="48"/>
      <c r="BB92" s="48"/>
      <c r="BC92" s="48"/>
      <c r="BD92" s="48"/>
      <c r="BE92" s="48" t="s">
        <v>426</v>
      </c>
      <c r="BF92" s="48" t="s">
        <v>426</v>
      </c>
      <c r="BG92" s="120" t="s">
        <v>2008</v>
      </c>
      <c r="BH92" s="120" t="s">
        <v>2020</v>
      </c>
      <c r="BI92" s="120" t="s">
        <v>1870</v>
      </c>
      <c r="BJ92" s="120" t="s">
        <v>1870</v>
      </c>
      <c r="BK92" s="120">
        <v>0</v>
      </c>
      <c r="BL92" s="123">
        <v>0</v>
      </c>
      <c r="BM92" s="120">
        <v>0</v>
      </c>
      <c r="BN92" s="123">
        <v>0</v>
      </c>
      <c r="BO92" s="120">
        <v>0</v>
      </c>
      <c r="BP92" s="123">
        <v>0</v>
      </c>
      <c r="BQ92" s="120">
        <v>26</v>
      </c>
      <c r="BR92" s="123">
        <v>100</v>
      </c>
      <c r="BS92" s="120">
        <v>26</v>
      </c>
      <c r="BT92" s="2"/>
      <c r="BU92" s="3"/>
      <c r="BV92" s="3"/>
      <c r="BW92" s="3"/>
      <c r="BX92" s="3"/>
    </row>
    <row r="93" spans="1:76" ht="15">
      <c r="A93" s="64" t="s">
        <v>274</v>
      </c>
      <c r="B93" s="65"/>
      <c r="C93" s="65" t="s">
        <v>64</v>
      </c>
      <c r="D93" s="66">
        <v>162.2027955781852</v>
      </c>
      <c r="E93" s="68"/>
      <c r="F93" s="100" t="s">
        <v>549</v>
      </c>
      <c r="G93" s="65"/>
      <c r="H93" s="69" t="s">
        <v>274</v>
      </c>
      <c r="I93" s="70"/>
      <c r="J93" s="70"/>
      <c r="K93" s="69" t="s">
        <v>1456</v>
      </c>
      <c r="L93" s="73">
        <v>1</v>
      </c>
      <c r="M93" s="74">
        <v>8628.1171875</v>
      </c>
      <c r="N93" s="74">
        <v>2999.699951171875</v>
      </c>
      <c r="O93" s="75"/>
      <c r="P93" s="76"/>
      <c r="Q93" s="76"/>
      <c r="R93" s="86"/>
      <c r="S93" s="48">
        <v>1</v>
      </c>
      <c r="T93" s="48">
        <v>1</v>
      </c>
      <c r="U93" s="49">
        <v>0</v>
      </c>
      <c r="V93" s="49">
        <v>1</v>
      </c>
      <c r="W93" s="49">
        <v>0</v>
      </c>
      <c r="X93" s="49">
        <v>0.701751</v>
      </c>
      <c r="Y93" s="49">
        <v>0</v>
      </c>
      <c r="Z93" s="49">
        <v>1</v>
      </c>
      <c r="AA93" s="71">
        <v>93</v>
      </c>
      <c r="AB93" s="71"/>
      <c r="AC93" s="72"/>
      <c r="AD93" s="78" t="s">
        <v>888</v>
      </c>
      <c r="AE93" s="78">
        <v>1</v>
      </c>
      <c r="AF93" s="78">
        <v>426</v>
      </c>
      <c r="AG93" s="78">
        <v>1805</v>
      </c>
      <c r="AH93" s="78">
        <v>362</v>
      </c>
      <c r="AI93" s="78"/>
      <c r="AJ93" s="78"/>
      <c r="AK93" s="78" t="s">
        <v>1038</v>
      </c>
      <c r="AL93" s="83" t="s">
        <v>1098</v>
      </c>
      <c r="AM93" s="78"/>
      <c r="AN93" s="80">
        <v>41893.358078703706</v>
      </c>
      <c r="AO93" s="78"/>
      <c r="AP93" s="78" t="b">
        <v>0</v>
      </c>
      <c r="AQ93" s="78" t="b">
        <v>0</v>
      </c>
      <c r="AR93" s="78" t="b">
        <v>0</v>
      </c>
      <c r="AS93" s="78" t="s">
        <v>732</v>
      </c>
      <c r="AT93" s="78">
        <v>5</v>
      </c>
      <c r="AU93" s="83" t="s">
        <v>1197</v>
      </c>
      <c r="AV93" s="78" t="b">
        <v>0</v>
      </c>
      <c r="AW93" s="78" t="s">
        <v>1263</v>
      </c>
      <c r="AX93" s="83" t="s">
        <v>1354</v>
      </c>
      <c r="AY93" s="78" t="s">
        <v>66</v>
      </c>
      <c r="AZ93" s="78" t="str">
        <f>REPLACE(INDEX(GroupVertices[Group],MATCH(Vertices[[#This Row],[Vertex]],GroupVertices[Vertex],0)),1,1,"")</f>
        <v>15</v>
      </c>
      <c r="BA93" s="48"/>
      <c r="BB93" s="48"/>
      <c r="BC93" s="48"/>
      <c r="BD93" s="48"/>
      <c r="BE93" s="48" t="s">
        <v>426</v>
      </c>
      <c r="BF93" s="48" t="s">
        <v>426</v>
      </c>
      <c r="BG93" s="120" t="s">
        <v>2009</v>
      </c>
      <c r="BH93" s="120" t="s">
        <v>2009</v>
      </c>
      <c r="BI93" s="120" t="s">
        <v>2064</v>
      </c>
      <c r="BJ93" s="120" t="s">
        <v>2064</v>
      </c>
      <c r="BK93" s="120">
        <v>0</v>
      </c>
      <c r="BL93" s="123">
        <v>0</v>
      </c>
      <c r="BM93" s="120">
        <v>0</v>
      </c>
      <c r="BN93" s="123">
        <v>0</v>
      </c>
      <c r="BO93" s="120">
        <v>0</v>
      </c>
      <c r="BP93" s="123">
        <v>0</v>
      </c>
      <c r="BQ93" s="120">
        <v>18</v>
      </c>
      <c r="BR93" s="123">
        <v>100</v>
      </c>
      <c r="BS93" s="120">
        <v>18</v>
      </c>
      <c r="BT93" s="2"/>
      <c r="BU93" s="3"/>
      <c r="BV93" s="3"/>
      <c r="BW93" s="3"/>
      <c r="BX93" s="3"/>
    </row>
    <row r="94" spans="1:76" ht="15">
      <c r="A94" s="64" t="s">
        <v>275</v>
      </c>
      <c r="B94" s="65"/>
      <c r="C94" s="65" t="s">
        <v>64</v>
      </c>
      <c r="D94" s="66">
        <v>162.21806489230738</v>
      </c>
      <c r="E94" s="68"/>
      <c r="F94" s="100" t="s">
        <v>1257</v>
      </c>
      <c r="G94" s="65"/>
      <c r="H94" s="69" t="s">
        <v>275</v>
      </c>
      <c r="I94" s="70"/>
      <c r="J94" s="70"/>
      <c r="K94" s="69" t="s">
        <v>1457</v>
      </c>
      <c r="L94" s="73">
        <v>3509.0701754385964</v>
      </c>
      <c r="M94" s="74">
        <v>5920.96484375</v>
      </c>
      <c r="N94" s="74">
        <v>8295.7939453125</v>
      </c>
      <c r="O94" s="75"/>
      <c r="P94" s="76"/>
      <c r="Q94" s="76"/>
      <c r="R94" s="86"/>
      <c r="S94" s="48">
        <v>3</v>
      </c>
      <c r="T94" s="48">
        <v>3</v>
      </c>
      <c r="U94" s="49">
        <v>20</v>
      </c>
      <c r="V94" s="49">
        <v>0.2</v>
      </c>
      <c r="W94" s="49">
        <v>0</v>
      </c>
      <c r="X94" s="49">
        <v>2.837822</v>
      </c>
      <c r="Y94" s="49">
        <v>0</v>
      </c>
      <c r="Z94" s="49">
        <v>0.2</v>
      </c>
      <c r="AA94" s="71">
        <v>94</v>
      </c>
      <c r="AB94" s="71"/>
      <c r="AC94" s="72"/>
      <c r="AD94" s="78" t="s">
        <v>889</v>
      </c>
      <c r="AE94" s="78">
        <v>432</v>
      </c>
      <c r="AF94" s="78">
        <v>458</v>
      </c>
      <c r="AG94" s="78">
        <v>608</v>
      </c>
      <c r="AH94" s="78">
        <v>229</v>
      </c>
      <c r="AI94" s="78"/>
      <c r="AJ94" s="78" t="s">
        <v>976</v>
      </c>
      <c r="AK94" s="78" t="s">
        <v>1014</v>
      </c>
      <c r="AL94" s="83" t="s">
        <v>1099</v>
      </c>
      <c r="AM94" s="78"/>
      <c r="AN94" s="80">
        <v>40954.39776620371</v>
      </c>
      <c r="AO94" s="83" t="s">
        <v>1182</v>
      </c>
      <c r="AP94" s="78" t="b">
        <v>0</v>
      </c>
      <c r="AQ94" s="78" t="b">
        <v>0</v>
      </c>
      <c r="AR94" s="78" t="b">
        <v>1</v>
      </c>
      <c r="AS94" s="78" t="s">
        <v>735</v>
      </c>
      <c r="AT94" s="78">
        <v>20</v>
      </c>
      <c r="AU94" s="83" t="s">
        <v>1209</v>
      </c>
      <c r="AV94" s="78" t="b">
        <v>0</v>
      </c>
      <c r="AW94" s="78" t="s">
        <v>1263</v>
      </c>
      <c r="AX94" s="83" t="s">
        <v>1355</v>
      </c>
      <c r="AY94" s="78" t="s">
        <v>66</v>
      </c>
      <c r="AZ94" s="78" t="str">
        <f>REPLACE(INDEX(GroupVertices[Group],MATCH(Vertices[[#This Row],[Vertex]],GroupVertices[Vertex],0)),1,1,"")</f>
        <v>4</v>
      </c>
      <c r="BA94" s="48"/>
      <c r="BB94" s="48"/>
      <c r="BC94" s="48"/>
      <c r="BD94" s="48"/>
      <c r="BE94" s="48" t="s">
        <v>472</v>
      </c>
      <c r="BF94" s="48" t="s">
        <v>472</v>
      </c>
      <c r="BG94" s="120" t="s">
        <v>2010</v>
      </c>
      <c r="BH94" s="120" t="s">
        <v>2010</v>
      </c>
      <c r="BI94" s="120" t="s">
        <v>2065</v>
      </c>
      <c r="BJ94" s="120" t="s">
        <v>2065</v>
      </c>
      <c r="BK94" s="120">
        <v>0</v>
      </c>
      <c r="BL94" s="123">
        <v>0</v>
      </c>
      <c r="BM94" s="120">
        <v>0</v>
      </c>
      <c r="BN94" s="123">
        <v>0</v>
      </c>
      <c r="BO94" s="120">
        <v>0</v>
      </c>
      <c r="BP94" s="123">
        <v>0</v>
      </c>
      <c r="BQ94" s="120">
        <v>43</v>
      </c>
      <c r="BR94" s="123">
        <v>100</v>
      </c>
      <c r="BS94" s="120">
        <v>43</v>
      </c>
      <c r="BT94" s="2"/>
      <c r="BU94" s="3"/>
      <c r="BV94" s="3"/>
      <c r="BW94" s="3"/>
      <c r="BX94" s="3"/>
    </row>
    <row r="95" spans="1:76" ht="15">
      <c r="A95" s="64" t="s">
        <v>312</v>
      </c>
      <c r="B95" s="65"/>
      <c r="C95" s="65" t="s">
        <v>64</v>
      </c>
      <c r="D95" s="66">
        <v>165.63648259141033</v>
      </c>
      <c r="E95" s="68"/>
      <c r="F95" s="100" t="s">
        <v>1258</v>
      </c>
      <c r="G95" s="65"/>
      <c r="H95" s="69" t="s">
        <v>312</v>
      </c>
      <c r="I95" s="70"/>
      <c r="J95" s="70"/>
      <c r="K95" s="69" t="s">
        <v>1458</v>
      </c>
      <c r="L95" s="73">
        <v>1</v>
      </c>
      <c r="M95" s="74">
        <v>6166.3759765625</v>
      </c>
      <c r="N95" s="74">
        <v>6916.955078125</v>
      </c>
      <c r="O95" s="75"/>
      <c r="P95" s="76"/>
      <c r="Q95" s="76"/>
      <c r="R95" s="86"/>
      <c r="S95" s="48">
        <v>1</v>
      </c>
      <c r="T95" s="48">
        <v>0</v>
      </c>
      <c r="U95" s="49">
        <v>0</v>
      </c>
      <c r="V95" s="49">
        <v>0.111111</v>
      </c>
      <c r="W95" s="49">
        <v>0</v>
      </c>
      <c r="X95" s="49">
        <v>0.63243</v>
      </c>
      <c r="Y95" s="49">
        <v>0</v>
      </c>
      <c r="Z95" s="49">
        <v>0</v>
      </c>
      <c r="AA95" s="71">
        <v>95</v>
      </c>
      <c r="AB95" s="71"/>
      <c r="AC95" s="72"/>
      <c r="AD95" s="78" t="s">
        <v>890</v>
      </c>
      <c r="AE95" s="78">
        <v>2615</v>
      </c>
      <c r="AF95" s="78">
        <v>7622</v>
      </c>
      <c r="AG95" s="78">
        <v>8286</v>
      </c>
      <c r="AH95" s="78">
        <v>12003</v>
      </c>
      <c r="AI95" s="78"/>
      <c r="AJ95" s="78" t="s">
        <v>977</v>
      </c>
      <c r="AK95" s="78" t="s">
        <v>1039</v>
      </c>
      <c r="AL95" s="83" t="s">
        <v>1100</v>
      </c>
      <c r="AM95" s="78"/>
      <c r="AN95" s="80">
        <v>41982.360243055555</v>
      </c>
      <c r="AO95" s="83" t="s">
        <v>1183</v>
      </c>
      <c r="AP95" s="78" t="b">
        <v>0</v>
      </c>
      <c r="AQ95" s="78" t="b">
        <v>0</v>
      </c>
      <c r="AR95" s="78" t="b">
        <v>1</v>
      </c>
      <c r="AS95" s="78" t="s">
        <v>734</v>
      </c>
      <c r="AT95" s="78">
        <v>163</v>
      </c>
      <c r="AU95" s="83" t="s">
        <v>1197</v>
      </c>
      <c r="AV95" s="78" t="b">
        <v>0</v>
      </c>
      <c r="AW95" s="78" t="s">
        <v>1263</v>
      </c>
      <c r="AX95" s="83" t="s">
        <v>1356</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313</v>
      </c>
      <c r="B96" s="65"/>
      <c r="C96" s="65" t="s">
        <v>64</v>
      </c>
      <c r="D96" s="66">
        <v>163.1542647144235</v>
      </c>
      <c r="E96" s="68"/>
      <c r="F96" s="100" t="s">
        <v>1259</v>
      </c>
      <c r="G96" s="65"/>
      <c r="H96" s="69" t="s">
        <v>313</v>
      </c>
      <c r="I96" s="70"/>
      <c r="J96" s="70"/>
      <c r="K96" s="69" t="s">
        <v>1459</v>
      </c>
      <c r="L96" s="73">
        <v>1</v>
      </c>
      <c r="M96" s="74">
        <v>6220.333984375</v>
      </c>
      <c r="N96" s="74">
        <v>9646.09375</v>
      </c>
      <c r="O96" s="75"/>
      <c r="P96" s="76"/>
      <c r="Q96" s="76"/>
      <c r="R96" s="86"/>
      <c r="S96" s="48">
        <v>1</v>
      </c>
      <c r="T96" s="48">
        <v>0</v>
      </c>
      <c r="U96" s="49">
        <v>0</v>
      </c>
      <c r="V96" s="49">
        <v>0.111111</v>
      </c>
      <c r="W96" s="49">
        <v>0</v>
      </c>
      <c r="X96" s="49">
        <v>0.63243</v>
      </c>
      <c r="Y96" s="49">
        <v>0</v>
      </c>
      <c r="Z96" s="49">
        <v>0</v>
      </c>
      <c r="AA96" s="71">
        <v>96</v>
      </c>
      <c r="AB96" s="71"/>
      <c r="AC96" s="72"/>
      <c r="AD96" s="78" t="s">
        <v>891</v>
      </c>
      <c r="AE96" s="78">
        <v>925</v>
      </c>
      <c r="AF96" s="78">
        <v>2420</v>
      </c>
      <c r="AG96" s="78">
        <v>4727</v>
      </c>
      <c r="AH96" s="78">
        <v>2077</v>
      </c>
      <c r="AI96" s="78"/>
      <c r="AJ96" s="78" t="s">
        <v>978</v>
      </c>
      <c r="AK96" s="78" t="s">
        <v>1040</v>
      </c>
      <c r="AL96" s="83" t="s">
        <v>1101</v>
      </c>
      <c r="AM96" s="78"/>
      <c r="AN96" s="80">
        <v>42341.315034722225</v>
      </c>
      <c r="AO96" s="83" t="s">
        <v>1184</v>
      </c>
      <c r="AP96" s="78" t="b">
        <v>0</v>
      </c>
      <c r="AQ96" s="78" t="b">
        <v>0</v>
      </c>
      <c r="AR96" s="78" t="b">
        <v>0</v>
      </c>
      <c r="AS96" s="78" t="s">
        <v>735</v>
      </c>
      <c r="AT96" s="78">
        <v>65</v>
      </c>
      <c r="AU96" s="83" t="s">
        <v>1197</v>
      </c>
      <c r="AV96" s="78" t="b">
        <v>0</v>
      </c>
      <c r="AW96" s="78" t="s">
        <v>1263</v>
      </c>
      <c r="AX96" s="83" t="s">
        <v>1357</v>
      </c>
      <c r="AY96" s="78" t="s">
        <v>65</v>
      </c>
      <c r="AZ96" s="78" t="str">
        <f>REPLACE(INDEX(GroupVertices[Group],MATCH(Vertices[[#This Row],[Vertex]],GroupVertices[Vertex],0)),1,1,"")</f>
        <v>4</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276</v>
      </c>
      <c r="B97" s="65"/>
      <c r="C97" s="65" t="s">
        <v>64</v>
      </c>
      <c r="D97" s="66">
        <v>162.72481525473722</v>
      </c>
      <c r="E97" s="68"/>
      <c r="F97" s="100" t="s">
        <v>550</v>
      </c>
      <c r="G97" s="65"/>
      <c r="H97" s="69" t="s">
        <v>276</v>
      </c>
      <c r="I97" s="70"/>
      <c r="J97" s="70"/>
      <c r="K97" s="69" t="s">
        <v>1460</v>
      </c>
      <c r="L97" s="73">
        <v>1</v>
      </c>
      <c r="M97" s="74">
        <v>5224.51171875</v>
      </c>
      <c r="N97" s="74">
        <v>9176.5</v>
      </c>
      <c r="O97" s="75"/>
      <c r="P97" s="76"/>
      <c r="Q97" s="76"/>
      <c r="R97" s="86"/>
      <c r="S97" s="48">
        <v>1</v>
      </c>
      <c r="T97" s="48">
        <v>1</v>
      </c>
      <c r="U97" s="49">
        <v>0</v>
      </c>
      <c r="V97" s="49">
        <v>0.111111</v>
      </c>
      <c r="W97" s="49">
        <v>0</v>
      </c>
      <c r="X97" s="49">
        <v>0.63243</v>
      </c>
      <c r="Y97" s="49">
        <v>0</v>
      </c>
      <c r="Z97" s="49">
        <v>1</v>
      </c>
      <c r="AA97" s="71">
        <v>97</v>
      </c>
      <c r="AB97" s="71"/>
      <c r="AC97" s="72"/>
      <c r="AD97" s="78" t="s">
        <v>892</v>
      </c>
      <c r="AE97" s="78">
        <v>528</v>
      </c>
      <c r="AF97" s="78">
        <v>1520</v>
      </c>
      <c r="AG97" s="78">
        <v>3016</v>
      </c>
      <c r="AH97" s="78">
        <v>1140</v>
      </c>
      <c r="AI97" s="78"/>
      <c r="AJ97" s="78" t="s">
        <v>979</v>
      </c>
      <c r="AK97" s="78" t="s">
        <v>1041</v>
      </c>
      <c r="AL97" s="83" t="s">
        <v>1102</v>
      </c>
      <c r="AM97" s="78"/>
      <c r="AN97" s="80">
        <v>40759.2859837963</v>
      </c>
      <c r="AO97" s="83" t="s">
        <v>1185</v>
      </c>
      <c r="AP97" s="78" t="b">
        <v>0</v>
      </c>
      <c r="AQ97" s="78" t="b">
        <v>0</v>
      </c>
      <c r="AR97" s="78" t="b">
        <v>1</v>
      </c>
      <c r="AS97" s="78" t="s">
        <v>735</v>
      </c>
      <c r="AT97" s="78">
        <v>44</v>
      </c>
      <c r="AU97" s="83" t="s">
        <v>1201</v>
      </c>
      <c r="AV97" s="78" t="b">
        <v>0</v>
      </c>
      <c r="AW97" s="78" t="s">
        <v>1263</v>
      </c>
      <c r="AX97" s="83" t="s">
        <v>1358</v>
      </c>
      <c r="AY97" s="78" t="s">
        <v>66</v>
      </c>
      <c r="AZ97" s="78" t="str">
        <f>REPLACE(INDEX(GroupVertices[Group],MATCH(Vertices[[#This Row],[Vertex]],GroupVertices[Vertex],0)),1,1,"")</f>
        <v>4</v>
      </c>
      <c r="BA97" s="48"/>
      <c r="BB97" s="48"/>
      <c r="BC97" s="48"/>
      <c r="BD97" s="48"/>
      <c r="BE97" s="48" t="s">
        <v>473</v>
      </c>
      <c r="BF97" s="48" t="s">
        <v>473</v>
      </c>
      <c r="BG97" s="120" t="s">
        <v>2011</v>
      </c>
      <c r="BH97" s="120" t="s">
        <v>2011</v>
      </c>
      <c r="BI97" s="120" t="s">
        <v>2066</v>
      </c>
      <c r="BJ97" s="120" t="s">
        <v>2066</v>
      </c>
      <c r="BK97" s="120">
        <v>0</v>
      </c>
      <c r="BL97" s="123">
        <v>0</v>
      </c>
      <c r="BM97" s="120">
        <v>0</v>
      </c>
      <c r="BN97" s="123">
        <v>0</v>
      </c>
      <c r="BO97" s="120">
        <v>0</v>
      </c>
      <c r="BP97" s="123">
        <v>0</v>
      </c>
      <c r="BQ97" s="120">
        <v>24</v>
      </c>
      <c r="BR97" s="123">
        <v>100</v>
      </c>
      <c r="BS97" s="120">
        <v>24</v>
      </c>
      <c r="BT97" s="2"/>
      <c r="BU97" s="3"/>
      <c r="BV97" s="3"/>
      <c r="BW97" s="3"/>
      <c r="BX97" s="3"/>
    </row>
    <row r="98" spans="1:76" ht="15">
      <c r="A98" s="64" t="s">
        <v>277</v>
      </c>
      <c r="B98" s="65"/>
      <c r="C98" s="65" t="s">
        <v>64</v>
      </c>
      <c r="D98" s="66">
        <v>162.0863670580036</v>
      </c>
      <c r="E98" s="68"/>
      <c r="F98" s="100" t="s">
        <v>551</v>
      </c>
      <c r="G98" s="65"/>
      <c r="H98" s="69" t="s">
        <v>277</v>
      </c>
      <c r="I98" s="70"/>
      <c r="J98" s="70"/>
      <c r="K98" s="69" t="s">
        <v>1461</v>
      </c>
      <c r="L98" s="73">
        <v>1</v>
      </c>
      <c r="M98" s="74">
        <v>5191.16357421875</v>
      </c>
      <c r="N98" s="74">
        <v>7489.7998046875</v>
      </c>
      <c r="O98" s="75"/>
      <c r="P98" s="76"/>
      <c r="Q98" s="76"/>
      <c r="R98" s="86"/>
      <c r="S98" s="48">
        <v>0</v>
      </c>
      <c r="T98" s="48">
        <v>1</v>
      </c>
      <c r="U98" s="49">
        <v>0</v>
      </c>
      <c r="V98" s="49">
        <v>0.111111</v>
      </c>
      <c r="W98" s="49">
        <v>0</v>
      </c>
      <c r="X98" s="49">
        <v>0.63243</v>
      </c>
      <c r="Y98" s="49">
        <v>0</v>
      </c>
      <c r="Z98" s="49">
        <v>0</v>
      </c>
      <c r="AA98" s="71">
        <v>98</v>
      </c>
      <c r="AB98" s="71"/>
      <c r="AC98" s="72"/>
      <c r="AD98" s="78" t="s">
        <v>893</v>
      </c>
      <c r="AE98" s="78">
        <v>191</v>
      </c>
      <c r="AF98" s="78">
        <v>182</v>
      </c>
      <c r="AG98" s="78">
        <v>997</v>
      </c>
      <c r="AH98" s="78">
        <v>705</v>
      </c>
      <c r="AI98" s="78"/>
      <c r="AJ98" s="78"/>
      <c r="AK98" s="78" t="s">
        <v>1041</v>
      </c>
      <c r="AL98" s="78"/>
      <c r="AM98" s="78"/>
      <c r="AN98" s="80">
        <v>40891.357199074075</v>
      </c>
      <c r="AO98" s="78"/>
      <c r="AP98" s="78" t="b">
        <v>1</v>
      </c>
      <c r="AQ98" s="78" t="b">
        <v>0</v>
      </c>
      <c r="AR98" s="78" t="b">
        <v>1</v>
      </c>
      <c r="AS98" s="78" t="s">
        <v>735</v>
      </c>
      <c r="AT98" s="78">
        <v>3</v>
      </c>
      <c r="AU98" s="83" t="s">
        <v>1197</v>
      </c>
      <c r="AV98" s="78" t="b">
        <v>0</v>
      </c>
      <c r="AW98" s="78" t="s">
        <v>1263</v>
      </c>
      <c r="AX98" s="83" t="s">
        <v>1359</v>
      </c>
      <c r="AY98" s="78" t="s">
        <v>66</v>
      </c>
      <c r="AZ98" s="78" t="str">
        <f>REPLACE(INDEX(GroupVertices[Group],MATCH(Vertices[[#This Row],[Vertex]],GroupVertices[Vertex],0)),1,1,"")</f>
        <v>4</v>
      </c>
      <c r="BA98" s="48"/>
      <c r="BB98" s="48"/>
      <c r="BC98" s="48"/>
      <c r="BD98" s="48"/>
      <c r="BE98" s="48" t="s">
        <v>473</v>
      </c>
      <c r="BF98" s="48" t="s">
        <v>473</v>
      </c>
      <c r="BG98" s="120" t="s">
        <v>2011</v>
      </c>
      <c r="BH98" s="120" t="s">
        <v>2011</v>
      </c>
      <c r="BI98" s="120" t="s">
        <v>2066</v>
      </c>
      <c r="BJ98" s="120" t="s">
        <v>2066</v>
      </c>
      <c r="BK98" s="120">
        <v>0</v>
      </c>
      <c r="BL98" s="123">
        <v>0</v>
      </c>
      <c r="BM98" s="120">
        <v>0</v>
      </c>
      <c r="BN98" s="123">
        <v>0</v>
      </c>
      <c r="BO98" s="120">
        <v>0</v>
      </c>
      <c r="BP98" s="123">
        <v>0</v>
      </c>
      <c r="BQ98" s="120">
        <v>24</v>
      </c>
      <c r="BR98" s="123">
        <v>100</v>
      </c>
      <c r="BS98" s="120">
        <v>24</v>
      </c>
      <c r="BT98" s="2"/>
      <c r="BU98" s="3"/>
      <c r="BV98" s="3"/>
      <c r="BW98" s="3"/>
      <c r="BX98" s="3"/>
    </row>
    <row r="99" spans="1:76" ht="15">
      <c r="A99" s="64" t="s">
        <v>278</v>
      </c>
      <c r="B99" s="65"/>
      <c r="C99" s="65" t="s">
        <v>64</v>
      </c>
      <c r="D99" s="66">
        <v>162.0233811372496</v>
      </c>
      <c r="E99" s="68"/>
      <c r="F99" s="100" t="s">
        <v>514</v>
      </c>
      <c r="G99" s="65"/>
      <c r="H99" s="69" t="s">
        <v>278</v>
      </c>
      <c r="I99" s="70"/>
      <c r="J99" s="70"/>
      <c r="K99" s="69" t="s">
        <v>1462</v>
      </c>
      <c r="L99" s="73">
        <v>1</v>
      </c>
      <c r="M99" s="74">
        <v>6802.4384765625</v>
      </c>
      <c r="N99" s="74">
        <v>8249.619140625</v>
      </c>
      <c r="O99" s="75"/>
      <c r="P99" s="76"/>
      <c r="Q99" s="76"/>
      <c r="R99" s="86"/>
      <c r="S99" s="48">
        <v>0</v>
      </c>
      <c r="T99" s="48">
        <v>1</v>
      </c>
      <c r="U99" s="49">
        <v>0</v>
      </c>
      <c r="V99" s="49">
        <v>0.111111</v>
      </c>
      <c r="W99" s="49">
        <v>0</v>
      </c>
      <c r="X99" s="49">
        <v>0.63243</v>
      </c>
      <c r="Y99" s="49">
        <v>0</v>
      </c>
      <c r="Z99" s="49">
        <v>0</v>
      </c>
      <c r="AA99" s="71">
        <v>99</v>
      </c>
      <c r="AB99" s="71"/>
      <c r="AC99" s="72"/>
      <c r="AD99" s="78" t="s">
        <v>894</v>
      </c>
      <c r="AE99" s="78">
        <v>164</v>
      </c>
      <c r="AF99" s="78">
        <v>50</v>
      </c>
      <c r="AG99" s="78">
        <v>196</v>
      </c>
      <c r="AH99" s="78">
        <v>127</v>
      </c>
      <c r="AI99" s="78"/>
      <c r="AJ99" s="78"/>
      <c r="AK99" s="78"/>
      <c r="AL99" s="78"/>
      <c r="AM99" s="78"/>
      <c r="AN99" s="80">
        <v>42439.2377662037</v>
      </c>
      <c r="AO99" s="78"/>
      <c r="AP99" s="78" t="b">
        <v>1</v>
      </c>
      <c r="AQ99" s="78" t="b">
        <v>1</v>
      </c>
      <c r="AR99" s="78" t="b">
        <v>0</v>
      </c>
      <c r="AS99" s="78" t="s">
        <v>734</v>
      </c>
      <c r="AT99" s="78">
        <v>0</v>
      </c>
      <c r="AU99" s="78"/>
      <c r="AV99" s="78" t="b">
        <v>0</v>
      </c>
      <c r="AW99" s="78" t="s">
        <v>1263</v>
      </c>
      <c r="AX99" s="83" t="s">
        <v>1360</v>
      </c>
      <c r="AY99" s="78" t="s">
        <v>66</v>
      </c>
      <c r="AZ99" s="78" t="str">
        <f>REPLACE(INDEX(GroupVertices[Group],MATCH(Vertices[[#This Row],[Vertex]],GroupVertices[Vertex],0)),1,1,"")</f>
        <v>4</v>
      </c>
      <c r="BA99" s="48"/>
      <c r="BB99" s="48"/>
      <c r="BC99" s="48"/>
      <c r="BD99" s="48"/>
      <c r="BE99" s="48" t="s">
        <v>473</v>
      </c>
      <c r="BF99" s="48" t="s">
        <v>473</v>
      </c>
      <c r="BG99" s="120" t="s">
        <v>2011</v>
      </c>
      <c r="BH99" s="120" t="s">
        <v>2011</v>
      </c>
      <c r="BI99" s="120" t="s">
        <v>2066</v>
      </c>
      <c r="BJ99" s="120" t="s">
        <v>2066</v>
      </c>
      <c r="BK99" s="120">
        <v>0</v>
      </c>
      <c r="BL99" s="123">
        <v>0</v>
      </c>
      <c r="BM99" s="120">
        <v>0</v>
      </c>
      <c r="BN99" s="123">
        <v>0</v>
      </c>
      <c r="BO99" s="120">
        <v>0</v>
      </c>
      <c r="BP99" s="123">
        <v>0</v>
      </c>
      <c r="BQ99" s="120">
        <v>24</v>
      </c>
      <c r="BR99" s="123">
        <v>100</v>
      </c>
      <c r="BS99" s="120">
        <v>24</v>
      </c>
      <c r="BT99" s="2"/>
      <c r="BU99" s="3"/>
      <c r="BV99" s="3"/>
      <c r="BW99" s="3"/>
      <c r="BX99" s="3"/>
    </row>
    <row r="100" spans="1:76" ht="15">
      <c r="A100" s="64" t="s">
        <v>279</v>
      </c>
      <c r="B100" s="65"/>
      <c r="C100" s="65" t="s">
        <v>64</v>
      </c>
      <c r="D100" s="66">
        <v>162.16796245534397</v>
      </c>
      <c r="E100" s="68"/>
      <c r="F100" s="100" t="s">
        <v>1260</v>
      </c>
      <c r="G100" s="65"/>
      <c r="H100" s="69" t="s">
        <v>279</v>
      </c>
      <c r="I100" s="70"/>
      <c r="J100" s="70"/>
      <c r="K100" s="69" t="s">
        <v>1463</v>
      </c>
      <c r="L100" s="73">
        <v>1</v>
      </c>
      <c r="M100" s="74">
        <v>1634.0146484375</v>
      </c>
      <c r="N100" s="74">
        <v>7853.33154296875</v>
      </c>
      <c r="O100" s="75"/>
      <c r="P100" s="76"/>
      <c r="Q100" s="76"/>
      <c r="R100" s="86"/>
      <c r="S100" s="48">
        <v>1</v>
      </c>
      <c r="T100" s="48">
        <v>1</v>
      </c>
      <c r="U100" s="49">
        <v>0</v>
      </c>
      <c r="V100" s="49">
        <v>0</v>
      </c>
      <c r="W100" s="49">
        <v>0</v>
      </c>
      <c r="X100" s="49">
        <v>0.999995</v>
      </c>
      <c r="Y100" s="49">
        <v>0</v>
      </c>
      <c r="Z100" s="49" t="s">
        <v>2268</v>
      </c>
      <c r="AA100" s="71">
        <v>100</v>
      </c>
      <c r="AB100" s="71"/>
      <c r="AC100" s="72"/>
      <c r="AD100" s="78" t="s">
        <v>895</v>
      </c>
      <c r="AE100" s="78">
        <v>412</v>
      </c>
      <c r="AF100" s="78">
        <v>353</v>
      </c>
      <c r="AG100" s="78">
        <v>1211</v>
      </c>
      <c r="AH100" s="78">
        <v>143</v>
      </c>
      <c r="AI100" s="78"/>
      <c r="AJ100" s="78" t="s">
        <v>980</v>
      </c>
      <c r="AK100" s="78"/>
      <c r="AL100" s="78"/>
      <c r="AM100" s="78"/>
      <c r="AN100" s="80">
        <v>40568.966215277775</v>
      </c>
      <c r="AO100" s="83" t="s">
        <v>1186</v>
      </c>
      <c r="AP100" s="78" t="b">
        <v>0</v>
      </c>
      <c r="AQ100" s="78" t="b">
        <v>0</v>
      </c>
      <c r="AR100" s="78" t="b">
        <v>0</v>
      </c>
      <c r="AS100" s="78" t="s">
        <v>735</v>
      </c>
      <c r="AT100" s="78">
        <v>2</v>
      </c>
      <c r="AU100" s="83" t="s">
        <v>1201</v>
      </c>
      <c r="AV100" s="78" t="b">
        <v>0</v>
      </c>
      <c r="AW100" s="78" t="s">
        <v>1263</v>
      </c>
      <c r="AX100" s="83" t="s">
        <v>1361</v>
      </c>
      <c r="AY100" s="78" t="s">
        <v>66</v>
      </c>
      <c r="AZ100" s="78" t="str">
        <f>REPLACE(INDEX(GroupVertices[Group],MATCH(Vertices[[#This Row],[Vertex]],GroupVertices[Vertex],0)),1,1,"")</f>
        <v>1</v>
      </c>
      <c r="BA100" s="48"/>
      <c r="BB100" s="48"/>
      <c r="BC100" s="48"/>
      <c r="BD100" s="48"/>
      <c r="BE100" s="48" t="s">
        <v>474</v>
      </c>
      <c r="BF100" s="48" t="s">
        <v>474</v>
      </c>
      <c r="BG100" s="120" t="s">
        <v>2012</v>
      </c>
      <c r="BH100" s="120" t="s">
        <v>2012</v>
      </c>
      <c r="BI100" s="120" t="s">
        <v>2067</v>
      </c>
      <c r="BJ100" s="120" t="s">
        <v>2067</v>
      </c>
      <c r="BK100" s="120">
        <v>0</v>
      </c>
      <c r="BL100" s="123">
        <v>0</v>
      </c>
      <c r="BM100" s="120">
        <v>0</v>
      </c>
      <c r="BN100" s="123">
        <v>0</v>
      </c>
      <c r="BO100" s="120">
        <v>0</v>
      </c>
      <c r="BP100" s="123">
        <v>0</v>
      </c>
      <c r="BQ100" s="120">
        <v>43</v>
      </c>
      <c r="BR100" s="123">
        <v>100</v>
      </c>
      <c r="BS100" s="120">
        <v>43</v>
      </c>
      <c r="BT100" s="2"/>
      <c r="BU100" s="3"/>
      <c r="BV100" s="3"/>
      <c r="BW100" s="3"/>
      <c r="BX100" s="3"/>
    </row>
    <row r="101" spans="1:76" ht="15">
      <c r="A101" s="64" t="s">
        <v>280</v>
      </c>
      <c r="B101" s="65"/>
      <c r="C101" s="65" t="s">
        <v>64</v>
      </c>
      <c r="D101" s="66">
        <v>162.17750577667033</v>
      </c>
      <c r="E101" s="68"/>
      <c r="F101" s="100" t="s">
        <v>552</v>
      </c>
      <c r="G101" s="65"/>
      <c r="H101" s="69" t="s">
        <v>280</v>
      </c>
      <c r="I101" s="70"/>
      <c r="J101" s="70"/>
      <c r="K101" s="69" t="s">
        <v>1464</v>
      </c>
      <c r="L101" s="73">
        <v>1</v>
      </c>
      <c r="M101" s="74">
        <v>482.7327880859375</v>
      </c>
      <c r="N101" s="74">
        <v>7853.33154296875</v>
      </c>
      <c r="O101" s="75"/>
      <c r="P101" s="76"/>
      <c r="Q101" s="76"/>
      <c r="R101" s="86"/>
      <c r="S101" s="48">
        <v>1</v>
      </c>
      <c r="T101" s="48">
        <v>1</v>
      </c>
      <c r="U101" s="49">
        <v>0</v>
      </c>
      <c r="V101" s="49">
        <v>0</v>
      </c>
      <c r="W101" s="49">
        <v>0</v>
      </c>
      <c r="X101" s="49">
        <v>0.999995</v>
      </c>
      <c r="Y101" s="49">
        <v>0</v>
      </c>
      <c r="Z101" s="49" t="s">
        <v>2268</v>
      </c>
      <c r="AA101" s="71">
        <v>101</v>
      </c>
      <c r="AB101" s="71"/>
      <c r="AC101" s="72"/>
      <c r="AD101" s="78" t="s">
        <v>896</v>
      </c>
      <c r="AE101" s="78">
        <v>464</v>
      </c>
      <c r="AF101" s="78">
        <v>373</v>
      </c>
      <c r="AG101" s="78">
        <v>13071</v>
      </c>
      <c r="AH101" s="78">
        <v>109</v>
      </c>
      <c r="AI101" s="78"/>
      <c r="AJ101" s="78" t="s">
        <v>981</v>
      </c>
      <c r="AK101" s="78" t="s">
        <v>763</v>
      </c>
      <c r="AL101" s="83" t="s">
        <v>1103</v>
      </c>
      <c r="AM101" s="78"/>
      <c r="AN101" s="80">
        <v>39880.991215277776</v>
      </c>
      <c r="AO101" s="83" t="s">
        <v>1187</v>
      </c>
      <c r="AP101" s="78" t="b">
        <v>1</v>
      </c>
      <c r="AQ101" s="78" t="b">
        <v>0</v>
      </c>
      <c r="AR101" s="78" t="b">
        <v>1</v>
      </c>
      <c r="AS101" s="78" t="s">
        <v>732</v>
      </c>
      <c r="AT101" s="78">
        <v>9</v>
      </c>
      <c r="AU101" s="83" t="s">
        <v>1197</v>
      </c>
      <c r="AV101" s="78" t="b">
        <v>0</v>
      </c>
      <c r="AW101" s="78" t="s">
        <v>1263</v>
      </c>
      <c r="AX101" s="83" t="s">
        <v>1362</v>
      </c>
      <c r="AY101" s="78" t="s">
        <v>66</v>
      </c>
      <c r="AZ101" s="78" t="str">
        <f>REPLACE(INDEX(GroupVertices[Group],MATCH(Vertices[[#This Row],[Vertex]],GroupVertices[Vertex],0)),1,1,"")</f>
        <v>1</v>
      </c>
      <c r="BA101" s="48" t="s">
        <v>1945</v>
      </c>
      <c r="BB101" s="48" t="s">
        <v>1945</v>
      </c>
      <c r="BC101" s="48" t="s">
        <v>418</v>
      </c>
      <c r="BD101" s="48" t="s">
        <v>418</v>
      </c>
      <c r="BE101" s="48" t="s">
        <v>1958</v>
      </c>
      <c r="BF101" s="48" t="s">
        <v>475</v>
      </c>
      <c r="BG101" s="120" t="s">
        <v>2013</v>
      </c>
      <c r="BH101" s="120" t="s">
        <v>2021</v>
      </c>
      <c r="BI101" s="120" t="s">
        <v>2068</v>
      </c>
      <c r="BJ101" s="120" t="s">
        <v>2075</v>
      </c>
      <c r="BK101" s="120">
        <v>1</v>
      </c>
      <c r="BL101" s="123">
        <v>1.408450704225352</v>
      </c>
      <c r="BM101" s="120">
        <v>0</v>
      </c>
      <c r="BN101" s="123">
        <v>0</v>
      </c>
      <c r="BO101" s="120">
        <v>0</v>
      </c>
      <c r="BP101" s="123">
        <v>0</v>
      </c>
      <c r="BQ101" s="120">
        <v>70</v>
      </c>
      <c r="BR101" s="123">
        <v>98.59154929577464</v>
      </c>
      <c r="BS101" s="120">
        <v>71</v>
      </c>
      <c r="BT101" s="2"/>
      <c r="BU101" s="3"/>
      <c r="BV101" s="3"/>
      <c r="BW101" s="3"/>
      <c r="BX101" s="3"/>
    </row>
    <row r="102" spans="1:76" ht="15">
      <c r="A102" s="64" t="s">
        <v>281</v>
      </c>
      <c r="B102" s="65"/>
      <c r="C102" s="65" t="s">
        <v>64</v>
      </c>
      <c r="D102" s="66">
        <v>162.00572599279582</v>
      </c>
      <c r="E102" s="68"/>
      <c r="F102" s="100" t="s">
        <v>1261</v>
      </c>
      <c r="G102" s="65"/>
      <c r="H102" s="69" t="s">
        <v>281</v>
      </c>
      <c r="I102" s="70"/>
      <c r="J102" s="70"/>
      <c r="K102" s="69" t="s">
        <v>1465</v>
      </c>
      <c r="L102" s="73">
        <v>1</v>
      </c>
      <c r="M102" s="74">
        <v>1058.3736572265625</v>
      </c>
      <c r="N102" s="74">
        <v>7853.33154296875</v>
      </c>
      <c r="O102" s="75"/>
      <c r="P102" s="76"/>
      <c r="Q102" s="76"/>
      <c r="R102" s="86"/>
      <c r="S102" s="48">
        <v>1</v>
      </c>
      <c r="T102" s="48">
        <v>1</v>
      </c>
      <c r="U102" s="49">
        <v>0</v>
      </c>
      <c r="V102" s="49">
        <v>0</v>
      </c>
      <c r="W102" s="49">
        <v>0</v>
      </c>
      <c r="X102" s="49">
        <v>0.999995</v>
      </c>
      <c r="Y102" s="49">
        <v>0</v>
      </c>
      <c r="Z102" s="49" t="s">
        <v>2268</v>
      </c>
      <c r="AA102" s="71">
        <v>102</v>
      </c>
      <c r="AB102" s="71"/>
      <c r="AC102" s="72"/>
      <c r="AD102" s="78" t="s">
        <v>897</v>
      </c>
      <c r="AE102" s="78">
        <v>308</v>
      </c>
      <c r="AF102" s="78">
        <v>13</v>
      </c>
      <c r="AG102" s="78">
        <v>100</v>
      </c>
      <c r="AH102" s="78">
        <v>301</v>
      </c>
      <c r="AI102" s="78"/>
      <c r="AJ102" s="78" t="s">
        <v>982</v>
      </c>
      <c r="AK102" s="78"/>
      <c r="AL102" s="78"/>
      <c r="AM102" s="78"/>
      <c r="AN102" s="80">
        <v>43216.7778125</v>
      </c>
      <c r="AO102" s="83" t="s">
        <v>1188</v>
      </c>
      <c r="AP102" s="78" t="b">
        <v>1</v>
      </c>
      <c r="AQ102" s="78" t="b">
        <v>0</v>
      </c>
      <c r="AR102" s="78" t="b">
        <v>0</v>
      </c>
      <c r="AS102" s="78" t="s">
        <v>732</v>
      </c>
      <c r="AT102" s="78">
        <v>0</v>
      </c>
      <c r="AU102" s="78"/>
      <c r="AV102" s="78" t="b">
        <v>0</v>
      </c>
      <c r="AW102" s="78" t="s">
        <v>1263</v>
      </c>
      <c r="AX102" s="83" t="s">
        <v>1363</v>
      </c>
      <c r="AY102" s="78" t="s">
        <v>66</v>
      </c>
      <c r="AZ102" s="78" t="str">
        <f>REPLACE(INDEX(GroupVertices[Group],MATCH(Vertices[[#This Row],[Vertex]],GroupVertices[Vertex],0)),1,1,"")</f>
        <v>1</v>
      </c>
      <c r="BA102" s="48"/>
      <c r="BB102" s="48"/>
      <c r="BC102" s="48"/>
      <c r="BD102" s="48"/>
      <c r="BE102" s="48" t="s">
        <v>1959</v>
      </c>
      <c r="BF102" s="48" t="s">
        <v>1959</v>
      </c>
      <c r="BG102" s="120" t="s">
        <v>2014</v>
      </c>
      <c r="BH102" s="120" t="s">
        <v>2014</v>
      </c>
      <c r="BI102" s="120" t="s">
        <v>2069</v>
      </c>
      <c r="BJ102" s="120" t="s">
        <v>2069</v>
      </c>
      <c r="BK102" s="120">
        <v>2</v>
      </c>
      <c r="BL102" s="123">
        <v>6.0606060606060606</v>
      </c>
      <c r="BM102" s="120">
        <v>4</v>
      </c>
      <c r="BN102" s="123">
        <v>12.121212121212121</v>
      </c>
      <c r="BO102" s="120">
        <v>0</v>
      </c>
      <c r="BP102" s="123">
        <v>0</v>
      </c>
      <c r="BQ102" s="120">
        <v>27</v>
      </c>
      <c r="BR102" s="123">
        <v>81.81818181818181</v>
      </c>
      <c r="BS102" s="120">
        <v>33</v>
      </c>
      <c r="BT102" s="2"/>
      <c r="BU102" s="3"/>
      <c r="BV102" s="3"/>
      <c r="BW102" s="3"/>
      <c r="BX102" s="3"/>
    </row>
    <row r="103" spans="1:76" ht="15">
      <c r="A103" s="64" t="s">
        <v>282</v>
      </c>
      <c r="B103" s="65"/>
      <c r="C103" s="65" t="s">
        <v>64</v>
      </c>
      <c r="D103" s="66">
        <v>164.32332157690288</v>
      </c>
      <c r="E103" s="68"/>
      <c r="F103" s="100" t="s">
        <v>1262</v>
      </c>
      <c r="G103" s="65"/>
      <c r="H103" s="69" t="s">
        <v>282</v>
      </c>
      <c r="I103" s="70"/>
      <c r="J103" s="70"/>
      <c r="K103" s="69" t="s">
        <v>1466</v>
      </c>
      <c r="L103" s="73">
        <v>1</v>
      </c>
      <c r="M103" s="74">
        <v>9475.9853515625</v>
      </c>
      <c r="N103" s="74">
        <v>3917.25537109375</v>
      </c>
      <c r="O103" s="75"/>
      <c r="P103" s="76"/>
      <c r="Q103" s="76"/>
      <c r="R103" s="86"/>
      <c r="S103" s="48">
        <v>2</v>
      </c>
      <c r="T103" s="48">
        <v>1</v>
      </c>
      <c r="U103" s="49">
        <v>0</v>
      </c>
      <c r="V103" s="49">
        <v>1</v>
      </c>
      <c r="W103" s="49">
        <v>0</v>
      </c>
      <c r="X103" s="49">
        <v>1.298239</v>
      </c>
      <c r="Y103" s="49">
        <v>0</v>
      </c>
      <c r="Z103" s="49">
        <v>0</v>
      </c>
      <c r="AA103" s="71">
        <v>103</v>
      </c>
      <c r="AB103" s="71"/>
      <c r="AC103" s="72"/>
      <c r="AD103" s="78" t="s">
        <v>898</v>
      </c>
      <c r="AE103" s="78">
        <v>233</v>
      </c>
      <c r="AF103" s="78">
        <v>4870</v>
      </c>
      <c r="AG103" s="78">
        <v>2059</v>
      </c>
      <c r="AH103" s="78">
        <v>410</v>
      </c>
      <c r="AI103" s="78"/>
      <c r="AJ103" s="78" t="s">
        <v>983</v>
      </c>
      <c r="AK103" s="78" t="s">
        <v>1042</v>
      </c>
      <c r="AL103" s="83" t="s">
        <v>1104</v>
      </c>
      <c r="AM103" s="78"/>
      <c r="AN103" s="80">
        <v>42170.37415509259</v>
      </c>
      <c r="AO103" s="83" t="s">
        <v>1189</v>
      </c>
      <c r="AP103" s="78" t="b">
        <v>0</v>
      </c>
      <c r="AQ103" s="78" t="b">
        <v>0</v>
      </c>
      <c r="AR103" s="78" t="b">
        <v>0</v>
      </c>
      <c r="AS103" s="78" t="s">
        <v>1196</v>
      </c>
      <c r="AT103" s="78">
        <v>124</v>
      </c>
      <c r="AU103" s="83" t="s">
        <v>1197</v>
      </c>
      <c r="AV103" s="78" t="b">
        <v>1</v>
      </c>
      <c r="AW103" s="78" t="s">
        <v>1263</v>
      </c>
      <c r="AX103" s="83" t="s">
        <v>1364</v>
      </c>
      <c r="AY103" s="78" t="s">
        <v>66</v>
      </c>
      <c r="AZ103" s="78" t="str">
        <f>REPLACE(INDEX(GroupVertices[Group],MATCH(Vertices[[#This Row],[Vertex]],GroupVertices[Vertex],0)),1,1,"")</f>
        <v>14</v>
      </c>
      <c r="BA103" s="48" t="s">
        <v>409</v>
      </c>
      <c r="BB103" s="48" t="s">
        <v>409</v>
      </c>
      <c r="BC103" s="48" t="s">
        <v>1580</v>
      </c>
      <c r="BD103" s="48" t="s">
        <v>1580</v>
      </c>
      <c r="BE103" s="48" t="s">
        <v>426</v>
      </c>
      <c r="BF103" s="48" t="s">
        <v>426</v>
      </c>
      <c r="BG103" s="120" t="s">
        <v>1761</v>
      </c>
      <c r="BH103" s="120" t="s">
        <v>1761</v>
      </c>
      <c r="BI103" s="120" t="s">
        <v>2070</v>
      </c>
      <c r="BJ103" s="120" t="s">
        <v>2070</v>
      </c>
      <c r="BK103" s="120">
        <v>1</v>
      </c>
      <c r="BL103" s="123">
        <v>2.380952380952381</v>
      </c>
      <c r="BM103" s="120">
        <v>0</v>
      </c>
      <c r="BN103" s="123">
        <v>0</v>
      </c>
      <c r="BO103" s="120">
        <v>0</v>
      </c>
      <c r="BP103" s="123">
        <v>0</v>
      </c>
      <c r="BQ103" s="120">
        <v>41</v>
      </c>
      <c r="BR103" s="123">
        <v>97.61904761904762</v>
      </c>
      <c r="BS103" s="120">
        <v>42</v>
      </c>
      <c r="BT103" s="2"/>
      <c r="BU103" s="3"/>
      <c r="BV103" s="3"/>
      <c r="BW103" s="3"/>
      <c r="BX103" s="3"/>
    </row>
    <row r="104" spans="1:76" ht="15">
      <c r="A104" s="87" t="s">
        <v>283</v>
      </c>
      <c r="B104" s="88"/>
      <c r="C104" s="88" t="s">
        <v>64</v>
      </c>
      <c r="D104" s="89">
        <v>162.46666841285912</v>
      </c>
      <c r="E104" s="90"/>
      <c r="F104" s="101" t="s">
        <v>553</v>
      </c>
      <c r="G104" s="88"/>
      <c r="H104" s="91" t="s">
        <v>283</v>
      </c>
      <c r="I104" s="92"/>
      <c r="J104" s="92"/>
      <c r="K104" s="91" t="s">
        <v>1467</v>
      </c>
      <c r="L104" s="93">
        <v>1</v>
      </c>
      <c r="M104" s="94">
        <v>9475.9853515625</v>
      </c>
      <c r="N104" s="94">
        <v>2999.699951171875</v>
      </c>
      <c r="O104" s="95"/>
      <c r="P104" s="96"/>
      <c r="Q104" s="96"/>
      <c r="R104" s="97"/>
      <c r="S104" s="48">
        <v>0</v>
      </c>
      <c r="T104" s="48">
        <v>1</v>
      </c>
      <c r="U104" s="49">
        <v>0</v>
      </c>
      <c r="V104" s="49">
        <v>1</v>
      </c>
      <c r="W104" s="49">
        <v>0</v>
      </c>
      <c r="X104" s="49">
        <v>0.701751</v>
      </c>
      <c r="Y104" s="49">
        <v>0</v>
      </c>
      <c r="Z104" s="49">
        <v>0</v>
      </c>
      <c r="AA104" s="98">
        <v>104</v>
      </c>
      <c r="AB104" s="98"/>
      <c r="AC104" s="99"/>
      <c r="AD104" s="78" t="s">
        <v>899</v>
      </c>
      <c r="AE104" s="78">
        <v>4900</v>
      </c>
      <c r="AF104" s="78">
        <v>979</v>
      </c>
      <c r="AG104" s="78">
        <v>43495</v>
      </c>
      <c r="AH104" s="78">
        <v>92848</v>
      </c>
      <c r="AI104" s="78"/>
      <c r="AJ104" s="78"/>
      <c r="AK104" s="78"/>
      <c r="AL104" s="78"/>
      <c r="AM104" s="78"/>
      <c r="AN104" s="80">
        <v>42270.603217592594</v>
      </c>
      <c r="AO104" s="83" t="s">
        <v>1190</v>
      </c>
      <c r="AP104" s="78" t="b">
        <v>1</v>
      </c>
      <c r="AQ104" s="78" t="b">
        <v>0</v>
      </c>
      <c r="AR104" s="78" t="b">
        <v>0</v>
      </c>
      <c r="AS104" s="78" t="s">
        <v>732</v>
      </c>
      <c r="AT104" s="78">
        <v>28</v>
      </c>
      <c r="AU104" s="83" t="s">
        <v>1197</v>
      </c>
      <c r="AV104" s="78" t="b">
        <v>0</v>
      </c>
      <c r="AW104" s="78" t="s">
        <v>1263</v>
      </c>
      <c r="AX104" s="83" t="s">
        <v>1365</v>
      </c>
      <c r="AY104" s="78" t="s">
        <v>66</v>
      </c>
      <c r="AZ104" s="78" t="str">
        <f>REPLACE(INDEX(GroupVertices[Group],MATCH(Vertices[[#This Row],[Vertex]],GroupVertices[Vertex],0)),1,1,"")</f>
        <v>14</v>
      </c>
      <c r="BA104" s="48"/>
      <c r="BB104" s="48"/>
      <c r="BC104" s="48"/>
      <c r="BD104" s="48"/>
      <c r="BE104" s="48" t="s">
        <v>426</v>
      </c>
      <c r="BF104" s="48" t="s">
        <v>426</v>
      </c>
      <c r="BG104" s="120" t="s">
        <v>2015</v>
      </c>
      <c r="BH104" s="120" t="s">
        <v>2015</v>
      </c>
      <c r="BI104" s="120" t="s">
        <v>2071</v>
      </c>
      <c r="BJ104" s="120" t="s">
        <v>2071</v>
      </c>
      <c r="BK104" s="120">
        <v>0</v>
      </c>
      <c r="BL104" s="123">
        <v>0</v>
      </c>
      <c r="BM104" s="120">
        <v>0</v>
      </c>
      <c r="BN104" s="123">
        <v>0</v>
      </c>
      <c r="BO104" s="120">
        <v>0</v>
      </c>
      <c r="BP104" s="123">
        <v>0</v>
      </c>
      <c r="BQ104" s="120">
        <v>23</v>
      </c>
      <c r="BR104" s="123">
        <v>100</v>
      </c>
      <c r="BS104" s="120">
        <v>23</v>
      </c>
      <c r="BT104" s="2"/>
      <c r="BU104" s="3"/>
      <c r="BV104" s="3"/>
      <c r="BW104" s="3"/>
      <c r="BX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hyperlinks>
    <hyperlink ref="AL3" r:id="rId1" display="https://t.co/D1QkgxRaXp"/>
    <hyperlink ref="AL5" r:id="rId2" display="https://t.co/OMxB0x7xC5"/>
    <hyperlink ref="AL6" r:id="rId3" display="https://t.co/C9YSaqtTS3"/>
    <hyperlink ref="AL7" r:id="rId4" display="https://t.co/3KlY92S63F"/>
    <hyperlink ref="AL10" r:id="rId5" display="https://t.co/I8XGBHFs63"/>
    <hyperlink ref="AL11" r:id="rId6" display="https://t.co/5ryndTdbXe"/>
    <hyperlink ref="AL12" r:id="rId7" display="https://t.co/BjY6XCNoE1"/>
    <hyperlink ref="AL13" r:id="rId8" display="http://www.wasexo.com/"/>
    <hyperlink ref="AL15" r:id="rId9" display="https://t.co/fWOx51bbZa"/>
    <hyperlink ref="AL19" r:id="rId10" display="https://t.co/XhUF3z4HOr"/>
    <hyperlink ref="AL20" r:id="rId11" display="https://t.co/VUNpPLER4m"/>
    <hyperlink ref="AL21" r:id="rId12" display="https://t.co/n2g5YoaozS"/>
    <hyperlink ref="AL23" r:id="rId13" display="https://t.co/ajI9xlWppS"/>
    <hyperlink ref="AL24" r:id="rId14" display="https://t.co/ajI9xlWppS"/>
    <hyperlink ref="AL25" r:id="rId15" display="http://t.co/FC1KNgKhbA"/>
    <hyperlink ref="AL26" r:id="rId16" display="http://t.co/NhDrOGijD2"/>
    <hyperlink ref="AL27" r:id="rId17" display="http://t.co/qB6c6jvZ0N"/>
    <hyperlink ref="AL28" r:id="rId18" display="https://t.co/Cn3v28qOtW"/>
    <hyperlink ref="AL29" r:id="rId19" display="https://t.co/1xxbkbTFRf"/>
    <hyperlink ref="AL30" r:id="rId20" display="https://t.co/BvFgA3EUVW"/>
    <hyperlink ref="AL31" r:id="rId21" display="http://t.co/Bx3JAl6amt"/>
    <hyperlink ref="AL32" r:id="rId22" display="https://t.co/3ueftYTD3w"/>
    <hyperlink ref="AL33" r:id="rId23" display="https://t.co/RskI77zzIT"/>
    <hyperlink ref="AL34" r:id="rId24" display="https://t.co/B4acye53nc"/>
    <hyperlink ref="AL38" r:id="rId25" display="http://t.co/uKUJx5B5xy"/>
    <hyperlink ref="AL39" r:id="rId26" display="https://t.co/LSe1V4C4g9"/>
    <hyperlink ref="AL40" r:id="rId27" display="https://t.co/9UhvCBdjw8"/>
    <hyperlink ref="AL41" r:id="rId28" display="https://t.co/9UhvCBdjw8"/>
    <hyperlink ref="AL42" r:id="rId29" display="https://t.co/rEltM9AKXT"/>
    <hyperlink ref="AL43" r:id="rId30" display="https://t.co/rEltM9AKXT"/>
    <hyperlink ref="AL44" r:id="rId31" display="https://t.co/n6Cvb70Vpj"/>
    <hyperlink ref="AL45" r:id="rId32" display="https://t.co/Ii2P37SSGq"/>
    <hyperlink ref="AL46" r:id="rId33" display="https://t.co/ouX4p28j1F"/>
    <hyperlink ref="AL51" r:id="rId34" display="https://t.co/n3wPuQfRbn"/>
    <hyperlink ref="AL56" r:id="rId35" display="https://t.co/9oTsjLZF91"/>
    <hyperlink ref="AL57" r:id="rId36" display="https://t.co/4wgvTDp0jy"/>
    <hyperlink ref="AL60" r:id="rId37" display="https://t.co/JofvLFiheK"/>
    <hyperlink ref="AL61" r:id="rId38" display="https://t.co/1SRBzVWcBi"/>
    <hyperlink ref="AL62" r:id="rId39" display="http://t.co/Mk6RkH196Z"/>
    <hyperlink ref="AL66" r:id="rId40" display="https://t.co/NnUmmnj3DD"/>
    <hyperlink ref="AL68" r:id="rId41" display="https://t.co/c53pnmnuIT"/>
    <hyperlink ref="AL69" r:id="rId42" display="https://t.co/Km2aig5gfM"/>
    <hyperlink ref="AL70" r:id="rId43" display="https://t.co/TFuXwH0kA0"/>
    <hyperlink ref="AL71" r:id="rId44" display="https://t.co/6Q0yzRMUcG"/>
    <hyperlink ref="AL72" r:id="rId45" display="https://t.co/pZlSzSMbIx"/>
    <hyperlink ref="AL73" r:id="rId46" display="http://t.co/EnGKu74dAf"/>
    <hyperlink ref="AL74" r:id="rId47" display="https://t.co/Yp04yoCpDz"/>
    <hyperlink ref="AL75" r:id="rId48" display="http://t.co/PsepTCjR82"/>
    <hyperlink ref="AL76" r:id="rId49" display="https://t.co/COvQty12zX"/>
    <hyperlink ref="AL77" r:id="rId50" display="https://t.co/COvQty12zX"/>
    <hyperlink ref="AL78" r:id="rId51" display="http://www.interreg.eu/"/>
    <hyperlink ref="AL80" r:id="rId52" display="https://t.co/v8whzpS0s4"/>
    <hyperlink ref="AL81" r:id="rId53" display="https://t.co/wxsF3Elzuu"/>
    <hyperlink ref="AL82" r:id="rId54" display="https://t.co/4RQBTw7X5W"/>
    <hyperlink ref="AL83" r:id="rId55" display="https://t.co/T4j355Evo7"/>
    <hyperlink ref="AL84" r:id="rId56" display="https://t.co/sVSheOcQ7l"/>
    <hyperlink ref="AL86" r:id="rId57" display="https://t.co/gA7FUosFVD"/>
    <hyperlink ref="AL91" r:id="rId58" display="https://t.co/svURI5LkOl"/>
    <hyperlink ref="AL92" r:id="rId59" display="http://t.co/WeMvU9inFM"/>
    <hyperlink ref="AL93" r:id="rId60" display="http://t.co/HYHt1jO535"/>
    <hyperlink ref="AL94" r:id="rId61" display="http://t.co/PL5qEycHYo"/>
    <hyperlink ref="AL95" r:id="rId62" display="http://t.co/OBzeZ0hWgc"/>
    <hyperlink ref="AL96" r:id="rId63" display="https://t.co/fpCXDqFvEq"/>
    <hyperlink ref="AL97" r:id="rId64" display="https://t.co/NVDDJv0Bsa"/>
    <hyperlink ref="AL101" r:id="rId65" display="https://t.co/dZ6GvfpIwg"/>
    <hyperlink ref="AL103" r:id="rId66" display="http://www.uacrussia.ru/"/>
    <hyperlink ref="AO3" r:id="rId67" display="https://pbs.twimg.com/profile_banners/1023829232/1549973924"/>
    <hyperlink ref="AO5" r:id="rId68" display="https://pbs.twimg.com/profile_banners/25073877/1559860593"/>
    <hyperlink ref="AO6" r:id="rId69" display="https://pbs.twimg.com/profile_banners/141341662/1554324692"/>
    <hyperlink ref="AO7" r:id="rId70" display="https://pbs.twimg.com/profile_banners/20079730/1455833474"/>
    <hyperlink ref="AO10" r:id="rId71" display="https://pbs.twimg.com/profile_banners/3315960749/1555315643"/>
    <hyperlink ref="AO11" r:id="rId72" display="https://pbs.twimg.com/profile_banners/18164632/1553181500"/>
    <hyperlink ref="AO12" r:id="rId73" display="https://pbs.twimg.com/profile_banners/1070877486/1417511241"/>
    <hyperlink ref="AO13" r:id="rId74" display="https://pbs.twimg.com/profile_banners/3081191649/1427894848"/>
    <hyperlink ref="AO14" r:id="rId75" display="https://pbs.twimg.com/profile_banners/3437782151/1557743641"/>
    <hyperlink ref="AO15" r:id="rId76" display="https://pbs.twimg.com/profile_banners/70703740/1555639725"/>
    <hyperlink ref="AO16" r:id="rId77" display="https://pbs.twimg.com/profile_banners/4802098567/1484660165"/>
    <hyperlink ref="AO18" r:id="rId78" display="https://pbs.twimg.com/profile_banners/221827618/1559780812"/>
    <hyperlink ref="AO19" r:id="rId79" display="https://pbs.twimg.com/profile_banners/3945604403/1445870696"/>
    <hyperlink ref="AO20" r:id="rId80" display="https://pbs.twimg.com/profile_banners/1054759535922024449/1540317949"/>
    <hyperlink ref="AO21" r:id="rId81" display="https://pbs.twimg.com/profile_banners/890587587597021185/1551923615"/>
    <hyperlink ref="AO22" r:id="rId82" display="https://pbs.twimg.com/profile_banners/1133081921733439489/1559245241"/>
    <hyperlink ref="AO23" r:id="rId83" display="https://pbs.twimg.com/profile_banners/100560178/1447893788"/>
    <hyperlink ref="AO24" r:id="rId84" display="https://pbs.twimg.com/profile_banners/1884513522/1403268947"/>
    <hyperlink ref="AO26" r:id="rId85" display="https://pbs.twimg.com/profile_banners/34931611/1398698416"/>
    <hyperlink ref="AO27" r:id="rId86" display="https://pbs.twimg.com/profile_banners/310995601/1401224578"/>
    <hyperlink ref="AO28" r:id="rId87" display="https://pbs.twimg.com/profile_banners/194292301/1527093527"/>
    <hyperlink ref="AO29" r:id="rId88" display="https://pbs.twimg.com/profile_banners/1110164377716641792/1553771092"/>
    <hyperlink ref="AO30" r:id="rId89" display="https://pbs.twimg.com/profile_banners/408584727/1402655216"/>
    <hyperlink ref="AO31" r:id="rId90" display="https://pbs.twimg.com/profile_banners/14547107/1543306363"/>
    <hyperlink ref="AO32" r:id="rId91" display="https://pbs.twimg.com/profile_banners/17945475/1419008187"/>
    <hyperlink ref="AO33" r:id="rId92" display="https://pbs.twimg.com/profile_banners/285142622/1430903955"/>
    <hyperlink ref="AO34" r:id="rId93" display="https://pbs.twimg.com/profile_banners/91773259/1400625737"/>
    <hyperlink ref="AO35" r:id="rId94" display="https://pbs.twimg.com/profile_banners/2448909921/1396361690"/>
    <hyperlink ref="AO36" r:id="rId95" display="https://pbs.twimg.com/profile_banners/34732682/1543980880"/>
    <hyperlink ref="AO39" r:id="rId96" display="https://pbs.twimg.com/profile_banners/574618926/1457598841"/>
    <hyperlink ref="AO41" r:id="rId97" display="https://pbs.twimg.com/profile_banners/873674364495048704/1545214179"/>
    <hyperlink ref="AO42" r:id="rId98" display="https://pbs.twimg.com/profile_banners/844618541177425920/1499547351"/>
    <hyperlink ref="AO44" r:id="rId99" display="https://pbs.twimg.com/profile_banners/230668615/1528023144"/>
    <hyperlink ref="AO45" r:id="rId100" display="https://pbs.twimg.com/profile_banners/1227870055/1362494211"/>
    <hyperlink ref="AO46" r:id="rId101" display="https://pbs.twimg.com/profile_banners/281988463/1482388748"/>
    <hyperlink ref="AO47" r:id="rId102" display="https://pbs.twimg.com/profile_banners/219612711/1417983103"/>
    <hyperlink ref="AO48" r:id="rId103" display="https://pbs.twimg.com/profile_banners/990921945922330624/1525090141"/>
    <hyperlink ref="AO49" r:id="rId104" display="https://pbs.twimg.com/profile_banners/16012848/1376659919"/>
    <hyperlink ref="AO50" r:id="rId105" display="https://pbs.twimg.com/profile_banners/3379482095/1480698718"/>
    <hyperlink ref="AO51" r:id="rId106" display="https://pbs.twimg.com/profile_banners/240400039/1385496834"/>
    <hyperlink ref="AO55" r:id="rId107" display="https://pbs.twimg.com/profile_banners/82374223/1383483808"/>
    <hyperlink ref="AO56" r:id="rId108" display="https://pbs.twimg.com/profile_banners/52835522/1494709015"/>
    <hyperlink ref="AO57" r:id="rId109" display="https://pbs.twimg.com/profile_banners/724627187337433088/1504345793"/>
    <hyperlink ref="AO58" r:id="rId110" display="https://pbs.twimg.com/profile_banners/865848990520287232/1558205418"/>
    <hyperlink ref="AO59" r:id="rId111" display="https://pbs.twimg.com/profile_banners/591970782/1448404512"/>
    <hyperlink ref="AO60" r:id="rId112" display="https://pbs.twimg.com/profile_banners/2291392501/1501695311"/>
    <hyperlink ref="AO62" r:id="rId113" display="https://pbs.twimg.com/profile_banners/718002493/1530303046"/>
    <hyperlink ref="AO64" r:id="rId114" display="https://pbs.twimg.com/profile_banners/2248234718/1544474106"/>
    <hyperlink ref="AO65" r:id="rId115" display="https://pbs.twimg.com/profile_banners/1078716866426822656/1546021606"/>
    <hyperlink ref="AO66" r:id="rId116" display="https://pbs.twimg.com/profile_banners/3282019226/1527616142"/>
    <hyperlink ref="AO67" r:id="rId117" display="https://pbs.twimg.com/profile_banners/1101645969966465025/1558965631"/>
    <hyperlink ref="AO68" r:id="rId118" display="https://pbs.twimg.com/profile_banners/87818409/1542013526"/>
    <hyperlink ref="AO69" r:id="rId119" display="https://pbs.twimg.com/profile_banners/1819716762/1556442486"/>
    <hyperlink ref="AO70" r:id="rId120" display="https://pbs.twimg.com/profile_banners/167992673/1550024798"/>
    <hyperlink ref="AO71" r:id="rId121" display="https://pbs.twimg.com/profile_banners/4048105167/1514418489"/>
    <hyperlink ref="AO73" r:id="rId122" display="https://pbs.twimg.com/profile_banners/150795715/1398204799"/>
    <hyperlink ref="AO74" r:id="rId123" display="https://pbs.twimg.com/profile_banners/795645050415779842/1478534211"/>
    <hyperlink ref="AO75" r:id="rId124" display="https://pbs.twimg.com/profile_banners/1723508485/1380316223"/>
    <hyperlink ref="AO76" r:id="rId125" display="https://pbs.twimg.com/profile_banners/709761344057307136/1478377787"/>
    <hyperlink ref="AO77" r:id="rId126" display="https://pbs.twimg.com/profile_banners/35423310/1480793595"/>
    <hyperlink ref="AO78" r:id="rId127" display="https://pbs.twimg.com/profile_banners/884328319281442817/1514320644"/>
    <hyperlink ref="AO79" r:id="rId128" display="https://pbs.twimg.com/profile_banners/4815506038/1453124788"/>
    <hyperlink ref="AO80" r:id="rId129" display="https://pbs.twimg.com/profile_banners/34606262/1559546859"/>
    <hyperlink ref="AO81" r:id="rId130" display="https://pbs.twimg.com/profile_banners/781787418181656576/1475246640"/>
    <hyperlink ref="AO82" r:id="rId131" display="https://pbs.twimg.com/profile_banners/379629857/1555017877"/>
    <hyperlink ref="AO83" r:id="rId132" display="https://pbs.twimg.com/profile_banners/44783853/1508432767"/>
    <hyperlink ref="AO84" r:id="rId133" display="https://pbs.twimg.com/profile_banners/15647676/1551450208"/>
    <hyperlink ref="AO85" r:id="rId134" display="https://pbs.twimg.com/profile_banners/1620720727/1473639117"/>
    <hyperlink ref="AO88" r:id="rId135" display="https://pbs.twimg.com/profile_banners/375266713/1505672558"/>
    <hyperlink ref="AO90" r:id="rId136" display="https://pbs.twimg.com/profile_banners/2192408017/1488674936"/>
    <hyperlink ref="AO91" r:id="rId137" display="https://pbs.twimg.com/profile_banners/602539283/1411673502"/>
    <hyperlink ref="AO92" r:id="rId138" display="https://pbs.twimg.com/profile_banners/112730393/1348605648"/>
    <hyperlink ref="AO94" r:id="rId139" display="https://pbs.twimg.com/profile_banners/492967142/1395922530"/>
    <hyperlink ref="AO95" r:id="rId140" display="https://pbs.twimg.com/profile_banners/2912401403/1556518772"/>
    <hyperlink ref="AO96" r:id="rId141" display="https://pbs.twimg.com/profile_banners/4358972427/1516532276"/>
    <hyperlink ref="AO97" r:id="rId142" display="https://pbs.twimg.com/profile_banners/348316046/1438766037"/>
    <hyperlink ref="AO100" r:id="rId143" display="https://pbs.twimg.com/profile_banners/242937763/1558910705"/>
    <hyperlink ref="AO101" r:id="rId144" display="https://pbs.twimg.com/profile_banners/23372709/1457204841"/>
    <hyperlink ref="AO102" r:id="rId145" display="https://pbs.twimg.com/profile_banners/989574846148497408/1524768164"/>
    <hyperlink ref="AO103" r:id="rId146" display="https://pbs.twimg.com/profile_banners/3326550677/1508493561"/>
    <hyperlink ref="AO104" r:id="rId147" display="https://pbs.twimg.com/profile_banners/3660328812/1455127361"/>
    <hyperlink ref="AU3" r:id="rId148" display="http://abs.twimg.com/images/themes/theme1/bg.png"/>
    <hyperlink ref="AU4" r:id="rId149" display="http://abs.twimg.com/images/themes/theme2/bg.gif"/>
    <hyperlink ref="AU5" r:id="rId150" display="http://abs.twimg.com/images/themes/theme1/bg.png"/>
    <hyperlink ref="AU6" r:id="rId151" display="http://abs.twimg.com/images/themes/theme1/bg.png"/>
    <hyperlink ref="AU7" r:id="rId152" display="http://abs.twimg.com/images/themes/theme1/bg.png"/>
    <hyperlink ref="AU8" r:id="rId153" display="http://abs.twimg.com/images/themes/theme1/bg.png"/>
    <hyperlink ref="AU9" r:id="rId154" display="http://abs.twimg.com/images/themes/theme7/bg.gif"/>
    <hyperlink ref="AU10" r:id="rId155" display="http://abs.twimg.com/images/themes/theme1/bg.png"/>
    <hyperlink ref="AU11" r:id="rId156" display="http://abs.twimg.com/images/themes/theme1/bg.png"/>
    <hyperlink ref="AU12" r:id="rId157" display="http://abs.twimg.com/images/themes/theme1/bg.png"/>
    <hyperlink ref="AU13" r:id="rId158" display="http://abs.twimg.com/images/themes/theme1/bg.png"/>
    <hyperlink ref="AU14" r:id="rId159" display="http://abs.twimg.com/images/themes/theme1/bg.png"/>
    <hyperlink ref="AU15" r:id="rId160" display="http://abs.twimg.com/images/themes/theme1/bg.png"/>
    <hyperlink ref="AU18" r:id="rId161" display="http://abs.twimg.com/images/themes/theme4/bg.gif"/>
    <hyperlink ref="AU19" r:id="rId162" display="http://abs.twimg.com/images/themes/theme1/bg.png"/>
    <hyperlink ref="AU20" r:id="rId163" display="http://abs.twimg.com/images/themes/theme1/bg.png"/>
    <hyperlink ref="AU21" r:id="rId164" display="http://abs.twimg.com/images/themes/theme1/bg.png"/>
    <hyperlink ref="AU22" r:id="rId165" display="http://abs.twimg.com/images/themes/theme1/bg.png"/>
    <hyperlink ref="AU23" r:id="rId166" display="http://abs.twimg.com/images/themes/theme14/bg.gif"/>
    <hyperlink ref="AU24" r:id="rId167" display="http://abs.twimg.com/images/themes/theme1/bg.png"/>
    <hyperlink ref="AU25" r:id="rId168" display="http://abs.twimg.com/images/themes/theme1/bg.png"/>
    <hyperlink ref="AU26" r:id="rId169" display="http://abs.twimg.com/images/themes/theme15/bg.png"/>
    <hyperlink ref="AU27" r:id="rId170" display="http://abs.twimg.com/images/themes/theme14/bg.gif"/>
    <hyperlink ref="AU28" r:id="rId171" display="http://abs.twimg.com/images/themes/theme9/bg.gif"/>
    <hyperlink ref="AU30" r:id="rId172" display="http://abs.twimg.com/images/themes/theme1/bg.png"/>
    <hyperlink ref="AU31" r:id="rId173" display="http://abs.twimg.com/images/themes/theme2/bg.gif"/>
    <hyperlink ref="AU32" r:id="rId174" display="http://abs.twimg.com/images/themes/theme1/bg.png"/>
    <hyperlink ref="AU33" r:id="rId175" display="http://abs.twimg.com/images/themes/theme1/bg.png"/>
    <hyperlink ref="AU34" r:id="rId176" display="http://abs.twimg.com/images/themes/theme2/bg.gif"/>
    <hyperlink ref="AU35" r:id="rId177" display="http://abs.twimg.com/images/themes/theme1/bg.png"/>
    <hyperlink ref="AU36" r:id="rId178" display="http://abs.twimg.com/images/themes/theme1/bg.png"/>
    <hyperlink ref="AU37" r:id="rId179" display="http://abs.twimg.com/images/themes/theme1/bg.png"/>
    <hyperlink ref="AU38" r:id="rId180" display="http://abs.twimg.com/images/themes/theme1/bg.png"/>
    <hyperlink ref="AU39" r:id="rId181" display="http://abs.twimg.com/images/themes/theme1/bg.png"/>
    <hyperlink ref="AU43" r:id="rId182" display="http://abs.twimg.com/images/themes/theme1/bg.png"/>
    <hyperlink ref="AU44" r:id="rId183" display="http://abs.twimg.com/images/themes/theme16/bg.gif"/>
    <hyperlink ref="AU45" r:id="rId184" display="http://abs.twimg.com/images/themes/theme1/bg.png"/>
    <hyperlink ref="AU46" r:id="rId185" display="http://abs.twimg.com/images/themes/theme1/bg.png"/>
    <hyperlink ref="AU47" r:id="rId186" display="http://abs.twimg.com/images/themes/theme1/bg.png"/>
    <hyperlink ref="AU49" r:id="rId187" display="http://abs.twimg.com/images/themes/theme1/bg.png"/>
    <hyperlink ref="AU50" r:id="rId188" display="http://abs.twimg.com/images/themes/theme1/bg.png"/>
    <hyperlink ref="AU51" r:id="rId189" display="http://abs.twimg.com/images/themes/theme8/bg.gif"/>
    <hyperlink ref="AU53" r:id="rId190" display="http://abs.twimg.com/images/themes/theme1/bg.png"/>
    <hyperlink ref="AU54" r:id="rId191" display="http://abs.twimg.com/images/themes/theme1/bg.png"/>
    <hyperlink ref="AU55" r:id="rId192" display="http://abs.twimg.com/images/themes/theme1/bg.png"/>
    <hyperlink ref="AU56" r:id="rId193" display="http://abs.twimg.com/images/themes/theme11/bg.gif"/>
    <hyperlink ref="AU59" r:id="rId194" display="http://abs.twimg.com/images/themes/theme7/bg.gif"/>
    <hyperlink ref="AU60" r:id="rId195" display="http://abs.twimg.com/images/themes/theme1/bg.png"/>
    <hyperlink ref="AU61" r:id="rId196" display="http://abs.twimg.com/images/themes/theme1/bg.png"/>
    <hyperlink ref="AU62" r:id="rId197" display="http://abs.twimg.com/images/themes/theme1/bg.png"/>
    <hyperlink ref="AU63" r:id="rId198" display="http://abs.twimg.com/images/themes/theme15/bg.png"/>
    <hyperlink ref="AU64" r:id="rId199" display="http://abs.twimg.com/images/themes/theme3/bg.gif"/>
    <hyperlink ref="AU66" r:id="rId200" display="http://abs.twimg.com/images/themes/theme1/bg.png"/>
    <hyperlink ref="AU68" r:id="rId201" display="http://abs.twimg.com/images/themes/theme1/bg.png"/>
    <hyperlink ref="AU69" r:id="rId202" display="http://abs.twimg.com/images/themes/theme1/bg.png"/>
    <hyperlink ref="AU70" r:id="rId203" display="http://abs.twimg.com/images/themes/theme2/bg.gif"/>
    <hyperlink ref="AU71" r:id="rId204" display="http://abs.twimg.com/images/themes/theme1/bg.png"/>
    <hyperlink ref="AU72" r:id="rId205" display="http://abs.twimg.com/images/themes/theme1/bg.png"/>
    <hyperlink ref="AU73" r:id="rId206" display="http://abs.twimg.com/images/themes/theme1/bg.png"/>
    <hyperlink ref="AU75" r:id="rId207" display="http://abs.twimg.com/images/themes/theme1/bg.png"/>
    <hyperlink ref="AU77" r:id="rId208" display="http://abs.twimg.com/images/themes/theme1/bg.png"/>
    <hyperlink ref="AU78" r:id="rId209" display="http://abs.twimg.com/images/themes/theme1/bg.png"/>
    <hyperlink ref="AU80" r:id="rId210" display="http://abs.twimg.com/images/themes/theme3/bg.gif"/>
    <hyperlink ref="AU82" r:id="rId211" display="http://abs.twimg.com/images/themes/theme18/bg.gif"/>
    <hyperlink ref="AU83" r:id="rId212" display="http://abs.twimg.com/images/themes/theme1/bg.png"/>
    <hyperlink ref="AU84" r:id="rId213" display="http://abs.twimg.com/images/themes/theme1/bg.png"/>
    <hyperlink ref="AU85" r:id="rId214" display="http://abs.twimg.com/images/themes/theme1/bg.png"/>
    <hyperlink ref="AU86" r:id="rId215" display="http://abs.twimg.com/images/themes/theme1/bg.png"/>
    <hyperlink ref="AU88" r:id="rId216" display="http://abs.twimg.com/images/themes/theme1/bg.png"/>
    <hyperlink ref="AU89" r:id="rId217" display="http://abs.twimg.com/images/themes/theme1/bg.png"/>
    <hyperlink ref="AU90" r:id="rId218" display="http://abs.twimg.com/images/themes/theme1/bg.png"/>
    <hyperlink ref="AU91" r:id="rId219" display="http://abs.twimg.com/images/themes/theme1/bg.png"/>
    <hyperlink ref="AU92" r:id="rId220" display="http://abs.twimg.com/images/themes/theme15/bg.png"/>
    <hyperlink ref="AU93" r:id="rId221" display="http://abs.twimg.com/images/themes/theme1/bg.png"/>
    <hyperlink ref="AU94" r:id="rId222" display="http://abs.twimg.com/images/themes/theme13/bg.gif"/>
    <hyperlink ref="AU95" r:id="rId223" display="http://abs.twimg.com/images/themes/theme1/bg.png"/>
    <hyperlink ref="AU96" r:id="rId224" display="http://abs.twimg.com/images/themes/theme1/bg.png"/>
    <hyperlink ref="AU97" r:id="rId225" display="http://abs.twimg.com/images/themes/theme14/bg.gif"/>
    <hyperlink ref="AU98" r:id="rId226" display="http://abs.twimg.com/images/themes/theme1/bg.png"/>
    <hyperlink ref="AU100" r:id="rId227" display="http://abs.twimg.com/images/themes/theme14/bg.gif"/>
    <hyperlink ref="AU101" r:id="rId228" display="http://abs.twimg.com/images/themes/theme1/bg.png"/>
    <hyperlink ref="AU103" r:id="rId229" display="http://abs.twimg.com/images/themes/theme1/bg.png"/>
    <hyperlink ref="AU104" r:id="rId230" display="http://abs.twimg.com/images/themes/theme1/bg.png"/>
    <hyperlink ref="F3" r:id="rId231" display="http://pbs.twimg.com/profile_images/682457949202198528/jeebXkSM_normal.png"/>
    <hyperlink ref="F4" r:id="rId232" display="http://pbs.twimg.com/profile_images/2827390014/7dacbba365c1292f5fd15a8cd78d3a1e_normal.png"/>
    <hyperlink ref="F5" r:id="rId233" display="http://pbs.twimg.com/profile_images/874276197357596672/kUuht00m_normal.jpg"/>
    <hyperlink ref="F6" r:id="rId234" display="http://pbs.twimg.com/profile_images/1107699126714560512/yS9PYkZ9_normal.png"/>
    <hyperlink ref="F7" r:id="rId235" display="http://pbs.twimg.com/profile_images/877945160922955778/SyCtAv8R_normal.jpg"/>
    <hyperlink ref="F8" r:id="rId236" display="http://pbs.twimg.com/profile_images/662400467276812288/JJkBT_8s_normal.jpg"/>
    <hyperlink ref="F9" r:id="rId237" display="http://a0.twimg.com/profile_images/378800000129127674/750290a748ee786c54ad460ead1f1351_normal.jpeg"/>
    <hyperlink ref="F10" r:id="rId238" display="http://pbs.twimg.com/profile_images/981148524871081984/IWcfPkQ5_normal.jpg"/>
    <hyperlink ref="F11" r:id="rId239" display="http://pbs.twimg.com/profile_images/973566406733254657/B_dAPT7w_normal.jpg"/>
    <hyperlink ref="F12" r:id="rId240" display="http://pbs.twimg.com/profile_images/915582967057088519/zQapXaDW_normal.jpg"/>
    <hyperlink ref="F13" r:id="rId241" display="http://pbs.twimg.com/profile_images/574863427211952128/IVrGbA3X_normal.png"/>
    <hyperlink ref="F14" r:id="rId242" display="http://pbs.twimg.com/profile_images/1128232574239768576/jd11YkC9_normal.png"/>
    <hyperlink ref="F15" r:id="rId243" display="http://pbs.twimg.com/profile_images/1104069125377327104/J8SeNIQ2_normal.png"/>
    <hyperlink ref="F16" r:id="rId244" display="http://pbs.twimg.com/profile_images/692611687581495296/Fbcv3g8r_normal.jpg"/>
    <hyperlink ref="F17" r:id="rId245" display="http://abs.twimg.com/sticky/default_profile_images/default_profile_normal.png"/>
    <hyperlink ref="F18" r:id="rId246" display="http://pbs.twimg.com/profile_images/1129890155106656259/DKXxB6Sk_normal.png"/>
    <hyperlink ref="F19" r:id="rId247" display="http://pbs.twimg.com/profile_images/658655278284611588/KZloXaXj_normal.jpg"/>
    <hyperlink ref="F20" r:id="rId248" display="http://pbs.twimg.com/profile_images/1054759639026491392/Dij4Ldgz_normal.jpg"/>
    <hyperlink ref="F21" r:id="rId249" display="http://pbs.twimg.com/profile_images/1084899694877253633/t5ndh0Ga_normal.jpg"/>
    <hyperlink ref="F22" r:id="rId250" display="http://pbs.twimg.com/profile_images/1133089178198138880/tek_Z7MZ_normal.png"/>
    <hyperlink ref="F23" r:id="rId251" display="http://pbs.twimg.com/profile_images/858762561004634112/QKrnif1X_normal.jpg"/>
    <hyperlink ref="F24" r:id="rId252" display="http://pbs.twimg.com/profile_images/378800000480784583/735927632e46db966519d6342e6d0f04_normal.png"/>
    <hyperlink ref="F25" r:id="rId253" display="http://abs.twimg.com/sticky/default_profile_images/default_profile_normal.png"/>
    <hyperlink ref="F26" r:id="rId254" display="http://pbs.twimg.com/profile_images/460802822888378368/k_akkniG_normal.jpeg"/>
    <hyperlink ref="F27" r:id="rId255" display="http://pbs.twimg.com/profile_images/1739944167/logo2png_normal.png"/>
    <hyperlink ref="F28" r:id="rId256" display="http://pbs.twimg.com/profile_images/1103160170069327873/b0TmHGMZ_normal.jpg"/>
    <hyperlink ref="F29" r:id="rId257" display="http://pbs.twimg.com/profile_images/1111002360829145090/Z1fPXhB7_normal.png"/>
    <hyperlink ref="F30" r:id="rId258" display="http://pbs.twimg.com/profile_images/916300452517548032/-sa6mqtD_normal.jpg"/>
    <hyperlink ref="F31" r:id="rId259" display="http://pbs.twimg.com/profile_images/1078312590936363008/qobdJTw2_normal.jpg"/>
    <hyperlink ref="F32" r:id="rId260" display="http://pbs.twimg.com/profile_images/659458928791556097/9dBpOa28_normal.jpg"/>
    <hyperlink ref="F33" r:id="rId261" display="http://pbs.twimg.com/profile_images/810932589238358018/l1nnm2En_normal.jpg"/>
    <hyperlink ref="F34" r:id="rId262" display="http://pbs.twimg.com/profile_images/737734626576207873/vwa-r8gW_normal.jpg"/>
    <hyperlink ref="F35" r:id="rId263" display="http://pbs.twimg.com/profile_images/740127246883655680/-rqMxIoo_normal.jpg"/>
    <hyperlink ref="F36" r:id="rId264" display="http://pbs.twimg.com/profile_images/1134568477140893696/_ENisHzy_normal.jpg"/>
    <hyperlink ref="F37" r:id="rId265" display="http://pbs.twimg.com/profile_images/1061032778706251777/QWfS3_Y6_normal.jpg"/>
    <hyperlink ref="F38" r:id="rId266" display="http://pbs.twimg.com/profile_images/521951002455330817/KniHcFjt_normal.jpeg"/>
    <hyperlink ref="F39" r:id="rId267" display="http://pbs.twimg.com/profile_images/2201817545/Aline_Reiniche_photo_normal.JPG"/>
    <hyperlink ref="F40" r:id="rId268" display="http://pbs.twimg.com/profile_images/1012633206158516224/KEYNNmK4_normal.jpg"/>
    <hyperlink ref="F41" r:id="rId269" display="http://pbs.twimg.com/profile_images/1000871166213545984/giI92XpU_normal.jpg"/>
    <hyperlink ref="F42" r:id="rId270" display="http://pbs.twimg.com/profile_images/883787806727782400/cmjxSR9T_normal.jpg"/>
    <hyperlink ref="F43" r:id="rId271" display="http://pbs.twimg.com/profile_images/1115549118238216192/W7Jg0WP__normal.png"/>
    <hyperlink ref="F44" r:id="rId272" display="http://pbs.twimg.com/profile_images/1003227889763004416/ya_cjzAV_normal.jpg"/>
    <hyperlink ref="F45" r:id="rId273" display="http://pbs.twimg.com/profile_images/3342122715/0bf8771230005e9002b05b7647ccab49_normal.jpeg"/>
    <hyperlink ref="F46" r:id="rId274" display="http://pbs.twimg.com/profile_images/969333094464540673/TRuri46p_normal.jpg"/>
    <hyperlink ref="F47" r:id="rId275" display="http://pbs.twimg.com/profile_images/538393597859856385/0qlisk_o_normal.jpeg"/>
    <hyperlink ref="F48" r:id="rId276" display="http://pbs.twimg.com/profile_images/990925995703185408/mBQ9-_np_normal.jpg"/>
    <hyperlink ref="F49" r:id="rId277" display="http://pbs.twimg.com/profile_images/837056734740938753/g1yVdAOj_normal.jpg"/>
    <hyperlink ref="F50" r:id="rId278" display="http://pbs.twimg.com/profile_images/994990855982329856/7gMOomil_normal.jpg"/>
    <hyperlink ref="F51" r:id="rId279" display="http://pbs.twimg.com/profile_images/987187056714698752/TZfstHFo_normal.jpg"/>
    <hyperlink ref="F52" r:id="rId280" display="http://pbs.twimg.com/profile_images/1136975776212049920/ur7oXKM9_normal.jpg"/>
    <hyperlink ref="F53" r:id="rId281" display="http://pbs.twimg.com/profile_images/2670557334/68dc0cafa15441eaa151f531216af36e_normal.jpeg"/>
    <hyperlink ref="F54" r:id="rId282" display="http://pbs.twimg.com/profile_images/1114639929777242114/2X4ft-dC_normal.jpg"/>
    <hyperlink ref="F55" r:id="rId283" display="http://pbs.twimg.com/profile_images/3640096338/0b2ddc617722ef569a12e03300f3cf86_normal.png"/>
    <hyperlink ref="F56" r:id="rId284" display="http://pbs.twimg.com/profile_images/863498495604424709/e9yw-msL_normal.jpg"/>
    <hyperlink ref="F57" r:id="rId285" display="http://pbs.twimg.com/profile_images/886283178071207936/yXGShtXO_normal.jpg"/>
    <hyperlink ref="F58" r:id="rId286" display="http://pbs.twimg.com/profile_images/866021782737780736/bMdZWls3_normal.jpg"/>
    <hyperlink ref="F59" r:id="rId287" display="http://pbs.twimg.com/profile_images/1125474102683348992/Y0ydyHCv_normal.jpg"/>
    <hyperlink ref="F60" r:id="rId288" display="http://pbs.twimg.com/profile_images/1068999840917540869/6KSF_-f6_normal.jpg"/>
    <hyperlink ref="F61" r:id="rId289" display="http://pbs.twimg.com/profile_images/359415803/youtube-moskowitz_normal.gif"/>
    <hyperlink ref="F62" r:id="rId290" display="http://pbs.twimg.com/profile_images/900568192640323584/98C5pgAe_normal.jpg"/>
    <hyperlink ref="F63" r:id="rId291" display="http://pbs.twimg.com/profile_images/666302256854269952/D8yfNrEN_normal.png"/>
    <hyperlink ref="F64" r:id="rId292" display="http://pbs.twimg.com/profile_images/1072225942955683840/8BsrCMaP_normal.jpg"/>
    <hyperlink ref="F65" r:id="rId293" display="http://pbs.twimg.com/profile_images/1078718319459532801/V0FvvqRx_normal.jpg"/>
    <hyperlink ref="F66" r:id="rId294" display="http://pbs.twimg.com/profile_images/1001520799403167749/HMm1ll1B_normal.jpg"/>
    <hyperlink ref="F67" r:id="rId295" display="http://pbs.twimg.com/profile_images/1135918709510266880/DPFCs_nj_normal.jpg"/>
    <hyperlink ref="F68" r:id="rId296" display="http://pbs.twimg.com/profile_images/1061907978633297921/aPuDuMXq_normal.jpg"/>
    <hyperlink ref="F69" r:id="rId297" display="http://pbs.twimg.com/profile_images/992019361316720641/3-FsbwNY_normal.jpg"/>
    <hyperlink ref="F70" r:id="rId298" display="http://pbs.twimg.com/profile_images/1073676720002215938/U6jvICj4_normal.jpg"/>
    <hyperlink ref="F71" r:id="rId299" display="http://pbs.twimg.com/profile_images/658721974013829121/v3QWp35O_normal.jpg"/>
    <hyperlink ref="F72" r:id="rId300" display="http://pbs.twimg.com/profile_images/720526895285145601/QnCGsRbz_normal.jpg"/>
    <hyperlink ref="F73" r:id="rId301" display="http://pbs.twimg.com/profile_images/950970880/pink_flowers_-_pionies_normal.jpg"/>
    <hyperlink ref="F74" r:id="rId302" display="http://pbs.twimg.com/profile_images/795655463647920128/82hQv4Bk_normal.jpg"/>
    <hyperlink ref="F75" r:id="rId303" display="http://pbs.twimg.com/profile_images/378800000515897638/fcd053d0d3680883707a291232ed1eeb_normal.jpeg"/>
    <hyperlink ref="F76" r:id="rId304" display="http://pbs.twimg.com/profile_images/1116316932377067520/Moa5kAm-_normal.jpg"/>
    <hyperlink ref="F77" r:id="rId305" display="http://pbs.twimg.com/profile_images/805132397880680448/qffcb4F2_normal.jpg"/>
    <hyperlink ref="F78" r:id="rId306" display="http://pbs.twimg.com/profile_images/936252115202211841/w8b6hTCS_normal.jpg"/>
    <hyperlink ref="F79" r:id="rId307" display="http://pbs.twimg.com/profile_images/689082417777405953/BEEX-0Pt_normal.jpg"/>
    <hyperlink ref="F80" r:id="rId308" display="http://pbs.twimg.com/profile_images/1083640358871932928/LtLmHSCT_normal.jpg"/>
    <hyperlink ref="F81" r:id="rId309" display="http://pbs.twimg.com/profile_images/781809642171146240/q5_Ox2nx_normal.jpg"/>
    <hyperlink ref="F82" r:id="rId310" display="http://pbs.twimg.com/profile_images/1106604735082254337/8KA-mbkP_normal.png"/>
    <hyperlink ref="F83" r:id="rId311" display="http://pbs.twimg.com/profile_images/567350542326718464/FXOsgyA7_normal.jpeg"/>
    <hyperlink ref="F84" r:id="rId312" display="http://pbs.twimg.com/profile_images/888490452076437504/LjyWI52h_normal.jpg"/>
    <hyperlink ref="F85" r:id="rId313" display="http://pbs.twimg.com/profile_images/763890431000088576/Wj5Fyy7x_normal.jpg"/>
    <hyperlink ref="F86" r:id="rId314" display="http://pbs.twimg.com/profile_images/378800000660333340/947d1e7d8749f240207f6e07b8e70295_normal.jpeg"/>
    <hyperlink ref="F87" r:id="rId315" display="http://pbs.twimg.com/profile_images/1045776487910166529/wiuesxUd_normal.jpg"/>
    <hyperlink ref="F88" r:id="rId316" display="http://pbs.twimg.com/profile_images/909482173064994822/8tjNG-Ml_normal.jpg"/>
    <hyperlink ref="F89" r:id="rId317" display="http://pbs.twimg.com/profile_images/975847938231623683/RXLakvfM_normal.jpg"/>
    <hyperlink ref="F90" r:id="rId318" display="http://pbs.twimg.com/profile_images/838189113664679936/gAG-k6ds_normal.jpg"/>
    <hyperlink ref="F91" r:id="rId319" display="http://pbs.twimg.com/profile_images/515222247288479745/o7nqMKZX_normal.jpeg"/>
    <hyperlink ref="F92" r:id="rId320" display="http://pbs.twimg.com/profile_images/512854666624118784/E6RUax3z_normal.jpeg"/>
    <hyperlink ref="F93" r:id="rId321" display="http://pbs.twimg.com/profile_images/509985124591468544/V95Td3ZK_normal.jpeg"/>
    <hyperlink ref="F94" r:id="rId322" display="http://pbs.twimg.com/profile_images/1828739515/Nueva_imagen_normal.JPG"/>
    <hyperlink ref="F95" r:id="rId323" display="http://pbs.twimg.com/profile_images/899654920298668034/QSm3xX66_normal.jpg"/>
    <hyperlink ref="F96" r:id="rId324" display="http://pbs.twimg.com/profile_images/902935645798232065/Jadm3axW_normal.jpg"/>
    <hyperlink ref="F97" r:id="rId325" display="http://pbs.twimg.com/profile_images/1477223829/logo_rod__CST_normal.jpg"/>
    <hyperlink ref="F98" r:id="rId326" display="http://pbs.twimg.com/profile_images/919228101325938689/ms3JOnnw_normal.jpg"/>
    <hyperlink ref="F99" r:id="rId327" display="http://abs.twimg.com/sticky/default_profile_images/default_profile_normal.png"/>
    <hyperlink ref="F100" r:id="rId328" display="http://pbs.twimg.com/profile_images/1132779712885846016/ueOv3KGv_normal.jpg"/>
    <hyperlink ref="F101" r:id="rId329" display="http://pbs.twimg.com/profile_images/706194752283275264/ONxgrTjs_normal.jpg"/>
    <hyperlink ref="F102" r:id="rId330" display="http://pbs.twimg.com/profile_images/1070220146524995584/avYbFOdZ_normal.jpg"/>
    <hyperlink ref="F103" r:id="rId331" display="http://pbs.twimg.com/profile_images/912960381689253888/mxUj0Cgf_normal.jpg"/>
    <hyperlink ref="F104" r:id="rId332" display="http://pbs.twimg.com/profile_images/840245904607129600/ufWh30pd_normal.jpg"/>
    <hyperlink ref="AX3" r:id="rId333" display="https://twitter.com/realityinaction"/>
    <hyperlink ref="AX4" r:id="rId334" display="https://twitter.com/hhs"/>
    <hyperlink ref="AX5" r:id="rId335" display="https://twitter.com/realdonaldtrump"/>
    <hyperlink ref="AX6" r:id="rId336" display="https://twitter.com/chipotletweets"/>
    <hyperlink ref="AX7" r:id="rId337" display="https://twitter.com/kfox14"/>
    <hyperlink ref="AX8" r:id="rId338" display="https://twitter.com/ribolivier"/>
    <hyperlink ref="AX9" r:id="rId339" display="https://twitter.com/229"/>
    <hyperlink ref="AX10" r:id="rId340" display="https://twitter.com/ab_benin"/>
    <hyperlink ref="AX11" r:id="rId341" display="https://twitter.com/bbcafrique"/>
    <hyperlink ref="AX12" r:id="rId342" display="https://twitter.com/rfiafrique"/>
    <hyperlink ref="AX13" r:id="rId343" display="https://twitter.com/wasexo"/>
    <hyperlink ref="AX14" r:id="rId344" display="https://twitter.com/gouvbenin"/>
    <hyperlink ref="AX15" r:id="rId345" display="https://twitter.com/angeliquekidjo"/>
    <hyperlink ref="AX16" r:id="rId346" display="https://twitter.com/astrofiqhclub"/>
    <hyperlink ref="AX17" r:id="rId347" display="https://twitter.com/haydenarenasto1"/>
    <hyperlink ref="AX18" r:id="rId348" display="https://twitter.com/jannethsantos"/>
    <hyperlink ref="AX19" r:id="rId349" display="https://twitter.com/moncongordc"/>
    <hyperlink ref="AX20" r:id="rId350" display="https://twitter.com/shaynestatic"/>
    <hyperlink ref="AX21" r:id="rId351" display="https://twitter.com/stickemup_uk"/>
    <hyperlink ref="AX22" r:id="rId352" display="https://twitter.com/gamingcomhelper"/>
    <hyperlink ref="AX23" r:id="rId353" display="https://twitter.com/renerobichaud"/>
    <hyperlink ref="AX24" r:id="rId354" display="https://twitter.com/ceptbiro"/>
    <hyperlink ref="AX25" r:id="rId355" display="https://twitter.com/danandtami"/>
    <hyperlink ref="AX26" r:id="rId356" display="https://twitter.com/universal_ac"/>
    <hyperlink ref="AX27" r:id="rId357" display="https://twitter.com/codigo_tlaxcala"/>
    <hyperlink ref="AX28" r:id="rId358" display="https://twitter.com/coloncjc"/>
    <hyperlink ref="AX29" r:id="rId359" display="https://twitter.com/mmarketingit"/>
    <hyperlink ref="AX30" r:id="rId360" display="https://twitter.com/lorydoc87"/>
    <hyperlink ref="AX31" r:id="rId361" display="https://twitter.com/peggyanne"/>
    <hyperlink ref="AX32" r:id="rId362" display="https://twitter.com/stefanbielau"/>
    <hyperlink ref="AX33" r:id="rId363" display="https://twitter.com/rl_bln"/>
    <hyperlink ref="AX34" r:id="rId364" display="https://twitter.com/thomasbcn"/>
    <hyperlink ref="AX35" r:id="rId365" display="https://twitter.com/moshiblum"/>
    <hyperlink ref="AX36" r:id="rId366" display="https://twitter.com/tenablesecurity"/>
    <hyperlink ref="AX37" r:id="rId367" display="https://twitter.com/ce2wells"/>
    <hyperlink ref="AX38" r:id="rId368" display="https://twitter.com/anopke254"/>
    <hyperlink ref="AX39" r:id="rId369" display="https://twitter.com/alinereiniche"/>
    <hyperlink ref="AX40" r:id="rId370" display="https://twitter.com/afoutoug"/>
    <hyperlink ref="AX41" r:id="rId371" display="https://twitter.com/fabiodoun"/>
    <hyperlink ref="AX42" r:id="rId372" display="https://twitter.com/banoutobenin"/>
    <hyperlink ref="AX43" r:id="rId373" display="https://twitter.com/kingyherve"/>
    <hyperlink ref="AX44" r:id="rId374" display="https://twitter.com/bachllenas"/>
    <hyperlink ref="AX45" r:id="rId375" display="https://twitter.com/asoadmisalud"/>
    <hyperlink ref="AX46" r:id="rId376" display="https://twitter.com/capsbesq"/>
    <hyperlink ref="AX47" r:id="rId377" display="https://twitter.com/dcararach"/>
    <hyperlink ref="AX48" r:id="rId378" display="https://twitter.com/lbalcell19741"/>
    <hyperlink ref="AX49" r:id="rId379" display="https://twitter.com/thjodbjorn"/>
    <hyperlink ref="AX50" r:id="rId380" display="https://twitter.com/criscolungo"/>
    <hyperlink ref="AX51" r:id="rId381" display="https://twitter.com/mireiasansc"/>
    <hyperlink ref="AX52" r:id="rId382" display="https://twitter.com/arolassilvia"/>
    <hyperlink ref="AX53" r:id="rId383" display="https://twitter.com/wljones99"/>
    <hyperlink ref="AX54" r:id="rId384" display="https://twitter.com/carlosramosmeza"/>
    <hyperlink ref="AX55" r:id="rId385" display="https://twitter.com/doom_collector"/>
    <hyperlink ref="AX56" r:id="rId386" display="https://twitter.com/doublement"/>
    <hyperlink ref="AX57" r:id="rId387" display="https://twitter.com/hufmc"/>
    <hyperlink ref="AX58" r:id="rId388" display="https://twitter.com/finestresmarisa"/>
    <hyperlink ref="AX59" r:id="rId389" display="https://twitter.com/patriciamov"/>
    <hyperlink ref="AX60" r:id="rId390" display="https://twitter.com/sahori_anaheli"/>
    <hyperlink ref="AX61" r:id="rId391" display="https://twitter.com/jeremymoskowitz"/>
    <hyperlink ref="AX62" r:id="rId392" display="https://twitter.com/policypak"/>
    <hyperlink ref="AX63" r:id="rId393" display="https://twitter.com/_j_g"/>
    <hyperlink ref="AX64" r:id="rId394" display="https://twitter.com/pbpcoahuila1"/>
    <hyperlink ref="AX65" r:id="rId395" display="https://twitter.com/genote6"/>
    <hyperlink ref="AX66" r:id="rId396" display="https://twitter.com/cosplayfame"/>
    <hyperlink ref="AX67" r:id="rId397" display="https://twitter.com/e44e_en"/>
    <hyperlink ref="AX68" r:id="rId398" display="https://twitter.com/guardian"/>
    <hyperlink ref="AX69" r:id="rId399" display="https://twitter.com/webpalsgroup"/>
    <hyperlink ref="AX70" r:id="rId400" display="https://twitter.com/brwneyedamzn"/>
    <hyperlink ref="AX71" r:id="rId401" display="https://twitter.com/theasoproject"/>
    <hyperlink ref="AX72" r:id="rId402" display="https://twitter.com/indiedevdog"/>
    <hyperlink ref="AX73" r:id="rId403" display="https://twitter.com/your_sharona"/>
    <hyperlink ref="AX74" r:id="rId404" display="https://twitter.com/wfhgamejobs"/>
    <hyperlink ref="AX75" r:id="rId405" display="https://twitter.com/uandina_cusco"/>
    <hyperlink ref="AX76" r:id="rId406" display="https://twitter.com/gliderplocan"/>
    <hyperlink ref="AX77" r:id="rId407" display="https://twitter.com/plocan"/>
    <hyperlink ref="AX78" r:id="rId408" display="https://twitter.com/interreg_eu"/>
    <hyperlink ref="AX79" r:id="rId409" display="https://twitter.com/interregmac"/>
    <hyperlink ref="AX80" r:id="rId410" display="https://twitter.com/ulpgc"/>
    <hyperlink ref="AX81" r:id="rId411" display="https://twitter.com/_visitfunchal"/>
    <hyperlink ref="AX82" r:id="rId412" display="https://twitter.com/shiramstein"/>
    <hyperlink ref="AX83" r:id="rId413" display="https://twitter.com/hhsgov"/>
    <hyperlink ref="AX84" r:id="rId414" display="https://twitter.com/dhsgov"/>
    <hyperlink ref="AX85" r:id="rId415" display="https://twitter.com/michaelarossa"/>
    <hyperlink ref="AX86" r:id="rId416" display="https://twitter.com/alexruoff"/>
    <hyperlink ref="AX87" r:id="rId417" display="https://twitter.com/ongsanus"/>
    <hyperlink ref="AX88" r:id="rId418" display="https://twitter.com/memegnon"/>
    <hyperlink ref="AX89" r:id="rId419" display="https://twitter.com/agandannadge"/>
    <hyperlink ref="AX90" r:id="rId420" display="https://twitter.com/emawoho"/>
    <hyperlink ref="AX91" r:id="rId421" display="https://twitter.com/kafelagc"/>
    <hyperlink ref="AX92" r:id="rId422" display="https://twitter.com/llawgoch"/>
    <hyperlink ref="AX93" r:id="rId423" display="https://twitter.com/annibynwyrcymru"/>
    <hyperlink ref="AX94" r:id="rId424" display="https://twitter.com/seaus1"/>
    <hyperlink ref="AX95" r:id="rId425" display="https://twitter.com/hbellvitge"/>
    <hyperlink ref="AX96" r:id="rId426" display="https://twitter.com/gestiosanitaria"/>
    <hyperlink ref="AX97" r:id="rId427" display="https://twitter.com/csterrassa"/>
    <hyperlink ref="AX98" r:id="rId428" display="https://twitter.com/nupages"/>
    <hyperlink ref="AX99" r:id="rId429" display="https://twitter.com/montse78912840"/>
    <hyperlink ref="AX100" r:id="rId430" display="https://twitter.com/gerardorico_com"/>
    <hyperlink ref="AX101" r:id="rId431" display="https://twitter.com/davucci"/>
    <hyperlink ref="AX102" r:id="rId432" display="https://twitter.com/wonderfulweaboo"/>
    <hyperlink ref="AX103" r:id="rId433" display="https://twitter.com/uac_russia_eng"/>
    <hyperlink ref="AX104" r:id="rId434" display="https://twitter.com/douglaschongys"/>
  </hyperlinks>
  <printOptions/>
  <pageMargins left="0.7" right="0.7" top="0.75" bottom="0.75" header="0.3" footer="0.3"/>
  <pageSetup horizontalDpi="600" verticalDpi="600" orientation="portrait" r:id="rId438"/>
  <legacyDrawing r:id="rId436"/>
  <tableParts>
    <tablePart r:id="rId4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1576</v>
      </c>
      <c r="Z2" s="13" t="s">
        <v>1591</v>
      </c>
      <c r="AA2" s="13" t="s">
        <v>1655</v>
      </c>
      <c r="AB2" s="13" t="s">
        <v>1748</v>
      </c>
      <c r="AC2" s="13" t="s">
        <v>1857</v>
      </c>
      <c r="AD2" s="13" t="s">
        <v>1897</v>
      </c>
      <c r="AE2" s="13" t="s">
        <v>1898</v>
      </c>
      <c r="AF2" s="13" t="s">
        <v>1920</v>
      </c>
      <c r="AG2" s="117" t="s">
        <v>2257</v>
      </c>
      <c r="AH2" s="117" t="s">
        <v>2258</v>
      </c>
      <c r="AI2" s="117" t="s">
        <v>2259</v>
      </c>
      <c r="AJ2" s="117" t="s">
        <v>2260</v>
      </c>
      <c r="AK2" s="117" t="s">
        <v>2261</v>
      </c>
      <c r="AL2" s="117" t="s">
        <v>2262</v>
      </c>
      <c r="AM2" s="117" t="s">
        <v>2263</v>
      </c>
      <c r="AN2" s="117" t="s">
        <v>2264</v>
      </c>
      <c r="AO2" s="117" t="s">
        <v>2267</v>
      </c>
    </row>
    <row r="3" spans="1:41" ht="15">
      <c r="A3" s="87" t="s">
        <v>1507</v>
      </c>
      <c r="B3" s="65" t="s">
        <v>1529</v>
      </c>
      <c r="C3" s="65" t="s">
        <v>56</v>
      </c>
      <c r="D3" s="103"/>
      <c r="E3" s="102"/>
      <c r="F3" s="104" t="s">
        <v>2314</v>
      </c>
      <c r="G3" s="105"/>
      <c r="H3" s="105"/>
      <c r="I3" s="106">
        <v>3</v>
      </c>
      <c r="J3" s="107"/>
      <c r="K3" s="48">
        <v>21</v>
      </c>
      <c r="L3" s="48">
        <v>18</v>
      </c>
      <c r="M3" s="48">
        <v>10</v>
      </c>
      <c r="N3" s="48">
        <v>28</v>
      </c>
      <c r="O3" s="48">
        <v>28</v>
      </c>
      <c r="P3" s="49" t="s">
        <v>2268</v>
      </c>
      <c r="Q3" s="49" t="s">
        <v>2268</v>
      </c>
      <c r="R3" s="48">
        <v>21</v>
      </c>
      <c r="S3" s="48">
        <v>21</v>
      </c>
      <c r="T3" s="48">
        <v>1</v>
      </c>
      <c r="U3" s="48">
        <v>4</v>
      </c>
      <c r="V3" s="48">
        <v>0</v>
      </c>
      <c r="W3" s="49">
        <v>0</v>
      </c>
      <c r="X3" s="49">
        <v>0</v>
      </c>
      <c r="Y3" s="78" t="s">
        <v>1577</v>
      </c>
      <c r="Z3" s="78" t="s">
        <v>1592</v>
      </c>
      <c r="AA3" s="78" t="s">
        <v>1656</v>
      </c>
      <c r="AB3" s="84" t="s">
        <v>1749</v>
      </c>
      <c r="AC3" s="84" t="s">
        <v>1858</v>
      </c>
      <c r="AD3" s="84"/>
      <c r="AE3" s="84"/>
      <c r="AF3" s="84" t="s">
        <v>1921</v>
      </c>
      <c r="AG3" s="120">
        <v>10</v>
      </c>
      <c r="AH3" s="123">
        <v>1.6233766233766234</v>
      </c>
      <c r="AI3" s="120">
        <v>12</v>
      </c>
      <c r="AJ3" s="123">
        <v>1.948051948051948</v>
      </c>
      <c r="AK3" s="120">
        <v>0</v>
      </c>
      <c r="AL3" s="123">
        <v>0</v>
      </c>
      <c r="AM3" s="120">
        <v>594</v>
      </c>
      <c r="AN3" s="123">
        <v>96.42857142857143</v>
      </c>
      <c r="AO3" s="120">
        <v>616</v>
      </c>
    </row>
    <row r="4" spans="1:41" ht="15">
      <c r="A4" s="87" t="s">
        <v>1508</v>
      </c>
      <c r="B4" s="65" t="s">
        <v>1530</v>
      </c>
      <c r="C4" s="65" t="s">
        <v>56</v>
      </c>
      <c r="D4" s="109"/>
      <c r="E4" s="108"/>
      <c r="F4" s="110" t="s">
        <v>2315</v>
      </c>
      <c r="G4" s="111"/>
      <c r="H4" s="111"/>
      <c r="I4" s="112">
        <v>4</v>
      </c>
      <c r="J4" s="113"/>
      <c r="K4" s="48">
        <v>11</v>
      </c>
      <c r="L4" s="48">
        <v>17</v>
      </c>
      <c r="M4" s="48">
        <v>2</v>
      </c>
      <c r="N4" s="48">
        <v>19</v>
      </c>
      <c r="O4" s="48">
        <v>0</v>
      </c>
      <c r="P4" s="49">
        <v>0</v>
      </c>
      <c r="Q4" s="49">
        <v>0</v>
      </c>
      <c r="R4" s="48">
        <v>1</v>
      </c>
      <c r="S4" s="48">
        <v>0</v>
      </c>
      <c r="T4" s="48">
        <v>11</v>
      </c>
      <c r="U4" s="48">
        <v>19</v>
      </c>
      <c r="V4" s="48">
        <v>2</v>
      </c>
      <c r="W4" s="49">
        <v>1.520661</v>
      </c>
      <c r="X4" s="49">
        <v>0.16363636363636364</v>
      </c>
      <c r="Y4" s="78"/>
      <c r="Z4" s="78"/>
      <c r="AA4" s="78" t="s">
        <v>1657</v>
      </c>
      <c r="AB4" s="84" t="s">
        <v>1750</v>
      </c>
      <c r="AC4" s="84" t="s">
        <v>1859</v>
      </c>
      <c r="AD4" s="84"/>
      <c r="AE4" s="84" t="s">
        <v>1899</v>
      </c>
      <c r="AF4" s="84" t="s">
        <v>1922</v>
      </c>
      <c r="AG4" s="120">
        <v>0</v>
      </c>
      <c r="AH4" s="123">
        <v>0</v>
      </c>
      <c r="AI4" s="120">
        <v>7</v>
      </c>
      <c r="AJ4" s="123">
        <v>3.0172413793103448</v>
      </c>
      <c r="AK4" s="120">
        <v>0</v>
      </c>
      <c r="AL4" s="123">
        <v>0</v>
      </c>
      <c r="AM4" s="120">
        <v>225</v>
      </c>
      <c r="AN4" s="123">
        <v>96.98275862068965</v>
      </c>
      <c r="AO4" s="120">
        <v>232</v>
      </c>
    </row>
    <row r="5" spans="1:41" ht="15">
      <c r="A5" s="87" t="s">
        <v>1509</v>
      </c>
      <c r="B5" s="65" t="s">
        <v>1531</v>
      </c>
      <c r="C5" s="65" t="s">
        <v>56</v>
      </c>
      <c r="D5" s="109"/>
      <c r="E5" s="108"/>
      <c r="F5" s="110" t="s">
        <v>2316</v>
      </c>
      <c r="G5" s="111"/>
      <c r="H5" s="111"/>
      <c r="I5" s="112">
        <v>5</v>
      </c>
      <c r="J5" s="113"/>
      <c r="K5" s="48">
        <v>8</v>
      </c>
      <c r="L5" s="48">
        <v>7</v>
      </c>
      <c r="M5" s="48">
        <v>0</v>
      </c>
      <c r="N5" s="48">
        <v>7</v>
      </c>
      <c r="O5" s="48">
        <v>0</v>
      </c>
      <c r="P5" s="49">
        <v>0</v>
      </c>
      <c r="Q5" s="49">
        <v>0</v>
      </c>
      <c r="R5" s="48">
        <v>1</v>
      </c>
      <c r="S5" s="48">
        <v>0</v>
      </c>
      <c r="T5" s="48">
        <v>8</v>
      </c>
      <c r="U5" s="48">
        <v>7</v>
      </c>
      <c r="V5" s="48">
        <v>2</v>
      </c>
      <c r="W5" s="49">
        <v>1.53125</v>
      </c>
      <c r="X5" s="49">
        <v>0.125</v>
      </c>
      <c r="Y5" s="78" t="s">
        <v>385</v>
      </c>
      <c r="Z5" s="78" t="s">
        <v>410</v>
      </c>
      <c r="AA5" s="78" t="s">
        <v>427</v>
      </c>
      <c r="AB5" s="84" t="s">
        <v>1751</v>
      </c>
      <c r="AC5" s="84" t="s">
        <v>727</v>
      </c>
      <c r="AD5" s="84"/>
      <c r="AE5" s="84" t="s">
        <v>1900</v>
      </c>
      <c r="AF5" s="84" t="s">
        <v>1923</v>
      </c>
      <c r="AG5" s="120">
        <v>0</v>
      </c>
      <c r="AH5" s="123">
        <v>0</v>
      </c>
      <c r="AI5" s="120">
        <v>0</v>
      </c>
      <c r="AJ5" s="123">
        <v>0</v>
      </c>
      <c r="AK5" s="120">
        <v>0</v>
      </c>
      <c r="AL5" s="123">
        <v>0</v>
      </c>
      <c r="AM5" s="120">
        <v>31</v>
      </c>
      <c r="AN5" s="123">
        <v>100</v>
      </c>
      <c r="AO5" s="120">
        <v>31</v>
      </c>
    </row>
    <row r="6" spans="1:41" ht="15">
      <c r="A6" s="87" t="s">
        <v>1510</v>
      </c>
      <c r="B6" s="65" t="s">
        <v>1532</v>
      </c>
      <c r="C6" s="65" t="s">
        <v>56</v>
      </c>
      <c r="D6" s="109"/>
      <c r="E6" s="108"/>
      <c r="F6" s="110" t="s">
        <v>2317</v>
      </c>
      <c r="G6" s="111"/>
      <c r="H6" s="111"/>
      <c r="I6" s="112">
        <v>6</v>
      </c>
      <c r="J6" s="113"/>
      <c r="K6" s="48">
        <v>6</v>
      </c>
      <c r="L6" s="48">
        <v>6</v>
      </c>
      <c r="M6" s="48">
        <v>0</v>
      </c>
      <c r="N6" s="48">
        <v>6</v>
      </c>
      <c r="O6" s="48">
        <v>0</v>
      </c>
      <c r="P6" s="49">
        <v>0.2</v>
      </c>
      <c r="Q6" s="49">
        <v>0.3333333333333333</v>
      </c>
      <c r="R6" s="48">
        <v>1</v>
      </c>
      <c r="S6" s="48">
        <v>0</v>
      </c>
      <c r="T6" s="48">
        <v>6</v>
      </c>
      <c r="U6" s="48">
        <v>6</v>
      </c>
      <c r="V6" s="48">
        <v>2</v>
      </c>
      <c r="W6" s="49">
        <v>1.388889</v>
      </c>
      <c r="X6" s="49">
        <v>0.2</v>
      </c>
      <c r="Y6" s="78"/>
      <c r="Z6" s="78"/>
      <c r="AA6" s="78" t="s">
        <v>472</v>
      </c>
      <c r="AB6" s="84" t="s">
        <v>1752</v>
      </c>
      <c r="AC6" s="84" t="s">
        <v>1860</v>
      </c>
      <c r="AD6" s="84"/>
      <c r="AE6" s="84" t="s">
        <v>1901</v>
      </c>
      <c r="AF6" s="84" t="s">
        <v>1924</v>
      </c>
      <c r="AG6" s="120">
        <v>0</v>
      </c>
      <c r="AH6" s="123">
        <v>0</v>
      </c>
      <c r="AI6" s="120">
        <v>0</v>
      </c>
      <c r="AJ6" s="123">
        <v>0</v>
      </c>
      <c r="AK6" s="120">
        <v>0</v>
      </c>
      <c r="AL6" s="123">
        <v>0</v>
      </c>
      <c r="AM6" s="120">
        <v>115</v>
      </c>
      <c r="AN6" s="123">
        <v>100</v>
      </c>
      <c r="AO6" s="120">
        <v>115</v>
      </c>
    </row>
    <row r="7" spans="1:41" ht="15">
      <c r="A7" s="87" t="s">
        <v>1511</v>
      </c>
      <c r="B7" s="65" t="s">
        <v>1533</v>
      </c>
      <c r="C7" s="65" t="s">
        <v>56</v>
      </c>
      <c r="D7" s="109"/>
      <c r="E7" s="108"/>
      <c r="F7" s="110" t="s">
        <v>1511</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1658</v>
      </c>
      <c r="AB7" s="84" t="s">
        <v>727</v>
      </c>
      <c r="AC7" s="84" t="s">
        <v>727</v>
      </c>
      <c r="AD7" s="84"/>
      <c r="AE7" s="84" t="s">
        <v>1902</v>
      </c>
      <c r="AF7" s="84" t="s">
        <v>1925</v>
      </c>
      <c r="AG7" s="120">
        <v>0</v>
      </c>
      <c r="AH7" s="123">
        <v>0</v>
      </c>
      <c r="AI7" s="120">
        <v>0</v>
      </c>
      <c r="AJ7" s="123">
        <v>0</v>
      </c>
      <c r="AK7" s="120">
        <v>0</v>
      </c>
      <c r="AL7" s="123">
        <v>0</v>
      </c>
      <c r="AM7" s="120">
        <v>21</v>
      </c>
      <c r="AN7" s="123">
        <v>100</v>
      </c>
      <c r="AO7" s="120">
        <v>21</v>
      </c>
    </row>
    <row r="8" spans="1:41" ht="15">
      <c r="A8" s="87" t="s">
        <v>1512</v>
      </c>
      <c r="B8" s="65" t="s">
        <v>1534</v>
      </c>
      <c r="C8" s="65" t="s">
        <v>56</v>
      </c>
      <c r="D8" s="109"/>
      <c r="E8" s="108"/>
      <c r="F8" s="110" t="s">
        <v>2318</v>
      </c>
      <c r="G8" s="111"/>
      <c r="H8" s="111"/>
      <c r="I8" s="112">
        <v>8</v>
      </c>
      <c r="J8" s="113"/>
      <c r="K8" s="48">
        <v>6</v>
      </c>
      <c r="L8" s="48">
        <v>6</v>
      </c>
      <c r="M8" s="48">
        <v>0</v>
      </c>
      <c r="N8" s="48">
        <v>6</v>
      </c>
      <c r="O8" s="48">
        <v>1</v>
      </c>
      <c r="P8" s="49">
        <v>0</v>
      </c>
      <c r="Q8" s="49">
        <v>0</v>
      </c>
      <c r="R8" s="48">
        <v>1</v>
      </c>
      <c r="S8" s="48">
        <v>0</v>
      </c>
      <c r="T8" s="48">
        <v>6</v>
      </c>
      <c r="U8" s="48">
        <v>6</v>
      </c>
      <c r="V8" s="48">
        <v>2</v>
      </c>
      <c r="W8" s="49">
        <v>1.388889</v>
      </c>
      <c r="X8" s="49">
        <v>0.16666666666666666</v>
      </c>
      <c r="Y8" s="78"/>
      <c r="Z8" s="78"/>
      <c r="AA8" s="78" t="s">
        <v>439</v>
      </c>
      <c r="AB8" s="84" t="s">
        <v>1753</v>
      </c>
      <c r="AC8" s="84" t="s">
        <v>1861</v>
      </c>
      <c r="AD8" s="84"/>
      <c r="AE8" s="84" t="s">
        <v>232</v>
      </c>
      <c r="AF8" s="84" t="s">
        <v>1926</v>
      </c>
      <c r="AG8" s="120">
        <v>0</v>
      </c>
      <c r="AH8" s="123">
        <v>0</v>
      </c>
      <c r="AI8" s="120">
        <v>0</v>
      </c>
      <c r="AJ8" s="123">
        <v>0</v>
      </c>
      <c r="AK8" s="120">
        <v>0</v>
      </c>
      <c r="AL8" s="123">
        <v>0</v>
      </c>
      <c r="AM8" s="120">
        <v>145</v>
      </c>
      <c r="AN8" s="123">
        <v>100</v>
      </c>
      <c r="AO8" s="120">
        <v>145</v>
      </c>
    </row>
    <row r="9" spans="1:41" ht="15">
      <c r="A9" s="87" t="s">
        <v>1513</v>
      </c>
      <c r="B9" s="65" t="s">
        <v>1535</v>
      </c>
      <c r="C9" s="65" t="s">
        <v>56</v>
      </c>
      <c r="D9" s="109"/>
      <c r="E9" s="108"/>
      <c r="F9" s="110" t="s">
        <v>2319</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t="s">
        <v>404</v>
      </c>
      <c r="Z9" s="78" t="s">
        <v>423</v>
      </c>
      <c r="AA9" s="78" t="s">
        <v>468</v>
      </c>
      <c r="AB9" s="84" t="s">
        <v>1754</v>
      </c>
      <c r="AC9" s="84" t="s">
        <v>1862</v>
      </c>
      <c r="AD9" s="84"/>
      <c r="AE9" s="84" t="s">
        <v>1903</v>
      </c>
      <c r="AF9" s="84" t="s">
        <v>1927</v>
      </c>
      <c r="AG9" s="120">
        <v>0</v>
      </c>
      <c r="AH9" s="123">
        <v>0</v>
      </c>
      <c r="AI9" s="120">
        <v>0</v>
      </c>
      <c r="AJ9" s="123">
        <v>0</v>
      </c>
      <c r="AK9" s="120">
        <v>0</v>
      </c>
      <c r="AL9" s="123">
        <v>0</v>
      </c>
      <c r="AM9" s="120">
        <v>64</v>
      </c>
      <c r="AN9" s="123">
        <v>100</v>
      </c>
      <c r="AO9" s="120">
        <v>64</v>
      </c>
    </row>
    <row r="10" spans="1:41" ht="14.25" customHeight="1">
      <c r="A10" s="87" t="s">
        <v>1514</v>
      </c>
      <c r="B10" s="65" t="s">
        <v>1536</v>
      </c>
      <c r="C10" s="65" t="s">
        <v>56</v>
      </c>
      <c r="D10" s="109"/>
      <c r="E10" s="108"/>
      <c r="F10" s="110" t="s">
        <v>2320</v>
      </c>
      <c r="G10" s="111"/>
      <c r="H10" s="111"/>
      <c r="I10" s="112">
        <v>10</v>
      </c>
      <c r="J10" s="113"/>
      <c r="K10" s="48">
        <v>5</v>
      </c>
      <c r="L10" s="48">
        <v>1</v>
      </c>
      <c r="M10" s="48">
        <v>6</v>
      </c>
      <c r="N10" s="48">
        <v>7</v>
      </c>
      <c r="O10" s="48">
        <v>0</v>
      </c>
      <c r="P10" s="49">
        <v>0</v>
      </c>
      <c r="Q10" s="49">
        <v>0</v>
      </c>
      <c r="R10" s="48">
        <v>1</v>
      </c>
      <c r="S10" s="48">
        <v>0</v>
      </c>
      <c r="T10" s="48">
        <v>5</v>
      </c>
      <c r="U10" s="48">
        <v>7</v>
      </c>
      <c r="V10" s="48">
        <v>2</v>
      </c>
      <c r="W10" s="49">
        <v>1.28</v>
      </c>
      <c r="X10" s="49">
        <v>0.2</v>
      </c>
      <c r="Y10" s="78"/>
      <c r="Z10" s="78"/>
      <c r="AA10" s="78" t="s">
        <v>426</v>
      </c>
      <c r="AB10" s="84" t="s">
        <v>1755</v>
      </c>
      <c r="AC10" s="84" t="s">
        <v>1863</v>
      </c>
      <c r="AD10" s="84" t="s">
        <v>287</v>
      </c>
      <c r="AE10" s="84" t="s">
        <v>1904</v>
      </c>
      <c r="AF10" s="84" t="s">
        <v>1928</v>
      </c>
      <c r="AG10" s="120">
        <v>0</v>
      </c>
      <c r="AH10" s="123">
        <v>0</v>
      </c>
      <c r="AI10" s="120">
        <v>0</v>
      </c>
      <c r="AJ10" s="123">
        <v>0</v>
      </c>
      <c r="AK10" s="120">
        <v>0</v>
      </c>
      <c r="AL10" s="123">
        <v>0</v>
      </c>
      <c r="AM10" s="120">
        <v>57</v>
      </c>
      <c r="AN10" s="123">
        <v>100</v>
      </c>
      <c r="AO10" s="120">
        <v>57</v>
      </c>
    </row>
    <row r="11" spans="1:41" ht="15">
      <c r="A11" s="87" t="s">
        <v>1515</v>
      </c>
      <c r="B11" s="65" t="s">
        <v>1537</v>
      </c>
      <c r="C11" s="65" t="s">
        <v>56</v>
      </c>
      <c r="D11" s="109"/>
      <c r="E11" s="108"/>
      <c r="F11" s="110" t="s">
        <v>2321</v>
      </c>
      <c r="G11" s="111"/>
      <c r="H11" s="111"/>
      <c r="I11" s="112">
        <v>11</v>
      </c>
      <c r="J11" s="113"/>
      <c r="K11" s="48">
        <v>4</v>
      </c>
      <c r="L11" s="48">
        <v>4</v>
      </c>
      <c r="M11" s="48">
        <v>0</v>
      </c>
      <c r="N11" s="48">
        <v>4</v>
      </c>
      <c r="O11" s="48">
        <v>0</v>
      </c>
      <c r="P11" s="49">
        <v>0.3333333333333333</v>
      </c>
      <c r="Q11" s="49">
        <v>0.5</v>
      </c>
      <c r="R11" s="48">
        <v>1</v>
      </c>
      <c r="S11" s="48">
        <v>0</v>
      </c>
      <c r="T11" s="48">
        <v>4</v>
      </c>
      <c r="U11" s="48">
        <v>4</v>
      </c>
      <c r="V11" s="48">
        <v>2</v>
      </c>
      <c r="W11" s="49">
        <v>1.125</v>
      </c>
      <c r="X11" s="49">
        <v>0.3333333333333333</v>
      </c>
      <c r="Y11" s="78"/>
      <c r="Z11" s="78"/>
      <c r="AA11" s="78" t="s">
        <v>469</v>
      </c>
      <c r="AB11" s="84" t="s">
        <v>1756</v>
      </c>
      <c r="AC11" s="84" t="s">
        <v>1864</v>
      </c>
      <c r="AD11" s="84"/>
      <c r="AE11" s="84" t="s">
        <v>1905</v>
      </c>
      <c r="AF11" s="84" t="s">
        <v>1929</v>
      </c>
      <c r="AG11" s="120">
        <v>0</v>
      </c>
      <c r="AH11" s="123">
        <v>0</v>
      </c>
      <c r="AI11" s="120">
        <v>1</v>
      </c>
      <c r="AJ11" s="123">
        <v>1.7543859649122806</v>
      </c>
      <c r="AK11" s="120">
        <v>0</v>
      </c>
      <c r="AL11" s="123">
        <v>0</v>
      </c>
      <c r="AM11" s="120">
        <v>56</v>
      </c>
      <c r="AN11" s="123">
        <v>98.24561403508773</v>
      </c>
      <c r="AO11" s="120">
        <v>57</v>
      </c>
    </row>
    <row r="12" spans="1:41" ht="15">
      <c r="A12" s="87" t="s">
        <v>1516</v>
      </c>
      <c r="B12" s="65" t="s">
        <v>1538</v>
      </c>
      <c r="C12" s="65" t="s">
        <v>56</v>
      </c>
      <c r="D12" s="109"/>
      <c r="E12" s="108"/>
      <c r="F12" s="110" t="s">
        <v>2322</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462</v>
      </c>
      <c r="AB12" s="84" t="s">
        <v>1757</v>
      </c>
      <c r="AC12" s="84" t="s">
        <v>1865</v>
      </c>
      <c r="AD12" s="84"/>
      <c r="AE12" s="84" t="s">
        <v>263</v>
      </c>
      <c r="AF12" s="84" t="s">
        <v>1930</v>
      </c>
      <c r="AG12" s="120">
        <v>1</v>
      </c>
      <c r="AH12" s="123">
        <v>1.2048192771084338</v>
      </c>
      <c r="AI12" s="120">
        <v>0</v>
      </c>
      <c r="AJ12" s="123">
        <v>0</v>
      </c>
      <c r="AK12" s="120">
        <v>0</v>
      </c>
      <c r="AL12" s="123">
        <v>0</v>
      </c>
      <c r="AM12" s="120">
        <v>82</v>
      </c>
      <c r="AN12" s="123">
        <v>98.79518072289157</v>
      </c>
      <c r="AO12" s="120">
        <v>83</v>
      </c>
    </row>
    <row r="13" spans="1:41" ht="15">
      <c r="A13" s="87" t="s">
        <v>1517</v>
      </c>
      <c r="B13" s="65" t="s">
        <v>1539</v>
      </c>
      <c r="C13" s="65" t="s">
        <v>56</v>
      </c>
      <c r="D13" s="109"/>
      <c r="E13" s="108"/>
      <c r="F13" s="110" t="s">
        <v>2323</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399</v>
      </c>
      <c r="Z13" s="78" t="s">
        <v>420</v>
      </c>
      <c r="AA13" s="78" t="s">
        <v>453</v>
      </c>
      <c r="AB13" s="84" t="s">
        <v>1758</v>
      </c>
      <c r="AC13" s="84" t="s">
        <v>1866</v>
      </c>
      <c r="AD13" s="84"/>
      <c r="AE13" s="84" t="s">
        <v>253</v>
      </c>
      <c r="AF13" s="84" t="s">
        <v>1931</v>
      </c>
      <c r="AG13" s="120">
        <v>4</v>
      </c>
      <c r="AH13" s="123">
        <v>4.938271604938271</v>
      </c>
      <c r="AI13" s="120">
        <v>0</v>
      </c>
      <c r="AJ13" s="123">
        <v>0</v>
      </c>
      <c r="AK13" s="120">
        <v>0</v>
      </c>
      <c r="AL13" s="123">
        <v>0</v>
      </c>
      <c r="AM13" s="120">
        <v>77</v>
      </c>
      <c r="AN13" s="123">
        <v>95.06172839506173</v>
      </c>
      <c r="AO13" s="120">
        <v>81</v>
      </c>
    </row>
    <row r="14" spans="1:41" ht="15">
      <c r="A14" s="87" t="s">
        <v>1518</v>
      </c>
      <c r="B14" s="65" t="s">
        <v>1540</v>
      </c>
      <c r="C14" s="65" t="s">
        <v>56</v>
      </c>
      <c r="D14" s="109"/>
      <c r="E14" s="108"/>
      <c r="F14" s="110" t="s">
        <v>2324</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t="s">
        <v>392</v>
      </c>
      <c r="Z14" s="78" t="s">
        <v>416</v>
      </c>
      <c r="AA14" s="78" t="s">
        <v>438</v>
      </c>
      <c r="AB14" s="84" t="s">
        <v>1759</v>
      </c>
      <c r="AC14" s="84" t="s">
        <v>1867</v>
      </c>
      <c r="AD14" s="84"/>
      <c r="AE14" s="84" t="s">
        <v>1906</v>
      </c>
      <c r="AF14" s="84" t="s">
        <v>1932</v>
      </c>
      <c r="AG14" s="120">
        <v>1</v>
      </c>
      <c r="AH14" s="123">
        <v>2.2222222222222223</v>
      </c>
      <c r="AI14" s="120">
        <v>1</v>
      </c>
      <c r="AJ14" s="123">
        <v>2.2222222222222223</v>
      </c>
      <c r="AK14" s="120">
        <v>0</v>
      </c>
      <c r="AL14" s="123">
        <v>0</v>
      </c>
      <c r="AM14" s="120">
        <v>43</v>
      </c>
      <c r="AN14" s="123">
        <v>95.55555555555556</v>
      </c>
      <c r="AO14" s="120">
        <v>45</v>
      </c>
    </row>
    <row r="15" spans="1:41" ht="15">
      <c r="A15" s="87" t="s">
        <v>1519</v>
      </c>
      <c r="B15" s="65" t="s">
        <v>1529</v>
      </c>
      <c r="C15" s="65" t="s">
        <v>59</v>
      </c>
      <c r="D15" s="109"/>
      <c r="E15" s="108"/>
      <c r="F15" s="110" t="s">
        <v>2325</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t="s">
        <v>388</v>
      </c>
      <c r="Z15" s="78" t="s">
        <v>412</v>
      </c>
      <c r="AA15" s="78" t="s">
        <v>1659</v>
      </c>
      <c r="AB15" s="84" t="s">
        <v>1760</v>
      </c>
      <c r="AC15" s="84" t="s">
        <v>1868</v>
      </c>
      <c r="AD15" s="84"/>
      <c r="AE15" s="84" t="s">
        <v>218</v>
      </c>
      <c r="AF15" s="84" t="s">
        <v>1933</v>
      </c>
      <c r="AG15" s="120">
        <v>0</v>
      </c>
      <c r="AH15" s="123">
        <v>0</v>
      </c>
      <c r="AI15" s="120">
        <v>6</v>
      </c>
      <c r="AJ15" s="123">
        <v>8.333333333333334</v>
      </c>
      <c r="AK15" s="120">
        <v>0</v>
      </c>
      <c r="AL15" s="123">
        <v>0</v>
      </c>
      <c r="AM15" s="120">
        <v>66</v>
      </c>
      <c r="AN15" s="123">
        <v>91.66666666666667</v>
      </c>
      <c r="AO15" s="120">
        <v>72</v>
      </c>
    </row>
    <row r="16" spans="1:41" ht="15">
      <c r="A16" s="87" t="s">
        <v>1520</v>
      </c>
      <c r="B16" s="65" t="s">
        <v>1530</v>
      </c>
      <c r="C16" s="65" t="s">
        <v>59</v>
      </c>
      <c r="D16" s="109"/>
      <c r="E16" s="108"/>
      <c r="F16" s="110" t="s">
        <v>2326</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409</v>
      </c>
      <c r="Z16" s="78" t="s">
        <v>1580</v>
      </c>
      <c r="AA16" s="78" t="s">
        <v>426</v>
      </c>
      <c r="AB16" s="84" t="s">
        <v>1761</v>
      </c>
      <c r="AC16" s="84" t="s">
        <v>1869</v>
      </c>
      <c r="AD16" s="84"/>
      <c r="AE16" s="84" t="s">
        <v>282</v>
      </c>
      <c r="AF16" s="84" t="s">
        <v>1934</v>
      </c>
      <c r="AG16" s="120">
        <v>1</v>
      </c>
      <c r="AH16" s="123">
        <v>1.5384615384615385</v>
      </c>
      <c r="AI16" s="120">
        <v>0</v>
      </c>
      <c r="AJ16" s="123">
        <v>0</v>
      </c>
      <c r="AK16" s="120">
        <v>0</v>
      </c>
      <c r="AL16" s="123">
        <v>0</v>
      </c>
      <c r="AM16" s="120">
        <v>64</v>
      </c>
      <c r="AN16" s="123">
        <v>98.46153846153847</v>
      </c>
      <c r="AO16" s="120">
        <v>65</v>
      </c>
    </row>
    <row r="17" spans="1:41" ht="15">
      <c r="A17" s="87" t="s">
        <v>1521</v>
      </c>
      <c r="B17" s="65" t="s">
        <v>1531</v>
      </c>
      <c r="C17" s="65" t="s">
        <v>59</v>
      </c>
      <c r="D17" s="109"/>
      <c r="E17" s="108"/>
      <c r="F17" s="110" t="s">
        <v>2327</v>
      </c>
      <c r="G17" s="111"/>
      <c r="H17" s="111"/>
      <c r="I17" s="112">
        <v>17</v>
      </c>
      <c r="J17" s="113"/>
      <c r="K17" s="48">
        <v>2</v>
      </c>
      <c r="L17" s="48">
        <v>3</v>
      </c>
      <c r="M17" s="48">
        <v>0</v>
      </c>
      <c r="N17" s="48">
        <v>3</v>
      </c>
      <c r="O17" s="48">
        <v>1</v>
      </c>
      <c r="P17" s="49">
        <v>1</v>
      </c>
      <c r="Q17" s="49">
        <v>1</v>
      </c>
      <c r="R17" s="48">
        <v>1</v>
      </c>
      <c r="S17" s="48">
        <v>0</v>
      </c>
      <c r="T17" s="48">
        <v>2</v>
      </c>
      <c r="U17" s="48">
        <v>3</v>
      </c>
      <c r="V17" s="48">
        <v>1</v>
      </c>
      <c r="W17" s="49">
        <v>0.5</v>
      </c>
      <c r="X17" s="49">
        <v>1</v>
      </c>
      <c r="Y17" s="78"/>
      <c r="Z17" s="78"/>
      <c r="AA17" s="78" t="s">
        <v>426</v>
      </c>
      <c r="AB17" s="84" t="s">
        <v>1762</v>
      </c>
      <c r="AC17" s="84" t="s">
        <v>1870</v>
      </c>
      <c r="AD17" s="84"/>
      <c r="AE17" s="84" t="s">
        <v>1907</v>
      </c>
      <c r="AF17" s="84" t="s">
        <v>1935</v>
      </c>
      <c r="AG17" s="120">
        <v>0</v>
      </c>
      <c r="AH17" s="123">
        <v>0</v>
      </c>
      <c r="AI17" s="120">
        <v>0</v>
      </c>
      <c r="AJ17" s="123">
        <v>0</v>
      </c>
      <c r="AK17" s="120">
        <v>0</v>
      </c>
      <c r="AL17" s="123">
        <v>0</v>
      </c>
      <c r="AM17" s="120">
        <v>44</v>
      </c>
      <c r="AN17" s="123">
        <v>100</v>
      </c>
      <c r="AO17" s="120">
        <v>44</v>
      </c>
    </row>
    <row r="18" spans="1:41" ht="15">
      <c r="A18" s="87" t="s">
        <v>1522</v>
      </c>
      <c r="B18" s="65" t="s">
        <v>1532</v>
      </c>
      <c r="C18" s="65" t="s">
        <v>59</v>
      </c>
      <c r="D18" s="109"/>
      <c r="E18" s="108"/>
      <c r="F18" s="110" t="s">
        <v>1522</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1660</v>
      </c>
      <c r="AB18" s="84" t="s">
        <v>727</v>
      </c>
      <c r="AC18" s="84" t="s">
        <v>727</v>
      </c>
      <c r="AD18" s="84"/>
      <c r="AE18" s="84" t="s">
        <v>302</v>
      </c>
      <c r="AF18" s="84" t="s">
        <v>1936</v>
      </c>
      <c r="AG18" s="120">
        <v>1</v>
      </c>
      <c r="AH18" s="123">
        <v>2.5</v>
      </c>
      <c r="AI18" s="120">
        <v>2</v>
      </c>
      <c r="AJ18" s="123">
        <v>5</v>
      </c>
      <c r="AK18" s="120">
        <v>0</v>
      </c>
      <c r="AL18" s="123">
        <v>0</v>
      </c>
      <c r="AM18" s="120">
        <v>37</v>
      </c>
      <c r="AN18" s="123">
        <v>92.5</v>
      </c>
      <c r="AO18" s="120">
        <v>40</v>
      </c>
    </row>
    <row r="19" spans="1:41" ht="15">
      <c r="A19" s="87" t="s">
        <v>1523</v>
      </c>
      <c r="B19" s="65" t="s">
        <v>1533</v>
      </c>
      <c r="C19" s="65" t="s">
        <v>59</v>
      </c>
      <c r="D19" s="109"/>
      <c r="E19" s="108"/>
      <c r="F19" s="110" t="s">
        <v>2328</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454</v>
      </c>
      <c r="AB19" s="84" t="s">
        <v>1763</v>
      </c>
      <c r="AC19" s="84" t="s">
        <v>1871</v>
      </c>
      <c r="AD19" s="84" t="s">
        <v>255</v>
      </c>
      <c r="AE19" s="84" t="s">
        <v>255</v>
      </c>
      <c r="AF19" s="84" t="s">
        <v>1937</v>
      </c>
      <c r="AG19" s="120">
        <v>0</v>
      </c>
      <c r="AH19" s="123">
        <v>0</v>
      </c>
      <c r="AI19" s="120">
        <v>0</v>
      </c>
      <c r="AJ19" s="123">
        <v>0</v>
      </c>
      <c r="AK19" s="120">
        <v>0</v>
      </c>
      <c r="AL19" s="123">
        <v>0</v>
      </c>
      <c r="AM19" s="120">
        <v>55</v>
      </c>
      <c r="AN19" s="123">
        <v>100</v>
      </c>
      <c r="AO19" s="120">
        <v>55</v>
      </c>
    </row>
    <row r="20" spans="1:41" ht="15">
      <c r="A20" s="87" t="s">
        <v>1524</v>
      </c>
      <c r="B20" s="65" t="s">
        <v>1534</v>
      </c>
      <c r="C20" s="65" t="s">
        <v>59</v>
      </c>
      <c r="D20" s="109"/>
      <c r="E20" s="108"/>
      <c r="F20" s="110" t="s">
        <v>2329</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1578</v>
      </c>
      <c r="Z20" s="78" t="s">
        <v>410</v>
      </c>
      <c r="AA20" s="78" t="s">
        <v>1661</v>
      </c>
      <c r="AB20" s="84" t="s">
        <v>1764</v>
      </c>
      <c r="AC20" s="84" t="s">
        <v>1872</v>
      </c>
      <c r="AD20" s="84"/>
      <c r="AE20" s="84" t="s">
        <v>236</v>
      </c>
      <c r="AF20" s="84" t="s">
        <v>1938</v>
      </c>
      <c r="AG20" s="120">
        <v>0</v>
      </c>
      <c r="AH20" s="123">
        <v>0</v>
      </c>
      <c r="AI20" s="120">
        <v>0</v>
      </c>
      <c r="AJ20" s="123">
        <v>0</v>
      </c>
      <c r="AK20" s="120">
        <v>0</v>
      </c>
      <c r="AL20" s="123">
        <v>0</v>
      </c>
      <c r="AM20" s="120">
        <v>45</v>
      </c>
      <c r="AN20" s="123">
        <v>100</v>
      </c>
      <c r="AO20" s="120">
        <v>45</v>
      </c>
    </row>
    <row r="21" spans="1:41" ht="15">
      <c r="A21" s="87" t="s">
        <v>1525</v>
      </c>
      <c r="B21" s="65" t="s">
        <v>1535</v>
      </c>
      <c r="C21" s="65" t="s">
        <v>59</v>
      </c>
      <c r="D21" s="109"/>
      <c r="E21" s="108"/>
      <c r="F21" s="110" t="s">
        <v>2330</v>
      </c>
      <c r="G21" s="111"/>
      <c r="H21" s="111"/>
      <c r="I21" s="112">
        <v>21</v>
      </c>
      <c r="J21" s="113"/>
      <c r="K21" s="48">
        <v>2</v>
      </c>
      <c r="L21" s="48">
        <v>2</v>
      </c>
      <c r="M21" s="48">
        <v>0</v>
      </c>
      <c r="N21" s="48">
        <v>2</v>
      </c>
      <c r="O21" s="48">
        <v>0</v>
      </c>
      <c r="P21" s="49">
        <v>1</v>
      </c>
      <c r="Q21" s="49">
        <v>1</v>
      </c>
      <c r="R21" s="48">
        <v>1</v>
      </c>
      <c r="S21" s="48">
        <v>0</v>
      </c>
      <c r="T21" s="48">
        <v>2</v>
      </c>
      <c r="U21" s="48">
        <v>2</v>
      </c>
      <c r="V21" s="48">
        <v>1</v>
      </c>
      <c r="W21" s="49">
        <v>0.5</v>
      </c>
      <c r="X21" s="49">
        <v>1</v>
      </c>
      <c r="Y21" s="78"/>
      <c r="Z21" s="78"/>
      <c r="AA21" s="78" t="s">
        <v>440</v>
      </c>
      <c r="AB21" s="84" t="s">
        <v>1765</v>
      </c>
      <c r="AC21" s="84" t="s">
        <v>1873</v>
      </c>
      <c r="AD21" s="84"/>
      <c r="AE21" s="84" t="s">
        <v>1908</v>
      </c>
      <c r="AF21" s="84" t="s">
        <v>1939</v>
      </c>
      <c r="AG21" s="120">
        <v>0</v>
      </c>
      <c r="AH21" s="123">
        <v>0</v>
      </c>
      <c r="AI21" s="120">
        <v>0</v>
      </c>
      <c r="AJ21" s="123">
        <v>0</v>
      </c>
      <c r="AK21" s="120">
        <v>0</v>
      </c>
      <c r="AL21" s="123">
        <v>0</v>
      </c>
      <c r="AM21" s="120">
        <v>54</v>
      </c>
      <c r="AN21" s="123">
        <v>100</v>
      </c>
      <c r="AO21" s="120">
        <v>54</v>
      </c>
    </row>
    <row r="22" spans="1:41" ht="15">
      <c r="A22" s="87" t="s">
        <v>1526</v>
      </c>
      <c r="B22" s="65" t="s">
        <v>1536</v>
      </c>
      <c r="C22" s="65" t="s">
        <v>59</v>
      </c>
      <c r="D22" s="109"/>
      <c r="E22" s="108"/>
      <c r="F22" s="110" t="s">
        <v>1526</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426</v>
      </c>
      <c r="AB22" s="84" t="s">
        <v>727</v>
      </c>
      <c r="AC22" s="84" t="s">
        <v>727</v>
      </c>
      <c r="AD22" s="84"/>
      <c r="AE22" s="84" t="s">
        <v>297</v>
      </c>
      <c r="AF22" s="84" t="s">
        <v>1940</v>
      </c>
      <c r="AG22" s="120">
        <v>1</v>
      </c>
      <c r="AH22" s="123">
        <v>4.761904761904762</v>
      </c>
      <c r="AI22" s="120">
        <v>2</v>
      </c>
      <c r="AJ22" s="123">
        <v>9.523809523809524</v>
      </c>
      <c r="AK22" s="120">
        <v>0</v>
      </c>
      <c r="AL22" s="123">
        <v>0</v>
      </c>
      <c r="AM22" s="120">
        <v>18</v>
      </c>
      <c r="AN22" s="123">
        <v>85.71428571428571</v>
      </c>
      <c r="AO22" s="120">
        <v>21</v>
      </c>
    </row>
    <row r="23" spans="1:41" ht="15">
      <c r="A23" s="87" t="s">
        <v>1527</v>
      </c>
      <c r="B23" s="65" t="s">
        <v>1537</v>
      </c>
      <c r="C23" s="65" t="s">
        <v>59</v>
      </c>
      <c r="D23" s="109"/>
      <c r="E23" s="108"/>
      <c r="F23" s="110" t="s">
        <v>1527</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434</v>
      </c>
      <c r="AB23" s="84" t="s">
        <v>727</v>
      </c>
      <c r="AC23" s="84" t="s">
        <v>727</v>
      </c>
      <c r="AD23" s="84"/>
      <c r="AE23" s="84" t="s">
        <v>296</v>
      </c>
      <c r="AF23" s="84" t="s">
        <v>1941</v>
      </c>
      <c r="AG23" s="120">
        <v>1</v>
      </c>
      <c r="AH23" s="123">
        <v>8.333333333333334</v>
      </c>
      <c r="AI23" s="120">
        <v>0</v>
      </c>
      <c r="AJ23" s="123">
        <v>0</v>
      </c>
      <c r="AK23" s="120">
        <v>0</v>
      </c>
      <c r="AL23" s="123">
        <v>0</v>
      </c>
      <c r="AM23" s="120">
        <v>11</v>
      </c>
      <c r="AN23" s="123">
        <v>91.66666666666667</v>
      </c>
      <c r="AO23" s="120">
        <v>12</v>
      </c>
    </row>
    <row r="24" spans="1:41" ht="15">
      <c r="A24" s="87" t="s">
        <v>1528</v>
      </c>
      <c r="B24" s="65" t="s">
        <v>1538</v>
      </c>
      <c r="C24" s="65" t="s">
        <v>59</v>
      </c>
      <c r="D24" s="109"/>
      <c r="E24" s="108"/>
      <c r="F24" s="110" t="s">
        <v>1528</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t="s">
        <v>429</v>
      </c>
      <c r="AB24" s="84" t="s">
        <v>727</v>
      </c>
      <c r="AC24" s="84" t="s">
        <v>727</v>
      </c>
      <c r="AD24" s="84"/>
      <c r="AE24" s="84" t="s">
        <v>295</v>
      </c>
      <c r="AF24" s="84" t="s">
        <v>1942</v>
      </c>
      <c r="AG24" s="120">
        <v>0</v>
      </c>
      <c r="AH24" s="123">
        <v>0</v>
      </c>
      <c r="AI24" s="120">
        <v>0</v>
      </c>
      <c r="AJ24" s="123">
        <v>0</v>
      </c>
      <c r="AK24" s="120">
        <v>0</v>
      </c>
      <c r="AL24" s="123">
        <v>0</v>
      </c>
      <c r="AM24" s="120">
        <v>11</v>
      </c>
      <c r="AN24" s="123">
        <v>100</v>
      </c>
      <c r="AO24"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1507</v>
      </c>
      <c r="B2" s="84" t="s">
        <v>214</v>
      </c>
      <c r="C2" s="78">
        <f>VLOOKUP(GroupVertices[[#This Row],[Vertex]],Vertices[],MATCH("ID",Vertices[[#Headers],[Vertex]:[Vertex Content Word Count]],0),FALSE)</f>
        <v>16</v>
      </c>
    </row>
    <row r="3" spans="1:3" ht="15">
      <c r="A3" s="78" t="s">
        <v>1507</v>
      </c>
      <c r="B3" s="84" t="s">
        <v>216</v>
      </c>
      <c r="C3" s="78">
        <f>VLOOKUP(GroupVertices[[#This Row],[Vertex]],Vertices[],MATCH("ID",Vertices[[#Headers],[Vertex]:[Vertex Content Word Count]],0),FALSE)</f>
        <v>19</v>
      </c>
    </row>
    <row r="4" spans="1:3" ht="15">
      <c r="A4" s="78" t="s">
        <v>1507</v>
      </c>
      <c r="B4" s="84" t="s">
        <v>220</v>
      </c>
      <c r="C4" s="78">
        <f>VLOOKUP(GroupVertices[[#This Row],[Vertex]],Vertices[],MATCH("ID",Vertices[[#Headers],[Vertex]:[Vertex Content Word Count]],0),FALSE)</f>
        <v>23</v>
      </c>
    </row>
    <row r="5" spans="1:3" ht="15">
      <c r="A5" s="78" t="s">
        <v>1507</v>
      </c>
      <c r="B5" s="84" t="s">
        <v>221</v>
      </c>
      <c r="C5" s="78">
        <f>VLOOKUP(GroupVertices[[#This Row],[Vertex]],Vertices[],MATCH("ID",Vertices[[#Headers],[Vertex]:[Vertex Content Word Count]],0),FALSE)</f>
        <v>24</v>
      </c>
    </row>
    <row r="6" spans="1:3" ht="15">
      <c r="A6" s="78" t="s">
        <v>1507</v>
      </c>
      <c r="B6" s="84" t="s">
        <v>223</v>
      </c>
      <c r="C6" s="78">
        <f>VLOOKUP(GroupVertices[[#This Row],[Vertex]],Vertices[],MATCH("ID",Vertices[[#Headers],[Vertex]:[Vertex Content Word Count]],0),FALSE)</f>
        <v>27</v>
      </c>
    </row>
    <row r="7" spans="1:3" ht="15">
      <c r="A7" s="78" t="s">
        <v>1507</v>
      </c>
      <c r="B7" s="84" t="s">
        <v>224</v>
      </c>
      <c r="C7" s="78">
        <f>VLOOKUP(GroupVertices[[#This Row],[Vertex]],Vertices[],MATCH("ID",Vertices[[#Headers],[Vertex]:[Vertex Content Word Count]],0),FALSE)</f>
        <v>28</v>
      </c>
    </row>
    <row r="8" spans="1:3" ht="15">
      <c r="A8" s="78" t="s">
        <v>1507</v>
      </c>
      <c r="B8" s="84" t="s">
        <v>241</v>
      </c>
      <c r="C8" s="78">
        <f>VLOOKUP(GroupVertices[[#This Row],[Vertex]],Vertices[],MATCH("ID",Vertices[[#Headers],[Vertex]:[Vertex Content Word Count]],0),FALSE)</f>
        <v>49</v>
      </c>
    </row>
    <row r="9" spans="1:3" ht="15">
      <c r="A9" s="78" t="s">
        <v>1507</v>
      </c>
      <c r="B9" s="84" t="s">
        <v>244</v>
      </c>
      <c r="C9" s="78">
        <f>VLOOKUP(GroupVertices[[#This Row],[Vertex]],Vertices[],MATCH("ID",Vertices[[#Headers],[Vertex]:[Vertex Content Word Count]],0),FALSE)</f>
        <v>53</v>
      </c>
    </row>
    <row r="10" spans="1:3" ht="15">
      <c r="A10" s="78" t="s">
        <v>1507</v>
      </c>
      <c r="B10" s="84" t="s">
        <v>245</v>
      </c>
      <c r="C10" s="78">
        <f>VLOOKUP(GroupVertices[[#This Row],[Vertex]],Vertices[],MATCH("ID",Vertices[[#Headers],[Vertex]:[Vertex Content Word Count]],0),FALSE)</f>
        <v>54</v>
      </c>
    </row>
    <row r="11" spans="1:3" ht="15">
      <c r="A11" s="78" t="s">
        <v>1507</v>
      </c>
      <c r="B11" s="84" t="s">
        <v>246</v>
      </c>
      <c r="C11" s="78">
        <f>VLOOKUP(GroupVertices[[#This Row],[Vertex]],Vertices[],MATCH("ID",Vertices[[#Headers],[Vertex]:[Vertex Content Word Count]],0),FALSE)</f>
        <v>55</v>
      </c>
    </row>
    <row r="12" spans="1:3" ht="15">
      <c r="A12" s="78" t="s">
        <v>1507</v>
      </c>
      <c r="B12" s="84" t="s">
        <v>247</v>
      </c>
      <c r="C12" s="78">
        <f>VLOOKUP(GroupVertices[[#This Row],[Vertex]],Vertices[],MATCH("ID",Vertices[[#Headers],[Vertex]:[Vertex Content Word Count]],0),FALSE)</f>
        <v>56</v>
      </c>
    </row>
    <row r="13" spans="1:3" ht="15">
      <c r="A13" s="78" t="s">
        <v>1507</v>
      </c>
      <c r="B13" s="84" t="s">
        <v>251</v>
      </c>
      <c r="C13" s="78">
        <f>VLOOKUP(GroupVertices[[#This Row],[Vertex]],Vertices[],MATCH("ID",Vertices[[#Headers],[Vertex]:[Vertex Content Word Count]],0),FALSE)</f>
        <v>60</v>
      </c>
    </row>
    <row r="14" spans="1:3" ht="15">
      <c r="A14" s="78" t="s">
        <v>1507</v>
      </c>
      <c r="B14" s="84" t="s">
        <v>257</v>
      </c>
      <c r="C14" s="78">
        <f>VLOOKUP(GroupVertices[[#This Row],[Vertex]],Vertices[],MATCH("ID",Vertices[[#Headers],[Vertex]:[Vertex Content Word Count]],0),FALSE)</f>
        <v>66</v>
      </c>
    </row>
    <row r="15" spans="1:3" ht="15">
      <c r="A15" s="78" t="s">
        <v>1507</v>
      </c>
      <c r="B15" s="84" t="s">
        <v>259</v>
      </c>
      <c r="C15" s="78">
        <f>VLOOKUP(GroupVertices[[#This Row],[Vertex]],Vertices[],MATCH("ID",Vertices[[#Headers],[Vertex]:[Vertex Content Word Count]],0),FALSE)</f>
        <v>69</v>
      </c>
    </row>
    <row r="16" spans="1:3" ht="15">
      <c r="A16" s="78" t="s">
        <v>1507</v>
      </c>
      <c r="B16" s="84" t="s">
        <v>260</v>
      </c>
      <c r="C16" s="78">
        <f>VLOOKUP(GroupVertices[[#This Row],[Vertex]],Vertices[],MATCH("ID",Vertices[[#Headers],[Vertex]:[Vertex Content Word Count]],0),FALSE)</f>
        <v>70</v>
      </c>
    </row>
    <row r="17" spans="1:3" ht="15">
      <c r="A17" s="78" t="s">
        <v>1507</v>
      </c>
      <c r="B17" s="84" t="s">
        <v>261</v>
      </c>
      <c r="C17" s="78">
        <f>VLOOKUP(GroupVertices[[#This Row],[Vertex]],Vertices[],MATCH("ID",Vertices[[#Headers],[Vertex]:[Vertex Content Word Count]],0),FALSE)</f>
        <v>71</v>
      </c>
    </row>
    <row r="18" spans="1:3" ht="15">
      <c r="A18" s="78" t="s">
        <v>1507</v>
      </c>
      <c r="B18" s="84" t="s">
        <v>265</v>
      </c>
      <c r="C18" s="78">
        <f>VLOOKUP(GroupVertices[[#This Row],[Vertex]],Vertices[],MATCH("ID",Vertices[[#Headers],[Vertex]:[Vertex Content Word Count]],0),FALSE)</f>
        <v>75</v>
      </c>
    </row>
    <row r="19" spans="1:3" ht="15">
      <c r="A19" s="78" t="s">
        <v>1507</v>
      </c>
      <c r="B19" s="84" t="s">
        <v>272</v>
      </c>
      <c r="C19" s="78">
        <f>VLOOKUP(GroupVertices[[#This Row],[Vertex]],Vertices[],MATCH("ID",Vertices[[#Headers],[Vertex]:[Vertex Content Word Count]],0),FALSE)</f>
        <v>91</v>
      </c>
    </row>
    <row r="20" spans="1:3" ht="15">
      <c r="A20" s="78" t="s">
        <v>1507</v>
      </c>
      <c r="B20" s="84" t="s">
        <v>279</v>
      </c>
      <c r="C20" s="78">
        <f>VLOOKUP(GroupVertices[[#This Row],[Vertex]],Vertices[],MATCH("ID",Vertices[[#Headers],[Vertex]:[Vertex Content Word Count]],0),FALSE)</f>
        <v>100</v>
      </c>
    </row>
    <row r="21" spans="1:3" ht="15">
      <c r="A21" s="78" t="s">
        <v>1507</v>
      </c>
      <c r="B21" s="84" t="s">
        <v>280</v>
      </c>
      <c r="C21" s="78">
        <f>VLOOKUP(GroupVertices[[#This Row],[Vertex]],Vertices[],MATCH("ID",Vertices[[#Headers],[Vertex]:[Vertex Content Word Count]],0),FALSE)</f>
        <v>101</v>
      </c>
    </row>
    <row r="22" spans="1:3" ht="15">
      <c r="A22" s="78" t="s">
        <v>1507</v>
      </c>
      <c r="B22" s="84" t="s">
        <v>281</v>
      </c>
      <c r="C22" s="78">
        <f>VLOOKUP(GroupVertices[[#This Row],[Vertex]],Vertices[],MATCH("ID",Vertices[[#Headers],[Vertex]:[Vertex Content Word Count]],0),FALSE)</f>
        <v>102</v>
      </c>
    </row>
    <row r="23" spans="1:3" ht="15">
      <c r="A23" s="78" t="s">
        <v>1508</v>
      </c>
      <c r="B23" s="84" t="s">
        <v>250</v>
      </c>
      <c r="C23" s="78">
        <f>VLOOKUP(GroupVertices[[#This Row],[Vertex]],Vertices[],MATCH("ID",Vertices[[#Headers],[Vertex]:[Vertex Content Word Count]],0),FALSE)</f>
        <v>59</v>
      </c>
    </row>
    <row r="24" spans="1:3" ht="15">
      <c r="A24" s="78" t="s">
        <v>1508</v>
      </c>
      <c r="B24" s="84" t="s">
        <v>239</v>
      </c>
      <c r="C24" s="78">
        <f>VLOOKUP(GroupVertices[[#This Row],[Vertex]],Vertices[],MATCH("ID",Vertices[[#Headers],[Vertex]:[Vertex Content Word Count]],0),FALSE)</f>
        <v>46</v>
      </c>
    </row>
    <row r="25" spans="1:3" ht="15">
      <c r="A25" s="78" t="s">
        <v>1508</v>
      </c>
      <c r="B25" s="84" t="s">
        <v>299</v>
      </c>
      <c r="C25" s="78">
        <f>VLOOKUP(GroupVertices[[#This Row],[Vertex]],Vertices[],MATCH("ID",Vertices[[#Headers],[Vertex]:[Vertex Content Word Count]],0),FALSE)</f>
        <v>45</v>
      </c>
    </row>
    <row r="26" spans="1:3" ht="15">
      <c r="A26" s="78" t="s">
        <v>1508</v>
      </c>
      <c r="B26" s="84" t="s">
        <v>249</v>
      </c>
      <c r="C26" s="78">
        <f>VLOOKUP(GroupVertices[[#This Row],[Vertex]],Vertices[],MATCH("ID",Vertices[[#Headers],[Vertex]:[Vertex Content Word Count]],0),FALSE)</f>
        <v>58</v>
      </c>
    </row>
    <row r="27" spans="1:3" ht="15">
      <c r="A27" s="78" t="s">
        <v>1508</v>
      </c>
      <c r="B27" s="84" t="s">
        <v>301</v>
      </c>
      <c r="C27" s="78">
        <f>VLOOKUP(GroupVertices[[#This Row],[Vertex]],Vertices[],MATCH("ID",Vertices[[#Headers],[Vertex]:[Vertex Content Word Count]],0),FALSE)</f>
        <v>52</v>
      </c>
    </row>
    <row r="28" spans="1:3" ht="15">
      <c r="A28" s="78" t="s">
        <v>1508</v>
      </c>
      <c r="B28" s="84" t="s">
        <v>248</v>
      </c>
      <c r="C28" s="78">
        <f>VLOOKUP(GroupVertices[[#This Row],[Vertex]],Vertices[],MATCH("ID",Vertices[[#Headers],[Vertex]:[Vertex Content Word Count]],0),FALSE)</f>
        <v>57</v>
      </c>
    </row>
    <row r="29" spans="1:3" ht="15">
      <c r="A29" s="78" t="s">
        <v>1508</v>
      </c>
      <c r="B29" s="84" t="s">
        <v>243</v>
      </c>
      <c r="C29" s="78">
        <f>VLOOKUP(GroupVertices[[#This Row],[Vertex]],Vertices[],MATCH("ID",Vertices[[#Headers],[Vertex]:[Vertex Content Word Count]],0),FALSE)</f>
        <v>51</v>
      </c>
    </row>
    <row r="30" spans="1:3" ht="15">
      <c r="A30" s="78" t="s">
        <v>1508</v>
      </c>
      <c r="B30" s="84" t="s">
        <v>242</v>
      </c>
      <c r="C30" s="78">
        <f>VLOOKUP(GroupVertices[[#This Row],[Vertex]],Vertices[],MATCH("ID",Vertices[[#Headers],[Vertex]:[Vertex Content Word Count]],0),FALSE)</f>
        <v>50</v>
      </c>
    </row>
    <row r="31" spans="1:3" ht="15">
      <c r="A31" s="78" t="s">
        <v>1508</v>
      </c>
      <c r="B31" s="84" t="s">
        <v>240</v>
      </c>
      <c r="C31" s="78">
        <f>VLOOKUP(GroupVertices[[#This Row],[Vertex]],Vertices[],MATCH("ID",Vertices[[#Headers],[Vertex]:[Vertex Content Word Count]],0),FALSE)</f>
        <v>48</v>
      </c>
    </row>
    <row r="32" spans="1:3" ht="15">
      <c r="A32" s="78" t="s">
        <v>1508</v>
      </c>
      <c r="B32" s="84" t="s">
        <v>300</v>
      </c>
      <c r="C32" s="78">
        <f>VLOOKUP(GroupVertices[[#This Row],[Vertex]],Vertices[],MATCH("ID",Vertices[[#Headers],[Vertex]:[Vertex Content Word Count]],0),FALSE)</f>
        <v>47</v>
      </c>
    </row>
    <row r="33" spans="1:3" ht="15">
      <c r="A33" s="78" t="s">
        <v>1508</v>
      </c>
      <c r="B33" s="84" t="s">
        <v>238</v>
      </c>
      <c r="C33" s="78">
        <f>VLOOKUP(GroupVertices[[#This Row],[Vertex]],Vertices[],MATCH("ID",Vertices[[#Headers],[Vertex]:[Vertex Content Word Count]],0),FALSE)</f>
        <v>44</v>
      </c>
    </row>
    <row r="34" spans="1:3" ht="15">
      <c r="A34" s="78" t="s">
        <v>1509</v>
      </c>
      <c r="B34" s="84" t="s">
        <v>213</v>
      </c>
      <c r="C34" s="78">
        <f>VLOOKUP(GroupVertices[[#This Row],[Vertex]],Vertices[],MATCH("ID",Vertices[[#Headers],[Vertex]:[Vertex Content Word Count]],0),FALSE)</f>
        <v>8</v>
      </c>
    </row>
    <row r="35" spans="1:3" ht="15">
      <c r="A35" s="78" t="s">
        <v>1509</v>
      </c>
      <c r="B35" s="84" t="s">
        <v>294</v>
      </c>
      <c r="C35" s="78">
        <f>VLOOKUP(GroupVertices[[#This Row],[Vertex]],Vertices[],MATCH("ID",Vertices[[#Headers],[Vertex]:[Vertex Content Word Count]],0),FALSE)</f>
        <v>15</v>
      </c>
    </row>
    <row r="36" spans="1:3" ht="15">
      <c r="A36" s="78" t="s">
        <v>1509</v>
      </c>
      <c r="B36" s="84" t="s">
        <v>293</v>
      </c>
      <c r="C36" s="78">
        <f>VLOOKUP(GroupVertices[[#This Row],[Vertex]],Vertices[],MATCH("ID",Vertices[[#Headers],[Vertex]:[Vertex Content Word Count]],0),FALSE)</f>
        <v>14</v>
      </c>
    </row>
    <row r="37" spans="1:3" ht="15">
      <c r="A37" s="78" t="s">
        <v>1509</v>
      </c>
      <c r="B37" s="84" t="s">
        <v>292</v>
      </c>
      <c r="C37" s="78">
        <f>VLOOKUP(GroupVertices[[#This Row],[Vertex]],Vertices[],MATCH("ID",Vertices[[#Headers],[Vertex]:[Vertex Content Word Count]],0),FALSE)</f>
        <v>13</v>
      </c>
    </row>
    <row r="38" spans="1:3" ht="15">
      <c r="A38" s="78" t="s">
        <v>1509</v>
      </c>
      <c r="B38" s="84" t="s">
        <v>291</v>
      </c>
      <c r="C38" s="78">
        <f>VLOOKUP(GroupVertices[[#This Row],[Vertex]],Vertices[],MATCH("ID",Vertices[[#Headers],[Vertex]:[Vertex Content Word Count]],0),FALSE)</f>
        <v>12</v>
      </c>
    </row>
    <row r="39" spans="1:3" ht="15">
      <c r="A39" s="78" t="s">
        <v>1509</v>
      </c>
      <c r="B39" s="84" t="s">
        <v>290</v>
      </c>
      <c r="C39" s="78">
        <f>VLOOKUP(GroupVertices[[#This Row],[Vertex]],Vertices[],MATCH("ID",Vertices[[#Headers],[Vertex]:[Vertex Content Word Count]],0),FALSE)</f>
        <v>11</v>
      </c>
    </row>
    <row r="40" spans="1:3" ht="15">
      <c r="A40" s="78" t="s">
        <v>1509</v>
      </c>
      <c r="B40" s="84" t="s">
        <v>289</v>
      </c>
      <c r="C40" s="78">
        <f>VLOOKUP(GroupVertices[[#This Row],[Vertex]],Vertices[],MATCH("ID",Vertices[[#Headers],[Vertex]:[Vertex Content Word Count]],0),FALSE)</f>
        <v>10</v>
      </c>
    </row>
    <row r="41" spans="1:3" ht="15">
      <c r="A41" s="78" t="s">
        <v>1509</v>
      </c>
      <c r="B41" s="84" t="s">
        <v>288</v>
      </c>
      <c r="C41" s="78">
        <f>VLOOKUP(GroupVertices[[#This Row],[Vertex]],Vertices[],MATCH("ID",Vertices[[#Headers],[Vertex]:[Vertex Content Word Count]],0),FALSE)</f>
        <v>9</v>
      </c>
    </row>
    <row r="42" spans="1:3" ht="15">
      <c r="A42" s="78" t="s">
        <v>1510</v>
      </c>
      <c r="B42" s="84" t="s">
        <v>278</v>
      </c>
      <c r="C42" s="78">
        <f>VLOOKUP(GroupVertices[[#This Row],[Vertex]],Vertices[],MATCH("ID",Vertices[[#Headers],[Vertex]:[Vertex Content Word Count]],0),FALSE)</f>
        <v>99</v>
      </c>
    </row>
    <row r="43" spans="1:3" ht="15">
      <c r="A43" s="78" t="s">
        <v>1510</v>
      </c>
      <c r="B43" s="84" t="s">
        <v>275</v>
      </c>
      <c r="C43" s="78">
        <f>VLOOKUP(GroupVertices[[#This Row],[Vertex]],Vertices[],MATCH("ID",Vertices[[#Headers],[Vertex]:[Vertex Content Word Count]],0),FALSE)</f>
        <v>94</v>
      </c>
    </row>
    <row r="44" spans="1:3" ht="15">
      <c r="A44" s="78" t="s">
        <v>1510</v>
      </c>
      <c r="B44" s="84" t="s">
        <v>277</v>
      </c>
      <c r="C44" s="78">
        <f>VLOOKUP(GroupVertices[[#This Row],[Vertex]],Vertices[],MATCH("ID",Vertices[[#Headers],[Vertex]:[Vertex Content Word Count]],0),FALSE)</f>
        <v>98</v>
      </c>
    </row>
    <row r="45" spans="1:3" ht="15">
      <c r="A45" s="78" t="s">
        <v>1510</v>
      </c>
      <c r="B45" s="84" t="s">
        <v>276</v>
      </c>
      <c r="C45" s="78">
        <f>VLOOKUP(GroupVertices[[#This Row],[Vertex]],Vertices[],MATCH("ID",Vertices[[#Headers],[Vertex]:[Vertex Content Word Count]],0),FALSE)</f>
        <v>97</v>
      </c>
    </row>
    <row r="46" spans="1:3" ht="15">
      <c r="A46" s="78" t="s">
        <v>1510</v>
      </c>
      <c r="B46" s="84" t="s">
        <v>313</v>
      </c>
      <c r="C46" s="78">
        <f>VLOOKUP(GroupVertices[[#This Row],[Vertex]],Vertices[],MATCH("ID",Vertices[[#Headers],[Vertex]:[Vertex Content Word Count]],0),FALSE)</f>
        <v>96</v>
      </c>
    </row>
    <row r="47" spans="1:3" ht="15">
      <c r="A47" s="78" t="s">
        <v>1510</v>
      </c>
      <c r="B47" s="84" t="s">
        <v>312</v>
      </c>
      <c r="C47" s="78">
        <f>VLOOKUP(GroupVertices[[#This Row],[Vertex]],Vertices[],MATCH("ID",Vertices[[#Headers],[Vertex]:[Vertex Content Word Count]],0),FALSE)</f>
        <v>95</v>
      </c>
    </row>
    <row r="48" spans="1:3" ht="15">
      <c r="A48" s="78" t="s">
        <v>1511</v>
      </c>
      <c r="B48" s="84" t="s">
        <v>266</v>
      </c>
      <c r="C48" s="78">
        <f>VLOOKUP(GroupVertices[[#This Row],[Vertex]],Vertices[],MATCH("ID",Vertices[[#Headers],[Vertex]:[Vertex Content Word Count]],0),FALSE)</f>
        <v>76</v>
      </c>
    </row>
    <row r="49" spans="1:3" ht="15">
      <c r="A49" s="78" t="s">
        <v>1511</v>
      </c>
      <c r="B49" s="84" t="s">
        <v>307</v>
      </c>
      <c r="C49" s="78">
        <f>VLOOKUP(GroupVertices[[#This Row],[Vertex]],Vertices[],MATCH("ID",Vertices[[#Headers],[Vertex]:[Vertex Content Word Count]],0),FALSE)</f>
        <v>81</v>
      </c>
    </row>
    <row r="50" spans="1:3" ht="15">
      <c r="A50" s="78" t="s">
        <v>1511</v>
      </c>
      <c r="B50" s="84" t="s">
        <v>306</v>
      </c>
      <c r="C50" s="78">
        <f>VLOOKUP(GroupVertices[[#This Row],[Vertex]],Vertices[],MATCH("ID",Vertices[[#Headers],[Vertex]:[Vertex Content Word Count]],0),FALSE)</f>
        <v>80</v>
      </c>
    </row>
    <row r="51" spans="1:3" ht="15">
      <c r="A51" s="78" t="s">
        <v>1511</v>
      </c>
      <c r="B51" s="84" t="s">
        <v>305</v>
      </c>
      <c r="C51" s="78">
        <f>VLOOKUP(GroupVertices[[#This Row],[Vertex]],Vertices[],MATCH("ID",Vertices[[#Headers],[Vertex]:[Vertex Content Word Count]],0),FALSE)</f>
        <v>79</v>
      </c>
    </row>
    <row r="52" spans="1:3" ht="15">
      <c r="A52" s="78" t="s">
        <v>1511</v>
      </c>
      <c r="B52" s="84" t="s">
        <v>304</v>
      </c>
      <c r="C52" s="78">
        <f>VLOOKUP(GroupVertices[[#This Row],[Vertex]],Vertices[],MATCH("ID",Vertices[[#Headers],[Vertex]:[Vertex Content Word Count]],0),FALSE)</f>
        <v>78</v>
      </c>
    </row>
    <row r="53" spans="1:3" ht="15">
      <c r="A53" s="78" t="s">
        <v>1511</v>
      </c>
      <c r="B53" s="84" t="s">
        <v>303</v>
      </c>
      <c r="C53" s="78">
        <f>VLOOKUP(GroupVertices[[#This Row],[Vertex]],Vertices[],MATCH("ID",Vertices[[#Headers],[Vertex]:[Vertex Content Word Count]],0),FALSE)</f>
        <v>77</v>
      </c>
    </row>
    <row r="54" spans="1:3" ht="15">
      <c r="A54" s="78" t="s">
        <v>1512</v>
      </c>
      <c r="B54" s="84" t="s">
        <v>233</v>
      </c>
      <c r="C54" s="78">
        <f>VLOOKUP(GroupVertices[[#This Row],[Vertex]],Vertices[],MATCH("ID",Vertices[[#Headers],[Vertex]:[Vertex Content Word Count]],0),FALSE)</f>
        <v>39</v>
      </c>
    </row>
    <row r="55" spans="1:3" ht="15">
      <c r="A55" s="78" t="s">
        <v>1512</v>
      </c>
      <c r="B55" s="84" t="s">
        <v>232</v>
      </c>
      <c r="C55" s="78">
        <f>VLOOKUP(GroupVertices[[#This Row],[Vertex]],Vertices[],MATCH("ID",Vertices[[#Headers],[Vertex]:[Vertex Content Word Count]],0),FALSE)</f>
        <v>30</v>
      </c>
    </row>
    <row r="56" spans="1:3" ht="15">
      <c r="A56" s="78" t="s">
        <v>1512</v>
      </c>
      <c r="B56" s="84" t="s">
        <v>228</v>
      </c>
      <c r="C56" s="78">
        <f>VLOOKUP(GroupVertices[[#This Row],[Vertex]],Vertices[],MATCH("ID",Vertices[[#Headers],[Vertex]:[Vertex Content Word Count]],0),FALSE)</f>
        <v>33</v>
      </c>
    </row>
    <row r="57" spans="1:3" ht="15">
      <c r="A57" s="78" t="s">
        <v>1512</v>
      </c>
      <c r="B57" s="84" t="s">
        <v>227</v>
      </c>
      <c r="C57" s="78">
        <f>VLOOKUP(GroupVertices[[#This Row],[Vertex]],Vertices[],MATCH("ID",Vertices[[#Headers],[Vertex]:[Vertex Content Word Count]],0),FALSE)</f>
        <v>32</v>
      </c>
    </row>
    <row r="58" spans="1:3" ht="15">
      <c r="A58" s="78" t="s">
        <v>1512</v>
      </c>
      <c r="B58" s="84" t="s">
        <v>226</v>
      </c>
      <c r="C58" s="78">
        <f>VLOOKUP(GroupVertices[[#This Row],[Vertex]],Vertices[],MATCH("ID",Vertices[[#Headers],[Vertex]:[Vertex Content Word Count]],0),FALSE)</f>
        <v>31</v>
      </c>
    </row>
    <row r="59" spans="1:3" ht="15">
      <c r="A59" s="78" t="s">
        <v>1512</v>
      </c>
      <c r="B59" s="84" t="s">
        <v>225</v>
      </c>
      <c r="C59" s="78">
        <f>VLOOKUP(GroupVertices[[#This Row],[Vertex]],Vertices[],MATCH("ID",Vertices[[#Headers],[Vertex]:[Vertex Content Word Count]],0),FALSE)</f>
        <v>29</v>
      </c>
    </row>
    <row r="60" spans="1:3" ht="15">
      <c r="A60" s="78" t="s">
        <v>1513</v>
      </c>
      <c r="B60" s="84" t="s">
        <v>269</v>
      </c>
      <c r="C60" s="78">
        <f>VLOOKUP(GroupVertices[[#This Row],[Vertex]],Vertices[],MATCH("ID",Vertices[[#Headers],[Vertex]:[Vertex Content Word Count]],0),FALSE)</f>
        <v>86</v>
      </c>
    </row>
    <row r="61" spans="1:3" ht="15">
      <c r="A61" s="78" t="s">
        <v>1513</v>
      </c>
      <c r="B61" s="84" t="s">
        <v>268</v>
      </c>
      <c r="C61" s="78">
        <f>VLOOKUP(GroupVertices[[#This Row],[Vertex]],Vertices[],MATCH("ID",Vertices[[#Headers],[Vertex]:[Vertex Content Word Count]],0),FALSE)</f>
        <v>85</v>
      </c>
    </row>
    <row r="62" spans="1:3" ht="15">
      <c r="A62" s="78" t="s">
        <v>1513</v>
      </c>
      <c r="B62" s="84" t="s">
        <v>309</v>
      </c>
      <c r="C62" s="78">
        <f>VLOOKUP(GroupVertices[[#This Row],[Vertex]],Vertices[],MATCH("ID",Vertices[[#Headers],[Vertex]:[Vertex Content Word Count]],0),FALSE)</f>
        <v>84</v>
      </c>
    </row>
    <row r="63" spans="1:3" ht="15">
      <c r="A63" s="78" t="s">
        <v>1513</v>
      </c>
      <c r="B63" s="84" t="s">
        <v>308</v>
      </c>
      <c r="C63" s="78">
        <f>VLOOKUP(GroupVertices[[#This Row],[Vertex]],Vertices[],MATCH("ID",Vertices[[#Headers],[Vertex]:[Vertex Content Word Count]],0),FALSE)</f>
        <v>83</v>
      </c>
    </row>
    <row r="64" spans="1:3" ht="15">
      <c r="A64" s="78" t="s">
        <v>1513</v>
      </c>
      <c r="B64" s="84" t="s">
        <v>267</v>
      </c>
      <c r="C64" s="78">
        <f>VLOOKUP(GroupVertices[[#This Row],[Vertex]],Vertices[],MATCH("ID",Vertices[[#Headers],[Vertex]:[Vertex Content Word Count]],0),FALSE)</f>
        <v>82</v>
      </c>
    </row>
    <row r="65" spans="1:3" ht="15">
      <c r="A65" s="78" t="s">
        <v>1514</v>
      </c>
      <c r="B65" s="84" t="s">
        <v>212</v>
      </c>
      <c r="C65" s="78">
        <f>VLOOKUP(GroupVertices[[#This Row],[Vertex]],Vertices[],MATCH("ID",Vertices[[#Headers],[Vertex]:[Vertex Content Word Count]],0),FALSE)</f>
        <v>3</v>
      </c>
    </row>
    <row r="66" spans="1:3" ht="15">
      <c r="A66" s="78" t="s">
        <v>1514</v>
      </c>
      <c r="B66" s="84" t="s">
        <v>287</v>
      </c>
      <c r="C66" s="78">
        <f>VLOOKUP(GroupVertices[[#This Row],[Vertex]],Vertices[],MATCH("ID",Vertices[[#Headers],[Vertex]:[Vertex Content Word Count]],0),FALSE)</f>
        <v>7</v>
      </c>
    </row>
    <row r="67" spans="1:3" ht="15">
      <c r="A67" s="78" t="s">
        <v>1514</v>
      </c>
      <c r="B67" s="84" t="s">
        <v>286</v>
      </c>
      <c r="C67" s="78">
        <f>VLOOKUP(GroupVertices[[#This Row],[Vertex]],Vertices[],MATCH("ID",Vertices[[#Headers],[Vertex]:[Vertex Content Word Count]],0),FALSE)</f>
        <v>6</v>
      </c>
    </row>
    <row r="68" spans="1:3" ht="15">
      <c r="A68" s="78" t="s">
        <v>1514</v>
      </c>
      <c r="B68" s="84" t="s">
        <v>285</v>
      </c>
      <c r="C68" s="78">
        <f>VLOOKUP(GroupVertices[[#This Row],[Vertex]],Vertices[],MATCH("ID",Vertices[[#Headers],[Vertex]:[Vertex Content Word Count]],0),FALSE)</f>
        <v>5</v>
      </c>
    </row>
    <row r="69" spans="1:3" ht="15">
      <c r="A69" s="78" t="s">
        <v>1514</v>
      </c>
      <c r="B69" s="84" t="s">
        <v>284</v>
      </c>
      <c r="C69" s="78">
        <f>VLOOKUP(GroupVertices[[#This Row],[Vertex]],Vertices[],MATCH("ID",Vertices[[#Headers],[Vertex]:[Vertex Content Word Count]],0),FALSE)</f>
        <v>4</v>
      </c>
    </row>
    <row r="70" spans="1:3" ht="15">
      <c r="A70" s="78" t="s">
        <v>1515</v>
      </c>
      <c r="B70" s="84" t="s">
        <v>271</v>
      </c>
      <c r="C70" s="78">
        <f>VLOOKUP(GroupVertices[[#This Row],[Vertex]],Vertices[],MATCH("ID",Vertices[[#Headers],[Vertex]:[Vertex Content Word Count]],0),FALSE)</f>
        <v>90</v>
      </c>
    </row>
    <row r="71" spans="1:3" ht="15">
      <c r="A71" s="78" t="s">
        <v>1515</v>
      </c>
      <c r="B71" s="84" t="s">
        <v>270</v>
      </c>
      <c r="C71" s="78">
        <f>VLOOKUP(GroupVertices[[#This Row],[Vertex]],Vertices[],MATCH("ID",Vertices[[#Headers],[Vertex]:[Vertex Content Word Count]],0),FALSE)</f>
        <v>87</v>
      </c>
    </row>
    <row r="72" spans="1:3" ht="15">
      <c r="A72" s="78" t="s">
        <v>1515</v>
      </c>
      <c r="B72" s="84" t="s">
        <v>311</v>
      </c>
      <c r="C72" s="78">
        <f>VLOOKUP(GroupVertices[[#This Row],[Vertex]],Vertices[],MATCH("ID",Vertices[[#Headers],[Vertex]:[Vertex Content Word Count]],0),FALSE)</f>
        <v>89</v>
      </c>
    </row>
    <row r="73" spans="1:3" ht="15">
      <c r="A73" s="78" t="s">
        <v>1515</v>
      </c>
      <c r="B73" s="84" t="s">
        <v>310</v>
      </c>
      <c r="C73" s="78">
        <f>VLOOKUP(GroupVertices[[#This Row],[Vertex]],Vertices[],MATCH("ID",Vertices[[#Headers],[Vertex]:[Vertex Content Word Count]],0),FALSE)</f>
        <v>88</v>
      </c>
    </row>
    <row r="74" spans="1:3" ht="15">
      <c r="A74" s="78" t="s">
        <v>1516</v>
      </c>
      <c r="B74" s="84" t="s">
        <v>264</v>
      </c>
      <c r="C74" s="78">
        <f>VLOOKUP(GroupVertices[[#This Row],[Vertex]],Vertices[],MATCH("ID",Vertices[[#Headers],[Vertex]:[Vertex Content Word Count]],0),FALSE)</f>
        <v>74</v>
      </c>
    </row>
    <row r="75" spans="1:3" ht="15">
      <c r="A75" s="78" t="s">
        <v>1516</v>
      </c>
      <c r="B75" s="84" t="s">
        <v>263</v>
      </c>
      <c r="C75" s="78">
        <f>VLOOKUP(GroupVertices[[#This Row],[Vertex]],Vertices[],MATCH("ID",Vertices[[#Headers],[Vertex]:[Vertex Content Word Count]],0),FALSE)</f>
        <v>73</v>
      </c>
    </row>
    <row r="76" spans="1:3" ht="15">
      <c r="A76" s="78" t="s">
        <v>1516</v>
      </c>
      <c r="B76" s="84" t="s">
        <v>262</v>
      </c>
      <c r="C76" s="78">
        <f>VLOOKUP(GroupVertices[[#This Row],[Vertex]],Vertices[],MATCH("ID",Vertices[[#Headers],[Vertex]:[Vertex Content Word Count]],0),FALSE)</f>
        <v>72</v>
      </c>
    </row>
    <row r="77" spans="1:3" ht="15">
      <c r="A77" s="78" t="s">
        <v>1517</v>
      </c>
      <c r="B77" s="84" t="s">
        <v>254</v>
      </c>
      <c r="C77" s="78">
        <f>VLOOKUP(GroupVertices[[#This Row],[Vertex]],Vertices[],MATCH("ID",Vertices[[#Headers],[Vertex]:[Vertex Content Word Count]],0),FALSE)</f>
        <v>63</v>
      </c>
    </row>
    <row r="78" spans="1:3" ht="15">
      <c r="A78" s="78" t="s">
        <v>1517</v>
      </c>
      <c r="B78" s="84" t="s">
        <v>253</v>
      </c>
      <c r="C78" s="78">
        <f>VLOOKUP(GroupVertices[[#This Row],[Vertex]],Vertices[],MATCH("ID",Vertices[[#Headers],[Vertex]:[Vertex Content Word Count]],0),FALSE)</f>
        <v>62</v>
      </c>
    </row>
    <row r="79" spans="1:3" ht="15">
      <c r="A79" s="78" t="s">
        <v>1517</v>
      </c>
      <c r="B79" s="84" t="s">
        <v>252</v>
      </c>
      <c r="C79" s="78">
        <f>VLOOKUP(GroupVertices[[#This Row],[Vertex]],Vertices[],MATCH("ID",Vertices[[#Headers],[Vertex]:[Vertex Content Word Count]],0),FALSE)</f>
        <v>61</v>
      </c>
    </row>
    <row r="80" spans="1:3" ht="15">
      <c r="A80" s="78" t="s">
        <v>1518</v>
      </c>
      <c r="B80" s="84" t="s">
        <v>231</v>
      </c>
      <c r="C80" s="78">
        <f>VLOOKUP(GroupVertices[[#This Row],[Vertex]],Vertices[],MATCH("ID",Vertices[[#Headers],[Vertex]:[Vertex Content Word Count]],0),FALSE)</f>
        <v>38</v>
      </c>
    </row>
    <row r="81" spans="1:3" ht="15">
      <c r="A81" s="78" t="s">
        <v>1518</v>
      </c>
      <c r="B81" s="84" t="s">
        <v>230</v>
      </c>
      <c r="C81" s="78">
        <f>VLOOKUP(GroupVertices[[#This Row],[Vertex]],Vertices[],MATCH("ID",Vertices[[#Headers],[Vertex]:[Vertex Content Word Count]],0),FALSE)</f>
        <v>36</v>
      </c>
    </row>
    <row r="82" spans="1:3" ht="15">
      <c r="A82" s="78" t="s">
        <v>1518</v>
      </c>
      <c r="B82" s="84" t="s">
        <v>298</v>
      </c>
      <c r="C82" s="78">
        <f>VLOOKUP(GroupVertices[[#This Row],[Vertex]],Vertices[],MATCH("ID",Vertices[[#Headers],[Vertex]:[Vertex Content Word Count]],0),FALSE)</f>
        <v>37</v>
      </c>
    </row>
    <row r="83" spans="1:3" ht="15">
      <c r="A83" s="78" t="s">
        <v>1519</v>
      </c>
      <c r="B83" s="84" t="s">
        <v>219</v>
      </c>
      <c r="C83" s="78">
        <f>VLOOKUP(GroupVertices[[#This Row],[Vertex]],Vertices[],MATCH("ID",Vertices[[#Headers],[Vertex]:[Vertex Content Word Count]],0),FALSE)</f>
        <v>22</v>
      </c>
    </row>
    <row r="84" spans="1:3" ht="15">
      <c r="A84" s="78" t="s">
        <v>1519</v>
      </c>
      <c r="B84" s="84" t="s">
        <v>218</v>
      </c>
      <c r="C84" s="78">
        <f>VLOOKUP(GroupVertices[[#This Row],[Vertex]],Vertices[],MATCH("ID",Vertices[[#Headers],[Vertex]:[Vertex Content Word Count]],0),FALSE)</f>
        <v>21</v>
      </c>
    </row>
    <row r="85" spans="1:3" ht="15">
      <c r="A85" s="78" t="s">
        <v>1519</v>
      </c>
      <c r="B85" s="84" t="s">
        <v>217</v>
      </c>
      <c r="C85" s="78">
        <f>VLOOKUP(GroupVertices[[#This Row],[Vertex]],Vertices[],MATCH("ID",Vertices[[#Headers],[Vertex]:[Vertex Content Word Count]],0),FALSE)</f>
        <v>20</v>
      </c>
    </row>
    <row r="86" spans="1:3" ht="15">
      <c r="A86" s="78" t="s">
        <v>1520</v>
      </c>
      <c r="B86" s="84" t="s">
        <v>283</v>
      </c>
      <c r="C86" s="78">
        <f>VLOOKUP(GroupVertices[[#This Row],[Vertex]],Vertices[],MATCH("ID",Vertices[[#Headers],[Vertex]:[Vertex Content Word Count]],0),FALSE)</f>
        <v>104</v>
      </c>
    </row>
    <row r="87" spans="1:3" ht="15">
      <c r="A87" s="78" t="s">
        <v>1520</v>
      </c>
      <c r="B87" s="84" t="s">
        <v>282</v>
      </c>
      <c r="C87" s="78">
        <f>VLOOKUP(GroupVertices[[#This Row],[Vertex]],Vertices[],MATCH("ID",Vertices[[#Headers],[Vertex]:[Vertex Content Word Count]],0),FALSE)</f>
        <v>103</v>
      </c>
    </row>
    <row r="88" spans="1:3" ht="15">
      <c r="A88" s="78" t="s">
        <v>1521</v>
      </c>
      <c r="B88" s="84" t="s">
        <v>274</v>
      </c>
      <c r="C88" s="78">
        <f>VLOOKUP(GroupVertices[[#This Row],[Vertex]],Vertices[],MATCH("ID",Vertices[[#Headers],[Vertex]:[Vertex Content Word Count]],0),FALSE)</f>
        <v>93</v>
      </c>
    </row>
    <row r="89" spans="1:3" ht="15">
      <c r="A89" s="78" t="s">
        <v>1521</v>
      </c>
      <c r="B89" s="84" t="s">
        <v>273</v>
      </c>
      <c r="C89" s="78">
        <f>VLOOKUP(GroupVertices[[#This Row],[Vertex]],Vertices[],MATCH("ID",Vertices[[#Headers],[Vertex]:[Vertex Content Word Count]],0),FALSE)</f>
        <v>92</v>
      </c>
    </row>
    <row r="90" spans="1:3" ht="15">
      <c r="A90" s="78" t="s">
        <v>1522</v>
      </c>
      <c r="B90" s="84" t="s">
        <v>258</v>
      </c>
      <c r="C90" s="78">
        <f>VLOOKUP(GroupVertices[[#This Row],[Vertex]],Vertices[],MATCH("ID",Vertices[[#Headers],[Vertex]:[Vertex Content Word Count]],0),FALSE)</f>
        <v>67</v>
      </c>
    </row>
    <row r="91" spans="1:3" ht="15">
      <c r="A91" s="78" t="s">
        <v>1522</v>
      </c>
      <c r="B91" s="84" t="s">
        <v>302</v>
      </c>
      <c r="C91" s="78">
        <f>VLOOKUP(GroupVertices[[#This Row],[Vertex]],Vertices[],MATCH("ID",Vertices[[#Headers],[Vertex]:[Vertex Content Word Count]],0),FALSE)</f>
        <v>68</v>
      </c>
    </row>
    <row r="92" spans="1:3" ht="15">
      <c r="A92" s="78" t="s">
        <v>1523</v>
      </c>
      <c r="B92" s="84" t="s">
        <v>256</v>
      </c>
      <c r="C92" s="78">
        <f>VLOOKUP(GroupVertices[[#This Row],[Vertex]],Vertices[],MATCH("ID",Vertices[[#Headers],[Vertex]:[Vertex Content Word Count]],0),FALSE)</f>
        <v>65</v>
      </c>
    </row>
    <row r="93" spans="1:3" ht="15">
      <c r="A93" s="78" t="s">
        <v>1523</v>
      </c>
      <c r="B93" s="84" t="s">
        <v>255</v>
      </c>
      <c r="C93" s="78">
        <f>VLOOKUP(GroupVertices[[#This Row],[Vertex]],Vertices[],MATCH("ID",Vertices[[#Headers],[Vertex]:[Vertex Content Word Count]],0),FALSE)</f>
        <v>64</v>
      </c>
    </row>
    <row r="94" spans="1:3" ht="15">
      <c r="A94" s="78" t="s">
        <v>1524</v>
      </c>
      <c r="B94" s="84" t="s">
        <v>237</v>
      </c>
      <c r="C94" s="78">
        <f>VLOOKUP(GroupVertices[[#This Row],[Vertex]],Vertices[],MATCH("ID",Vertices[[#Headers],[Vertex]:[Vertex Content Word Count]],0),FALSE)</f>
        <v>43</v>
      </c>
    </row>
    <row r="95" spans="1:3" ht="15">
      <c r="A95" s="78" t="s">
        <v>1524</v>
      </c>
      <c r="B95" s="84" t="s">
        <v>236</v>
      </c>
      <c r="C95" s="78">
        <f>VLOOKUP(GroupVertices[[#This Row],[Vertex]],Vertices[],MATCH("ID",Vertices[[#Headers],[Vertex]:[Vertex Content Word Count]],0),FALSE)</f>
        <v>42</v>
      </c>
    </row>
    <row r="96" spans="1:3" ht="15">
      <c r="A96" s="78" t="s">
        <v>1525</v>
      </c>
      <c r="B96" s="84" t="s">
        <v>235</v>
      </c>
      <c r="C96" s="78">
        <f>VLOOKUP(GroupVertices[[#This Row],[Vertex]],Vertices[],MATCH("ID",Vertices[[#Headers],[Vertex]:[Vertex Content Word Count]],0),FALSE)</f>
        <v>41</v>
      </c>
    </row>
    <row r="97" spans="1:3" ht="15">
      <c r="A97" s="78" t="s">
        <v>1525</v>
      </c>
      <c r="B97" s="84" t="s">
        <v>234</v>
      </c>
      <c r="C97" s="78">
        <f>VLOOKUP(GroupVertices[[#This Row],[Vertex]],Vertices[],MATCH("ID",Vertices[[#Headers],[Vertex]:[Vertex Content Word Count]],0),FALSE)</f>
        <v>40</v>
      </c>
    </row>
    <row r="98" spans="1:3" ht="15">
      <c r="A98" s="78" t="s">
        <v>1526</v>
      </c>
      <c r="B98" s="84" t="s">
        <v>229</v>
      </c>
      <c r="C98" s="78">
        <f>VLOOKUP(GroupVertices[[#This Row],[Vertex]],Vertices[],MATCH("ID",Vertices[[#Headers],[Vertex]:[Vertex Content Word Count]],0),FALSE)</f>
        <v>34</v>
      </c>
    </row>
    <row r="99" spans="1:3" ht="15">
      <c r="A99" s="78" t="s">
        <v>1526</v>
      </c>
      <c r="B99" s="84" t="s">
        <v>297</v>
      </c>
      <c r="C99" s="78">
        <f>VLOOKUP(GroupVertices[[#This Row],[Vertex]],Vertices[],MATCH("ID",Vertices[[#Headers],[Vertex]:[Vertex Content Word Count]],0),FALSE)</f>
        <v>35</v>
      </c>
    </row>
    <row r="100" spans="1:3" ht="15">
      <c r="A100" s="78" t="s">
        <v>1527</v>
      </c>
      <c r="B100" s="84" t="s">
        <v>222</v>
      </c>
      <c r="C100" s="78">
        <f>VLOOKUP(GroupVertices[[#This Row],[Vertex]],Vertices[],MATCH("ID",Vertices[[#Headers],[Vertex]:[Vertex Content Word Count]],0),FALSE)</f>
        <v>25</v>
      </c>
    </row>
    <row r="101" spans="1:3" ht="15">
      <c r="A101" s="78" t="s">
        <v>1527</v>
      </c>
      <c r="B101" s="84" t="s">
        <v>296</v>
      </c>
      <c r="C101" s="78">
        <f>VLOOKUP(GroupVertices[[#This Row],[Vertex]],Vertices[],MATCH("ID",Vertices[[#Headers],[Vertex]:[Vertex Content Word Count]],0),FALSE)</f>
        <v>26</v>
      </c>
    </row>
    <row r="102" spans="1:3" ht="15">
      <c r="A102" s="78" t="s">
        <v>1528</v>
      </c>
      <c r="B102" s="84" t="s">
        <v>215</v>
      </c>
      <c r="C102" s="78">
        <f>VLOOKUP(GroupVertices[[#This Row],[Vertex]],Vertices[],MATCH("ID",Vertices[[#Headers],[Vertex]:[Vertex Content Word Count]],0),FALSE)</f>
        <v>17</v>
      </c>
    </row>
    <row r="103" spans="1:3" ht="15">
      <c r="A103" s="78" t="s">
        <v>1528</v>
      </c>
      <c r="B103" s="84" t="s">
        <v>295</v>
      </c>
      <c r="C103" s="78">
        <f>VLOOKUP(GroupVertices[[#This Row],[Vertex]],Vertices[],MATCH("ID",Vertices[[#Headers],[Vertex]:[Vertex Content Word Count]],0),FALSE)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1547</v>
      </c>
      <c r="B2" s="34" t="s">
        <v>1468</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21</v>
      </c>
      <c r="N2" s="37">
        <f>MIN(Vertices[Eigenvector Centrality])</f>
        <v>0</v>
      </c>
      <c r="O2" s="38">
        <f>COUNTIF(Vertices[Eigenvector Centrality],"&gt;= "&amp;N2)-COUNTIF(Vertices[Eigenvector Centrality],"&gt;="&amp;N3)</f>
        <v>91</v>
      </c>
      <c r="P2" s="37">
        <f>MIN(Vertices[PageRank])</f>
        <v>0.395869</v>
      </c>
      <c r="Q2" s="38">
        <f>COUNTIF(Vertices[PageRank],"&gt;= "&amp;P2)-COUNTIF(Vertices[PageRank],"&gt;="&amp;P3)</f>
        <v>1</v>
      </c>
      <c r="R2" s="37">
        <f>MIN(Vertices[Clustering Coefficient])</f>
        <v>0</v>
      </c>
      <c r="S2" s="43">
        <f>COUNTIF(Vertices[Clustering Coefficient],"&gt;= "&amp;R2)-COUNTIF(Vertices[Clustering Coefficient],"&gt;="&amp;R3)</f>
        <v>84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1.0363636363636364</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0.0033799636363636364</v>
      </c>
      <c r="O3" s="40">
        <f>COUNTIF(Vertices[Eigenvector Centrality],"&gt;= "&amp;N3)-COUNTIF(Vertices[Eigenvector Centrality],"&gt;="&amp;N4)</f>
        <v>0</v>
      </c>
      <c r="P3" s="39">
        <f aca="true" t="shared" si="7" ref="P3:P26">P2+($P$57-$P$2)/BinDivisor</f>
        <v>0.45697567272727274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102</v>
      </c>
      <c r="D4" s="32">
        <f t="shared" si="1"/>
        <v>0</v>
      </c>
      <c r="E4" s="3">
        <f>COUNTIF(Vertices[Degree],"&gt;= "&amp;D4)-COUNTIF(Vertices[Degree],"&gt;="&amp;D5)</f>
        <v>0</v>
      </c>
      <c r="F4" s="37">
        <f t="shared" si="2"/>
        <v>0.2545454545454545</v>
      </c>
      <c r="G4" s="38">
        <f>COUNTIF(Vertices[In-Degree],"&gt;= "&amp;F4)-COUNTIF(Vertices[In-Degree],"&gt;="&amp;F5)</f>
        <v>0</v>
      </c>
      <c r="H4" s="37">
        <f t="shared" si="3"/>
        <v>0.2545454545454545</v>
      </c>
      <c r="I4" s="38">
        <f>COUNTIF(Vertices[Out-Degree],"&gt;= "&amp;H4)-COUNTIF(Vertices[Out-Degree],"&gt;="&amp;H5)</f>
        <v>0</v>
      </c>
      <c r="J4" s="37">
        <f t="shared" si="4"/>
        <v>2.0727272727272728</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0.006759927272727273</v>
      </c>
      <c r="O4" s="38">
        <f>COUNTIF(Vertices[Eigenvector Centrality],"&gt;= "&amp;N4)-COUNTIF(Vertices[Eigenvector Centrality],"&gt;="&amp;N5)</f>
        <v>0</v>
      </c>
      <c r="P4" s="37">
        <f t="shared" si="7"/>
        <v>0.5180823454545455</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0.3818181818181818</v>
      </c>
      <c r="G5" s="40">
        <f>COUNTIF(Vertices[In-Degree],"&gt;= "&amp;F5)-COUNTIF(Vertices[In-Degree],"&gt;="&amp;F6)</f>
        <v>0</v>
      </c>
      <c r="H5" s="39">
        <f t="shared" si="3"/>
        <v>0.3818181818181818</v>
      </c>
      <c r="I5" s="40">
        <f>COUNTIF(Vertices[Out-Degree],"&gt;= "&amp;H5)-COUNTIF(Vertices[Out-Degree],"&gt;="&amp;H6)</f>
        <v>0</v>
      </c>
      <c r="J5" s="39">
        <f t="shared" si="4"/>
        <v>3.1090909090909093</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0.010139890909090909</v>
      </c>
      <c r="O5" s="40">
        <f>COUNTIF(Vertices[Eigenvector Centrality],"&gt;= "&amp;N5)-COUNTIF(Vertices[Eigenvector Centrality],"&gt;="&amp;N6)</f>
        <v>0</v>
      </c>
      <c r="P5" s="39">
        <f t="shared" si="7"/>
        <v>0.5791890181818182</v>
      </c>
      <c r="Q5" s="40">
        <f>COUNTIF(Vertices[PageRank],"&gt;= "&amp;P5)-COUNTIF(Vertices[PageRank],"&gt;="&amp;P6)</f>
        <v>33</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99</v>
      </c>
      <c r="D6" s="32">
        <f t="shared" si="1"/>
        <v>0</v>
      </c>
      <c r="E6" s="3">
        <f>COUNTIF(Vertices[Degree],"&gt;= "&amp;D6)-COUNTIF(Vertices[Degree],"&gt;="&amp;D7)</f>
        <v>0</v>
      </c>
      <c r="F6" s="37">
        <f t="shared" si="2"/>
        <v>0.509090909090909</v>
      </c>
      <c r="G6" s="38">
        <f>COUNTIF(Vertices[In-Degree],"&gt;= "&amp;F6)-COUNTIF(Vertices[In-Degree],"&gt;="&amp;F7)</f>
        <v>0</v>
      </c>
      <c r="H6" s="37">
        <f t="shared" si="3"/>
        <v>0.509090909090909</v>
      </c>
      <c r="I6" s="38">
        <f>COUNTIF(Vertices[Out-Degree],"&gt;= "&amp;H6)-COUNTIF(Vertices[Out-Degree],"&gt;="&amp;H7)</f>
        <v>0</v>
      </c>
      <c r="J6" s="37">
        <f t="shared" si="4"/>
        <v>4.1454545454545455</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0.013519854545454546</v>
      </c>
      <c r="O6" s="38">
        <f>COUNTIF(Vertices[Eigenvector Centrality],"&gt;= "&amp;N6)-COUNTIF(Vertices[Eigenvector Centrality],"&gt;="&amp;N7)</f>
        <v>0</v>
      </c>
      <c r="P6" s="37">
        <f t="shared" si="7"/>
        <v>0.640295690909091</v>
      </c>
      <c r="Q6" s="38">
        <f>COUNTIF(Vertices[PageRank],"&gt;= "&amp;P6)-COUNTIF(Vertices[PageRank],"&gt;="&amp;P7)</f>
        <v>8</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18</v>
      </c>
      <c r="D7" s="32">
        <f t="shared" si="1"/>
        <v>0</v>
      </c>
      <c r="E7" s="3">
        <f>COUNTIF(Vertices[Degree],"&gt;= "&amp;D7)-COUNTIF(Vertices[Degree],"&gt;="&amp;D8)</f>
        <v>0</v>
      </c>
      <c r="F7" s="39">
        <f t="shared" si="2"/>
        <v>0.6363636363636362</v>
      </c>
      <c r="G7" s="40">
        <f>COUNTIF(Vertices[In-Degree],"&gt;= "&amp;F7)-COUNTIF(Vertices[In-Degree],"&gt;="&amp;F8)</f>
        <v>0</v>
      </c>
      <c r="H7" s="39">
        <f t="shared" si="3"/>
        <v>0.6363636363636362</v>
      </c>
      <c r="I7" s="40">
        <f>COUNTIF(Vertices[Out-Degree],"&gt;= "&amp;H7)-COUNTIF(Vertices[Out-Degree],"&gt;="&amp;H8)</f>
        <v>0</v>
      </c>
      <c r="J7" s="39">
        <f t="shared" si="4"/>
        <v>5.181818181818182</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0.016899818181818183</v>
      </c>
      <c r="O7" s="40">
        <f>COUNTIF(Vertices[Eigenvector Centrality],"&gt;= "&amp;N7)-COUNTIF(Vertices[Eigenvector Centrality],"&gt;="&amp;N8)</f>
        <v>0</v>
      </c>
      <c r="P7" s="39">
        <f t="shared" si="7"/>
        <v>0.7014023636363638</v>
      </c>
      <c r="Q7" s="40">
        <f>COUNTIF(Vertices[PageRank],"&gt;= "&amp;P7)-COUNTIF(Vertices[PageRank],"&gt;="&amp;P8)</f>
        <v>4</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117</v>
      </c>
      <c r="D8" s="32">
        <f t="shared" si="1"/>
        <v>0</v>
      </c>
      <c r="E8" s="3">
        <f>COUNTIF(Vertices[Degree],"&gt;= "&amp;D8)-COUNTIF(Vertices[Degree],"&gt;="&amp;D9)</f>
        <v>0</v>
      </c>
      <c r="F8" s="37">
        <f t="shared" si="2"/>
        <v>0.7636363636363634</v>
      </c>
      <c r="G8" s="38">
        <f>COUNTIF(Vertices[In-Degree],"&gt;= "&amp;F8)-COUNTIF(Vertices[In-Degree],"&gt;="&amp;F9)</f>
        <v>0</v>
      </c>
      <c r="H8" s="37">
        <f t="shared" si="3"/>
        <v>0.7636363636363634</v>
      </c>
      <c r="I8" s="38">
        <f>COUNTIF(Vertices[Out-Degree],"&gt;= "&amp;H8)-COUNTIF(Vertices[Out-Degree],"&gt;="&amp;H9)</f>
        <v>0</v>
      </c>
      <c r="J8" s="37">
        <f t="shared" si="4"/>
        <v>6.218181818181818</v>
      </c>
      <c r="K8" s="38">
        <f>COUNTIF(Vertices[Betweenness Centrality],"&gt;= "&amp;J8)-COUNTIF(Vertices[Betweenness Centrality],"&gt;="&amp;J9)</f>
        <v>0</v>
      </c>
      <c r="L8" s="37">
        <f t="shared" si="5"/>
        <v>0.1090909090909091</v>
      </c>
      <c r="M8" s="38">
        <f>COUNTIF(Vertices[Closeness Centrality],"&gt;= "&amp;L8)-COUNTIF(Vertices[Closeness Centrality],"&gt;="&amp;L9)</f>
        <v>15</v>
      </c>
      <c r="N8" s="37">
        <f t="shared" si="6"/>
        <v>0.020279781818181818</v>
      </c>
      <c r="O8" s="38">
        <f>COUNTIF(Vertices[Eigenvector Centrality],"&gt;= "&amp;N8)-COUNTIF(Vertices[Eigenvector Centrality],"&gt;="&amp;N9)</f>
        <v>0</v>
      </c>
      <c r="P8" s="37">
        <f t="shared" si="7"/>
        <v>0.7625090363636365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0.8909090909090907</v>
      </c>
      <c r="G9" s="40">
        <f>COUNTIF(Vertices[In-Degree],"&gt;= "&amp;F9)-COUNTIF(Vertices[In-Degree],"&gt;="&amp;F10)</f>
        <v>53</v>
      </c>
      <c r="H9" s="39">
        <f t="shared" si="3"/>
        <v>0.8909090909090907</v>
      </c>
      <c r="I9" s="40">
        <f>COUNTIF(Vertices[Out-Degree],"&gt;= "&amp;H9)-COUNTIF(Vertices[Out-Degree],"&gt;="&amp;H10)</f>
        <v>54</v>
      </c>
      <c r="J9" s="39">
        <f t="shared" si="4"/>
        <v>7.254545454545454</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0.023659745454545453</v>
      </c>
      <c r="O9" s="40">
        <f>COUNTIF(Vertices[Eigenvector Centrality],"&gt;= "&amp;N9)-COUNTIF(Vertices[Eigenvector Centrality],"&gt;="&amp;N10)</f>
        <v>0</v>
      </c>
      <c r="P9" s="39">
        <f t="shared" si="7"/>
        <v>0.8236157090909093</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1548</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1.0181818181818179</v>
      </c>
      <c r="I10" s="38">
        <f>COUNTIF(Vertices[Out-Degree],"&gt;= "&amp;H10)-COUNTIF(Vertices[Out-Degree],"&gt;="&amp;H11)</f>
        <v>0</v>
      </c>
      <c r="J10" s="37">
        <f t="shared" si="4"/>
        <v>8.290909090909091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0.027039709090909088</v>
      </c>
      <c r="O10" s="38">
        <f>COUNTIF(Vertices[Eigenvector Centrality],"&gt;= "&amp;N10)-COUNTIF(Vertices[Eigenvector Centrality],"&gt;="&amp;N11)</f>
        <v>0</v>
      </c>
      <c r="P10" s="37">
        <f t="shared" si="7"/>
        <v>0.8847223818181821</v>
      </c>
      <c r="Q10" s="38">
        <f>COUNTIF(Vertices[PageRank],"&gt;= "&amp;P10)-COUNTIF(Vertices[PageRank],"&gt;="&amp;P11)</f>
        <v>6</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1.145454545454545</v>
      </c>
      <c r="G11" s="40">
        <f>COUNTIF(Vertices[In-Degree],"&gt;= "&amp;F11)-COUNTIF(Vertices[In-Degree],"&gt;="&amp;F12)</f>
        <v>0</v>
      </c>
      <c r="H11" s="39">
        <f t="shared" si="3"/>
        <v>1.145454545454545</v>
      </c>
      <c r="I11" s="40">
        <f>COUNTIF(Vertices[Out-Degree],"&gt;= "&amp;H11)-COUNTIF(Vertices[Out-Degree],"&gt;="&amp;H12)</f>
        <v>0</v>
      </c>
      <c r="J11" s="39">
        <f t="shared" si="4"/>
        <v>9.327272727272728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0.030419672727272723</v>
      </c>
      <c r="O11" s="40">
        <f>COUNTIF(Vertices[Eigenvector Centrality],"&gt;= "&amp;N11)-COUNTIF(Vertices[Eigenvector Centrality],"&gt;="&amp;N12)</f>
        <v>0</v>
      </c>
      <c r="P11" s="39">
        <f t="shared" si="7"/>
        <v>0.9458290545454549</v>
      </c>
      <c r="Q11" s="40">
        <f>COUNTIF(Vertices[PageRank],"&gt;= "&amp;P11)-COUNTIF(Vertices[PageRank],"&gt;="&amp;P12)</f>
        <v>34</v>
      </c>
      <c r="R11" s="39">
        <f t="shared" si="8"/>
        <v>0.08181818181818183</v>
      </c>
      <c r="S11" s="44">
        <f>COUNTIF(Vertices[Clustering Coefficient],"&gt;= "&amp;R11)-COUNTIF(Vertices[Clustering Coefficient],"&gt;="&amp;R12)</f>
        <v>1</v>
      </c>
      <c r="T11" s="39" t="e">
        <f ca="1" t="shared" si="9"/>
        <v>#REF!</v>
      </c>
      <c r="U11" s="40" t="e">
        <f ca="1" t="shared" si="0"/>
        <v>#REF!</v>
      </c>
    </row>
    <row r="12" spans="1:21" ht="15">
      <c r="A12" s="34" t="s">
        <v>314</v>
      </c>
      <c r="B12" s="34">
        <v>80</v>
      </c>
      <c r="D12" s="32">
        <f t="shared" si="1"/>
        <v>0</v>
      </c>
      <c r="E12" s="3">
        <f>COUNTIF(Vertices[Degree],"&gt;= "&amp;D12)-COUNTIF(Vertices[Degree],"&gt;="&amp;D13)</f>
        <v>0</v>
      </c>
      <c r="F12" s="37">
        <f t="shared" si="2"/>
        <v>1.2727272727272723</v>
      </c>
      <c r="G12" s="38">
        <f>COUNTIF(Vertices[In-Degree],"&gt;= "&amp;F12)-COUNTIF(Vertices[In-Degree],"&gt;="&amp;F13)</f>
        <v>0</v>
      </c>
      <c r="H12" s="37">
        <f t="shared" si="3"/>
        <v>1.2727272727272723</v>
      </c>
      <c r="I12" s="38">
        <f>COUNTIF(Vertices[Out-Degree],"&gt;= "&amp;H12)-COUNTIF(Vertices[Out-Degree],"&gt;="&amp;H13)</f>
        <v>0</v>
      </c>
      <c r="J12" s="37">
        <f t="shared" si="4"/>
        <v>10.363636363636365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0.03379963636363636</v>
      </c>
      <c r="O12" s="38">
        <f>COUNTIF(Vertices[Eigenvector Centrality],"&gt;= "&amp;N12)-COUNTIF(Vertices[Eigenvector Centrality],"&gt;="&amp;N13)</f>
        <v>0</v>
      </c>
      <c r="P12" s="37">
        <f t="shared" si="7"/>
        <v>1.0069357272727275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36</v>
      </c>
      <c r="D13" s="32">
        <f t="shared" si="1"/>
        <v>0</v>
      </c>
      <c r="E13" s="3">
        <f>COUNTIF(Vertices[Degree],"&gt;= "&amp;D13)-COUNTIF(Vertices[Degree],"&gt;="&amp;D14)</f>
        <v>0</v>
      </c>
      <c r="F13" s="39">
        <f t="shared" si="2"/>
        <v>1.3999999999999995</v>
      </c>
      <c r="G13" s="40">
        <f>COUNTIF(Vertices[In-Degree],"&gt;= "&amp;F13)-COUNTIF(Vertices[In-Degree],"&gt;="&amp;F14)</f>
        <v>0</v>
      </c>
      <c r="H13" s="39">
        <f t="shared" si="3"/>
        <v>1.3999999999999995</v>
      </c>
      <c r="I13" s="40">
        <f>COUNTIF(Vertices[Out-Degree],"&gt;= "&amp;H13)-COUNTIF(Vertices[Out-Degree],"&gt;="&amp;H14)</f>
        <v>0</v>
      </c>
      <c r="J13" s="39">
        <f t="shared" si="4"/>
        <v>11.400000000000002</v>
      </c>
      <c r="K13" s="40">
        <f>COUNTIF(Vertices[Betweenness Centrality],"&gt;= "&amp;J13)-COUNTIF(Vertices[Betweenness Centrality],"&gt;="&amp;J14)</f>
        <v>1</v>
      </c>
      <c r="L13" s="39">
        <f t="shared" si="5"/>
        <v>0.20000000000000004</v>
      </c>
      <c r="M13" s="40">
        <f>COUNTIF(Vertices[Closeness Centrality],"&gt;= "&amp;L13)-COUNTIF(Vertices[Closeness Centrality],"&gt;="&amp;L14)</f>
        <v>10</v>
      </c>
      <c r="N13" s="39">
        <f t="shared" si="6"/>
        <v>0.03717959999999999</v>
      </c>
      <c r="O13" s="40">
        <f>COUNTIF(Vertices[Eigenvector Centrality],"&gt;= "&amp;N13)-COUNTIF(Vertices[Eigenvector Centrality],"&gt;="&amp;N14)</f>
        <v>0</v>
      </c>
      <c r="P13" s="39">
        <f t="shared" si="7"/>
        <v>1.0680424000000002</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315</v>
      </c>
      <c r="B14" s="34">
        <v>1</v>
      </c>
      <c r="D14" s="32">
        <f t="shared" si="1"/>
        <v>0</v>
      </c>
      <c r="E14" s="3">
        <f>COUNTIF(Vertices[Degree],"&gt;= "&amp;D14)-COUNTIF(Vertices[Degree],"&gt;="&amp;D15)</f>
        <v>0</v>
      </c>
      <c r="F14" s="37">
        <f t="shared" si="2"/>
        <v>1.5272727272727267</v>
      </c>
      <c r="G14" s="38">
        <f>COUNTIF(Vertices[In-Degree],"&gt;= "&amp;F14)-COUNTIF(Vertices[In-Degree],"&gt;="&amp;F15)</f>
        <v>0</v>
      </c>
      <c r="H14" s="37">
        <f t="shared" si="3"/>
        <v>1.5272727272727267</v>
      </c>
      <c r="I14" s="38">
        <f>COUNTIF(Vertices[Out-Degree],"&gt;= "&amp;H14)-COUNTIF(Vertices[Out-Degree],"&gt;="&amp;H15)</f>
        <v>0</v>
      </c>
      <c r="J14" s="37">
        <f t="shared" si="4"/>
        <v>12.43636363636364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0.04055956363636363</v>
      </c>
      <c r="O14" s="38">
        <f>COUNTIF(Vertices[Eigenvector Centrality],"&gt;= "&amp;N14)-COUNTIF(Vertices[Eigenvector Centrality],"&gt;="&amp;N15)</f>
        <v>1</v>
      </c>
      <c r="P14" s="37">
        <f t="shared" si="7"/>
        <v>1.1291490727272728</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1.6545454545454539</v>
      </c>
      <c r="G15" s="40">
        <f>COUNTIF(Vertices[In-Degree],"&gt;= "&amp;F15)-COUNTIF(Vertices[In-Degree],"&gt;="&amp;F16)</f>
        <v>0</v>
      </c>
      <c r="H15" s="39">
        <f t="shared" si="3"/>
        <v>1.6545454545454539</v>
      </c>
      <c r="I15" s="40">
        <f>COUNTIF(Vertices[Out-Degree],"&gt;= "&amp;H15)-COUNTIF(Vertices[Out-Degree],"&gt;="&amp;H16)</f>
        <v>0</v>
      </c>
      <c r="J15" s="39">
        <f t="shared" si="4"/>
        <v>13.472727272727276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0.04393952727272726</v>
      </c>
      <c r="O15" s="40">
        <f>COUNTIF(Vertices[Eigenvector Centrality],"&gt;= "&amp;N15)-COUNTIF(Vertices[Eigenvector Centrality],"&gt;="&amp;N16)</f>
        <v>0</v>
      </c>
      <c r="P15" s="39">
        <f t="shared" si="7"/>
        <v>1.1902557454545455</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36</v>
      </c>
      <c r="D16" s="32">
        <f t="shared" si="1"/>
        <v>0</v>
      </c>
      <c r="E16" s="3">
        <f>COUNTIF(Vertices[Degree],"&gt;= "&amp;D16)-COUNTIF(Vertices[Degree],"&gt;="&amp;D17)</f>
        <v>0</v>
      </c>
      <c r="F16" s="37">
        <f t="shared" si="2"/>
        <v>1.781818181818181</v>
      </c>
      <c r="G16" s="38">
        <f>COUNTIF(Vertices[In-Degree],"&gt;= "&amp;F16)-COUNTIF(Vertices[In-Degree],"&gt;="&amp;F17)</f>
        <v>0</v>
      </c>
      <c r="H16" s="37">
        <f t="shared" si="3"/>
        <v>1.781818181818181</v>
      </c>
      <c r="I16" s="38">
        <f>COUNTIF(Vertices[Out-Degree],"&gt;= "&amp;H16)-COUNTIF(Vertices[Out-Degree],"&gt;="&amp;H17)</f>
        <v>0</v>
      </c>
      <c r="J16" s="37">
        <f t="shared" si="4"/>
        <v>14.509090909090913</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0.0473194909090909</v>
      </c>
      <c r="O16" s="38">
        <f>COUNTIF(Vertices[Eigenvector Centrality],"&gt;= "&amp;N16)-COUNTIF(Vertices[Eigenvector Centrality],"&gt;="&amp;N17)</f>
        <v>0</v>
      </c>
      <c r="P16" s="37">
        <f t="shared" si="7"/>
        <v>1.2513624181818181</v>
      </c>
      <c r="Q16" s="38">
        <f>COUNTIF(Vertices[PageRank],"&gt;= "&amp;P16)-COUNTIF(Vertices[PageRank],"&gt;="&amp;P17)</f>
        <v>4</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1.9090909090909083</v>
      </c>
      <c r="G17" s="40">
        <f>COUNTIF(Vertices[In-Degree],"&gt;= "&amp;F17)-COUNTIF(Vertices[In-Degree],"&gt;="&amp;F18)</f>
        <v>6</v>
      </c>
      <c r="H17" s="39">
        <f t="shared" si="3"/>
        <v>1.9090909090909083</v>
      </c>
      <c r="I17" s="40">
        <f>COUNTIF(Vertices[Out-Degree],"&gt;= "&amp;H17)-COUNTIF(Vertices[Out-Degree],"&gt;="&amp;H18)</f>
        <v>9</v>
      </c>
      <c r="J17" s="39">
        <f t="shared" si="4"/>
        <v>15.54545454545455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0.050699454545454534</v>
      </c>
      <c r="O17" s="40">
        <f>COUNTIF(Vertices[Eigenvector Centrality],"&gt;= "&amp;N17)-COUNTIF(Vertices[Eigenvector Centrality],"&gt;="&amp;N18)</f>
        <v>0</v>
      </c>
      <c r="P17" s="39">
        <f t="shared" si="7"/>
        <v>1.3124690909090908</v>
      </c>
      <c r="Q17" s="40">
        <f>COUNTIF(Vertices[PageRank],"&gt;= "&amp;P17)-COUNTIF(Vertices[PageRank],"&gt;="&amp;P18)</f>
        <v>0</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0.0547945205479452</v>
      </c>
      <c r="D18" s="32">
        <f t="shared" si="1"/>
        <v>0</v>
      </c>
      <c r="E18" s="3">
        <f>COUNTIF(Vertices[Degree],"&gt;= "&amp;D18)-COUNTIF(Vertices[Degree],"&gt;="&amp;D19)</f>
        <v>0</v>
      </c>
      <c r="F18" s="37">
        <f t="shared" si="2"/>
        <v>2.0363636363636357</v>
      </c>
      <c r="G18" s="38">
        <f>COUNTIF(Vertices[In-Degree],"&gt;= "&amp;F18)-COUNTIF(Vertices[In-Degree],"&gt;="&amp;F19)</f>
        <v>0</v>
      </c>
      <c r="H18" s="37">
        <f t="shared" si="3"/>
        <v>2.0363636363636357</v>
      </c>
      <c r="I18" s="38">
        <f>COUNTIF(Vertices[Out-Degree],"&gt;= "&amp;H18)-COUNTIF(Vertices[Out-Degree],"&gt;="&amp;H19)</f>
        <v>0</v>
      </c>
      <c r="J18" s="37">
        <f t="shared" si="4"/>
        <v>16.581818181818186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0.05407941818181817</v>
      </c>
      <c r="O18" s="38">
        <f>COUNTIF(Vertices[Eigenvector Centrality],"&gt;= "&amp;N18)-COUNTIF(Vertices[Eigenvector Centrality],"&gt;="&amp;N19)</f>
        <v>0</v>
      </c>
      <c r="P18" s="37">
        <f t="shared" si="7"/>
        <v>1.3735757636363635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0.1038961038961039</v>
      </c>
      <c r="D19" s="32">
        <f t="shared" si="1"/>
        <v>0</v>
      </c>
      <c r="E19" s="3">
        <f>COUNTIF(Vertices[Degree],"&gt;= "&amp;D19)-COUNTIF(Vertices[Degree],"&gt;="&amp;D20)</f>
        <v>0</v>
      </c>
      <c r="F19" s="39">
        <f t="shared" si="2"/>
        <v>2.163636363636363</v>
      </c>
      <c r="G19" s="40">
        <f>COUNTIF(Vertices[In-Degree],"&gt;= "&amp;F19)-COUNTIF(Vertices[In-Degree],"&gt;="&amp;F20)</f>
        <v>0</v>
      </c>
      <c r="H19" s="39">
        <f t="shared" si="3"/>
        <v>2.163636363636363</v>
      </c>
      <c r="I19" s="40">
        <f>COUNTIF(Vertices[Out-Degree],"&gt;= "&amp;H19)-COUNTIF(Vertices[Out-Degree],"&gt;="&amp;H20)</f>
        <v>0</v>
      </c>
      <c r="J19" s="39">
        <f t="shared" si="4"/>
        <v>17.61818181818182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0.057459381818181804</v>
      </c>
      <c r="O19" s="40">
        <f>COUNTIF(Vertices[Eigenvector Centrality],"&gt;= "&amp;N19)-COUNTIF(Vertices[Eigenvector Centrality],"&gt;="&amp;N20)</f>
        <v>1</v>
      </c>
      <c r="P19" s="39">
        <f t="shared" si="7"/>
        <v>1.4346824363636361</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2.2909090909090906</v>
      </c>
      <c r="G20" s="38">
        <f>COUNTIF(Vertices[In-Degree],"&gt;= "&amp;F20)-COUNTIF(Vertices[In-Degree],"&gt;="&amp;F21)</f>
        <v>0</v>
      </c>
      <c r="H20" s="37">
        <f t="shared" si="3"/>
        <v>2.2909090909090906</v>
      </c>
      <c r="I20" s="38">
        <f>COUNTIF(Vertices[Out-Degree],"&gt;= "&amp;H20)-COUNTIF(Vertices[Out-Degree],"&gt;="&amp;H21)</f>
        <v>0</v>
      </c>
      <c r="J20" s="37">
        <f t="shared" si="4"/>
        <v>18.654545454545456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0.06083934545454544</v>
      </c>
      <c r="O20" s="38">
        <f>COUNTIF(Vertices[Eigenvector Centrality],"&gt;= "&amp;N20)-COUNTIF(Vertices[Eigenvector Centrality],"&gt;="&amp;N21)</f>
        <v>0</v>
      </c>
      <c r="P20" s="37">
        <f t="shared" si="7"/>
        <v>1.4957891090909088</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42</v>
      </c>
      <c r="D21" s="32">
        <f t="shared" si="1"/>
        <v>0</v>
      </c>
      <c r="E21" s="3">
        <f>COUNTIF(Vertices[Degree],"&gt;= "&amp;D21)-COUNTIF(Vertices[Degree],"&gt;="&amp;D22)</f>
        <v>0</v>
      </c>
      <c r="F21" s="39">
        <f t="shared" si="2"/>
        <v>2.418181818181818</v>
      </c>
      <c r="G21" s="40">
        <f>COUNTIF(Vertices[In-Degree],"&gt;= "&amp;F21)-COUNTIF(Vertices[In-Degree],"&gt;="&amp;F22)</f>
        <v>0</v>
      </c>
      <c r="H21" s="39">
        <f t="shared" si="3"/>
        <v>2.418181818181818</v>
      </c>
      <c r="I21" s="40">
        <f>COUNTIF(Vertices[Out-Degree],"&gt;= "&amp;H21)-COUNTIF(Vertices[Out-Degree],"&gt;="&amp;H22)</f>
        <v>0</v>
      </c>
      <c r="J21" s="39">
        <f t="shared" si="4"/>
        <v>19.69090909090909</v>
      </c>
      <c r="K21" s="40">
        <f>COUNTIF(Vertices[Betweenness Centrality],"&gt;= "&amp;J21)-COUNTIF(Vertices[Betweenness Centrality],"&gt;="&amp;J22)</f>
        <v>3</v>
      </c>
      <c r="L21" s="39">
        <f t="shared" si="5"/>
        <v>0.3454545454545455</v>
      </c>
      <c r="M21" s="40">
        <f>COUNTIF(Vertices[Closeness Centrality],"&gt;= "&amp;L21)-COUNTIF(Vertices[Closeness Centrality],"&gt;="&amp;L22)</f>
        <v>0</v>
      </c>
      <c r="N21" s="39">
        <f t="shared" si="6"/>
        <v>0.06421930909090907</v>
      </c>
      <c r="O21" s="40">
        <f>COUNTIF(Vertices[Eigenvector Centrality],"&gt;= "&amp;N21)-COUNTIF(Vertices[Eigenvector Centrality],"&gt;="&amp;N22)</f>
        <v>0</v>
      </c>
      <c r="P21" s="39">
        <f t="shared" si="7"/>
        <v>1.5568957818181814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21</v>
      </c>
      <c r="D22" s="32">
        <f t="shared" si="1"/>
        <v>0</v>
      </c>
      <c r="E22" s="3">
        <f>COUNTIF(Vertices[Degree],"&gt;= "&amp;D22)-COUNTIF(Vertices[Degree],"&gt;="&amp;D23)</f>
        <v>0</v>
      </c>
      <c r="F22" s="37">
        <f t="shared" si="2"/>
        <v>2.5454545454545454</v>
      </c>
      <c r="G22" s="38">
        <f>COUNTIF(Vertices[In-Degree],"&gt;= "&amp;F22)-COUNTIF(Vertices[In-Degree],"&gt;="&amp;F23)</f>
        <v>0</v>
      </c>
      <c r="H22" s="37">
        <f t="shared" si="3"/>
        <v>2.5454545454545454</v>
      </c>
      <c r="I22" s="38">
        <f>COUNTIF(Vertices[Out-Degree],"&gt;= "&amp;H22)-COUNTIF(Vertices[Out-Degree],"&gt;="&amp;H23)</f>
        <v>0</v>
      </c>
      <c r="J22" s="37">
        <f t="shared" si="4"/>
        <v>20.727272727272727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0.06759927272727272</v>
      </c>
      <c r="O22" s="38">
        <f>COUNTIF(Vertices[Eigenvector Centrality],"&gt;= "&amp;N22)-COUNTIF(Vertices[Eigenvector Centrality],"&gt;="&amp;N23)</f>
        <v>0</v>
      </c>
      <c r="P22" s="37">
        <f t="shared" si="7"/>
        <v>1.618002454545454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11</v>
      </c>
      <c r="D23" s="32">
        <f t="shared" si="1"/>
        <v>0</v>
      </c>
      <c r="E23" s="3">
        <f>COUNTIF(Vertices[Degree],"&gt;= "&amp;D23)-COUNTIF(Vertices[Degree],"&gt;="&amp;D24)</f>
        <v>0</v>
      </c>
      <c r="F23" s="39">
        <f t="shared" si="2"/>
        <v>2.672727272727273</v>
      </c>
      <c r="G23" s="40">
        <f>COUNTIF(Vertices[In-Degree],"&gt;= "&amp;F23)-COUNTIF(Vertices[In-Degree],"&gt;="&amp;F24)</f>
        <v>0</v>
      </c>
      <c r="H23" s="39">
        <f t="shared" si="3"/>
        <v>2.672727272727273</v>
      </c>
      <c r="I23" s="40">
        <f>COUNTIF(Vertices[Out-Degree],"&gt;= "&amp;H23)-COUNTIF(Vertices[Out-Degree],"&gt;="&amp;H24)</f>
        <v>0</v>
      </c>
      <c r="J23" s="39">
        <f t="shared" si="4"/>
        <v>21.763636363636362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0.07097923636363636</v>
      </c>
      <c r="O23" s="40">
        <f>COUNTIF(Vertices[Eigenvector Centrality],"&gt;= "&amp;N23)-COUNTIF(Vertices[Eigenvector Centrality],"&gt;="&amp;N24)</f>
        <v>0</v>
      </c>
      <c r="P23" s="39">
        <f t="shared" si="7"/>
        <v>1.6791091272727268</v>
      </c>
      <c r="Q23" s="40">
        <f>COUNTIF(Vertices[PageRank],"&gt;= "&amp;P23)-COUNTIF(Vertices[PageRank],"&gt;="&amp;P24)</f>
        <v>3</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19</v>
      </c>
      <c r="D24" s="32">
        <f t="shared" si="1"/>
        <v>0</v>
      </c>
      <c r="E24" s="3">
        <f>COUNTIF(Vertices[Degree],"&gt;= "&amp;D24)-COUNTIF(Vertices[Degree],"&gt;="&amp;D25)</f>
        <v>0</v>
      </c>
      <c r="F24" s="37">
        <f t="shared" si="2"/>
        <v>2.8000000000000003</v>
      </c>
      <c r="G24" s="38">
        <f>COUNTIF(Vertices[In-Degree],"&gt;= "&amp;F24)-COUNTIF(Vertices[In-Degree],"&gt;="&amp;F25)</f>
        <v>0</v>
      </c>
      <c r="H24" s="37">
        <f t="shared" si="3"/>
        <v>2.8000000000000003</v>
      </c>
      <c r="I24" s="38">
        <f>COUNTIF(Vertices[Out-Degree],"&gt;= "&amp;H24)-COUNTIF(Vertices[Out-Degree],"&gt;="&amp;H25)</f>
        <v>0</v>
      </c>
      <c r="J24" s="37">
        <f t="shared" si="4"/>
        <v>22.799999999999997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0.0743592</v>
      </c>
      <c r="O24" s="38">
        <f>COUNTIF(Vertices[Eigenvector Centrality],"&gt;= "&amp;N24)-COUNTIF(Vertices[Eigenvector Centrality],"&gt;="&amp;N25)</f>
        <v>5</v>
      </c>
      <c r="P24" s="37">
        <f t="shared" si="7"/>
        <v>1.7402157999999994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2.9272727272727277</v>
      </c>
      <c r="G25" s="40">
        <f>COUNTIF(Vertices[In-Degree],"&gt;= "&amp;F25)-COUNTIF(Vertices[In-Degree],"&gt;="&amp;F26)</f>
        <v>7</v>
      </c>
      <c r="H25" s="39">
        <f t="shared" si="3"/>
        <v>2.9272727272727277</v>
      </c>
      <c r="I25" s="40">
        <f>COUNTIF(Vertices[Out-Degree],"&gt;= "&amp;H25)-COUNTIF(Vertices[Out-Degree],"&gt;="&amp;H26)</f>
        <v>6</v>
      </c>
      <c r="J25" s="39">
        <f t="shared" si="4"/>
        <v>23.836363636363632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0.07773916363636364</v>
      </c>
      <c r="O25" s="40">
        <f>COUNTIF(Vertices[Eigenvector Centrality],"&gt;= "&amp;N25)-COUNTIF(Vertices[Eigenvector Centrality],"&gt;="&amp;N26)</f>
        <v>1</v>
      </c>
      <c r="P25" s="39">
        <f t="shared" si="7"/>
        <v>1.801322472727272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3.054545454545455</v>
      </c>
      <c r="G26" s="38">
        <f>COUNTIF(Vertices[In-Degree],"&gt;= "&amp;F26)-COUNTIF(Vertices[In-Degree],"&gt;="&amp;F28)</f>
        <v>0</v>
      </c>
      <c r="H26" s="37">
        <f t="shared" si="3"/>
        <v>3.054545454545455</v>
      </c>
      <c r="I26" s="38">
        <f>COUNTIF(Vertices[Out-Degree],"&gt;= "&amp;H26)-COUNTIF(Vertices[Out-Degree],"&gt;="&amp;H28)</f>
        <v>0</v>
      </c>
      <c r="J26" s="37">
        <f t="shared" si="4"/>
        <v>24.872727272727268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0.08111912727272728</v>
      </c>
      <c r="O26" s="38">
        <f>COUNTIF(Vertices[Eigenvector Centrality],"&gt;= "&amp;N26)-COUNTIF(Vertices[Eigenvector Centrality],"&gt;="&amp;N28)</f>
        <v>0</v>
      </c>
      <c r="P26" s="37">
        <f t="shared" si="7"/>
        <v>1.8624291454545447</v>
      </c>
      <c r="Q26" s="38">
        <f>COUNTIF(Vertices[PageRank],"&gt;= "&amp;P26)-COUNTIF(Vertices[PageRank],"&gt;="&amp;P28)</f>
        <v>1</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1.225664</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-24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3.1818181818181825</v>
      </c>
      <c r="I28" s="40">
        <f>COUNTIF(Vertices[Out-Degree],"&gt;= "&amp;H28)-COUNTIF(Vertices[Out-Degree],"&gt;="&amp;H40)</f>
        <v>0</v>
      </c>
      <c r="J28" s="39">
        <f>J26+($J$57-$J$2)/BinDivisor</f>
        <v>25.909090909090903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0.08449909090909093</v>
      </c>
      <c r="O28" s="40">
        <f>COUNTIF(Vertices[Eigenvector Centrality],"&gt;= "&amp;N28)-COUNTIF(Vertices[Eigenvector Centrality],"&gt;="&amp;N40)</f>
        <v>0</v>
      </c>
      <c r="P28" s="39">
        <f>P26+($P$57-$P$2)/BinDivisor</f>
        <v>1.9235358181818174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0.0074742768394486505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1549</v>
      </c>
      <c r="B30" s="34">
        <v>0.697147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1550</v>
      </c>
      <c r="B32" s="34" t="s">
        <v>1551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-24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-24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3.30909090909091</v>
      </c>
      <c r="I40" s="38">
        <f>COUNTIF(Vertices[Out-Degree],"&gt;= "&amp;H40)-COUNTIF(Vertices[Out-Degree],"&gt;="&amp;H41)</f>
        <v>0</v>
      </c>
      <c r="J40" s="37">
        <f>J28+($J$57-$J$2)/BinDivisor</f>
        <v>26.945454545454538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0.08787905454545457</v>
      </c>
      <c r="O40" s="38">
        <f>COUNTIF(Vertices[Eigenvector Centrality],"&gt;= "&amp;N40)-COUNTIF(Vertices[Eigenvector Centrality],"&gt;="&amp;N41)</f>
        <v>0</v>
      </c>
      <c r="P40" s="37">
        <f>P28+($P$57-$P$2)/BinDivisor</f>
        <v>1.98464249090909</v>
      </c>
      <c r="Q40" s="38">
        <f>COUNTIF(Vertices[PageRank],"&gt;= "&amp;P40)-COUNTIF(Vertices[PageRank],"&gt;="&amp;P41)</f>
        <v>1</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27.981818181818173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0.09125901818181821</v>
      </c>
      <c r="O41" s="40">
        <f>COUNTIF(Vertices[Eigenvector Centrality],"&gt;= "&amp;N41)-COUNTIF(Vertices[Eigenvector Centrality],"&gt;="&amp;N42)</f>
        <v>0</v>
      </c>
      <c r="P41" s="39">
        <f aca="true" t="shared" si="16" ref="P41:P56">P40+($P$57-$P$2)/BinDivisor</f>
        <v>2.045749163636363</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3.563636363636365</v>
      </c>
      <c r="I42" s="38">
        <f>COUNTIF(Vertices[Out-Degree],"&gt;= "&amp;H42)-COUNTIF(Vertices[Out-Degree],"&gt;="&amp;H43)</f>
        <v>0</v>
      </c>
      <c r="J42" s="37">
        <f t="shared" si="13"/>
        <v>29.01818181818181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0.09463898181818185</v>
      </c>
      <c r="O42" s="38">
        <f>COUNTIF(Vertices[Eigenvector Centrality],"&gt;= "&amp;N42)-COUNTIF(Vertices[Eigenvector Centrality],"&gt;="&amp;N43)</f>
        <v>1</v>
      </c>
      <c r="P42" s="37">
        <f t="shared" si="16"/>
        <v>2.1068558363636356</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3.6909090909090922</v>
      </c>
      <c r="G43" s="40">
        <f>COUNTIF(Vertices[In-Degree],"&gt;= "&amp;F43)-COUNTIF(Vertices[In-Degree],"&gt;="&amp;F44)</f>
        <v>0</v>
      </c>
      <c r="H43" s="39">
        <f t="shared" si="12"/>
        <v>3.6909090909090922</v>
      </c>
      <c r="I43" s="40">
        <f>COUNTIF(Vertices[Out-Degree],"&gt;= "&amp;H43)-COUNTIF(Vertices[Out-Degree],"&gt;="&amp;H44)</f>
        <v>0</v>
      </c>
      <c r="J43" s="39">
        <f t="shared" si="13"/>
        <v>30.054545454545444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0.0980189454545455</v>
      </c>
      <c r="O43" s="40">
        <f>COUNTIF(Vertices[Eigenvector Centrality],"&gt;= "&amp;N43)-COUNTIF(Vertices[Eigenvector Centrality],"&gt;="&amp;N44)</f>
        <v>0</v>
      </c>
      <c r="P43" s="39">
        <f t="shared" si="16"/>
        <v>2.1679625090909083</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3.8181818181818197</v>
      </c>
      <c r="G44" s="38">
        <f>COUNTIF(Vertices[In-Degree],"&gt;= "&amp;F44)-COUNTIF(Vertices[In-Degree],"&gt;="&amp;F45)</f>
        <v>0</v>
      </c>
      <c r="H44" s="37">
        <f t="shared" si="12"/>
        <v>3.8181818181818197</v>
      </c>
      <c r="I44" s="38">
        <f>COUNTIF(Vertices[Out-Degree],"&gt;= "&amp;H44)-COUNTIF(Vertices[Out-Degree],"&gt;="&amp;H45)</f>
        <v>0</v>
      </c>
      <c r="J44" s="37">
        <f t="shared" si="13"/>
        <v>31.09090909090908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0.10139890909090914</v>
      </c>
      <c r="O44" s="38">
        <f>COUNTIF(Vertices[Eigenvector Centrality],"&gt;= "&amp;N44)-COUNTIF(Vertices[Eigenvector Centrality],"&gt;="&amp;N45)</f>
        <v>0</v>
      </c>
      <c r="P44" s="37">
        <f t="shared" si="16"/>
        <v>2.229069181818181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0</v>
      </c>
      <c r="H45" s="39">
        <f t="shared" si="12"/>
        <v>3.945454545454547</v>
      </c>
      <c r="I45" s="40">
        <f>COUNTIF(Vertices[Out-Degree],"&gt;= "&amp;H45)-COUNTIF(Vertices[Out-Degree],"&gt;="&amp;H46)</f>
        <v>1</v>
      </c>
      <c r="J45" s="39">
        <f t="shared" si="13"/>
        <v>32.12727272727272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0.10477887272727278</v>
      </c>
      <c r="O45" s="40">
        <f>COUNTIF(Vertices[Eigenvector Centrality],"&gt;= "&amp;N45)-COUNTIF(Vertices[Eigenvector Centrality],"&gt;="&amp;N46)</f>
        <v>0</v>
      </c>
      <c r="P45" s="39">
        <f t="shared" si="16"/>
        <v>2.2901758545454536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4.072727272727274</v>
      </c>
      <c r="I46" s="38">
        <f>COUNTIF(Vertices[Out-Degree],"&gt;= "&amp;H46)-COUNTIF(Vertices[Out-Degree],"&gt;="&amp;H47)</f>
        <v>0</v>
      </c>
      <c r="J46" s="37">
        <f t="shared" si="13"/>
        <v>33.16363636363636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0.10815883636363642</v>
      </c>
      <c r="O46" s="38">
        <f>COUNTIF(Vertices[Eigenvector Centrality],"&gt;= "&amp;N46)-COUNTIF(Vertices[Eigenvector Centrality],"&gt;="&amp;N47)</f>
        <v>0</v>
      </c>
      <c r="P46" s="37">
        <f t="shared" si="16"/>
        <v>2.3512825272727262</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4.200000000000001</v>
      </c>
      <c r="I47" s="40">
        <f>COUNTIF(Vertices[Out-Degree],"&gt;= "&amp;H47)-COUNTIF(Vertices[Out-Degree],"&gt;="&amp;H48)</f>
        <v>0</v>
      </c>
      <c r="J47" s="39">
        <f t="shared" si="13"/>
        <v>34.199999999999996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0.11153880000000006</v>
      </c>
      <c r="O47" s="40">
        <f>COUNTIF(Vertices[Eigenvector Centrality],"&gt;= "&amp;N47)-COUNTIF(Vertices[Eigenvector Centrality],"&gt;="&amp;N48)</f>
        <v>0</v>
      </c>
      <c r="P47" s="39">
        <f t="shared" si="16"/>
        <v>2.412389199999999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4.327272727272728</v>
      </c>
      <c r="I48" s="38">
        <f>COUNTIF(Vertices[Out-Degree],"&gt;= "&amp;H48)-COUNTIF(Vertices[Out-Degree],"&gt;="&amp;H49)</f>
        <v>0</v>
      </c>
      <c r="J48" s="37">
        <f t="shared" si="13"/>
        <v>35.236363636363635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0.1149187636363637</v>
      </c>
      <c r="O48" s="38">
        <f>COUNTIF(Vertices[Eigenvector Centrality],"&gt;= "&amp;N48)-COUNTIF(Vertices[Eigenvector Centrality],"&gt;="&amp;N49)</f>
        <v>0</v>
      </c>
      <c r="P48" s="37">
        <f t="shared" si="16"/>
        <v>2.4734958727272716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4.454545454545455</v>
      </c>
      <c r="I49" s="40">
        <f>COUNTIF(Vertices[Out-Degree],"&gt;= "&amp;H49)-COUNTIF(Vertices[Out-Degree],"&gt;="&amp;H50)</f>
        <v>0</v>
      </c>
      <c r="J49" s="39">
        <f t="shared" si="13"/>
        <v>36.27272727272727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0.11829872727272735</v>
      </c>
      <c r="O49" s="40">
        <f>COUNTIF(Vertices[Eigenvector Centrality],"&gt;= "&amp;N49)-COUNTIF(Vertices[Eigenvector Centrality],"&gt;="&amp;N50)</f>
        <v>0</v>
      </c>
      <c r="P49" s="39">
        <f t="shared" si="16"/>
        <v>2.534602545454544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4.581818181818182</v>
      </c>
      <c r="I50" s="38">
        <f>COUNTIF(Vertices[Out-Degree],"&gt;= "&amp;H50)-COUNTIF(Vertices[Out-Degree],"&gt;="&amp;H51)</f>
        <v>0</v>
      </c>
      <c r="J50" s="37">
        <f t="shared" si="13"/>
        <v>37.30909090909091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0.12167869090909099</v>
      </c>
      <c r="O50" s="38">
        <f>COUNTIF(Vertices[Eigenvector Centrality],"&gt;= "&amp;N50)-COUNTIF(Vertices[Eigenvector Centrality],"&gt;="&amp;N51)</f>
        <v>0</v>
      </c>
      <c r="P50" s="37">
        <f t="shared" si="16"/>
        <v>2.595709218181817</v>
      </c>
      <c r="Q50" s="38">
        <f>COUNTIF(Vertices[PageRank],"&gt;= "&amp;P50)-COUNTIF(Vertices[PageRank],"&gt;="&amp;P51)</f>
        <v>0</v>
      </c>
      <c r="R50" s="37">
        <f t="shared" si="17"/>
        <v>0.3272727272727273</v>
      </c>
      <c r="S50" s="43">
        <f>COUNTIF(Vertices[Clustering Coefficient],"&gt;= "&amp;R50)-COUNTIF(Vertices[Clustering Coefficient],"&gt;="&amp;R51)</f>
        <v>7</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4.709090909090909</v>
      </c>
      <c r="I51" s="40">
        <f>COUNTIF(Vertices[Out-Degree],"&gt;= "&amp;H51)-COUNTIF(Vertices[Out-Degree],"&gt;="&amp;H52)</f>
        <v>0</v>
      </c>
      <c r="J51" s="39">
        <f t="shared" si="13"/>
        <v>38.34545454545455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0.12505865454545462</v>
      </c>
      <c r="O51" s="40">
        <f>COUNTIF(Vertices[Eigenvector Centrality],"&gt;= "&amp;N51)-COUNTIF(Vertices[Eigenvector Centrality],"&gt;="&amp;N52)</f>
        <v>0</v>
      </c>
      <c r="P51" s="39">
        <f t="shared" si="16"/>
        <v>2.6568158909090895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4.836363636363636</v>
      </c>
      <c r="I52" s="38">
        <f>COUNTIF(Vertices[Out-Degree],"&gt;= "&amp;H52)-COUNTIF(Vertices[Out-Degree],"&gt;="&amp;H53)</f>
        <v>0</v>
      </c>
      <c r="J52" s="37">
        <f t="shared" si="13"/>
        <v>39.38181818181819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0.12843861818181826</v>
      </c>
      <c r="O52" s="38">
        <f>COUNTIF(Vertices[Eigenvector Centrality],"&gt;= "&amp;N52)-COUNTIF(Vertices[Eigenvector Centrality],"&gt;="&amp;N53)</f>
        <v>0</v>
      </c>
      <c r="P52" s="37">
        <f t="shared" si="16"/>
        <v>2.717922563636362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0</v>
      </c>
      <c r="H53" s="39">
        <f t="shared" si="12"/>
        <v>4.963636363636363</v>
      </c>
      <c r="I53" s="40">
        <f>COUNTIF(Vertices[Out-Degree],"&gt;= "&amp;H53)-COUNTIF(Vertices[Out-Degree],"&gt;="&amp;H54)</f>
        <v>1</v>
      </c>
      <c r="J53" s="39">
        <f t="shared" si="13"/>
        <v>40.41818181818183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0.1318185818181819</v>
      </c>
      <c r="O53" s="40">
        <f>COUNTIF(Vertices[Eigenvector Centrality],"&gt;= "&amp;N53)-COUNTIF(Vertices[Eigenvector Centrality],"&gt;="&amp;N54)</f>
        <v>0</v>
      </c>
      <c r="P53" s="39">
        <f t="shared" si="16"/>
        <v>2.779029236363635</v>
      </c>
      <c r="Q53" s="40">
        <f>COUNTIF(Vertices[PageRank],"&gt;= "&amp;P53)-COUNTIF(Vertices[PageRank],"&gt;="&amp;P54)</f>
        <v>2</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5.09090909090909</v>
      </c>
      <c r="I54" s="38">
        <f>COUNTIF(Vertices[Out-Degree],"&gt;= "&amp;H54)-COUNTIF(Vertices[Out-Degree],"&gt;="&amp;H55)</f>
        <v>0</v>
      </c>
      <c r="J54" s="37">
        <f t="shared" si="13"/>
        <v>41.45454545454547</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0.13519854545454554</v>
      </c>
      <c r="O54" s="38">
        <f>COUNTIF(Vertices[Eigenvector Centrality],"&gt;= "&amp;N54)-COUNTIF(Vertices[Eigenvector Centrality],"&gt;="&amp;N55)</f>
        <v>0</v>
      </c>
      <c r="P54" s="37">
        <f t="shared" si="16"/>
        <v>2.8401359090909075</v>
      </c>
      <c r="Q54" s="38">
        <f>COUNTIF(Vertices[PageRank],"&gt;= "&amp;P54)-COUNTIF(Vertices[PageRank],"&gt;="&amp;P55)</f>
        <v>1</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5.218181818181817</v>
      </c>
      <c r="I55" s="40">
        <f>COUNTIF(Vertices[Out-Degree],"&gt;= "&amp;H55)-COUNTIF(Vertices[Out-Degree],"&gt;="&amp;H56)</f>
        <v>0</v>
      </c>
      <c r="J55" s="39">
        <f t="shared" si="13"/>
        <v>42.490909090909106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0.13857850909090919</v>
      </c>
      <c r="O55" s="40">
        <f>COUNTIF(Vertices[Eigenvector Centrality],"&gt;= "&amp;N55)-COUNTIF(Vertices[Eigenvector Centrality],"&gt;="&amp;N56)</f>
        <v>0</v>
      </c>
      <c r="P55" s="39">
        <f t="shared" si="16"/>
        <v>2.90124258181818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1</v>
      </c>
      <c r="H56" s="37">
        <f t="shared" si="12"/>
        <v>5.345454545454544</v>
      </c>
      <c r="I56" s="38">
        <f>COUNTIF(Vertices[Out-Degree],"&gt;= "&amp;H56)-COUNTIF(Vertices[Out-Degree],"&gt;="&amp;H57)</f>
        <v>0</v>
      </c>
      <c r="J56" s="37">
        <f t="shared" si="13"/>
        <v>43.527272727272745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0.14195847272727283</v>
      </c>
      <c r="O56" s="38">
        <f>COUNTIF(Vertices[Eigenvector Centrality],"&gt;= "&amp;N56)-COUNTIF(Vertices[Eigenvector Centrality],"&gt;="&amp;N57)</f>
        <v>1</v>
      </c>
      <c r="P56" s="37">
        <f t="shared" si="16"/>
        <v>2.962349254545453</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2</v>
      </c>
      <c r="H57" s="41">
        <f>MAX(Vertices[Out-Degree])</f>
        <v>7</v>
      </c>
      <c r="I57" s="42">
        <f>COUNTIF(Vertices[Out-Degree],"&gt;= "&amp;H57)-COUNTIF(Vertices[Out-Degree],"&gt;="&amp;H58)</f>
        <v>1</v>
      </c>
      <c r="J57" s="41">
        <f>MAX(Vertices[Betweenness Centrality])</f>
        <v>57</v>
      </c>
      <c r="K57" s="42">
        <f>COUNTIF(Vertices[Betweenness Centrality],"&gt;= "&amp;J57)-COUNTIF(Vertices[Betweenness Centrality],"&gt;="&amp;J58)</f>
        <v>1</v>
      </c>
      <c r="L57" s="41">
        <f>MAX(Vertices[Closeness Centrality])</f>
        <v>1</v>
      </c>
      <c r="M57" s="42">
        <f>COUNTIF(Vertices[Closeness Centrality],"&gt;= "&amp;L57)-COUNTIF(Vertices[Closeness Centrality],"&gt;="&amp;L58)</f>
        <v>18</v>
      </c>
      <c r="N57" s="41">
        <f>MAX(Vertices[Eigenvector Centrality])</f>
        <v>0.185898</v>
      </c>
      <c r="O57" s="42">
        <f>COUNTIF(Vertices[Eigenvector Centrality],"&gt;= "&amp;N57)-COUNTIF(Vertices[Eigenvector Centrality],"&gt;="&amp;N58)</f>
        <v>1</v>
      </c>
      <c r="P57" s="41">
        <f>MAX(Vertices[PageRank])</f>
        <v>3.756736</v>
      </c>
      <c r="Q57" s="42">
        <f>COUNTIF(Vertices[PageRank],"&gt;= "&amp;P57)-COUNTIF(Vertices[PageRank],"&gt;="&amp;P58)</f>
        <v>1</v>
      </c>
      <c r="R57" s="41">
        <f>MAX(Vertices[Clustering Coefficient])</f>
        <v>0.5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1.0392156862745099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1.0392156862745099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v>
      </c>
    </row>
    <row r="99" spans="1:2" ht="15">
      <c r="A99" s="33" t="s">
        <v>102</v>
      </c>
      <c r="B99" s="47">
        <f>_xlfn.IFERROR(AVERAGE(Vertices[Betweenness Centrality]),NoMetricMessage)</f>
        <v>2.0000000098039212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0.28856157843137253</v>
      </c>
    </row>
    <row r="114" spans="1:2" ht="15">
      <c r="A114" s="33" t="s">
        <v>109</v>
      </c>
      <c r="B114" s="47">
        <f>_xlfn.IFERROR(MEDIAN(Vertices[Closeness Centrality]),NoMetricMessage)</f>
        <v>0.111111</v>
      </c>
    </row>
    <row r="125" spans="1:2" ht="15">
      <c r="A125" s="33" t="s">
        <v>112</v>
      </c>
      <c r="B125" s="47">
        <f>IF(COUNT(Vertices[Eigenvector Centrality])&gt;0,N2,NoMetricMessage)</f>
        <v>0</v>
      </c>
    </row>
    <row r="126" spans="1:2" ht="15">
      <c r="A126" s="33" t="s">
        <v>113</v>
      </c>
      <c r="B126" s="47">
        <f>IF(COUNT(Vertices[Eigenvector Centrality])&gt;0,N57,NoMetricMessage)</f>
        <v>0.185898</v>
      </c>
    </row>
    <row r="127" spans="1:2" ht="15">
      <c r="A127" s="33" t="s">
        <v>114</v>
      </c>
      <c r="B127" s="47">
        <f>_xlfn.IFERROR(AVERAGE(Vertices[Eigenvector Centrality]),NoMetricMessage)</f>
        <v>0.009803931372549021</v>
      </c>
    </row>
    <row r="128" spans="1:2" ht="15">
      <c r="A128" s="33" t="s">
        <v>115</v>
      </c>
      <c r="B128" s="47">
        <f>_xlfn.IFERROR(MEDIAN(Vertices[Eigenvector Centrality]),NoMetricMessage)</f>
        <v>0</v>
      </c>
    </row>
    <row r="139" spans="1:2" ht="15">
      <c r="A139" s="33" t="s">
        <v>140</v>
      </c>
      <c r="B139" s="47">
        <f>IF(COUNT(Vertices[PageRank])&gt;0,P2,NoMetricMessage)</f>
        <v>0.395869</v>
      </c>
    </row>
    <row r="140" spans="1:2" ht="15">
      <c r="A140" s="33" t="s">
        <v>141</v>
      </c>
      <c r="B140" s="47">
        <f>IF(COUNT(Vertices[PageRank])&gt;0,P57,NoMetricMessage)</f>
        <v>3.756736</v>
      </c>
    </row>
    <row r="141" spans="1:2" ht="15">
      <c r="A141" s="33" t="s">
        <v>142</v>
      </c>
      <c r="B141" s="47">
        <f>_xlfn.IFERROR(AVERAGE(Vertices[PageRank]),NoMetricMessage)</f>
        <v>0.9999949803921566</v>
      </c>
    </row>
    <row r="142" spans="1:2" ht="15">
      <c r="A142" s="33" t="s">
        <v>143</v>
      </c>
      <c r="B142" s="47">
        <f>_xlfn.IFERROR(MEDIAN(Vertices[PageRank]),NoMetricMessage)</f>
        <v>0.9448</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0.06926548397136631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1470</v>
      </c>
      <c r="K7" s="13" t="s">
        <v>1471</v>
      </c>
    </row>
    <row r="8" spans="1:11" ht="409.5">
      <c r="A8"/>
      <c r="B8">
        <v>2</v>
      </c>
      <c r="C8">
        <v>2</v>
      </c>
      <c r="D8" t="s">
        <v>61</v>
      </c>
      <c r="E8" t="s">
        <v>61</v>
      </c>
      <c r="H8" t="s">
        <v>73</v>
      </c>
      <c r="J8" t="s">
        <v>1472</v>
      </c>
      <c r="K8" s="13" t="s">
        <v>1473</v>
      </c>
    </row>
    <row r="9" spans="1:11" ht="409.5">
      <c r="A9"/>
      <c r="B9">
        <v>3</v>
      </c>
      <c r="C9">
        <v>4</v>
      </c>
      <c r="D9" t="s">
        <v>62</v>
      </c>
      <c r="E9" t="s">
        <v>62</v>
      </c>
      <c r="H9" t="s">
        <v>74</v>
      </c>
      <c r="J9" t="s">
        <v>1474</v>
      </c>
      <c r="K9" s="13" t="s">
        <v>1475</v>
      </c>
    </row>
    <row r="10" spans="1:11" ht="409.5">
      <c r="A10"/>
      <c r="B10">
        <v>4</v>
      </c>
      <c r="D10" t="s">
        <v>63</v>
      </c>
      <c r="E10" t="s">
        <v>63</v>
      </c>
      <c r="H10" t="s">
        <v>75</v>
      </c>
      <c r="J10" t="s">
        <v>1476</v>
      </c>
      <c r="K10" s="13" t="s">
        <v>1477</v>
      </c>
    </row>
    <row r="11" spans="1:11" ht="15">
      <c r="A11"/>
      <c r="B11">
        <v>5</v>
      </c>
      <c r="D11" t="s">
        <v>46</v>
      </c>
      <c r="E11">
        <v>1</v>
      </c>
      <c r="H11" t="s">
        <v>76</v>
      </c>
      <c r="J11" t="s">
        <v>1478</v>
      </c>
      <c r="K11" t="s">
        <v>1479</v>
      </c>
    </row>
    <row r="12" spans="1:11" ht="15">
      <c r="A12"/>
      <c r="B12"/>
      <c r="D12" t="s">
        <v>64</v>
      </c>
      <c r="E12">
        <v>2</v>
      </c>
      <c r="H12">
        <v>0</v>
      </c>
      <c r="J12" t="s">
        <v>1480</v>
      </c>
      <c r="K12" t="s">
        <v>1481</v>
      </c>
    </row>
    <row r="13" spans="1:11" ht="15">
      <c r="A13"/>
      <c r="B13"/>
      <c r="D13">
        <v>1</v>
      </c>
      <c r="E13">
        <v>3</v>
      </c>
      <c r="H13">
        <v>1</v>
      </c>
      <c r="J13" t="s">
        <v>1482</v>
      </c>
      <c r="K13" t="s">
        <v>1483</v>
      </c>
    </row>
    <row r="14" spans="4:11" ht="15">
      <c r="D14">
        <v>2</v>
      </c>
      <c r="E14">
        <v>4</v>
      </c>
      <c r="H14">
        <v>2</v>
      </c>
      <c r="J14" t="s">
        <v>1484</v>
      </c>
      <c r="K14" t="s">
        <v>1485</v>
      </c>
    </row>
    <row r="15" spans="4:11" ht="15">
      <c r="D15">
        <v>3</v>
      </c>
      <c r="E15">
        <v>5</v>
      </c>
      <c r="H15">
        <v>3</v>
      </c>
      <c r="J15" t="s">
        <v>1486</v>
      </c>
      <c r="K15" t="s">
        <v>1487</v>
      </c>
    </row>
    <row r="16" spans="4:11" ht="15">
      <c r="D16">
        <v>4</v>
      </c>
      <c r="E16">
        <v>6</v>
      </c>
      <c r="H16">
        <v>4</v>
      </c>
      <c r="J16" t="s">
        <v>1488</v>
      </c>
      <c r="K16" t="s">
        <v>1489</v>
      </c>
    </row>
    <row r="17" spans="4:11" ht="15">
      <c r="D17">
        <v>5</v>
      </c>
      <c r="E17">
        <v>7</v>
      </c>
      <c r="H17">
        <v>5</v>
      </c>
      <c r="J17" t="s">
        <v>1490</v>
      </c>
      <c r="K17" t="s">
        <v>1491</v>
      </c>
    </row>
    <row r="18" spans="4:11" ht="15">
      <c r="D18">
        <v>6</v>
      </c>
      <c r="E18">
        <v>8</v>
      </c>
      <c r="H18">
        <v>6</v>
      </c>
      <c r="J18" t="s">
        <v>1492</v>
      </c>
      <c r="K18" t="s">
        <v>1493</v>
      </c>
    </row>
    <row r="19" spans="4:11" ht="15">
      <c r="D19">
        <v>7</v>
      </c>
      <c r="E19">
        <v>9</v>
      </c>
      <c r="H19">
        <v>7</v>
      </c>
      <c r="J19" t="s">
        <v>1494</v>
      </c>
      <c r="K19" t="s">
        <v>1495</v>
      </c>
    </row>
    <row r="20" spans="4:11" ht="15">
      <c r="D20">
        <v>8</v>
      </c>
      <c r="H20">
        <v>8</v>
      </c>
      <c r="J20" t="s">
        <v>1496</v>
      </c>
      <c r="K20" t="s">
        <v>1497</v>
      </c>
    </row>
    <row r="21" spans="4:11" ht="409.5">
      <c r="D21">
        <v>9</v>
      </c>
      <c r="H21">
        <v>9</v>
      </c>
      <c r="J21" t="s">
        <v>1498</v>
      </c>
      <c r="K21" s="13" t="s">
        <v>1499</v>
      </c>
    </row>
    <row r="22" spans="4:11" ht="409.5">
      <c r="D22">
        <v>10</v>
      </c>
      <c r="J22" t="s">
        <v>1500</v>
      </c>
      <c r="K22" s="13" t="s">
        <v>1501</v>
      </c>
    </row>
    <row r="23" spans="4:11" ht="409.5">
      <c r="D23">
        <v>11</v>
      </c>
      <c r="J23" t="s">
        <v>1502</v>
      </c>
      <c r="K23" s="13" t="s">
        <v>1503</v>
      </c>
    </row>
    <row r="24" spans="10:11" ht="409.5">
      <c r="J24" t="s">
        <v>1504</v>
      </c>
      <c r="K24" s="13" t="s">
        <v>2333</v>
      </c>
    </row>
    <row r="25" spans="10:11" ht="15">
      <c r="J25" t="s">
        <v>1505</v>
      </c>
      <c r="K25" t="b">
        <v>0</v>
      </c>
    </row>
    <row r="26" spans="10:11" ht="15">
      <c r="J26" t="s">
        <v>2331</v>
      </c>
      <c r="K26" t="s">
        <v>2332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1544</v>
      </c>
      <c r="B2" s="116" t="s">
        <v>1545</v>
      </c>
      <c r="C2" s="117" t="s">
        <v>1546</v>
      </c>
    </row>
    <row r="3" spans="1:3" ht="15">
      <c r="A3" s="115" t="s">
        <v>1507</v>
      </c>
      <c r="B3" s="115" t="s">
        <v>1507</v>
      </c>
      <c r="C3" s="34">
        <v>28</v>
      </c>
    </row>
    <row r="4" spans="1:3" ht="15">
      <c r="A4" s="115" t="s">
        <v>1508</v>
      </c>
      <c r="B4" s="115" t="s">
        <v>1508</v>
      </c>
      <c r="C4" s="34">
        <v>19</v>
      </c>
    </row>
    <row r="5" spans="1:3" ht="15">
      <c r="A5" s="115" t="s">
        <v>1509</v>
      </c>
      <c r="B5" s="115" t="s">
        <v>1509</v>
      </c>
      <c r="C5" s="34">
        <v>7</v>
      </c>
    </row>
    <row r="6" spans="1:3" ht="15">
      <c r="A6" s="115" t="s">
        <v>1510</v>
      </c>
      <c r="B6" s="115" t="s">
        <v>1510</v>
      </c>
      <c r="C6" s="34">
        <v>6</v>
      </c>
    </row>
    <row r="7" spans="1:3" ht="15">
      <c r="A7" s="115" t="s">
        <v>1511</v>
      </c>
      <c r="B7" s="115" t="s">
        <v>1511</v>
      </c>
      <c r="C7" s="34">
        <v>5</v>
      </c>
    </row>
    <row r="8" spans="1:3" ht="15">
      <c r="A8" s="115" t="s">
        <v>1512</v>
      </c>
      <c r="B8" s="115" t="s">
        <v>1512</v>
      </c>
      <c r="C8" s="34">
        <v>6</v>
      </c>
    </row>
    <row r="9" spans="1:3" ht="15">
      <c r="A9" s="115" t="s">
        <v>1513</v>
      </c>
      <c r="B9" s="115" t="s">
        <v>1513</v>
      </c>
      <c r="C9" s="34">
        <v>8</v>
      </c>
    </row>
    <row r="10" spans="1:3" ht="15">
      <c r="A10" s="115" t="s">
        <v>1514</v>
      </c>
      <c r="B10" s="115" t="s">
        <v>1514</v>
      </c>
      <c r="C10" s="34">
        <v>7</v>
      </c>
    </row>
    <row r="11" spans="1:3" ht="15">
      <c r="A11" s="115" t="s">
        <v>1515</v>
      </c>
      <c r="B11" s="115" t="s">
        <v>1515</v>
      </c>
      <c r="C11" s="34">
        <v>4</v>
      </c>
    </row>
    <row r="12" spans="1:3" ht="15">
      <c r="A12" s="115" t="s">
        <v>1516</v>
      </c>
      <c r="B12" s="115" t="s">
        <v>1516</v>
      </c>
      <c r="C12" s="34">
        <v>3</v>
      </c>
    </row>
    <row r="13" spans="1:3" ht="15">
      <c r="A13" s="115" t="s">
        <v>1517</v>
      </c>
      <c r="B13" s="115" t="s">
        <v>1517</v>
      </c>
      <c r="C13" s="34">
        <v>3</v>
      </c>
    </row>
    <row r="14" spans="1:3" ht="15">
      <c r="A14" s="115" t="s">
        <v>1518</v>
      </c>
      <c r="B14" s="115" t="s">
        <v>1518</v>
      </c>
      <c r="C14" s="34">
        <v>3</v>
      </c>
    </row>
    <row r="15" spans="1:3" ht="15">
      <c r="A15" s="115" t="s">
        <v>1519</v>
      </c>
      <c r="B15" s="115" t="s">
        <v>1519</v>
      </c>
      <c r="C15" s="34">
        <v>3</v>
      </c>
    </row>
    <row r="16" spans="1:3" ht="15">
      <c r="A16" s="115" t="s">
        <v>1520</v>
      </c>
      <c r="B16" s="115" t="s">
        <v>1520</v>
      </c>
      <c r="C16" s="34">
        <v>2</v>
      </c>
    </row>
    <row r="17" spans="1:3" ht="15">
      <c r="A17" s="115" t="s">
        <v>1521</v>
      </c>
      <c r="B17" s="115" t="s">
        <v>1521</v>
      </c>
      <c r="C17" s="34">
        <v>3</v>
      </c>
    </row>
    <row r="18" spans="1:3" ht="15">
      <c r="A18" s="115" t="s">
        <v>1522</v>
      </c>
      <c r="B18" s="115" t="s">
        <v>1522</v>
      </c>
      <c r="C18" s="34">
        <v>1</v>
      </c>
    </row>
    <row r="19" spans="1:3" ht="15">
      <c r="A19" s="115" t="s">
        <v>1523</v>
      </c>
      <c r="B19" s="115" t="s">
        <v>1523</v>
      </c>
      <c r="C19" s="34">
        <v>2</v>
      </c>
    </row>
    <row r="20" spans="1:3" ht="15">
      <c r="A20" s="115" t="s">
        <v>1524</v>
      </c>
      <c r="B20" s="115" t="s">
        <v>1524</v>
      </c>
      <c r="C20" s="34">
        <v>2</v>
      </c>
    </row>
    <row r="21" spans="1:3" ht="15">
      <c r="A21" s="115" t="s">
        <v>1525</v>
      </c>
      <c r="B21" s="115" t="s">
        <v>1525</v>
      </c>
      <c r="C21" s="34">
        <v>2</v>
      </c>
    </row>
    <row r="22" spans="1:3" ht="15">
      <c r="A22" s="115" t="s">
        <v>1526</v>
      </c>
      <c r="B22" s="115" t="s">
        <v>1526</v>
      </c>
      <c r="C22" s="34">
        <v>1</v>
      </c>
    </row>
    <row r="23" spans="1:3" ht="15">
      <c r="A23" s="115" t="s">
        <v>1527</v>
      </c>
      <c r="B23" s="115" t="s">
        <v>1527</v>
      </c>
      <c r="C23" s="34">
        <v>1</v>
      </c>
    </row>
    <row r="24" spans="1:3" ht="15">
      <c r="A24" s="115" t="s">
        <v>1528</v>
      </c>
      <c r="B24" s="115" t="s">
        <v>1528</v>
      </c>
      <c r="C2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1552</v>
      </c>
      <c r="B1" s="13" t="s">
        <v>1555</v>
      </c>
      <c r="C1" s="13" t="s">
        <v>1556</v>
      </c>
      <c r="D1" s="13" t="s">
        <v>1558</v>
      </c>
      <c r="E1" s="78" t="s">
        <v>1557</v>
      </c>
      <c r="F1" s="78" t="s">
        <v>1560</v>
      </c>
      <c r="G1" s="13" t="s">
        <v>1559</v>
      </c>
      <c r="H1" s="13" t="s">
        <v>1562</v>
      </c>
      <c r="I1" s="78" t="s">
        <v>1561</v>
      </c>
      <c r="J1" s="78" t="s">
        <v>1564</v>
      </c>
      <c r="K1" s="78" t="s">
        <v>1563</v>
      </c>
      <c r="L1" s="78" t="s">
        <v>1566</v>
      </c>
      <c r="M1" s="78" t="s">
        <v>1565</v>
      </c>
      <c r="N1" s="78" t="s">
        <v>1568</v>
      </c>
      <c r="O1" s="13" t="s">
        <v>1567</v>
      </c>
      <c r="P1" s="13" t="s">
        <v>1570</v>
      </c>
      <c r="Q1" s="78" t="s">
        <v>1569</v>
      </c>
      <c r="R1" s="78" t="s">
        <v>1572</v>
      </c>
      <c r="S1" s="78" t="s">
        <v>1571</v>
      </c>
      <c r="T1" s="78" t="s">
        <v>1574</v>
      </c>
      <c r="U1" s="78" t="s">
        <v>1573</v>
      </c>
      <c r="V1" s="78" t="s">
        <v>1575</v>
      </c>
    </row>
    <row r="2" spans="1:22" ht="15">
      <c r="A2" s="83" t="s">
        <v>387</v>
      </c>
      <c r="B2" s="78">
        <v>3</v>
      </c>
      <c r="C2" s="83" t="s">
        <v>386</v>
      </c>
      <c r="D2" s="78">
        <v>1</v>
      </c>
      <c r="E2" s="78"/>
      <c r="F2" s="78"/>
      <c r="G2" s="83" t="s">
        <v>385</v>
      </c>
      <c r="H2" s="78">
        <v>1</v>
      </c>
      <c r="I2" s="78"/>
      <c r="J2" s="78"/>
      <c r="K2" s="78"/>
      <c r="L2" s="78"/>
      <c r="M2" s="78"/>
      <c r="N2" s="78"/>
      <c r="O2" s="83" t="s">
        <v>404</v>
      </c>
      <c r="P2" s="78">
        <v>1</v>
      </c>
      <c r="Q2" s="78"/>
      <c r="R2" s="78"/>
      <c r="S2" s="78"/>
      <c r="T2" s="78"/>
      <c r="U2" s="78"/>
      <c r="V2" s="78"/>
    </row>
    <row r="3" spans="1:22" ht="15">
      <c r="A3" s="83" t="s">
        <v>1553</v>
      </c>
      <c r="B3" s="78">
        <v>1</v>
      </c>
      <c r="C3" s="83" t="s">
        <v>389</v>
      </c>
      <c r="D3" s="78">
        <v>1</v>
      </c>
      <c r="E3" s="78"/>
      <c r="F3" s="78"/>
      <c r="G3" s="78"/>
      <c r="H3" s="78"/>
      <c r="I3" s="78"/>
      <c r="J3" s="78"/>
      <c r="K3" s="78"/>
      <c r="L3" s="78"/>
      <c r="M3" s="78"/>
      <c r="N3" s="78"/>
      <c r="O3" s="78"/>
      <c r="P3" s="78"/>
      <c r="Q3" s="78"/>
      <c r="R3" s="78"/>
      <c r="S3" s="78"/>
      <c r="T3" s="78"/>
      <c r="U3" s="78"/>
      <c r="V3" s="78"/>
    </row>
    <row r="4" spans="1:22" ht="15">
      <c r="A4" s="83" t="s">
        <v>1554</v>
      </c>
      <c r="B4" s="78">
        <v>1</v>
      </c>
      <c r="C4" s="83" t="s">
        <v>390</v>
      </c>
      <c r="D4" s="78">
        <v>1</v>
      </c>
      <c r="E4" s="78"/>
      <c r="F4" s="78"/>
      <c r="G4" s="78"/>
      <c r="H4" s="78"/>
      <c r="I4" s="78"/>
      <c r="J4" s="78"/>
      <c r="K4" s="78"/>
      <c r="L4" s="78"/>
      <c r="M4" s="78"/>
      <c r="N4" s="78"/>
      <c r="O4" s="78"/>
      <c r="P4" s="78"/>
      <c r="Q4" s="78"/>
      <c r="R4" s="78"/>
      <c r="S4" s="78"/>
      <c r="T4" s="78"/>
      <c r="U4" s="78"/>
      <c r="V4" s="78"/>
    </row>
    <row r="5" spans="1:22" ht="15">
      <c r="A5" s="83" t="s">
        <v>408</v>
      </c>
      <c r="B5" s="78">
        <v>1</v>
      </c>
      <c r="C5" s="83" t="s">
        <v>391</v>
      </c>
      <c r="D5" s="78">
        <v>1</v>
      </c>
      <c r="E5" s="78"/>
      <c r="F5" s="78"/>
      <c r="G5" s="78"/>
      <c r="H5" s="78"/>
      <c r="I5" s="78"/>
      <c r="J5" s="78"/>
      <c r="K5" s="78"/>
      <c r="L5" s="78"/>
      <c r="M5" s="78"/>
      <c r="N5" s="78"/>
      <c r="O5" s="78"/>
      <c r="P5" s="78"/>
      <c r="Q5" s="78"/>
      <c r="R5" s="78"/>
      <c r="S5" s="78"/>
      <c r="T5" s="78"/>
      <c r="U5" s="78"/>
      <c r="V5" s="78"/>
    </row>
    <row r="6" spans="1:22" ht="15">
      <c r="A6" s="83" t="s">
        <v>407</v>
      </c>
      <c r="B6" s="78">
        <v>1</v>
      </c>
      <c r="C6" s="83" t="s">
        <v>395</v>
      </c>
      <c r="D6" s="78">
        <v>1</v>
      </c>
      <c r="E6" s="78"/>
      <c r="F6" s="78"/>
      <c r="G6" s="78"/>
      <c r="H6" s="78"/>
      <c r="I6" s="78"/>
      <c r="J6" s="78"/>
      <c r="K6" s="78"/>
      <c r="L6" s="78"/>
      <c r="M6" s="78"/>
      <c r="N6" s="78"/>
      <c r="O6" s="78"/>
      <c r="P6" s="78"/>
      <c r="Q6" s="78"/>
      <c r="R6" s="78"/>
      <c r="S6" s="78"/>
      <c r="T6" s="78"/>
      <c r="U6" s="78"/>
      <c r="V6" s="78"/>
    </row>
    <row r="7" spans="1:22" ht="15">
      <c r="A7" s="83" t="s">
        <v>406</v>
      </c>
      <c r="B7" s="78">
        <v>1</v>
      </c>
      <c r="C7" s="83" t="s">
        <v>396</v>
      </c>
      <c r="D7" s="78">
        <v>1</v>
      </c>
      <c r="E7" s="78"/>
      <c r="F7" s="78"/>
      <c r="G7" s="78"/>
      <c r="H7" s="78"/>
      <c r="I7" s="78"/>
      <c r="J7" s="78"/>
      <c r="K7" s="78"/>
      <c r="L7" s="78"/>
      <c r="M7" s="78"/>
      <c r="N7" s="78"/>
      <c r="O7" s="78"/>
      <c r="P7" s="78"/>
      <c r="Q7" s="78"/>
      <c r="R7" s="78"/>
      <c r="S7" s="78"/>
      <c r="T7" s="78"/>
      <c r="U7" s="78"/>
      <c r="V7" s="78"/>
    </row>
    <row r="8" spans="1:22" ht="15">
      <c r="A8" s="83" t="s">
        <v>405</v>
      </c>
      <c r="B8" s="78">
        <v>1</v>
      </c>
      <c r="C8" s="83" t="s">
        <v>397</v>
      </c>
      <c r="D8" s="78">
        <v>1</v>
      </c>
      <c r="E8" s="78"/>
      <c r="F8" s="78"/>
      <c r="G8" s="78"/>
      <c r="H8" s="78"/>
      <c r="I8" s="78"/>
      <c r="J8" s="78"/>
      <c r="K8" s="78"/>
      <c r="L8" s="78"/>
      <c r="M8" s="78"/>
      <c r="N8" s="78"/>
      <c r="O8" s="78"/>
      <c r="P8" s="78"/>
      <c r="Q8" s="78"/>
      <c r="R8" s="78"/>
      <c r="S8" s="78"/>
      <c r="T8" s="78"/>
      <c r="U8" s="78"/>
      <c r="V8" s="78"/>
    </row>
    <row r="9" spans="1:22" ht="15">
      <c r="A9" s="83" t="s">
        <v>404</v>
      </c>
      <c r="B9" s="78">
        <v>1</v>
      </c>
      <c r="C9" s="83" t="s">
        <v>398</v>
      </c>
      <c r="D9" s="78">
        <v>1</v>
      </c>
      <c r="E9" s="78"/>
      <c r="F9" s="78"/>
      <c r="G9" s="78"/>
      <c r="H9" s="78"/>
      <c r="I9" s="78"/>
      <c r="J9" s="78"/>
      <c r="K9" s="78"/>
      <c r="L9" s="78"/>
      <c r="M9" s="78"/>
      <c r="N9" s="78"/>
      <c r="O9" s="78"/>
      <c r="P9" s="78"/>
      <c r="Q9" s="78"/>
      <c r="R9" s="78"/>
      <c r="S9" s="78"/>
      <c r="T9" s="78"/>
      <c r="U9" s="78"/>
      <c r="V9" s="78"/>
    </row>
    <row r="10" spans="1:22" ht="15">
      <c r="A10" s="83" t="s">
        <v>403</v>
      </c>
      <c r="B10" s="78">
        <v>1</v>
      </c>
      <c r="C10" s="83" t="s">
        <v>401</v>
      </c>
      <c r="D10" s="78">
        <v>1</v>
      </c>
      <c r="E10" s="78"/>
      <c r="F10" s="78"/>
      <c r="G10" s="78"/>
      <c r="H10" s="78"/>
      <c r="I10" s="78"/>
      <c r="J10" s="78"/>
      <c r="K10" s="78"/>
      <c r="L10" s="78"/>
      <c r="M10" s="78"/>
      <c r="N10" s="78"/>
      <c r="O10" s="78"/>
      <c r="P10" s="78"/>
      <c r="Q10" s="78"/>
      <c r="R10" s="78"/>
      <c r="S10" s="78"/>
      <c r="T10" s="78"/>
      <c r="U10" s="78"/>
      <c r="V10" s="78"/>
    </row>
    <row r="11" spans="1:22" ht="15">
      <c r="A11" s="83" t="s">
        <v>402</v>
      </c>
      <c r="B11" s="78">
        <v>1</v>
      </c>
      <c r="C11" s="83" t="s">
        <v>400</v>
      </c>
      <c r="D11" s="78">
        <v>1</v>
      </c>
      <c r="E11" s="78"/>
      <c r="F11" s="78"/>
      <c r="G11" s="78"/>
      <c r="H11" s="78"/>
      <c r="I11" s="78"/>
      <c r="J11" s="78"/>
      <c r="K11" s="78"/>
      <c r="L11" s="78"/>
      <c r="M11" s="78"/>
      <c r="N11" s="78"/>
      <c r="O11" s="78"/>
      <c r="P11" s="78"/>
      <c r="Q11" s="78"/>
      <c r="R11" s="78"/>
      <c r="S11" s="78"/>
      <c r="T11" s="78"/>
      <c r="U11" s="78"/>
      <c r="V11" s="78"/>
    </row>
    <row r="14" spans="1:22" ht="15" customHeight="1">
      <c r="A14" s="13" t="s">
        <v>1579</v>
      </c>
      <c r="B14" s="13" t="s">
        <v>1555</v>
      </c>
      <c r="C14" s="13" t="s">
        <v>1581</v>
      </c>
      <c r="D14" s="13" t="s">
        <v>1558</v>
      </c>
      <c r="E14" s="78" t="s">
        <v>1582</v>
      </c>
      <c r="F14" s="78" t="s">
        <v>1560</v>
      </c>
      <c r="G14" s="13" t="s">
        <v>1583</v>
      </c>
      <c r="H14" s="13" t="s">
        <v>1562</v>
      </c>
      <c r="I14" s="78" t="s">
        <v>1584</v>
      </c>
      <c r="J14" s="78" t="s">
        <v>1564</v>
      </c>
      <c r="K14" s="78" t="s">
        <v>1585</v>
      </c>
      <c r="L14" s="78" t="s">
        <v>1566</v>
      </c>
      <c r="M14" s="78" t="s">
        <v>1586</v>
      </c>
      <c r="N14" s="78" t="s">
        <v>1568</v>
      </c>
      <c r="O14" s="13" t="s">
        <v>1587</v>
      </c>
      <c r="P14" s="13" t="s">
        <v>1570</v>
      </c>
      <c r="Q14" s="78" t="s">
        <v>1588</v>
      </c>
      <c r="R14" s="78" t="s">
        <v>1572</v>
      </c>
      <c r="S14" s="78" t="s">
        <v>1589</v>
      </c>
      <c r="T14" s="78" t="s">
        <v>1574</v>
      </c>
      <c r="U14" s="78" t="s">
        <v>1590</v>
      </c>
      <c r="V14" s="78" t="s">
        <v>1575</v>
      </c>
    </row>
    <row r="15" spans="1:22" ht="15">
      <c r="A15" s="78" t="s">
        <v>418</v>
      </c>
      <c r="B15" s="78">
        <v>8</v>
      </c>
      <c r="C15" s="78" t="s">
        <v>418</v>
      </c>
      <c r="D15" s="78">
        <v>8</v>
      </c>
      <c r="E15" s="78"/>
      <c r="F15" s="78"/>
      <c r="G15" s="78" t="s">
        <v>410</v>
      </c>
      <c r="H15" s="78">
        <v>1</v>
      </c>
      <c r="I15" s="78"/>
      <c r="J15" s="78"/>
      <c r="K15" s="78"/>
      <c r="L15" s="78"/>
      <c r="M15" s="78"/>
      <c r="N15" s="78"/>
      <c r="O15" s="78" t="s">
        <v>423</v>
      </c>
      <c r="P15" s="78">
        <v>1</v>
      </c>
      <c r="Q15" s="78"/>
      <c r="R15" s="78"/>
      <c r="S15" s="78"/>
      <c r="T15" s="78"/>
      <c r="U15" s="78"/>
      <c r="V15" s="78"/>
    </row>
    <row r="16" spans="1:22" ht="15">
      <c r="A16" s="78" t="s">
        <v>412</v>
      </c>
      <c r="B16" s="78">
        <v>4</v>
      </c>
      <c r="C16" s="78" t="s">
        <v>414</v>
      </c>
      <c r="D16" s="78">
        <v>2</v>
      </c>
      <c r="E16" s="78"/>
      <c r="F16" s="78"/>
      <c r="G16" s="78"/>
      <c r="H16" s="78"/>
      <c r="I16" s="78"/>
      <c r="J16" s="78"/>
      <c r="K16" s="78"/>
      <c r="L16" s="78"/>
      <c r="M16" s="78"/>
      <c r="N16" s="78"/>
      <c r="O16" s="78"/>
      <c r="P16" s="78"/>
      <c r="Q16" s="78"/>
      <c r="R16" s="78"/>
      <c r="S16" s="78"/>
      <c r="T16" s="78"/>
      <c r="U16" s="78"/>
      <c r="V16" s="78"/>
    </row>
    <row r="17" spans="1:22" ht="15">
      <c r="A17" s="78" t="s">
        <v>410</v>
      </c>
      <c r="B17" s="78">
        <v>3</v>
      </c>
      <c r="C17" s="78" t="s">
        <v>411</v>
      </c>
      <c r="D17" s="78">
        <v>1</v>
      </c>
      <c r="E17" s="78"/>
      <c r="F17" s="78"/>
      <c r="G17" s="78"/>
      <c r="H17" s="78"/>
      <c r="I17" s="78"/>
      <c r="J17" s="78"/>
      <c r="K17" s="78"/>
      <c r="L17" s="78"/>
      <c r="M17" s="78"/>
      <c r="N17" s="78"/>
      <c r="O17" s="78"/>
      <c r="P17" s="78"/>
      <c r="Q17" s="78"/>
      <c r="R17" s="78"/>
      <c r="S17" s="78"/>
      <c r="T17" s="78"/>
      <c r="U17" s="78"/>
      <c r="V17" s="78"/>
    </row>
    <row r="18" spans="1:22" ht="15">
      <c r="A18" s="78" t="s">
        <v>1580</v>
      </c>
      <c r="B18" s="78">
        <v>2</v>
      </c>
      <c r="C18" s="78" t="s">
        <v>415</v>
      </c>
      <c r="D18" s="78">
        <v>1</v>
      </c>
      <c r="E18" s="78"/>
      <c r="F18" s="78"/>
      <c r="G18" s="78"/>
      <c r="H18" s="78"/>
      <c r="I18" s="78"/>
      <c r="J18" s="78"/>
      <c r="K18" s="78"/>
      <c r="L18" s="78"/>
      <c r="M18" s="78"/>
      <c r="N18" s="78"/>
      <c r="O18" s="78"/>
      <c r="P18" s="78"/>
      <c r="Q18" s="78"/>
      <c r="R18" s="78"/>
      <c r="S18" s="78"/>
      <c r="T18" s="78"/>
      <c r="U18" s="78"/>
      <c r="V18" s="78"/>
    </row>
    <row r="19" spans="1:22" ht="15">
      <c r="A19" s="78" t="s">
        <v>414</v>
      </c>
      <c r="B19" s="78">
        <v>2</v>
      </c>
      <c r="C19" s="78" t="s">
        <v>417</v>
      </c>
      <c r="D19" s="78">
        <v>1</v>
      </c>
      <c r="E19" s="78"/>
      <c r="F19" s="78"/>
      <c r="G19" s="78"/>
      <c r="H19" s="78"/>
      <c r="I19" s="78"/>
      <c r="J19" s="78"/>
      <c r="K19" s="78"/>
      <c r="L19" s="78"/>
      <c r="M19" s="78"/>
      <c r="N19" s="78"/>
      <c r="O19" s="78"/>
      <c r="P19" s="78"/>
      <c r="Q19" s="78"/>
      <c r="R19" s="78"/>
      <c r="S19" s="78"/>
      <c r="T19" s="78"/>
      <c r="U19" s="78"/>
      <c r="V19" s="78"/>
    </row>
    <row r="20" spans="1:22" ht="15">
      <c r="A20" s="78" t="s">
        <v>423</v>
      </c>
      <c r="B20" s="78">
        <v>1</v>
      </c>
      <c r="C20" s="78" t="s">
        <v>419</v>
      </c>
      <c r="D20" s="78">
        <v>1</v>
      </c>
      <c r="E20" s="78"/>
      <c r="F20" s="78"/>
      <c r="G20" s="78"/>
      <c r="H20" s="78"/>
      <c r="I20" s="78"/>
      <c r="J20" s="78"/>
      <c r="K20" s="78"/>
      <c r="L20" s="78"/>
      <c r="M20" s="78"/>
      <c r="N20" s="78"/>
      <c r="O20" s="78"/>
      <c r="P20" s="78"/>
      <c r="Q20" s="78"/>
      <c r="R20" s="78"/>
      <c r="S20" s="78"/>
      <c r="T20" s="78"/>
      <c r="U20" s="78"/>
      <c r="V20" s="78"/>
    </row>
    <row r="21" spans="1:22" ht="15">
      <c r="A21" s="78" t="s">
        <v>422</v>
      </c>
      <c r="B21" s="78">
        <v>1</v>
      </c>
      <c r="C21" s="78" t="s">
        <v>421</v>
      </c>
      <c r="D21" s="78">
        <v>1</v>
      </c>
      <c r="E21" s="78"/>
      <c r="F21" s="78"/>
      <c r="G21" s="78"/>
      <c r="H21" s="78"/>
      <c r="I21" s="78"/>
      <c r="J21" s="78"/>
      <c r="K21" s="78"/>
      <c r="L21" s="78"/>
      <c r="M21" s="78"/>
      <c r="N21" s="78"/>
      <c r="O21" s="78"/>
      <c r="P21" s="78"/>
      <c r="Q21" s="78"/>
      <c r="R21" s="78"/>
      <c r="S21" s="78"/>
      <c r="T21" s="78"/>
      <c r="U21" s="78"/>
      <c r="V21" s="78"/>
    </row>
    <row r="22" spans="1:22" ht="15">
      <c r="A22" s="78" t="s">
        <v>421</v>
      </c>
      <c r="B22" s="78">
        <v>1</v>
      </c>
      <c r="C22" s="78" t="s">
        <v>422</v>
      </c>
      <c r="D22" s="78">
        <v>1</v>
      </c>
      <c r="E22" s="78"/>
      <c r="F22" s="78"/>
      <c r="G22" s="78"/>
      <c r="H22" s="78"/>
      <c r="I22" s="78"/>
      <c r="J22" s="78"/>
      <c r="K22" s="78"/>
      <c r="L22" s="78"/>
      <c r="M22" s="78"/>
      <c r="N22" s="78"/>
      <c r="O22" s="78"/>
      <c r="P22" s="78"/>
      <c r="Q22" s="78"/>
      <c r="R22" s="78"/>
      <c r="S22" s="78"/>
      <c r="T22" s="78"/>
      <c r="U22" s="78"/>
      <c r="V22" s="78"/>
    </row>
    <row r="23" spans="1:22" ht="15">
      <c r="A23" s="78" t="s">
        <v>420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419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1593</v>
      </c>
      <c r="B27" s="13" t="s">
        <v>1555</v>
      </c>
      <c r="C27" s="13" t="s">
        <v>1602</v>
      </c>
      <c r="D27" s="13" t="s">
        <v>1558</v>
      </c>
      <c r="E27" s="13" t="s">
        <v>1607</v>
      </c>
      <c r="F27" s="13" t="s">
        <v>1560</v>
      </c>
      <c r="G27" s="13" t="s">
        <v>1614</v>
      </c>
      <c r="H27" s="13" t="s">
        <v>1562</v>
      </c>
      <c r="I27" s="13" t="s">
        <v>1620</v>
      </c>
      <c r="J27" s="13" t="s">
        <v>1564</v>
      </c>
      <c r="K27" s="13" t="s">
        <v>1623</v>
      </c>
      <c r="L27" s="13" t="s">
        <v>1566</v>
      </c>
      <c r="M27" s="13" t="s">
        <v>1633</v>
      </c>
      <c r="N27" s="13" t="s">
        <v>1568</v>
      </c>
      <c r="O27" s="13" t="s">
        <v>1636</v>
      </c>
      <c r="P27" s="13" t="s">
        <v>1570</v>
      </c>
      <c r="Q27" s="13" t="s">
        <v>1639</v>
      </c>
      <c r="R27" s="13" t="s">
        <v>1572</v>
      </c>
      <c r="S27" s="13" t="s">
        <v>1640</v>
      </c>
      <c r="T27" s="13" t="s">
        <v>1574</v>
      </c>
      <c r="U27" s="13" t="s">
        <v>1647</v>
      </c>
      <c r="V27" s="13" t="s">
        <v>1575</v>
      </c>
    </row>
    <row r="28" spans="1:22" ht="15">
      <c r="A28" s="78" t="s">
        <v>426</v>
      </c>
      <c r="B28" s="78">
        <v>71</v>
      </c>
      <c r="C28" s="78" t="s">
        <v>426</v>
      </c>
      <c r="D28" s="78">
        <v>28</v>
      </c>
      <c r="E28" s="78" t="s">
        <v>1595</v>
      </c>
      <c r="F28" s="78">
        <v>7</v>
      </c>
      <c r="G28" s="78" t="s">
        <v>426</v>
      </c>
      <c r="H28" s="78">
        <v>1</v>
      </c>
      <c r="I28" s="78" t="s">
        <v>1601</v>
      </c>
      <c r="J28" s="78">
        <v>4</v>
      </c>
      <c r="K28" s="78" t="s">
        <v>1624</v>
      </c>
      <c r="L28" s="78">
        <v>1</v>
      </c>
      <c r="M28" s="78" t="s">
        <v>437</v>
      </c>
      <c r="N28" s="78">
        <v>6</v>
      </c>
      <c r="O28" s="78" t="s">
        <v>1637</v>
      </c>
      <c r="P28" s="78">
        <v>3</v>
      </c>
      <c r="Q28" s="78" t="s">
        <v>426</v>
      </c>
      <c r="R28" s="78">
        <v>3</v>
      </c>
      <c r="S28" s="78" t="s">
        <v>1641</v>
      </c>
      <c r="T28" s="78">
        <v>2</v>
      </c>
      <c r="U28" s="78" t="s">
        <v>1648</v>
      </c>
      <c r="V28" s="78">
        <v>3</v>
      </c>
    </row>
    <row r="29" spans="1:22" ht="15">
      <c r="A29" s="78" t="s">
        <v>1594</v>
      </c>
      <c r="B29" s="78">
        <v>9</v>
      </c>
      <c r="C29" s="78" t="s">
        <v>1594</v>
      </c>
      <c r="D29" s="78">
        <v>6</v>
      </c>
      <c r="E29" s="78" t="s">
        <v>1596</v>
      </c>
      <c r="F29" s="78">
        <v>7</v>
      </c>
      <c r="G29" s="78" t="s">
        <v>1615</v>
      </c>
      <c r="H29" s="78">
        <v>1</v>
      </c>
      <c r="I29" s="78" t="s">
        <v>1621</v>
      </c>
      <c r="J29" s="78">
        <v>4</v>
      </c>
      <c r="K29" s="78" t="s">
        <v>1625</v>
      </c>
      <c r="L29" s="78">
        <v>1</v>
      </c>
      <c r="M29" s="78" t="s">
        <v>1634</v>
      </c>
      <c r="N29" s="78">
        <v>1</v>
      </c>
      <c r="O29" s="78" t="s">
        <v>426</v>
      </c>
      <c r="P29" s="78">
        <v>3</v>
      </c>
      <c r="Q29" s="78"/>
      <c r="R29" s="78"/>
      <c r="S29" s="78" t="s">
        <v>1642</v>
      </c>
      <c r="T29" s="78">
        <v>2</v>
      </c>
      <c r="U29" s="78" t="s">
        <v>1649</v>
      </c>
      <c r="V29" s="78">
        <v>3</v>
      </c>
    </row>
    <row r="30" spans="1:22" ht="15">
      <c r="A30" s="78" t="s">
        <v>1595</v>
      </c>
      <c r="B30" s="78">
        <v>7</v>
      </c>
      <c r="C30" s="78" t="s">
        <v>1598</v>
      </c>
      <c r="D30" s="78">
        <v>5</v>
      </c>
      <c r="E30" s="78" t="s">
        <v>426</v>
      </c>
      <c r="F30" s="78">
        <v>5</v>
      </c>
      <c r="G30" s="78" t="s">
        <v>1616</v>
      </c>
      <c r="H30" s="78">
        <v>1</v>
      </c>
      <c r="I30" s="78" t="s">
        <v>426</v>
      </c>
      <c r="J30" s="78">
        <v>4</v>
      </c>
      <c r="K30" s="78" t="s">
        <v>1626</v>
      </c>
      <c r="L30" s="78">
        <v>1</v>
      </c>
      <c r="M30" s="78" t="s">
        <v>1635</v>
      </c>
      <c r="N30" s="78">
        <v>1</v>
      </c>
      <c r="O30" s="78" t="s">
        <v>1638</v>
      </c>
      <c r="P30" s="78">
        <v>1</v>
      </c>
      <c r="Q30" s="78"/>
      <c r="R30" s="78"/>
      <c r="S30" s="78" t="s">
        <v>426</v>
      </c>
      <c r="T30" s="78">
        <v>2</v>
      </c>
      <c r="U30" s="78" t="s">
        <v>1635</v>
      </c>
      <c r="V30" s="78">
        <v>3</v>
      </c>
    </row>
    <row r="31" spans="1:22" ht="15">
      <c r="A31" s="78" t="s">
        <v>1596</v>
      </c>
      <c r="B31" s="78">
        <v>7</v>
      </c>
      <c r="C31" s="78" t="s">
        <v>1599</v>
      </c>
      <c r="D31" s="78">
        <v>4</v>
      </c>
      <c r="E31" s="78" t="s">
        <v>1608</v>
      </c>
      <c r="F31" s="78">
        <v>3</v>
      </c>
      <c r="G31" s="78" t="s">
        <v>1617</v>
      </c>
      <c r="H31" s="78">
        <v>1</v>
      </c>
      <c r="I31" s="78" t="s">
        <v>1622</v>
      </c>
      <c r="J31" s="78">
        <v>1</v>
      </c>
      <c r="K31" s="78" t="s">
        <v>1627</v>
      </c>
      <c r="L31" s="78">
        <v>1</v>
      </c>
      <c r="M31" s="78" t="s">
        <v>426</v>
      </c>
      <c r="N31" s="78">
        <v>1</v>
      </c>
      <c r="O31" s="78"/>
      <c r="P31" s="78"/>
      <c r="Q31" s="78"/>
      <c r="R31" s="78"/>
      <c r="S31" s="78" t="s">
        <v>1643</v>
      </c>
      <c r="T31" s="78">
        <v>2</v>
      </c>
      <c r="U31" s="78" t="s">
        <v>426</v>
      </c>
      <c r="V31" s="78">
        <v>3</v>
      </c>
    </row>
    <row r="32" spans="1:22" ht="15">
      <c r="A32" s="78" t="s">
        <v>1597</v>
      </c>
      <c r="B32" s="78">
        <v>6</v>
      </c>
      <c r="C32" s="78" t="s">
        <v>1600</v>
      </c>
      <c r="D32" s="78">
        <v>4</v>
      </c>
      <c r="E32" s="78" t="s">
        <v>1609</v>
      </c>
      <c r="F32" s="78">
        <v>3</v>
      </c>
      <c r="G32" s="78" t="s">
        <v>1618</v>
      </c>
      <c r="H32" s="78">
        <v>1</v>
      </c>
      <c r="I32" s="78"/>
      <c r="J32" s="78"/>
      <c r="K32" s="78" t="s">
        <v>1628</v>
      </c>
      <c r="L32" s="78">
        <v>1</v>
      </c>
      <c r="M32" s="78"/>
      <c r="N32" s="78"/>
      <c r="O32" s="78"/>
      <c r="P32" s="78"/>
      <c r="Q32" s="78"/>
      <c r="R32" s="78"/>
      <c r="S32" s="78" t="s">
        <v>1644</v>
      </c>
      <c r="T32" s="78">
        <v>2</v>
      </c>
      <c r="U32" s="78" t="s">
        <v>1650</v>
      </c>
      <c r="V32" s="78">
        <v>1</v>
      </c>
    </row>
    <row r="33" spans="1:22" ht="15">
      <c r="A33" s="78" t="s">
        <v>437</v>
      </c>
      <c r="B33" s="78">
        <v>6</v>
      </c>
      <c r="C33" s="78" t="s">
        <v>1597</v>
      </c>
      <c r="D33" s="78">
        <v>3</v>
      </c>
      <c r="E33" s="78" t="s">
        <v>1610</v>
      </c>
      <c r="F33" s="78">
        <v>1</v>
      </c>
      <c r="G33" s="78" t="s">
        <v>1619</v>
      </c>
      <c r="H33" s="78">
        <v>1</v>
      </c>
      <c r="I33" s="78"/>
      <c r="J33" s="78"/>
      <c r="K33" s="78" t="s">
        <v>426</v>
      </c>
      <c r="L33" s="78">
        <v>1</v>
      </c>
      <c r="M33" s="78"/>
      <c r="N33" s="78"/>
      <c r="O33" s="78"/>
      <c r="P33" s="78"/>
      <c r="Q33" s="78"/>
      <c r="R33" s="78"/>
      <c r="S33" s="78" t="s">
        <v>1645</v>
      </c>
      <c r="T33" s="78">
        <v>1</v>
      </c>
      <c r="U33" s="78" t="s">
        <v>1651</v>
      </c>
      <c r="V33" s="78">
        <v>1</v>
      </c>
    </row>
    <row r="34" spans="1:22" ht="15">
      <c r="A34" s="78" t="s">
        <v>1598</v>
      </c>
      <c r="B34" s="78">
        <v>5</v>
      </c>
      <c r="C34" s="78" t="s">
        <v>1603</v>
      </c>
      <c r="D34" s="78">
        <v>3</v>
      </c>
      <c r="E34" s="78" t="s">
        <v>1611</v>
      </c>
      <c r="F34" s="78">
        <v>1</v>
      </c>
      <c r="G34" s="78"/>
      <c r="H34" s="78"/>
      <c r="I34" s="78"/>
      <c r="J34" s="78"/>
      <c r="K34" s="78" t="s">
        <v>1629</v>
      </c>
      <c r="L34" s="78">
        <v>1</v>
      </c>
      <c r="M34" s="78"/>
      <c r="N34" s="78"/>
      <c r="O34" s="78"/>
      <c r="P34" s="78"/>
      <c r="Q34" s="78"/>
      <c r="R34" s="78"/>
      <c r="S34" s="78" t="s">
        <v>270</v>
      </c>
      <c r="T34" s="78">
        <v>1</v>
      </c>
      <c r="U34" s="78" t="s">
        <v>1652</v>
      </c>
      <c r="V34" s="78">
        <v>1</v>
      </c>
    </row>
    <row r="35" spans="1:22" ht="15">
      <c r="A35" s="78" t="s">
        <v>1599</v>
      </c>
      <c r="B35" s="78">
        <v>4</v>
      </c>
      <c r="C35" s="78" t="s">
        <v>1604</v>
      </c>
      <c r="D35" s="78">
        <v>3</v>
      </c>
      <c r="E35" s="78" t="s">
        <v>1612</v>
      </c>
      <c r="F35" s="78">
        <v>1</v>
      </c>
      <c r="G35" s="78"/>
      <c r="H35" s="78"/>
      <c r="I35" s="78"/>
      <c r="J35" s="78"/>
      <c r="K35" s="78" t="s">
        <v>1630</v>
      </c>
      <c r="L35" s="78">
        <v>1</v>
      </c>
      <c r="M35" s="78"/>
      <c r="N35" s="78"/>
      <c r="O35" s="78"/>
      <c r="P35" s="78"/>
      <c r="Q35" s="78"/>
      <c r="R35" s="78"/>
      <c r="S35" s="78" t="s">
        <v>1646</v>
      </c>
      <c r="T35" s="78">
        <v>1</v>
      </c>
      <c r="U35" s="78" t="s">
        <v>1653</v>
      </c>
      <c r="V35" s="78">
        <v>1</v>
      </c>
    </row>
    <row r="36" spans="1:22" ht="15">
      <c r="A36" s="78" t="s">
        <v>1600</v>
      </c>
      <c r="B36" s="78">
        <v>4</v>
      </c>
      <c r="C36" s="78" t="s">
        <v>1605</v>
      </c>
      <c r="D36" s="78">
        <v>3</v>
      </c>
      <c r="E36" s="78" t="s">
        <v>1613</v>
      </c>
      <c r="F36" s="78">
        <v>1</v>
      </c>
      <c r="G36" s="78"/>
      <c r="H36" s="78"/>
      <c r="I36" s="78"/>
      <c r="J36" s="78"/>
      <c r="K36" s="78" t="s">
        <v>1631</v>
      </c>
      <c r="L36" s="78">
        <v>1</v>
      </c>
      <c r="M36" s="78"/>
      <c r="N36" s="78"/>
      <c r="O36" s="78"/>
      <c r="P36" s="78"/>
      <c r="Q36" s="78"/>
      <c r="R36" s="78"/>
      <c r="S36" s="78"/>
      <c r="T36" s="78"/>
      <c r="U36" s="78" t="s">
        <v>1654</v>
      </c>
      <c r="V36" s="78">
        <v>1</v>
      </c>
    </row>
    <row r="37" spans="1:22" ht="15">
      <c r="A37" s="78" t="s">
        <v>1601</v>
      </c>
      <c r="B37" s="78">
        <v>4</v>
      </c>
      <c r="C37" s="78" t="s">
        <v>1606</v>
      </c>
      <c r="D37" s="78">
        <v>3</v>
      </c>
      <c r="E37" s="78"/>
      <c r="F37" s="78"/>
      <c r="G37" s="78"/>
      <c r="H37" s="78"/>
      <c r="I37" s="78"/>
      <c r="J37" s="78"/>
      <c r="K37" s="78" t="s">
        <v>1632</v>
      </c>
      <c r="L37" s="78">
        <v>1</v>
      </c>
      <c r="M37" s="78"/>
      <c r="N37" s="78"/>
      <c r="O37" s="78"/>
      <c r="P37" s="78"/>
      <c r="Q37" s="78"/>
      <c r="R37" s="78"/>
      <c r="S37" s="78"/>
      <c r="T37" s="78"/>
      <c r="U37" s="78"/>
      <c r="V37" s="78"/>
    </row>
    <row r="40" spans="1:22" ht="15" customHeight="1">
      <c r="A40" s="13" t="s">
        <v>1662</v>
      </c>
      <c r="B40" s="13" t="s">
        <v>1555</v>
      </c>
      <c r="C40" s="13" t="s">
        <v>1673</v>
      </c>
      <c r="D40" s="13" t="s">
        <v>1558</v>
      </c>
      <c r="E40" s="13" t="s">
        <v>1681</v>
      </c>
      <c r="F40" s="13" t="s">
        <v>1560</v>
      </c>
      <c r="G40" s="13" t="s">
        <v>1688</v>
      </c>
      <c r="H40" s="13" t="s">
        <v>1562</v>
      </c>
      <c r="I40" s="13" t="s">
        <v>1690</v>
      </c>
      <c r="J40" s="13" t="s">
        <v>1564</v>
      </c>
      <c r="K40" s="78" t="s">
        <v>1700</v>
      </c>
      <c r="L40" s="78" t="s">
        <v>1566</v>
      </c>
      <c r="M40" s="13" t="s">
        <v>1701</v>
      </c>
      <c r="N40" s="13" t="s">
        <v>1568</v>
      </c>
      <c r="O40" s="13" t="s">
        <v>1712</v>
      </c>
      <c r="P40" s="13" t="s">
        <v>1570</v>
      </c>
      <c r="Q40" s="13" t="s">
        <v>1721</v>
      </c>
      <c r="R40" s="13" t="s">
        <v>1572</v>
      </c>
      <c r="S40" s="13" t="s">
        <v>1728</v>
      </c>
      <c r="T40" s="13" t="s">
        <v>1574</v>
      </c>
      <c r="U40" s="13" t="s">
        <v>1738</v>
      </c>
      <c r="V40" s="13" t="s">
        <v>1575</v>
      </c>
    </row>
    <row r="41" spans="1:22" ht="15">
      <c r="A41" s="84" t="s">
        <v>1663</v>
      </c>
      <c r="B41" s="84">
        <v>20</v>
      </c>
      <c r="C41" s="84" t="s">
        <v>1668</v>
      </c>
      <c r="D41" s="84">
        <v>28</v>
      </c>
      <c r="E41" s="84" t="s">
        <v>1670</v>
      </c>
      <c r="F41" s="84">
        <v>10</v>
      </c>
      <c r="G41" s="84" t="s">
        <v>1689</v>
      </c>
      <c r="H41" s="84">
        <v>3</v>
      </c>
      <c r="I41" s="84" t="s">
        <v>1691</v>
      </c>
      <c r="J41" s="84">
        <v>4</v>
      </c>
      <c r="K41" s="84"/>
      <c r="L41" s="84"/>
      <c r="M41" s="84" t="s">
        <v>1702</v>
      </c>
      <c r="N41" s="84">
        <v>6</v>
      </c>
      <c r="O41" s="84" t="s">
        <v>1713</v>
      </c>
      <c r="P41" s="84">
        <v>3</v>
      </c>
      <c r="Q41" s="84" t="s">
        <v>1722</v>
      </c>
      <c r="R41" s="84">
        <v>3</v>
      </c>
      <c r="S41" s="84" t="s">
        <v>1729</v>
      </c>
      <c r="T41" s="84">
        <v>3</v>
      </c>
      <c r="U41" s="84" t="s">
        <v>1739</v>
      </c>
      <c r="V41" s="84">
        <v>3</v>
      </c>
    </row>
    <row r="42" spans="1:22" ht="15">
      <c r="A42" s="84" t="s">
        <v>1664</v>
      </c>
      <c r="B42" s="84">
        <v>31</v>
      </c>
      <c r="C42" s="84" t="s">
        <v>1671</v>
      </c>
      <c r="D42" s="84">
        <v>6</v>
      </c>
      <c r="E42" s="84" t="s">
        <v>239</v>
      </c>
      <c r="F42" s="84">
        <v>8</v>
      </c>
      <c r="G42" s="84" t="s">
        <v>1669</v>
      </c>
      <c r="H42" s="84">
        <v>2</v>
      </c>
      <c r="I42" s="84" t="s">
        <v>1692</v>
      </c>
      <c r="J42" s="84">
        <v>4</v>
      </c>
      <c r="K42" s="84"/>
      <c r="L42" s="84"/>
      <c r="M42" s="84" t="s">
        <v>1703</v>
      </c>
      <c r="N42" s="84">
        <v>6</v>
      </c>
      <c r="O42" s="84" t="s">
        <v>309</v>
      </c>
      <c r="P42" s="84">
        <v>3</v>
      </c>
      <c r="Q42" s="84" t="s">
        <v>1668</v>
      </c>
      <c r="R42" s="84">
        <v>3</v>
      </c>
      <c r="S42" s="84" t="s">
        <v>1730</v>
      </c>
      <c r="T42" s="84">
        <v>2</v>
      </c>
      <c r="U42" s="84" t="s">
        <v>1740</v>
      </c>
      <c r="V42" s="84">
        <v>3</v>
      </c>
    </row>
    <row r="43" spans="1:22" ht="15">
      <c r="A43" s="84" t="s">
        <v>1665</v>
      </c>
      <c r="B43" s="84">
        <v>0</v>
      </c>
      <c r="C43" s="84" t="s">
        <v>1674</v>
      </c>
      <c r="D43" s="84">
        <v>5</v>
      </c>
      <c r="E43" s="84" t="s">
        <v>1672</v>
      </c>
      <c r="F43" s="84">
        <v>8</v>
      </c>
      <c r="G43" s="84"/>
      <c r="H43" s="84"/>
      <c r="I43" s="84" t="s">
        <v>1693</v>
      </c>
      <c r="J43" s="84">
        <v>4</v>
      </c>
      <c r="K43" s="84"/>
      <c r="L43" s="84"/>
      <c r="M43" s="84" t="s">
        <v>1704</v>
      </c>
      <c r="N43" s="84">
        <v>6</v>
      </c>
      <c r="O43" s="84" t="s">
        <v>308</v>
      </c>
      <c r="P43" s="84">
        <v>3</v>
      </c>
      <c r="Q43" s="84" t="s">
        <v>1723</v>
      </c>
      <c r="R43" s="84">
        <v>3</v>
      </c>
      <c r="S43" s="84" t="s">
        <v>1731</v>
      </c>
      <c r="T43" s="84">
        <v>2</v>
      </c>
      <c r="U43" s="84" t="s">
        <v>1741</v>
      </c>
      <c r="V43" s="84">
        <v>3</v>
      </c>
    </row>
    <row r="44" spans="1:22" ht="15">
      <c r="A44" s="84" t="s">
        <v>1666</v>
      </c>
      <c r="B44" s="84">
        <v>1915</v>
      </c>
      <c r="C44" s="84" t="s">
        <v>1675</v>
      </c>
      <c r="D44" s="84">
        <v>4</v>
      </c>
      <c r="E44" s="84" t="s">
        <v>1682</v>
      </c>
      <c r="F44" s="84">
        <v>7</v>
      </c>
      <c r="G44" s="84"/>
      <c r="H44" s="84"/>
      <c r="I44" s="84" t="s">
        <v>1694</v>
      </c>
      <c r="J44" s="84">
        <v>4</v>
      </c>
      <c r="K44" s="84"/>
      <c r="L44" s="84"/>
      <c r="M44" s="84" t="s">
        <v>1705</v>
      </c>
      <c r="N44" s="84">
        <v>6</v>
      </c>
      <c r="O44" s="84" t="s">
        <v>1714</v>
      </c>
      <c r="P44" s="84">
        <v>3</v>
      </c>
      <c r="Q44" s="84" t="s">
        <v>287</v>
      </c>
      <c r="R44" s="84">
        <v>2</v>
      </c>
      <c r="S44" s="84" t="s">
        <v>1732</v>
      </c>
      <c r="T44" s="84">
        <v>2</v>
      </c>
      <c r="U44" s="84" t="s">
        <v>1742</v>
      </c>
      <c r="V44" s="84">
        <v>3</v>
      </c>
    </row>
    <row r="45" spans="1:22" ht="15">
      <c r="A45" s="84" t="s">
        <v>1667</v>
      </c>
      <c r="B45" s="84">
        <v>1966</v>
      </c>
      <c r="C45" s="84" t="s">
        <v>1676</v>
      </c>
      <c r="D45" s="84">
        <v>4</v>
      </c>
      <c r="E45" s="84" t="s">
        <v>1683</v>
      </c>
      <c r="F45" s="84">
        <v>7</v>
      </c>
      <c r="G45" s="84"/>
      <c r="H45" s="84"/>
      <c r="I45" s="84" t="s">
        <v>1695</v>
      </c>
      <c r="J45" s="84">
        <v>4</v>
      </c>
      <c r="K45" s="84"/>
      <c r="L45" s="84"/>
      <c r="M45" s="84" t="s">
        <v>1706</v>
      </c>
      <c r="N45" s="84">
        <v>6</v>
      </c>
      <c r="O45" s="84" t="s">
        <v>1715</v>
      </c>
      <c r="P45" s="84">
        <v>3</v>
      </c>
      <c r="Q45" s="84" t="s">
        <v>286</v>
      </c>
      <c r="R45" s="84">
        <v>2</v>
      </c>
      <c r="S45" s="84" t="s">
        <v>1733</v>
      </c>
      <c r="T45" s="84">
        <v>2</v>
      </c>
      <c r="U45" s="84" t="s">
        <v>1743</v>
      </c>
      <c r="V45" s="84">
        <v>3</v>
      </c>
    </row>
    <row r="46" spans="1:22" ht="15">
      <c r="A46" s="84" t="s">
        <v>1668</v>
      </c>
      <c r="B46" s="84">
        <v>68</v>
      </c>
      <c r="C46" s="84" t="s">
        <v>1677</v>
      </c>
      <c r="D46" s="84">
        <v>4</v>
      </c>
      <c r="E46" s="84" t="s">
        <v>1684</v>
      </c>
      <c r="F46" s="84">
        <v>7</v>
      </c>
      <c r="G46" s="84"/>
      <c r="H46" s="84"/>
      <c r="I46" s="84" t="s">
        <v>1696</v>
      </c>
      <c r="J46" s="84">
        <v>4</v>
      </c>
      <c r="K46" s="84"/>
      <c r="L46" s="84"/>
      <c r="M46" s="84" t="s">
        <v>1707</v>
      </c>
      <c r="N46" s="84">
        <v>6</v>
      </c>
      <c r="O46" s="84" t="s">
        <v>1716</v>
      </c>
      <c r="P46" s="84">
        <v>3</v>
      </c>
      <c r="Q46" s="84" t="s">
        <v>285</v>
      </c>
      <c r="R46" s="84">
        <v>2</v>
      </c>
      <c r="S46" s="84" t="s">
        <v>1668</v>
      </c>
      <c r="T46" s="84">
        <v>2</v>
      </c>
      <c r="U46" s="84" t="s">
        <v>1744</v>
      </c>
      <c r="V46" s="84">
        <v>3</v>
      </c>
    </row>
    <row r="47" spans="1:22" ht="15">
      <c r="A47" s="84" t="s">
        <v>1669</v>
      </c>
      <c r="B47" s="84">
        <v>12</v>
      </c>
      <c r="C47" s="84" t="s">
        <v>1678</v>
      </c>
      <c r="D47" s="84">
        <v>4</v>
      </c>
      <c r="E47" s="84" t="s">
        <v>1685</v>
      </c>
      <c r="F47" s="84">
        <v>7</v>
      </c>
      <c r="G47" s="84"/>
      <c r="H47" s="84"/>
      <c r="I47" s="84" t="s">
        <v>1697</v>
      </c>
      <c r="J47" s="84">
        <v>4</v>
      </c>
      <c r="K47" s="84"/>
      <c r="L47" s="84"/>
      <c r="M47" s="84" t="s">
        <v>1708</v>
      </c>
      <c r="N47" s="84">
        <v>6</v>
      </c>
      <c r="O47" s="84" t="s">
        <v>1717</v>
      </c>
      <c r="P47" s="84">
        <v>3</v>
      </c>
      <c r="Q47" s="84" t="s">
        <v>1724</v>
      </c>
      <c r="R47" s="84">
        <v>2</v>
      </c>
      <c r="S47" s="84" t="s">
        <v>1734</v>
      </c>
      <c r="T47" s="84">
        <v>2</v>
      </c>
      <c r="U47" s="84" t="s">
        <v>1745</v>
      </c>
      <c r="V47" s="84">
        <v>3</v>
      </c>
    </row>
    <row r="48" spans="1:22" ht="15">
      <c r="A48" s="84" t="s">
        <v>1670</v>
      </c>
      <c r="B48" s="84">
        <v>10</v>
      </c>
      <c r="C48" s="84" t="s">
        <v>1679</v>
      </c>
      <c r="D48" s="84">
        <v>4</v>
      </c>
      <c r="E48" s="84" t="s">
        <v>1686</v>
      </c>
      <c r="F48" s="84">
        <v>7</v>
      </c>
      <c r="G48" s="84"/>
      <c r="H48" s="84"/>
      <c r="I48" s="84" t="s">
        <v>1698</v>
      </c>
      <c r="J48" s="84">
        <v>4</v>
      </c>
      <c r="K48" s="84"/>
      <c r="L48" s="84"/>
      <c r="M48" s="84" t="s">
        <v>1709</v>
      </c>
      <c r="N48" s="84">
        <v>6</v>
      </c>
      <c r="O48" s="84" t="s">
        <v>1718</v>
      </c>
      <c r="P48" s="84">
        <v>3</v>
      </c>
      <c r="Q48" s="84" t="s">
        <v>1725</v>
      </c>
      <c r="R48" s="84">
        <v>2</v>
      </c>
      <c r="S48" s="84" t="s">
        <v>1735</v>
      </c>
      <c r="T48" s="84">
        <v>2</v>
      </c>
      <c r="U48" s="84" t="s">
        <v>1746</v>
      </c>
      <c r="V48" s="84">
        <v>3</v>
      </c>
    </row>
    <row r="49" spans="1:22" ht="15">
      <c r="A49" s="84" t="s">
        <v>1671</v>
      </c>
      <c r="B49" s="84">
        <v>9</v>
      </c>
      <c r="C49" s="84" t="s">
        <v>1617</v>
      </c>
      <c r="D49" s="84">
        <v>4</v>
      </c>
      <c r="E49" s="84" t="s">
        <v>1687</v>
      </c>
      <c r="F49" s="84">
        <v>7</v>
      </c>
      <c r="G49" s="84"/>
      <c r="H49" s="84"/>
      <c r="I49" s="84" t="s">
        <v>1699</v>
      </c>
      <c r="J49" s="84">
        <v>4</v>
      </c>
      <c r="K49" s="84"/>
      <c r="L49" s="84"/>
      <c r="M49" s="84" t="s">
        <v>1710</v>
      </c>
      <c r="N49" s="84">
        <v>6</v>
      </c>
      <c r="O49" s="84" t="s">
        <v>1719</v>
      </c>
      <c r="P49" s="84">
        <v>3</v>
      </c>
      <c r="Q49" s="84" t="s">
        <v>1726</v>
      </c>
      <c r="R49" s="84">
        <v>2</v>
      </c>
      <c r="S49" s="84" t="s">
        <v>1736</v>
      </c>
      <c r="T49" s="84">
        <v>2</v>
      </c>
      <c r="U49" s="84" t="s">
        <v>1668</v>
      </c>
      <c r="V49" s="84">
        <v>3</v>
      </c>
    </row>
    <row r="50" spans="1:22" ht="15">
      <c r="A50" s="84" t="s">
        <v>1672</v>
      </c>
      <c r="B50" s="84">
        <v>9</v>
      </c>
      <c r="C50" s="84" t="s">
        <v>1680</v>
      </c>
      <c r="D50" s="84">
        <v>4</v>
      </c>
      <c r="E50" s="84" t="s">
        <v>1669</v>
      </c>
      <c r="F50" s="84">
        <v>7</v>
      </c>
      <c r="G50" s="84"/>
      <c r="H50" s="84"/>
      <c r="I50" s="84" t="s">
        <v>1668</v>
      </c>
      <c r="J50" s="84">
        <v>4</v>
      </c>
      <c r="K50" s="84"/>
      <c r="L50" s="84"/>
      <c r="M50" s="84" t="s">
        <v>1711</v>
      </c>
      <c r="N50" s="84">
        <v>6</v>
      </c>
      <c r="O50" s="84" t="s">
        <v>1720</v>
      </c>
      <c r="P50" s="84">
        <v>3</v>
      </c>
      <c r="Q50" s="84" t="s">
        <v>1727</v>
      </c>
      <c r="R50" s="84">
        <v>2</v>
      </c>
      <c r="S50" s="84" t="s">
        <v>1737</v>
      </c>
      <c r="T50" s="84">
        <v>2</v>
      </c>
      <c r="U50" s="84" t="s">
        <v>1747</v>
      </c>
      <c r="V50" s="84">
        <v>3</v>
      </c>
    </row>
    <row r="53" spans="1:22" ht="15" customHeight="1">
      <c r="A53" s="13" t="s">
        <v>1766</v>
      </c>
      <c r="B53" s="13" t="s">
        <v>1555</v>
      </c>
      <c r="C53" s="13" t="s">
        <v>1777</v>
      </c>
      <c r="D53" s="13" t="s">
        <v>1558</v>
      </c>
      <c r="E53" s="13" t="s">
        <v>1788</v>
      </c>
      <c r="F53" s="13" t="s">
        <v>1560</v>
      </c>
      <c r="G53" s="78" t="s">
        <v>1789</v>
      </c>
      <c r="H53" s="78" t="s">
        <v>1562</v>
      </c>
      <c r="I53" s="13" t="s">
        <v>1790</v>
      </c>
      <c r="J53" s="13" t="s">
        <v>1564</v>
      </c>
      <c r="K53" s="78" t="s">
        <v>1801</v>
      </c>
      <c r="L53" s="78" t="s">
        <v>1566</v>
      </c>
      <c r="M53" s="13" t="s">
        <v>1802</v>
      </c>
      <c r="N53" s="13" t="s">
        <v>1568</v>
      </c>
      <c r="O53" s="13" t="s">
        <v>1813</v>
      </c>
      <c r="P53" s="13" t="s">
        <v>1570</v>
      </c>
      <c r="Q53" s="13" t="s">
        <v>1824</v>
      </c>
      <c r="R53" s="13" t="s">
        <v>1572</v>
      </c>
      <c r="S53" s="13" t="s">
        <v>1835</v>
      </c>
      <c r="T53" s="13" t="s">
        <v>1574</v>
      </c>
      <c r="U53" s="13" t="s">
        <v>1846</v>
      </c>
      <c r="V53" s="13" t="s">
        <v>1575</v>
      </c>
    </row>
    <row r="54" spans="1:22" ht="15">
      <c r="A54" s="84" t="s">
        <v>1767</v>
      </c>
      <c r="B54" s="84">
        <v>7</v>
      </c>
      <c r="C54" s="84" t="s">
        <v>1778</v>
      </c>
      <c r="D54" s="84">
        <v>4</v>
      </c>
      <c r="E54" s="84" t="s">
        <v>1767</v>
      </c>
      <c r="F54" s="84">
        <v>7</v>
      </c>
      <c r="G54" s="84"/>
      <c r="H54" s="84"/>
      <c r="I54" s="84" t="s">
        <v>1791</v>
      </c>
      <c r="J54" s="84">
        <v>4</v>
      </c>
      <c r="K54" s="84"/>
      <c r="L54" s="84"/>
      <c r="M54" s="84" t="s">
        <v>1803</v>
      </c>
      <c r="N54" s="84">
        <v>6</v>
      </c>
      <c r="O54" s="84" t="s">
        <v>1814</v>
      </c>
      <c r="P54" s="84">
        <v>3</v>
      </c>
      <c r="Q54" s="84" t="s">
        <v>1825</v>
      </c>
      <c r="R54" s="84">
        <v>2</v>
      </c>
      <c r="S54" s="84" t="s">
        <v>1836</v>
      </c>
      <c r="T54" s="84">
        <v>2</v>
      </c>
      <c r="U54" s="84" t="s">
        <v>1847</v>
      </c>
      <c r="V54" s="84">
        <v>3</v>
      </c>
    </row>
    <row r="55" spans="1:22" ht="15">
      <c r="A55" s="84" t="s">
        <v>1768</v>
      </c>
      <c r="B55" s="84">
        <v>7</v>
      </c>
      <c r="C55" s="84" t="s">
        <v>1779</v>
      </c>
      <c r="D55" s="84">
        <v>4</v>
      </c>
      <c r="E55" s="84" t="s">
        <v>1768</v>
      </c>
      <c r="F55" s="84">
        <v>7</v>
      </c>
      <c r="G55" s="84"/>
      <c r="H55" s="84"/>
      <c r="I55" s="84" t="s">
        <v>1792</v>
      </c>
      <c r="J55" s="84">
        <v>4</v>
      </c>
      <c r="K55" s="84"/>
      <c r="L55" s="84"/>
      <c r="M55" s="84" t="s">
        <v>1804</v>
      </c>
      <c r="N55" s="84">
        <v>6</v>
      </c>
      <c r="O55" s="84" t="s">
        <v>1815</v>
      </c>
      <c r="P55" s="84">
        <v>3</v>
      </c>
      <c r="Q55" s="84" t="s">
        <v>1826</v>
      </c>
      <c r="R55" s="84">
        <v>2</v>
      </c>
      <c r="S55" s="84" t="s">
        <v>1837</v>
      </c>
      <c r="T55" s="84">
        <v>2</v>
      </c>
      <c r="U55" s="84" t="s">
        <v>1848</v>
      </c>
      <c r="V55" s="84">
        <v>3</v>
      </c>
    </row>
    <row r="56" spans="1:22" ht="15">
      <c r="A56" s="84" t="s">
        <v>1769</v>
      </c>
      <c r="B56" s="84">
        <v>7</v>
      </c>
      <c r="C56" s="84" t="s">
        <v>1780</v>
      </c>
      <c r="D56" s="84">
        <v>4</v>
      </c>
      <c r="E56" s="84" t="s">
        <v>1769</v>
      </c>
      <c r="F56" s="84">
        <v>7</v>
      </c>
      <c r="G56" s="84"/>
      <c r="H56" s="84"/>
      <c r="I56" s="84" t="s">
        <v>1793</v>
      </c>
      <c r="J56" s="84">
        <v>4</v>
      </c>
      <c r="K56" s="84"/>
      <c r="L56" s="84"/>
      <c r="M56" s="84" t="s">
        <v>1805</v>
      </c>
      <c r="N56" s="84">
        <v>6</v>
      </c>
      <c r="O56" s="84" t="s">
        <v>1816</v>
      </c>
      <c r="P56" s="84">
        <v>3</v>
      </c>
      <c r="Q56" s="84" t="s">
        <v>1827</v>
      </c>
      <c r="R56" s="84">
        <v>2</v>
      </c>
      <c r="S56" s="84" t="s">
        <v>1838</v>
      </c>
      <c r="T56" s="84">
        <v>2</v>
      </c>
      <c r="U56" s="84" t="s">
        <v>1849</v>
      </c>
      <c r="V56" s="84">
        <v>3</v>
      </c>
    </row>
    <row r="57" spans="1:22" ht="15">
      <c r="A57" s="84" t="s">
        <v>1770</v>
      </c>
      <c r="B57" s="84">
        <v>7</v>
      </c>
      <c r="C57" s="84" t="s">
        <v>1781</v>
      </c>
      <c r="D57" s="84">
        <v>4</v>
      </c>
      <c r="E57" s="84" t="s">
        <v>1770</v>
      </c>
      <c r="F57" s="84">
        <v>7</v>
      </c>
      <c r="G57" s="84"/>
      <c r="H57" s="84"/>
      <c r="I57" s="84" t="s">
        <v>1794</v>
      </c>
      <c r="J57" s="84">
        <v>4</v>
      </c>
      <c r="K57" s="84"/>
      <c r="L57" s="84"/>
      <c r="M57" s="84" t="s">
        <v>1806</v>
      </c>
      <c r="N57" s="84">
        <v>6</v>
      </c>
      <c r="O57" s="84" t="s">
        <v>1817</v>
      </c>
      <c r="P57" s="84">
        <v>3</v>
      </c>
      <c r="Q57" s="84" t="s">
        <v>1828</v>
      </c>
      <c r="R57" s="84">
        <v>2</v>
      </c>
      <c r="S57" s="84" t="s">
        <v>1839</v>
      </c>
      <c r="T57" s="84">
        <v>2</v>
      </c>
      <c r="U57" s="84" t="s">
        <v>1850</v>
      </c>
      <c r="V57" s="84">
        <v>3</v>
      </c>
    </row>
    <row r="58" spans="1:22" ht="15">
      <c r="A58" s="84" t="s">
        <v>1771</v>
      </c>
      <c r="B58" s="84">
        <v>7</v>
      </c>
      <c r="C58" s="84" t="s">
        <v>1782</v>
      </c>
      <c r="D58" s="84">
        <v>3</v>
      </c>
      <c r="E58" s="84" t="s">
        <v>1771</v>
      </c>
      <c r="F58" s="84">
        <v>7</v>
      </c>
      <c r="G58" s="84"/>
      <c r="H58" s="84"/>
      <c r="I58" s="84" t="s">
        <v>1795</v>
      </c>
      <c r="J58" s="84">
        <v>4</v>
      </c>
      <c r="K58" s="84"/>
      <c r="L58" s="84"/>
      <c r="M58" s="84" t="s">
        <v>1807</v>
      </c>
      <c r="N58" s="84">
        <v>6</v>
      </c>
      <c r="O58" s="84" t="s">
        <v>1818</v>
      </c>
      <c r="P58" s="84">
        <v>3</v>
      </c>
      <c r="Q58" s="84" t="s">
        <v>1829</v>
      </c>
      <c r="R58" s="84">
        <v>2</v>
      </c>
      <c r="S58" s="84" t="s">
        <v>1840</v>
      </c>
      <c r="T58" s="84">
        <v>2</v>
      </c>
      <c r="U58" s="84" t="s">
        <v>1851</v>
      </c>
      <c r="V58" s="84">
        <v>3</v>
      </c>
    </row>
    <row r="59" spans="1:22" ht="15">
      <c r="A59" s="84" t="s">
        <v>1772</v>
      </c>
      <c r="B59" s="84">
        <v>7</v>
      </c>
      <c r="C59" s="84" t="s">
        <v>1783</v>
      </c>
      <c r="D59" s="84">
        <v>3</v>
      </c>
      <c r="E59" s="84" t="s">
        <v>1772</v>
      </c>
      <c r="F59" s="84">
        <v>7</v>
      </c>
      <c r="G59" s="84"/>
      <c r="H59" s="84"/>
      <c r="I59" s="84" t="s">
        <v>1796</v>
      </c>
      <c r="J59" s="84">
        <v>4</v>
      </c>
      <c r="K59" s="84"/>
      <c r="L59" s="84"/>
      <c r="M59" s="84" t="s">
        <v>1808</v>
      </c>
      <c r="N59" s="84">
        <v>6</v>
      </c>
      <c r="O59" s="84" t="s">
        <v>1819</v>
      </c>
      <c r="P59" s="84">
        <v>3</v>
      </c>
      <c r="Q59" s="84" t="s">
        <v>1830</v>
      </c>
      <c r="R59" s="84">
        <v>2</v>
      </c>
      <c r="S59" s="84" t="s">
        <v>1841</v>
      </c>
      <c r="T59" s="84">
        <v>2</v>
      </c>
      <c r="U59" s="84" t="s">
        <v>1852</v>
      </c>
      <c r="V59" s="84">
        <v>3</v>
      </c>
    </row>
    <row r="60" spans="1:22" ht="15">
      <c r="A60" s="84" t="s">
        <v>1773</v>
      </c>
      <c r="B60" s="84">
        <v>7</v>
      </c>
      <c r="C60" s="84" t="s">
        <v>1784</v>
      </c>
      <c r="D60" s="84">
        <v>3</v>
      </c>
      <c r="E60" s="84" t="s">
        <v>1773</v>
      </c>
      <c r="F60" s="84">
        <v>7</v>
      </c>
      <c r="G60" s="84"/>
      <c r="H60" s="84"/>
      <c r="I60" s="84" t="s">
        <v>1797</v>
      </c>
      <c r="J60" s="84">
        <v>4</v>
      </c>
      <c r="K60" s="84"/>
      <c r="L60" s="84"/>
      <c r="M60" s="84" t="s">
        <v>1809</v>
      </c>
      <c r="N60" s="84">
        <v>6</v>
      </c>
      <c r="O60" s="84" t="s">
        <v>1820</v>
      </c>
      <c r="P60" s="84">
        <v>3</v>
      </c>
      <c r="Q60" s="84" t="s">
        <v>1831</v>
      </c>
      <c r="R60" s="84">
        <v>2</v>
      </c>
      <c r="S60" s="84" t="s">
        <v>1842</v>
      </c>
      <c r="T60" s="84">
        <v>2</v>
      </c>
      <c r="U60" s="84" t="s">
        <v>1853</v>
      </c>
      <c r="V60" s="84">
        <v>3</v>
      </c>
    </row>
    <row r="61" spans="1:22" ht="15">
      <c r="A61" s="84" t="s">
        <v>1774</v>
      </c>
      <c r="B61" s="84">
        <v>7</v>
      </c>
      <c r="C61" s="84" t="s">
        <v>1785</v>
      </c>
      <c r="D61" s="84">
        <v>3</v>
      </c>
      <c r="E61" s="84" t="s">
        <v>1774</v>
      </c>
      <c r="F61" s="84">
        <v>7</v>
      </c>
      <c r="G61" s="84"/>
      <c r="H61" s="84"/>
      <c r="I61" s="84" t="s">
        <v>1798</v>
      </c>
      <c r="J61" s="84">
        <v>4</v>
      </c>
      <c r="K61" s="84"/>
      <c r="L61" s="84"/>
      <c r="M61" s="84" t="s">
        <v>1810</v>
      </c>
      <c r="N61" s="84">
        <v>6</v>
      </c>
      <c r="O61" s="84" t="s">
        <v>1821</v>
      </c>
      <c r="P61" s="84">
        <v>3</v>
      </c>
      <c r="Q61" s="84" t="s">
        <v>1832</v>
      </c>
      <c r="R61" s="84">
        <v>2</v>
      </c>
      <c r="S61" s="84" t="s">
        <v>1843</v>
      </c>
      <c r="T61" s="84">
        <v>2</v>
      </c>
      <c r="U61" s="84" t="s">
        <v>1854</v>
      </c>
      <c r="V61" s="84">
        <v>3</v>
      </c>
    </row>
    <row r="62" spans="1:22" ht="15">
      <c r="A62" s="84" t="s">
        <v>1775</v>
      </c>
      <c r="B62" s="84">
        <v>7</v>
      </c>
      <c r="C62" s="84" t="s">
        <v>1786</v>
      </c>
      <c r="D62" s="84">
        <v>3</v>
      </c>
      <c r="E62" s="84" t="s">
        <v>1775</v>
      </c>
      <c r="F62" s="84">
        <v>7</v>
      </c>
      <c r="G62" s="84"/>
      <c r="H62" s="84"/>
      <c r="I62" s="84" t="s">
        <v>1799</v>
      </c>
      <c r="J62" s="84">
        <v>4</v>
      </c>
      <c r="K62" s="84"/>
      <c r="L62" s="84"/>
      <c r="M62" s="84" t="s">
        <v>1811</v>
      </c>
      <c r="N62" s="84">
        <v>6</v>
      </c>
      <c r="O62" s="84" t="s">
        <v>1822</v>
      </c>
      <c r="P62" s="84">
        <v>3</v>
      </c>
      <c r="Q62" s="84" t="s">
        <v>1833</v>
      </c>
      <c r="R62" s="84">
        <v>2</v>
      </c>
      <c r="S62" s="84" t="s">
        <v>1844</v>
      </c>
      <c r="T62" s="84">
        <v>2</v>
      </c>
      <c r="U62" s="84" t="s">
        <v>1855</v>
      </c>
      <c r="V62" s="84">
        <v>3</v>
      </c>
    </row>
    <row r="63" spans="1:22" ht="15">
      <c r="A63" s="84" t="s">
        <v>1776</v>
      </c>
      <c r="B63" s="84">
        <v>7</v>
      </c>
      <c r="C63" s="84" t="s">
        <v>1787</v>
      </c>
      <c r="D63" s="84">
        <v>3</v>
      </c>
      <c r="E63" s="84" t="s">
        <v>1776</v>
      </c>
      <c r="F63" s="84">
        <v>7</v>
      </c>
      <c r="G63" s="84"/>
      <c r="H63" s="84"/>
      <c r="I63" s="84" t="s">
        <v>1800</v>
      </c>
      <c r="J63" s="84">
        <v>3</v>
      </c>
      <c r="K63" s="84"/>
      <c r="L63" s="84"/>
      <c r="M63" s="84" t="s">
        <v>1812</v>
      </c>
      <c r="N63" s="84">
        <v>6</v>
      </c>
      <c r="O63" s="84" t="s">
        <v>1823</v>
      </c>
      <c r="P63" s="84">
        <v>3</v>
      </c>
      <c r="Q63" s="84" t="s">
        <v>1834</v>
      </c>
      <c r="R63" s="84">
        <v>2</v>
      </c>
      <c r="S63" s="84" t="s">
        <v>1845</v>
      </c>
      <c r="T63" s="84">
        <v>2</v>
      </c>
      <c r="U63" s="84" t="s">
        <v>1856</v>
      </c>
      <c r="V63" s="84">
        <v>2</v>
      </c>
    </row>
    <row r="66" spans="1:22" ht="15" customHeight="1">
      <c r="A66" s="13" t="s">
        <v>1874</v>
      </c>
      <c r="B66" s="13" t="s">
        <v>1555</v>
      </c>
      <c r="C66" s="78" t="s">
        <v>1877</v>
      </c>
      <c r="D66" s="78" t="s">
        <v>1558</v>
      </c>
      <c r="E66" s="78" t="s">
        <v>1878</v>
      </c>
      <c r="F66" s="78" t="s">
        <v>1560</v>
      </c>
      <c r="G66" s="78" t="s">
        <v>1881</v>
      </c>
      <c r="H66" s="78" t="s">
        <v>1562</v>
      </c>
      <c r="I66" s="78" t="s">
        <v>1883</v>
      </c>
      <c r="J66" s="78" t="s">
        <v>1564</v>
      </c>
      <c r="K66" s="78" t="s">
        <v>1885</v>
      </c>
      <c r="L66" s="78" t="s">
        <v>1566</v>
      </c>
      <c r="M66" s="78" t="s">
        <v>1887</v>
      </c>
      <c r="N66" s="78" t="s">
        <v>1568</v>
      </c>
      <c r="O66" s="78" t="s">
        <v>1889</v>
      </c>
      <c r="P66" s="78" t="s">
        <v>1570</v>
      </c>
      <c r="Q66" s="13" t="s">
        <v>1891</v>
      </c>
      <c r="R66" s="13" t="s">
        <v>1572</v>
      </c>
      <c r="S66" s="78" t="s">
        <v>1893</v>
      </c>
      <c r="T66" s="78" t="s">
        <v>1574</v>
      </c>
      <c r="U66" s="78" t="s">
        <v>1895</v>
      </c>
      <c r="V66" s="78" t="s">
        <v>1575</v>
      </c>
    </row>
    <row r="67" spans="1:22" ht="15">
      <c r="A67" s="78" t="s">
        <v>255</v>
      </c>
      <c r="B67" s="78">
        <v>1</v>
      </c>
      <c r="C67" s="78"/>
      <c r="D67" s="78"/>
      <c r="E67" s="78"/>
      <c r="F67" s="78"/>
      <c r="G67" s="78"/>
      <c r="H67" s="78"/>
      <c r="I67" s="78"/>
      <c r="J67" s="78"/>
      <c r="K67" s="78"/>
      <c r="L67" s="78"/>
      <c r="M67" s="78"/>
      <c r="N67" s="78"/>
      <c r="O67" s="78"/>
      <c r="P67" s="78"/>
      <c r="Q67" s="78" t="s">
        <v>287</v>
      </c>
      <c r="R67" s="78">
        <v>1</v>
      </c>
      <c r="S67" s="78"/>
      <c r="T67" s="78"/>
      <c r="U67" s="78"/>
      <c r="V67" s="78"/>
    </row>
    <row r="68" spans="1:22" ht="15">
      <c r="A68" s="78" t="s">
        <v>287</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1875</v>
      </c>
      <c r="B71" s="13" t="s">
        <v>1555</v>
      </c>
      <c r="C71" s="78" t="s">
        <v>1879</v>
      </c>
      <c r="D71" s="78" t="s">
        <v>1558</v>
      </c>
      <c r="E71" s="13" t="s">
        <v>1880</v>
      </c>
      <c r="F71" s="13" t="s">
        <v>1560</v>
      </c>
      <c r="G71" s="13" t="s">
        <v>1882</v>
      </c>
      <c r="H71" s="13" t="s">
        <v>1562</v>
      </c>
      <c r="I71" s="13" t="s">
        <v>1884</v>
      </c>
      <c r="J71" s="13" t="s">
        <v>1564</v>
      </c>
      <c r="K71" s="13" t="s">
        <v>1886</v>
      </c>
      <c r="L71" s="13" t="s">
        <v>1566</v>
      </c>
      <c r="M71" s="13" t="s">
        <v>1888</v>
      </c>
      <c r="N71" s="13" t="s">
        <v>1568</v>
      </c>
      <c r="O71" s="13" t="s">
        <v>1890</v>
      </c>
      <c r="P71" s="13" t="s">
        <v>1570</v>
      </c>
      <c r="Q71" s="13" t="s">
        <v>1892</v>
      </c>
      <c r="R71" s="13" t="s">
        <v>1572</v>
      </c>
      <c r="S71" s="13" t="s">
        <v>1894</v>
      </c>
      <c r="T71" s="13" t="s">
        <v>1574</v>
      </c>
      <c r="U71" s="13" t="s">
        <v>1896</v>
      </c>
      <c r="V71" s="13" t="s">
        <v>1575</v>
      </c>
    </row>
    <row r="72" spans="1:22" ht="15">
      <c r="A72" s="78" t="s">
        <v>239</v>
      </c>
      <c r="B72" s="78">
        <v>8</v>
      </c>
      <c r="C72" s="78"/>
      <c r="D72" s="78"/>
      <c r="E72" s="78" t="s">
        <v>239</v>
      </c>
      <c r="F72" s="78">
        <v>8</v>
      </c>
      <c r="G72" s="78" t="s">
        <v>294</v>
      </c>
      <c r="H72" s="78">
        <v>1</v>
      </c>
      <c r="I72" s="78" t="s">
        <v>275</v>
      </c>
      <c r="J72" s="78">
        <v>3</v>
      </c>
      <c r="K72" s="78" t="s">
        <v>307</v>
      </c>
      <c r="L72" s="78">
        <v>1</v>
      </c>
      <c r="M72" s="78" t="s">
        <v>232</v>
      </c>
      <c r="N72" s="78">
        <v>5</v>
      </c>
      <c r="O72" s="78" t="s">
        <v>309</v>
      </c>
      <c r="P72" s="78">
        <v>3</v>
      </c>
      <c r="Q72" s="78" t="s">
        <v>286</v>
      </c>
      <c r="R72" s="78">
        <v>2</v>
      </c>
      <c r="S72" s="78" t="s">
        <v>270</v>
      </c>
      <c r="T72" s="78">
        <v>1</v>
      </c>
      <c r="U72" s="78" t="s">
        <v>263</v>
      </c>
      <c r="V72" s="78">
        <v>2</v>
      </c>
    </row>
    <row r="73" spans="1:22" ht="15">
      <c r="A73" s="78" t="s">
        <v>299</v>
      </c>
      <c r="B73" s="78">
        <v>7</v>
      </c>
      <c r="C73" s="78"/>
      <c r="D73" s="78"/>
      <c r="E73" s="78" t="s">
        <v>299</v>
      </c>
      <c r="F73" s="78">
        <v>7</v>
      </c>
      <c r="G73" s="78" t="s">
        <v>293</v>
      </c>
      <c r="H73" s="78">
        <v>1</v>
      </c>
      <c r="I73" s="78" t="s">
        <v>1876</v>
      </c>
      <c r="J73" s="78">
        <v>3</v>
      </c>
      <c r="K73" s="78" t="s">
        <v>306</v>
      </c>
      <c r="L73" s="78">
        <v>1</v>
      </c>
      <c r="M73" s="78"/>
      <c r="N73" s="78"/>
      <c r="O73" s="78" t="s">
        <v>308</v>
      </c>
      <c r="P73" s="78">
        <v>3</v>
      </c>
      <c r="Q73" s="78" t="s">
        <v>285</v>
      </c>
      <c r="R73" s="78">
        <v>2</v>
      </c>
      <c r="S73" s="78" t="s">
        <v>311</v>
      </c>
      <c r="T73" s="78">
        <v>1</v>
      </c>
      <c r="U73" s="78"/>
      <c r="V73" s="78"/>
    </row>
    <row r="74" spans="1:22" ht="15">
      <c r="A74" s="78" t="s">
        <v>232</v>
      </c>
      <c r="B74" s="78">
        <v>5</v>
      </c>
      <c r="C74" s="78"/>
      <c r="D74" s="78"/>
      <c r="E74" s="78" t="s">
        <v>301</v>
      </c>
      <c r="F74" s="78">
        <v>3</v>
      </c>
      <c r="G74" s="78" t="s">
        <v>292</v>
      </c>
      <c r="H74" s="78">
        <v>1</v>
      </c>
      <c r="I74" s="78" t="s">
        <v>276</v>
      </c>
      <c r="J74" s="78">
        <v>1</v>
      </c>
      <c r="K74" s="78" t="s">
        <v>305</v>
      </c>
      <c r="L74" s="78">
        <v>1</v>
      </c>
      <c r="M74" s="78"/>
      <c r="N74" s="78"/>
      <c r="O74" s="78" t="s">
        <v>268</v>
      </c>
      <c r="P74" s="78">
        <v>2</v>
      </c>
      <c r="Q74" s="78" t="s">
        <v>212</v>
      </c>
      <c r="R74" s="78">
        <v>1</v>
      </c>
      <c r="S74" s="78" t="s">
        <v>271</v>
      </c>
      <c r="T74" s="78">
        <v>1</v>
      </c>
      <c r="U74" s="78"/>
      <c r="V74" s="78"/>
    </row>
    <row r="75" spans="1:22" ht="15">
      <c r="A75" s="78" t="s">
        <v>275</v>
      </c>
      <c r="B75" s="78">
        <v>3</v>
      </c>
      <c r="C75" s="78"/>
      <c r="D75" s="78"/>
      <c r="E75" s="78" t="s">
        <v>300</v>
      </c>
      <c r="F75" s="78">
        <v>1</v>
      </c>
      <c r="G75" s="78" t="s">
        <v>291</v>
      </c>
      <c r="H75" s="78">
        <v>1</v>
      </c>
      <c r="I75" s="78" t="s">
        <v>313</v>
      </c>
      <c r="J75" s="78">
        <v>1</v>
      </c>
      <c r="K75" s="78" t="s">
        <v>304</v>
      </c>
      <c r="L75" s="78">
        <v>1</v>
      </c>
      <c r="M75" s="78"/>
      <c r="N75" s="78"/>
      <c r="O75" s="78"/>
      <c r="P75" s="78"/>
      <c r="Q75" s="78" t="s">
        <v>287</v>
      </c>
      <c r="R75" s="78">
        <v>1</v>
      </c>
      <c r="S75" s="78" t="s">
        <v>310</v>
      </c>
      <c r="T75" s="78">
        <v>1</v>
      </c>
      <c r="U75" s="78"/>
      <c r="V75" s="78"/>
    </row>
    <row r="76" spans="1:22" ht="15">
      <c r="A76" s="78" t="s">
        <v>1876</v>
      </c>
      <c r="B76" s="78">
        <v>3</v>
      </c>
      <c r="C76" s="78"/>
      <c r="D76" s="78"/>
      <c r="E76" s="78"/>
      <c r="F76" s="78"/>
      <c r="G76" s="78" t="s">
        <v>290</v>
      </c>
      <c r="H76" s="78">
        <v>1</v>
      </c>
      <c r="I76" s="78" t="s">
        <v>312</v>
      </c>
      <c r="J76" s="78">
        <v>1</v>
      </c>
      <c r="K76" s="78" t="s">
        <v>303</v>
      </c>
      <c r="L76" s="78">
        <v>1</v>
      </c>
      <c r="M76" s="78"/>
      <c r="N76" s="78"/>
      <c r="O76" s="78"/>
      <c r="P76" s="78"/>
      <c r="Q76" s="78" t="s">
        <v>284</v>
      </c>
      <c r="R76" s="78">
        <v>1</v>
      </c>
      <c r="S76" s="78"/>
      <c r="T76" s="78"/>
      <c r="U76" s="78"/>
      <c r="V76" s="78"/>
    </row>
    <row r="77" spans="1:22" ht="15">
      <c r="A77" s="78" t="s">
        <v>309</v>
      </c>
      <c r="B77" s="78">
        <v>3</v>
      </c>
      <c r="C77" s="78"/>
      <c r="D77" s="78"/>
      <c r="E77" s="78"/>
      <c r="F77" s="78"/>
      <c r="G77" s="78" t="s">
        <v>289</v>
      </c>
      <c r="H77" s="78">
        <v>1</v>
      </c>
      <c r="I77" s="78"/>
      <c r="J77" s="78"/>
      <c r="K77" s="78"/>
      <c r="L77" s="78"/>
      <c r="M77" s="78"/>
      <c r="N77" s="78"/>
      <c r="O77" s="78"/>
      <c r="P77" s="78"/>
      <c r="Q77" s="78"/>
      <c r="R77" s="78"/>
      <c r="S77" s="78"/>
      <c r="T77" s="78"/>
      <c r="U77" s="78"/>
      <c r="V77" s="78"/>
    </row>
    <row r="78" spans="1:22" ht="15">
      <c r="A78" s="78" t="s">
        <v>308</v>
      </c>
      <c r="B78" s="78">
        <v>3</v>
      </c>
      <c r="C78" s="78"/>
      <c r="D78" s="78"/>
      <c r="E78" s="78"/>
      <c r="F78" s="78"/>
      <c r="G78" s="78">
        <v>229</v>
      </c>
      <c r="H78" s="78">
        <v>1</v>
      </c>
      <c r="I78" s="78"/>
      <c r="J78" s="78"/>
      <c r="K78" s="78"/>
      <c r="L78" s="78"/>
      <c r="M78" s="78"/>
      <c r="N78" s="78"/>
      <c r="O78" s="78"/>
      <c r="P78" s="78"/>
      <c r="Q78" s="78"/>
      <c r="R78" s="78"/>
      <c r="S78" s="78"/>
      <c r="T78" s="78"/>
      <c r="U78" s="78"/>
      <c r="V78" s="78"/>
    </row>
    <row r="79" spans="1:22" ht="15">
      <c r="A79" s="78" t="s">
        <v>301</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274</v>
      </c>
      <c r="B80" s="78">
        <v>2</v>
      </c>
      <c r="C80" s="78"/>
      <c r="D80" s="78"/>
      <c r="E80" s="78"/>
      <c r="F80" s="78"/>
      <c r="G80" s="78"/>
      <c r="H80" s="78"/>
      <c r="I80" s="78"/>
      <c r="J80" s="78"/>
      <c r="K80" s="78"/>
      <c r="L80" s="78"/>
      <c r="M80" s="78"/>
      <c r="N80" s="78"/>
      <c r="O80" s="78"/>
      <c r="P80" s="78"/>
      <c r="Q80" s="78"/>
      <c r="R80" s="78"/>
      <c r="S80" s="78"/>
      <c r="T80" s="78"/>
      <c r="U80" s="78"/>
      <c r="V80" s="78"/>
    </row>
    <row r="81" spans="1:22" ht="15">
      <c r="A81" s="78" t="s">
        <v>268</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1909</v>
      </c>
      <c r="B84" s="13" t="s">
        <v>1555</v>
      </c>
      <c r="C84" s="13" t="s">
        <v>1910</v>
      </c>
      <c r="D84" s="13" t="s">
        <v>1558</v>
      </c>
      <c r="E84" s="13" t="s">
        <v>1911</v>
      </c>
      <c r="F84" s="13" t="s">
        <v>1560</v>
      </c>
      <c r="G84" s="13" t="s">
        <v>1912</v>
      </c>
      <c r="H84" s="13" t="s">
        <v>1562</v>
      </c>
      <c r="I84" s="13" t="s">
        <v>1913</v>
      </c>
      <c r="J84" s="13" t="s">
        <v>1564</v>
      </c>
      <c r="K84" s="13" t="s">
        <v>1914</v>
      </c>
      <c r="L84" s="13" t="s">
        <v>1566</v>
      </c>
      <c r="M84" s="13" t="s">
        <v>1915</v>
      </c>
      <c r="N84" s="13" t="s">
        <v>1568</v>
      </c>
      <c r="O84" s="13" t="s">
        <v>1916</v>
      </c>
      <c r="P84" s="13" t="s">
        <v>1570</v>
      </c>
      <c r="Q84" s="13" t="s">
        <v>1917</v>
      </c>
      <c r="R84" s="13" t="s">
        <v>1572</v>
      </c>
      <c r="S84" s="13" t="s">
        <v>1918</v>
      </c>
      <c r="T84" s="13" t="s">
        <v>1574</v>
      </c>
      <c r="U84" s="13" t="s">
        <v>1919</v>
      </c>
      <c r="V84" s="13" t="s">
        <v>1575</v>
      </c>
    </row>
    <row r="85" spans="1:22" ht="15">
      <c r="A85" s="114" t="s">
        <v>286</v>
      </c>
      <c r="B85" s="78">
        <v>782196</v>
      </c>
      <c r="C85" s="114" t="s">
        <v>220</v>
      </c>
      <c r="D85" s="78">
        <v>40851</v>
      </c>
      <c r="E85" s="114" t="s">
        <v>243</v>
      </c>
      <c r="F85" s="78">
        <v>7524</v>
      </c>
      <c r="G85" s="114" t="s">
        <v>292</v>
      </c>
      <c r="H85" s="78">
        <v>115141</v>
      </c>
      <c r="I85" s="114" t="s">
        <v>312</v>
      </c>
      <c r="J85" s="78">
        <v>8286</v>
      </c>
      <c r="K85" s="114" t="s">
        <v>306</v>
      </c>
      <c r="L85" s="78">
        <v>22958</v>
      </c>
      <c r="M85" s="114" t="s">
        <v>227</v>
      </c>
      <c r="N85" s="78">
        <v>35523</v>
      </c>
      <c r="O85" s="114" t="s">
        <v>308</v>
      </c>
      <c r="P85" s="78">
        <v>18984</v>
      </c>
      <c r="Q85" s="114" t="s">
        <v>286</v>
      </c>
      <c r="R85" s="78">
        <v>782196</v>
      </c>
      <c r="S85" s="114" t="s">
        <v>271</v>
      </c>
      <c r="T85" s="78">
        <v>1156</v>
      </c>
      <c r="U85" s="114" t="s">
        <v>262</v>
      </c>
      <c r="V85" s="78">
        <v>151536</v>
      </c>
    </row>
    <row r="86" spans="1:22" ht="15">
      <c r="A86" s="114" t="s">
        <v>302</v>
      </c>
      <c r="B86" s="78">
        <v>532641</v>
      </c>
      <c r="C86" s="114" t="s">
        <v>221</v>
      </c>
      <c r="D86" s="78">
        <v>34286</v>
      </c>
      <c r="E86" s="114" t="s">
        <v>248</v>
      </c>
      <c r="F86" s="78">
        <v>5909</v>
      </c>
      <c r="G86" s="114" t="s">
        <v>291</v>
      </c>
      <c r="H86" s="78">
        <v>73605</v>
      </c>
      <c r="I86" s="114" t="s">
        <v>313</v>
      </c>
      <c r="J86" s="78">
        <v>4727</v>
      </c>
      <c r="K86" s="114" t="s">
        <v>266</v>
      </c>
      <c r="L86" s="78">
        <v>6758</v>
      </c>
      <c r="M86" s="114" t="s">
        <v>226</v>
      </c>
      <c r="N86" s="78">
        <v>31840</v>
      </c>
      <c r="O86" s="114" t="s">
        <v>309</v>
      </c>
      <c r="P86" s="78">
        <v>14399</v>
      </c>
      <c r="Q86" s="114" t="s">
        <v>212</v>
      </c>
      <c r="R86" s="78">
        <v>162523</v>
      </c>
      <c r="S86" s="114" t="s">
        <v>310</v>
      </c>
      <c r="T86" s="78">
        <v>130</v>
      </c>
      <c r="U86" s="114" t="s">
        <v>264</v>
      </c>
      <c r="V86" s="78">
        <v>25180</v>
      </c>
    </row>
    <row r="87" spans="1:22" ht="15">
      <c r="A87" s="114" t="s">
        <v>212</v>
      </c>
      <c r="B87" s="78">
        <v>162523</v>
      </c>
      <c r="C87" s="114" t="s">
        <v>223</v>
      </c>
      <c r="D87" s="78">
        <v>30038</v>
      </c>
      <c r="E87" s="114" t="s">
        <v>239</v>
      </c>
      <c r="F87" s="78">
        <v>3674</v>
      </c>
      <c r="G87" s="114" t="s">
        <v>290</v>
      </c>
      <c r="H87" s="78">
        <v>32363</v>
      </c>
      <c r="I87" s="114" t="s">
        <v>276</v>
      </c>
      <c r="J87" s="78">
        <v>3016</v>
      </c>
      <c r="K87" s="114" t="s">
        <v>303</v>
      </c>
      <c r="L87" s="78">
        <v>1542</v>
      </c>
      <c r="M87" s="114" t="s">
        <v>232</v>
      </c>
      <c r="N87" s="78">
        <v>1777</v>
      </c>
      <c r="O87" s="114" t="s">
        <v>267</v>
      </c>
      <c r="P87" s="78">
        <v>11981</v>
      </c>
      <c r="Q87" s="114" t="s">
        <v>287</v>
      </c>
      <c r="R87" s="78">
        <v>60241</v>
      </c>
      <c r="S87" s="114" t="s">
        <v>270</v>
      </c>
      <c r="T87" s="78">
        <v>56</v>
      </c>
      <c r="U87" s="114" t="s">
        <v>263</v>
      </c>
      <c r="V87" s="78">
        <v>21362</v>
      </c>
    </row>
    <row r="88" spans="1:22" ht="15">
      <c r="A88" s="114" t="s">
        <v>262</v>
      </c>
      <c r="B88" s="78">
        <v>151536</v>
      </c>
      <c r="C88" s="114" t="s">
        <v>260</v>
      </c>
      <c r="D88" s="78">
        <v>19884</v>
      </c>
      <c r="E88" s="114" t="s">
        <v>250</v>
      </c>
      <c r="F88" s="78">
        <v>3633</v>
      </c>
      <c r="G88" s="114" t="s">
        <v>289</v>
      </c>
      <c r="H88" s="78">
        <v>6948</v>
      </c>
      <c r="I88" s="114" t="s">
        <v>277</v>
      </c>
      <c r="J88" s="78">
        <v>997</v>
      </c>
      <c r="K88" s="114" t="s">
        <v>304</v>
      </c>
      <c r="L88" s="78">
        <v>1089</v>
      </c>
      <c r="M88" s="114" t="s">
        <v>228</v>
      </c>
      <c r="N88" s="78">
        <v>1171</v>
      </c>
      <c r="O88" s="114" t="s">
        <v>269</v>
      </c>
      <c r="P88" s="78">
        <v>7489</v>
      </c>
      <c r="Q88" s="114" t="s">
        <v>285</v>
      </c>
      <c r="R88" s="78">
        <v>42322</v>
      </c>
      <c r="S88" s="114" t="s">
        <v>311</v>
      </c>
      <c r="T88" s="78">
        <v>28</v>
      </c>
      <c r="U88" s="114"/>
      <c r="V88" s="78"/>
    </row>
    <row r="89" spans="1:22" ht="15">
      <c r="A89" s="114" t="s">
        <v>292</v>
      </c>
      <c r="B89" s="78">
        <v>115141</v>
      </c>
      <c r="C89" s="114" t="s">
        <v>246</v>
      </c>
      <c r="D89" s="78">
        <v>18374</v>
      </c>
      <c r="E89" s="114" t="s">
        <v>299</v>
      </c>
      <c r="F89" s="78">
        <v>2633</v>
      </c>
      <c r="G89" s="114" t="s">
        <v>293</v>
      </c>
      <c r="H89" s="78">
        <v>5916</v>
      </c>
      <c r="I89" s="114" t="s">
        <v>275</v>
      </c>
      <c r="J89" s="78">
        <v>608</v>
      </c>
      <c r="K89" s="114" t="s">
        <v>305</v>
      </c>
      <c r="L89" s="78">
        <v>209</v>
      </c>
      <c r="M89" s="114" t="s">
        <v>233</v>
      </c>
      <c r="N89" s="78">
        <v>1052</v>
      </c>
      <c r="O89" s="114" t="s">
        <v>268</v>
      </c>
      <c r="P89" s="78">
        <v>2347</v>
      </c>
      <c r="Q89" s="114" t="s">
        <v>284</v>
      </c>
      <c r="R89" s="78">
        <v>236</v>
      </c>
      <c r="S89" s="114"/>
      <c r="T89" s="78"/>
      <c r="U89" s="114"/>
      <c r="V89" s="78"/>
    </row>
    <row r="90" spans="1:22" ht="15">
      <c r="A90" s="114" t="s">
        <v>291</v>
      </c>
      <c r="B90" s="78">
        <v>73605</v>
      </c>
      <c r="C90" s="114" t="s">
        <v>280</v>
      </c>
      <c r="D90" s="78">
        <v>13071</v>
      </c>
      <c r="E90" s="114" t="s">
        <v>300</v>
      </c>
      <c r="F90" s="78">
        <v>2258</v>
      </c>
      <c r="G90" s="114" t="s">
        <v>294</v>
      </c>
      <c r="H90" s="78">
        <v>3355</v>
      </c>
      <c r="I90" s="114" t="s">
        <v>278</v>
      </c>
      <c r="J90" s="78">
        <v>196</v>
      </c>
      <c r="K90" s="114" t="s">
        <v>307</v>
      </c>
      <c r="L90" s="78">
        <v>99</v>
      </c>
      <c r="M90" s="114" t="s">
        <v>225</v>
      </c>
      <c r="N90" s="78">
        <v>78</v>
      </c>
      <c r="O90" s="114"/>
      <c r="P90" s="78"/>
      <c r="Q90" s="114"/>
      <c r="R90" s="78"/>
      <c r="S90" s="114"/>
      <c r="T90" s="78"/>
      <c r="U90" s="114"/>
      <c r="V90" s="78"/>
    </row>
    <row r="91" spans="1:22" ht="15">
      <c r="A91" s="114" t="s">
        <v>287</v>
      </c>
      <c r="B91" s="78">
        <v>60241</v>
      </c>
      <c r="C91" s="114" t="s">
        <v>216</v>
      </c>
      <c r="D91" s="78">
        <v>9120</v>
      </c>
      <c r="E91" s="114" t="s">
        <v>249</v>
      </c>
      <c r="F91" s="78">
        <v>1384</v>
      </c>
      <c r="G91" s="114" t="s">
        <v>213</v>
      </c>
      <c r="H91" s="78">
        <v>2400</v>
      </c>
      <c r="I91" s="114"/>
      <c r="J91" s="78"/>
      <c r="K91" s="114"/>
      <c r="L91" s="78"/>
      <c r="M91" s="114"/>
      <c r="N91" s="78"/>
      <c r="O91" s="114"/>
      <c r="P91" s="78"/>
      <c r="Q91" s="114"/>
      <c r="R91" s="78"/>
      <c r="S91" s="114"/>
      <c r="T91" s="78"/>
      <c r="U91" s="114"/>
      <c r="V91" s="78"/>
    </row>
    <row r="92" spans="1:22" ht="15">
      <c r="A92" s="114" t="s">
        <v>283</v>
      </c>
      <c r="B92" s="78">
        <v>43495</v>
      </c>
      <c r="C92" s="114" t="s">
        <v>241</v>
      </c>
      <c r="D92" s="78">
        <v>7644</v>
      </c>
      <c r="E92" s="114" t="s">
        <v>242</v>
      </c>
      <c r="F92" s="78">
        <v>1090</v>
      </c>
      <c r="G92" s="114" t="s">
        <v>288</v>
      </c>
      <c r="H92" s="78">
        <v>0</v>
      </c>
      <c r="I92" s="114"/>
      <c r="J92" s="78"/>
      <c r="K92" s="114"/>
      <c r="L92" s="78"/>
      <c r="M92" s="114"/>
      <c r="N92" s="78"/>
      <c r="O92" s="114"/>
      <c r="P92" s="78"/>
      <c r="Q92" s="114"/>
      <c r="R92" s="78"/>
      <c r="S92" s="114"/>
      <c r="T92" s="78"/>
      <c r="U92" s="114"/>
      <c r="V92" s="78"/>
    </row>
    <row r="93" spans="1:22" ht="15">
      <c r="A93" s="114" t="s">
        <v>285</v>
      </c>
      <c r="B93" s="78">
        <v>42322</v>
      </c>
      <c r="C93" s="114" t="s">
        <v>244</v>
      </c>
      <c r="D93" s="78">
        <v>5825</v>
      </c>
      <c r="E93" s="114" t="s">
        <v>238</v>
      </c>
      <c r="F93" s="78">
        <v>945</v>
      </c>
      <c r="G93" s="114"/>
      <c r="H93" s="78"/>
      <c r="I93" s="114"/>
      <c r="J93" s="78"/>
      <c r="K93" s="114"/>
      <c r="L93" s="78"/>
      <c r="M93" s="114"/>
      <c r="N93" s="78"/>
      <c r="O93" s="114"/>
      <c r="P93" s="78"/>
      <c r="Q93" s="114"/>
      <c r="R93" s="78"/>
      <c r="S93" s="114"/>
      <c r="T93" s="78"/>
      <c r="U93" s="114"/>
      <c r="V93" s="78"/>
    </row>
    <row r="94" spans="1:22" ht="15">
      <c r="A94" s="114" t="s">
        <v>220</v>
      </c>
      <c r="B94" s="78">
        <v>40851</v>
      </c>
      <c r="C94" s="114" t="s">
        <v>257</v>
      </c>
      <c r="D94" s="78">
        <v>5438</v>
      </c>
      <c r="E94" s="114" t="s">
        <v>240</v>
      </c>
      <c r="F94" s="78">
        <v>217</v>
      </c>
      <c r="G94" s="114"/>
      <c r="H94" s="78"/>
      <c r="I94" s="114"/>
      <c r="J94" s="78"/>
      <c r="K94" s="114"/>
      <c r="L94" s="78"/>
      <c r="M94" s="114"/>
      <c r="N94" s="78"/>
      <c r="O94" s="114"/>
      <c r="P94" s="78"/>
      <c r="Q94" s="114"/>
      <c r="R94" s="78"/>
      <c r="S94" s="114"/>
      <c r="T94" s="78"/>
      <c r="U94" s="114"/>
      <c r="V94" s="78"/>
    </row>
  </sheetData>
  <hyperlinks>
    <hyperlink ref="A2" r:id="rId1" display="http://www.stickemup.store/"/>
    <hyperlink ref="A3" r:id="rId2" display="http://www.uacrussia.ru/upload/market_outlook/Market_Outlook_2018-2037_eng.pdf"/>
    <hyperlink ref="A4" r:id="rId3" display="http://uacrussia.ru/en/press-center/news/do-2037-goda-v-mire-budet-prodano-bolee-43-tysyach-novykh-grazhdanskikh-passazhirskikh-samoletov-oak"/>
    <hyperlink ref="A5" r:id="rId4" display="https://www.instagram.com/p/ByvtVM2jzei/?igshid=rgwo8k3p5zzl"/>
    <hyperlink ref="A6" r:id="rId5" display="https://www.instagram.com/p/Byvb1IxDxjA/?igshid=fdupmlq4g0ph"/>
    <hyperlink ref="A7" r:id="rId6" display="https://www.instagram.com/p/ByvU-u1D118/?igshid=22qbrv9wptyz"/>
    <hyperlink ref="A8" r:id="rId7" display="https://www.instagram.com/p/ByvJpmPDkI1/?igshid=1gyd57i6c4kb5"/>
    <hyperlink ref="A9" r:id="rId8" display="http://src.bna.com/I3P"/>
    <hyperlink ref="A10" r:id="rId9" display="https://www.theasoproject.com/blog/choosing-assets-for-your-uac-campaigns/?src=tw"/>
    <hyperlink ref="A11" r:id="rId10" display="https://www.webpals.com/mobile/google-uac-best-practices/"/>
    <hyperlink ref="C2" r:id="rId11" display="https://www.moncongo.com/announcement/uac-3"/>
    <hyperlink ref="C3" r:id="rId12" display="https://null-byte.wonderhowto.com/how-to/bypass-uac-escalate-privileges-windows-using-metasploit-0196076/"/>
    <hyperlink ref="C4" r:id="rId13" display="https://null-byte.wonderhowto.com/how-to/bypass-uac-escalate-privileges-windows-using-metasploit-0196076/?utm_medium=social&amp;utm_source=twitter&amp;utm_campaign=postfity&amp;utm_content=postfityf8968"/>
    <hyperlink ref="C5" r:id="rId14" display="https://www.ahorainformate.com/2019/06/05/fgr-lamenta-fallecimiento-de-sub-oficial-ejecutada-afuera-de-guarderia-del-issste/"/>
    <hyperlink ref="C6" r:id="rId15" display="http://www.americanbar.org/content/dam/aba/administrative/probono_public_service/ican/cila-probar-volunteer-flyer-v2.pdf"/>
    <hyperlink ref="C7" r:id="rId16" display="https://www.instagram.com/doom_collector/p/BydorSsgfJc/?igshid=18jpjjha3w424"/>
    <hyperlink ref="C8" r:id="rId17" display="https://www.iamellencooper.com/"/>
    <hyperlink ref="C9" r:id="rId18" display="https://www.instagram.com/p/ByhF5Hvj4uP434H2ZADkiXwP8V2lo5d9o9quwI0/?igshid=1i1hwxbwjkxr8"/>
    <hyperlink ref="C10" r:id="rId19" display="https://www.instagram.com/p/Bykn6IznLV0/?igshid=tt0kw6n5j11a"/>
    <hyperlink ref="C11" r:id="rId20" display="https://www.instagram.com/p/Bykn6IznLV0/?igshid=1u5pm502mgvrz"/>
    <hyperlink ref="G2" r:id="rId21" display="https://www.banouto.info/article/culture/20190604-bnin-danses-nationales-tradi-univers-un-festival-des-tudiants-de-l-eace--suivre/"/>
    <hyperlink ref="O2" r:id="rId22" display="http://src.bna.com/I3P"/>
  </hyperlinks>
  <printOptions/>
  <pageMargins left="0.7" right="0.7" top="0.75" bottom="0.75" header="0.3" footer="0.3"/>
  <pageSetup orientation="portrait" paperSize="9"/>
  <tableParts>
    <tablePart r:id="rId23"/>
    <tablePart r:id="rId24"/>
    <tablePart r:id="rId28"/>
    <tablePart r:id="rId25"/>
    <tablePart r:id="rId29"/>
    <tablePart r:id="rId26"/>
    <tablePart r:id="rId30"/>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2019-06-18T02:10:44Z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