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<sst xmlns="http://schemas.openxmlformats.org/spreadsheetml/2006/main" count="11125" uniqueCount="1975">
  <si>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</si>
  <si>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</si>
  <si>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</si>
  <si>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</si>
  <si>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</si>
  <si>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</si>
  <si>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</si>
  <si>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</si>
  <si>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</si>
  <si>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</si>
  <si>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</si>
  <si>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</si>
  <si>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</si>
  <si>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</si>
  <si>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</si>
  <si>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</si>
  <si>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</si>
  <si>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</si>
  <si>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</si>
  <si>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</si>
  <si>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</si>
  <si>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</si>
  <si>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</si>
  <si>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</si>
  <si>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</si>
  <si>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</si>
  <si>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</si>
  <si>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</si>
  <si>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</si>
  <si>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</si>
  <si>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</si>
  <si>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</si>
  <si>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</si>
  <si>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</si>
  <si>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</si>
  <si>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</si>
  <si>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</si>
  <si>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</si>
  <si>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</si>
  <si>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</si>
  <si>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</si>
  <si>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</si>
  <si>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</si>
  <si>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</si>
  <si>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</si>
  <si>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</si>
  <si>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</si>
  <si>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</si>
  <si>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</si>
  <si>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</si>
  <si>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</si>
  <si>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</si>
  <si>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</si>
  <si>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</si>
  <si>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</si>
  <si>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</si>
  <si>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</si>
  <si>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</si>
  <si>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</si>
  <si>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</si>
  <si>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</si>
  <si>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</si>
  <si>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</si>
  <si>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</si>
  <si>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</si>
  <si>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</si>
  <si>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</si>
  <si>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</si>
  <si>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</si>
  <si>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</si>
  <si>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</si>
  <si>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</si>
  <si>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</si>
  <si>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</si>
  <si>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</si>
  <si>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</si>
  <si>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</si>
  <si>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</si>
  <si>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</si>
  <si>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</si>
  <si>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</si>
  <si>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</si>
  <si>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</si>
  <si>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</si>
  <si>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</si>
  <si>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</si>
  <si>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</si>
  <si>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</si>
  <si>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</si>
  <si>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</si>
  <si>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</si>
  <si>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</si>
  <si>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</si>
  <si>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</si>
  <si>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</si>
  <si>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</si>
  <si>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</si>
  <si>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</si>
  <si>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</si>
  <si>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</si>
  <si>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</si>
  <si>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</si>
  <si>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</si>
  <si>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</si>
  <si>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</si>
  <si>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</si>
  <si>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</si>
  <si>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</si>
  <si>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</si>
  <si>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</si>
  <si>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</si>
  <si>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</si>
  <si>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</si>
  <si>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</si>
  <si>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</si>
  <si>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</si>
  <si>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</si>
  <si>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</si>
  <si>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</si>
  <si>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</si>
  <si>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</si>
  <si>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</si>
  <si>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</si>
  <si>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</si>
  <si>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</si>
  <si>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</si>
  <si>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</si>
  <si>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</si>
  <si>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</si>
  <si>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</si>
  <si>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</si>
  <si>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</si>
  <si>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</si>
  <si>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</si>
  <si>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</si>
  <si>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</si>
  <si>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</si>
  <si>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</si>
  <si>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</si>
  <si>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</si>
  <si>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</si>
  <si>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</si>
  <si>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</si>
  <si>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</si>
  <si>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</si>
  <si>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</si>
  <si>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</si>
  <si>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</si>
  <si>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</si>
  <si>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</si>
  <si>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</si>
  <si>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</si>
  <si>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</si>
  <si>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</si>
  <si>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</si>
  <si>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</si>
  <si>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</si>
  <si>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</si>
  <si>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</si>
  <si>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</si>
  <si>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</si>
  <si>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</si>
  <si>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</si>
  <si>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</si>
  <si>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</si>
  <si>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</si>
  <si>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</si>
  <si>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</si>
  <si>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</si>
  <si>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</si>
  <si>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</si>
  <si>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</si>
  <si>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</si>
  <si>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</si>
  <si>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</si>
  <si>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</si>
  <si>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</si>
  <si>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</si>
  <si>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</si>
  <si>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</si>
  <si>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</si>
  <si>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</si>
  <si>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</si>
  <si>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</si>
  <si>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</si>
  <si>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</si>
  <si>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</si>
  <si>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</si>
  <si>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</si>
  <si>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</si>
  <si>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</si>
  <si>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</si>
  <si>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</si>
  <si>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</si>
  <si>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</si>
  <si>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</si>
  <si>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</si>
  <si>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</si>
  <si>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</si>
  <si>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</si>
  <si>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</si>
  <si>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</si>
  <si>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</si>
  <si>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</si>
  <si>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</si>
  <si>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</si>
  <si>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</si>
  <si>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</si>
  <si>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</si>
  <si>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</si>
  <si>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</si>
  <si>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</si>
  <si>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riadhamidani</t>
  </si>
  <si>
    <t>elsadeer</t>
  </si>
  <si>
    <t>fouratsakka</t>
  </si>
  <si>
    <t>c1dn8zkourbvljm</t>
  </si>
  <si>
    <t>wajdimahouechi</t>
  </si>
  <si>
    <t>ali3bidi</t>
  </si>
  <si>
    <t>decostrike</t>
  </si>
  <si>
    <t>anilk01</t>
  </si>
  <si>
    <t>tamazgha_united</t>
  </si>
  <si>
    <t>mohdhijazi72</t>
  </si>
  <si>
    <t>v1off</t>
  </si>
  <si>
    <t>hamzafreee</t>
  </si>
  <si>
    <t>ahmedsahban</t>
  </si>
  <si>
    <t>ibrahim26942467</t>
  </si>
  <si>
    <t>medomadred</t>
  </si>
  <si>
    <t>sealibya</t>
  </si>
  <si>
    <t>tripoli_man</t>
  </si>
  <si>
    <t>artisticsound3k</t>
  </si>
  <si>
    <t>tshamie</t>
  </si>
  <si>
    <t>alihusi16478755</t>
  </si>
  <si>
    <t>cheillibico</t>
  </si>
  <si>
    <t>hameed_bazama</t>
  </si>
  <si>
    <t>creationisle</t>
  </si>
  <si>
    <t>memeamela</t>
  </si>
  <si>
    <t>ercbalaguer</t>
  </si>
  <si>
    <t>xsalvia3</t>
  </si>
  <si>
    <t>ercnoguera</t>
  </si>
  <si>
    <t>jaume_sama</t>
  </si>
  <si>
    <t>noumri_crrn</t>
  </si>
  <si>
    <t>vilarasaumerce</t>
  </si>
  <si>
    <t>hichem__mezhoud</t>
  </si>
  <si>
    <t>saadibelkhir</t>
  </si>
  <si>
    <t>k14mje4oso7oyg3</t>
  </si>
  <si>
    <t>mobel30</t>
  </si>
  <si>
    <t>hanunajal</t>
  </si>
  <si>
    <t>t_m_thinkers</t>
  </si>
  <si>
    <t>aouinahanen</t>
  </si>
  <si>
    <t>hopeimshope</t>
  </si>
  <si>
    <t>man_ziyad2</t>
  </si>
  <si>
    <t>hbjtn</t>
  </si>
  <si>
    <t>hassunabaishu</t>
  </si>
  <si>
    <t>hafedalghwell</t>
  </si>
  <si>
    <t>majedalansary91</t>
  </si>
  <si>
    <t>abdolibe</t>
  </si>
  <si>
    <t>nourzorguibbc</t>
  </si>
  <si>
    <t>sohaibrahim199</t>
  </si>
  <si>
    <t>bouksim</t>
  </si>
  <si>
    <t>halakhalilfilm</t>
  </si>
  <si>
    <t>majdst1</t>
  </si>
  <si>
    <t>fadouamassat</t>
  </si>
  <si>
    <t>ziadturkey</t>
  </si>
  <si>
    <t>m__madi</t>
  </si>
  <si>
    <t>med_atanan</t>
  </si>
  <si>
    <t>wafaali85390576</t>
  </si>
  <si>
    <t>fgallalah</t>
  </si>
  <si>
    <t>alhurranews</t>
  </si>
  <si>
    <t>mhsury1</t>
  </si>
  <si>
    <t>josefyroyaliste</t>
  </si>
  <si>
    <t>shoocov</t>
  </si>
  <si>
    <t>fmassat</t>
  </si>
  <si>
    <t>horamaghribia</t>
  </si>
  <si>
    <t>amrkamal512</t>
  </si>
  <si>
    <t>fatima_lachhabe</t>
  </si>
  <si>
    <t>maghrebvoices</t>
  </si>
  <si>
    <t>merymimib</t>
  </si>
  <si>
    <t>i_____ali99</t>
  </si>
  <si>
    <t>mustafaozcanhur</t>
  </si>
  <si>
    <t>lgnamedia</t>
  </si>
  <si>
    <t>nazihhanane</t>
  </si>
  <si>
    <t>irfaasawtak</t>
  </si>
  <si>
    <t>c8ytezpf6jjprg3</t>
  </si>
  <si>
    <t>man___32</t>
  </si>
  <si>
    <t>Mentions</t>
  </si>
  <si>
    <t>Replies to</t>
  </si>
  <si>
    <t>Un discours Ã©mouvant de notre compatriote mais source de motivation pour tous les algÃ©riennes et algÃ©riens. Bravo !!!  
https://t.co/htIkkRLnrJ https://t.co/vmJF3yqwxd</t>
  </si>
  <si>
    <t>ØªØ­Ø±ÙŠÙ… Ø§Ù„ØªØ¨Ù†Ù‘ÙŠ.. Ø¬Ø±ÙŠÙ…Ø© Ø±Ø¬Ø§Ù„ Ø§Ù„Ø¯ÙŠÙ† Ø¨Ø­Ù‚ Ø§Ù„Ø·ÙÙˆÙ„Ø© https://t.co/6Uyx344rN6</t>
  </si>
  <si>
    <t>ØªØ­Ø±ÙŠÙ… Ø§Ù„ØªØ¨Ù†Ù‘ÙŠ.. Ø¬Ø±ÙŠÙ…Ø© Ø±Ø¬Ø§Ù„ Ø§Ù„Ø¯ÙŠÙ† Ø¨Ø­Ù‚ Ø§Ù„Ø·ÙÙˆÙ„Ø© https://t.co/XNnm7WWmjU</t>
  </si>
  <si>
    <t>Ø¨Ø¹Ø¶Ù‡Ø§ ÙˆØ«Ù†ÙŠ ÙˆØ§Ù„Ø¢Ø®Ø± Ù…Ø³ÙŠØ­ÙŠ.. ØªÙ‚Ø§Ù„ÙŠØ¯ Ø£Ù…Ø§Ø²ÙŠØºÙŠØ© Ø¨Ø§Ù„Ø¬Ø²Ø§Ø¦Ø± https://t.co/JV0RiKBqfk</t>
  </si>
  <si>
    <t>Ø§Ù„ÙˆØ²ÙŠØ± Ù‡Ø°Ø§ Ø­Ø¨ÙŠØªÙˆ! Ù†Ø§Ùƒ Ù…ÙˆØ³Ù‰ Ùˆ Ø¬Ù…Ø§Ø¹ØªÙˆ Ø¨Ø´Ù„Ø¨ÙˆÙ‚!
Ù…ÙˆØ³Ù‰ Ù…Ø§Ù‡ÙˆØ´ ÙˆÙ„Ø¯ Ù‚Ø­Ø¨Ø© Ø¹Ù„Ù‰ Ù…Ø­Ù…Ø¯! Ø§Ù„Ù‚Ø§Ù†ÙˆÙ† Ø§Ù„ØªÙˆÙ†Ø³ÙŠ ÙŠØªØ·Ø¨Ù‚ Ø¹Ù„Ù‰ Ø§Ù„Ù†Ø§Ø³ Ø§Ù„ÙƒÙ„ ÙƒÙŠÙ! Ø§Ù„Ù‚Ø§Ù†ÙˆÙ† Ø§Ù„ØªÙˆÙ†Ø³ÙŠ Ù„Ø§ ÙŠÙØ±Ù‚ Ø¨ÙŠÙ† Ø­ØªÙ‰ Ù†Ø¨ÙŠ Ùˆ Ø¨ÙŠÙ† Ø§Ù„Ø¬Ù…Ø§Ø¹Ø© Ø§Ù„Ù„ÙŠ ÙŠØªØ¨Ø¹ÙˆØ§ ÙÙŠÙ‡! Ø¹Ù„Ù‰ Ø¥Ø®ØªÙ„Ø§ÙÙ‡Ù…! ØªÙˆÙ†Ø³ Ø¯ÙˆÙ„Ø© Ù…Ø¯Ù†ÙŠØ©!
Ùˆ ÙÙŠ Ø¨Ù„Ø§Ø¯Ù†Ø§ Ù„Ø§ ÙØ±Ù‚... https://t.co/QVsowwgkMv</t>
  </si>
  <si>
    <t>ØªÙˆÙ†Ø³ : Ø¨Ù‚Ø±Ø§Ø± ÙˆØ²Ø§Ø±ÙŠ.. Ø§Ù„ÙØµÙ„ Ø¨ÙŠÙ† Ø§Ù„Ø¥Ù†Ø§Ø« ÙˆØ§Ù„Ø°ÙƒÙˆØ± ÙÙŠ Ø§Ù„Ù…Ø¯Ø§Ø±Ø³ Ù…Ù…Ù†ÙˆØ¹ https://t.co/3vOPOtIQpW</t>
  </si>
  <si>
    <t>ØªÙˆÙ†Ø³ â¤ï¸ https://t.co/Xd1noe8Awb</t>
  </si>
  <si>
    <t>RT @maghrebvoices: Ø§Ù„Ø¬Ø²Ø§Ø¦Ø± Ø§Ù„Ø£ÙˆÙ„Ù‰ Ø¹Ø±Ø¨ÙŠØ§ ÙÙŠ Ù…Ø¤Ø´Ø± Ø§Ù„Ù…Ø³Ø§ÙˆØ§Ø© Ø¨ÙŠÙ† Ø§Ù„Ø¬Ù†Ø³ÙŠÙ† (2019) https://t.co/IU2SLqHlVU</t>
  </si>
  <si>
    <t>RT @maghrebvoices: Ø¥Ø¹Ù„Ø§Ù† ÙŠÙˆÙ… Ø¹Ø·Ù„Ø© Ø§Ø³ØªØ«Ù†Ø§Ø¦ÙŠ Ø¨Ø§Ù„Ù…ØºØ±Ø¨ Ø¨Ù…Ù†Ø§Ø³Ø¨Ø© Ø¹ÙŠØ¯ Ø§Ù„ÙØ·Ø± https://t.co/l2ZTKWkbFc</t>
  </si>
  <si>
    <t>@maghrebvoices Ayouz good news</t>
  </si>
  <si>
    <t>RT @maghrebvoices: Ø§Ù„Ø§ØªØ­Ø§Ø¯ Ø§Ù„Ø£ÙØ±ÙŠÙ‚ÙŠ Ù„ÙƒØ±Ø© Ø§Ù„Ù‚Ø¯Ù… ÙŠÙ‚Ø±Ø± Ø¥Ø¹Ø§Ø¯Ø© Ù…Ø¨Ø§Ø±Ø§Ø© Ø¥ÙŠØ§Ø¨ Ù†Ù‡Ø§Ø¦ÙŠ Ø£Ø¨Ø·Ø§Ù„ Ø£ÙØ±ÙŠÙ‚ÙŠØ§
https://t.co/5jgBcjpnCI</t>
  </si>
  <si>
    <t>@FGallalAH @maghrebvoices Ù¢Ù Ù¢ ØŒ
 Ø§Ù‡Ù… Ø´ÙŠØ¡ Ø§Ù„Ø¯Ù‚Ù‡ ÙÙˆÙ‚ Ø§Ù„Ù‚Ø±Ù†ÙŠÙ† Ù„Ø³Ù‰ Ø¨Ø§Ù‚ÙŠ Ø³Ù†ØªÙŠÙ† .</t>
  </si>
  <si>
    <t>RT @FGallalAH: Ø£Ø¨Ø´Ø±ÙˆØ§ ÙŠØ§ Ù†Ø³Ø§Ø¡ Ø§Ù„Ø¹Ø§Ù„Ù…ØŒ Ù†Ø­ØªØ§Ø¬ Ø¥Ù„Ù‰ 202 Ø¹Ø§Ù…Ø§ ÙÙ‚Ø·ØŒ Ù„ØªØ­Ù‚ÙŠÙ‚ Ø§Ù„ØªÙƒØ§ÙØ¤ Ø¨ÙŠÙ† Ø§Ù„Ø¬Ù†Ø³ÙŠÙ† ÙÙŠ Ø§Ù„Ø¹Ù…Ù„ 
17 Ø§Ù…Ø±Ø£Ø© ÙŠØªØ±Ø£Ø³Ù† Ø¯ÙˆÙ„Ù‡Ù†
18Ùª Ù…Ù† Ø§Ù„Ù†Ø³Ø§Ø¡ ÙŠØªÙ‚â€¦</t>
  </si>
  <si>
    <t>@FGallalAH @maghrebvoices Ø§Ù†ØªÙ… Ù‚Ø§Ø¹Ø¯ÙŠÙ† Ù…Ø§Ø³ÙŠØ·Ø±ØªÙˆØ´  
Ø­Ù†ÙŠ Ø§Ù„Ù„ÙŠ ØªÙˆØ§ Ù…Ø¶Ø·Ù‡Ø¯ÙŠÙ† ðŸ˜…</t>
  </si>
  <si>
    <t>@FGallalAH @maghrebvoices ðŸ˜ðŸ˜</t>
  </si>
  <si>
    <t>@FGallalAH @maghrebvoices ØªÙƒÙˆÙ† Ø§Ù„Ù‚ÙŠØ§Ù…Ø© Ù‚Ø§Ù…Øª ðŸ˜‚ðŸ˜…</t>
  </si>
  <si>
    <t>@FGallalAH @maghrebvoices ÙˆØ§Ù„Ù„Ù‡ Ø§Ø­Ù†Ø§ ÙŠÙ„ÙŠ Ù†Ø­ØªØ§Ø¬ Ù„Ù„ØªÙƒØ§ÙØ¤ Ù…Ø´ Ø§Ù†ØªÙˆ ðŸ˜‚</t>
  </si>
  <si>
    <t>@FGallalAH @maghrebvoices Ù„Ùƒ Ø³Ø¤Ø§Ù„ÙŠÙ† Ø£Ø±Ø¬Ùˆ Ø§Ù„Ø¥Ø¬Ø§Ø¨Ø© Ø¹Ù„ÙŠÙ‡Ù…Ø§...
â€¢Ø¨Ù…Ø§ Ø£Ù† Ø§Ù„Ø­Ø±ÙˆØ¨ Ù‡ÙŠ Ø¸Ø§Ù‡Ø±Ø© ÙƒÙˆÙ†ÙŠØ© Ù…Ø³ØªÙ…Ø±Ø© ÙˆØ£ØºÙ„Ø¨ Ø¯ÙˆØ§ÙØ¹Ù‡Ø§ Ø§Ù„Ø³Ù„Ø·Ø© ØŒ ÙÙ‡Ù„ ØªØ´Ø¬Ø¹ÙŠÙ† Ù…Ø¨Ø¯Ø£ Ø§Ù„ØªÙƒØ§ÙØ£ Ø¨ÙŠÙ† Ø§Ù„Ù†Ø³Ø§Ø¡ ÙˆØ§Ù„Ø±Ø¬Ø§Ù„ ÙÙŠÙ‡Ø§ ØŸ
â€¢ÙˆØ¨Ø®ØµÙˆØµ Ø§Ù„ØªØ­Ø±Ø´ ØŒ Ù‡Ù„ Ø§Ø¬Ø±ÙŠØª Ø¯Ø±Ø§Ø³Ø© Ø¥Ø­ØµØ§Ø¦ÙŠØ© Ù„Ø¹Ø¯Ø¯ Ø­Ø§Ù„Ø§Øª ØªØ­Ø±Ø´ Ø§Ù„Ù†Ø³Ø§Ø¡ Ø¨Ø§Ù„Ø±Ø¬Ø§Ù„ Ø³ÙˆØ§Ø¡ ÙƒØ§Ù† Ù…Ø¨Ø§Ø´Ø±Ø§ Ø£Ùˆ (Ø¹Ù† Ø¨Ø¹Ø¯) ØŸ</t>
  </si>
  <si>
    <t>@Tripoli_Man @FGallalAH @maghrebvoices Ø³Ø¤Ø§Ù„ ÙˆØ¬ÙŠÙ‡ ÙŠØ³ØªØ¯Ø¹ÙŠ Ø§Ù„Ù†Ø¸Ø±,
ÙÙŠ Ø¯ÙŠÙ…ÙˆÙ‚Ø±Ø§Ø·ÙŠØ© Ø£Ø«ÙŠÙ†Ø§ Ù„Ù… ØªÙƒÙ† Ø§Ù„Ù†Ø³Ø§Ø¡ Ù„Ù‡Ù† Ø­Ù‚ Ø§Ù„ØªØ±Ø´Ø­ Ù„Ù„Ø±Ø¦Ø§Ø³Ø© (ÙˆÙ„Ø§ Ø§Ù„ØªØµÙˆÙŠØª Ø¨Ø§Ù„Ù…Ù†Ø§Ø³Ø¨Ø©) Ù„Ø£Ù† Ù‡Ø°Ø§ Ø§Ù„Ø­Ù‚ ÙŠÙ‚Ø§Ø¨Ù„Ù‡ ÙˆØ§Ø¬Ø¨Ø§Øª ÙƒØ§Ù†Øª Ù„Ø§ ØªØ¤Ø¯ÙŠÙ‡Ø§ Ø§Ù„Ù…Ø±Ø£Ù‡ Ø¨Ø·Ø¨ÙŠØ¹ØªÙ‡Ø§ Ù…Ø«Ù„ Ø§Ù„Ù‚ØªØ§Ù„ ÙÙŠ Ø§Ù„Ø­Ø±ÙˆØ¨ Ø§Ù„ØªÙŠ ÙƒØ§Ù†Øª ÙˆÙ„Ø§ØªØ²Ø§Ù„ Ù…Ù‡Ù…Ø© Ù…Ù†ÙˆØ·Ø© Ø¨Ø§Ù„Ø±Ø¬Ø§Ù„.</t>
  </si>
  <si>
    <t>@Tripoli_Man @FGallalAH @maghrebvoices Ø­ØªÙ‰ ÙÙŠ Ø§Ù„Ø¯ÙŠÙ…ÙˆÙ‚Ø±Ø§Ø·ÙŠØ§Øª Ø§Ù„Ø­Ø¯ÙŠØ«Ø© Ø§Ù„ØªÙŠ ØªØ³Ù…Ø­ Ù„Ù„Ù…Ø±Ø£Ù‡ Ø§Ù„ØªØ±Ø´Ø­ Ù„Ù„Ø±Ø¦Ø§Ø³Ø© Ù„Ù† ØªØ¬Ø¯ Ø§Ù„Ù†Ø³Ø§Ø¡ Ø§Ù„Ù…Ø¬Ù†Ø¯Ø§Øª ÙŠØ®Ø¯Ù…Ù† ÙÙŠ Ø§Ù„ØµÙÙˆÙ Ø§Ù„Ø£Ù…Ø§Ù…ÙŠØ© ÙˆØ±Ø§Ø¡ Ø®ØµÙˆØ· Ø§Ù„Ø¹Ø¯Ùˆ.
Ø£ØºÙ„Ø¨ ÙˆØ²ÙŠØ±Ø§Øª Ø§Ù„Ø¯ÙØ§Ø¹ ÙÙŠ Ø§Ù„ØºØ±Ø¨ Ù‡Ù† Ù…Ø³Ø¤ÙˆÙ„Ø§Øª Ù…Ø¯Ù†ÙŠØ§Øª Ù…Ù‡Ù…ØªÙ‡Ù† ØªÙ‚ØªØµØ± Ø¹Ù„Ù‰ Ø§Ù„Ø£Ø¹Ù…Ø§Ù„ Ø§Ù„Ù…ÙƒØªØ¨ÙŠØ© Ø§Ù„Ø¨ÙŠØ±ÙˆÙ‚Ø±Ø§Ø·ÙŠØ© Ù„ÙƒÙ† Ù„Ù… ÙˆÙ„Ù† ØªØ¬Ø¯ Ø§Ù…Ø±Ø£Ø© ØªÙ‚ÙˆØ¯ Ø§Ù„Ø¬Ù†ÙˆØ¯ Ø¨Ù†ÙØ³Ù‡Ø§ Ù„Ø³Ø§Ø­Ø© Ø§Ù„Ù…Ø¹Ø§Ø±Ùƒ.</t>
  </si>
  <si>
    <t>@Tripoli_Man @FGallalAH @maghrebvoices Ù„Ø°Ø§ Ø§Ù„Ø±Ø¬Ø§Ù„ ÙˆØ­Ø¯Ù‡Ù… Ù‡Ù… Ù…Ù† ÙŠÙ†Ø²ÙÙˆÙ† ÙÙŠ Ø§Ù„Ø­Ø±ÙˆØ¨.
Ø£ØªÙÙ‚ ÙˆØ£Ø³Ù„Ù… Ø£Ù† ØºØ§Ù„Ø¨ÙŠØ© Ø§Ù„Ø­Ø±ÙˆØ¨ ÙÙŠ Ø§Ù„Ø¹Ø§Ù„Ù… Ù‡ÙŠ Ø¹Ø¨Ø«ÙŠØ© ÙˆÙ„Ø£ØºØ±Ø§Ø¶ ØºØ§Ù„Ø¨Ø§ Ù„Ø§ ØªØªØ¹Ù„Ù‚ Ø¨Ø§Ù„Ø¯ÙØ§Ø¹ Ø¹Ù† Ø­ÙŠØ§Ø¶ Ø§Ù„ÙˆØ·Ù† Ù„ÙƒÙ† Ø¨Ø£Ù…Ø§Ù†Ø© Ø§Ù„Ù„Ù‡ Ù„Ù†ÙØªØ±Ø¶ Ø³ÙŠÙ†Ø§Ø±ÙŠÙˆ Ø¯Ø®ÙˆÙ„ Ø§Ù„Ø¹Ø¯Ùˆ Ø¹Ù„Ù‰ Ø¨ÙŠÙˆØª Ø§Ù„Ù†Ø§Ø³ Ø§Ù„Ø§Ù…Ù†ÙŠÙ† Ù…Ù† Ø³ÙŠØ¯ÙØ¹ Ø¯Ù…Ø§ Ø£ÙƒØ«Ø± Ù„Ù„Ø¯ÙØ§Ø¹ Ø¹Ù† Ø§Ù„ÙˆØ·Ù† ÙˆØ§Ù„Ø­ÙØ§Ø¸ Ø¹Ù„Ù‰ Ø§Ù„Ø£Ø·ÙØ§Ù„ ÙˆØ§Ù„Ø¹Ø¬Ø§Ø¦Ø², Ø§Ù„Ø±Ø¬Ø§Ù„ Ø£Ù… Ø§Ù„Ù†Ø³Ø§Ø¡ØŸ</t>
  </si>
  <si>
    <t>@Tripoli_Man @FGallalAH @maghrebvoices Ø§Ù„Ø±Ø¬Ø§Ù„ Ø·Ø¨Ø¹Ø§ Ø³ÙŠÙ†Ø²ÙÙˆÙ† ÙˆØ³ÙŠÙ‚ØªÙ„ÙˆÙ† ÙˆØ³ÙŠØµØ§Ø¨ÙˆÙ† Ø¨Ø¹Ø§Ù‚Ø§Øª Ø¨Ø¯Ù†ÙŠØ© ÙˆÙ†ÙØ³ÙŠØ© Ù…Ø¯Ù‰ Ø§Ù„Ø­ÙŠØ§Ø©, ÙÙ…Ø§ Ø¨Ø§Ù„ Ø§Ù„Ù†Ø³ÙˆÙŠØ§Øª Ø§Ù„ÙŠÙˆÙ… Ø²Ø¹Ù„Ø§Ù†Ø§Øª Ø§Ù† Ù…Ø¹Ø¸Ù… Ø±Ø¤Ø³Ø§Ø¡ Ø§Ù„Ø¹Ø§Ù„Ù… Ù‡Ù… Ø±Ø¬Ø§Ù„ØŸ Ù‡Ø°Ø§ Ø­Ù‚ Ø§Ù†ØªØ²Ø¹Ù‡ Ø§Ù„Ø±Ø¬Ø§Ù„ Ù…Ù‚Ø§Ø¨Ù„ Ø¯Ù…Ø§Ø¡ Ø¯ÙØ¹ÙˆÙ‡Ø§ ÙÙŠ Ø§Ù„Ø­Ø±ÙˆØ¨ Ø«Ù…Ù†Ø§ Ù„Ù‡Ø§ØŸ Ù‚Ù… Ù‚Ø¯Ù… Ø§Ù„Ø±Ø¬Ø§Ù„ ÙˆÙ‚Ù… Ù‚Ø¯Ù…Øª Ø§Ù„Ù†Ø³Ø§Ø¡ ÙÙŠ Ø³Ø¨ÙŠÙ„ Ø§Ù„Ø±Ø¦Ø§Ø³Ø©ØŸ</t>
  </si>
  <si>
    <t>@Tripoli_Man @FGallalAH @maghrebvoices Ø§Ù„Ø­Ù‚ÙˆÙ‚ ÙŠÙ‚Ø§Ø¨Ù„Ù‡Ø§ ÙˆØ§Ø¬Ø¨Ø§Øª ÙŠØ§Ø³Ø§Ø¯Ø© ÙÙ‡ÙŠ Ù„ÙŠØ³Øª Ù…Ù†ÙŠØ© ÙˆÙ„Ø§ Ù‡Ø¨Ø© ÙˆÙ„Ø§ Ø£Ø¹Ø·ÙŠÙ‡.
ÙÙŠ Ø³Ø¨ÙŠÙ„ "Ø§Ù„Ù…Ø³Ø§ÙˆØ§Ø©" ØªØ­Ø§ÙˆÙ„ Ø§Ù„Ù†Ø³ÙˆÙŠØ§Øª Ø§Ù†ØªØ²Ø§Ø¹ Ø§ÙƒØ¨Ø± Ø­Ù‚ÙˆÙ‚ Ù„Ù‡Ù† Ù…Ù‚Ø§Ø¨Ù„ Ø¨Ø°Ù„ *ØµÙØ±* ÙˆØ§Ø¬Ø¨Ø§Øª!!
Ù…Ø¹ Ø°Ù„Ùƒ Ø§Ù†Ø§ Ù„Ø§ Ø§ÙƒØªØ±Ø« Ø§Ù† ÙƒØ§Ù† Ø§Ù„Ù†Ø§Ø³ Ø§Ø®ØªØ§Ø±Ùˆ Ø§Ù…Ø±Ø£Ø© Ø±Ø¦ÙŠØ³ Ø¹Ù„ÙŠÙ‡Ù… Ù‡Ù… Ø§Ø­Ø±Ø§Ø± ÙÙŠ Ø§Ø®ØªÙŠØ§Ø±Ù‡Ù… ÙˆÙ„Ø³Øª Ø§Ø²Ø¹Ù„ Ù„Ø°Ù„Ùƒ.</t>
  </si>
  <si>
    <t>@Tripoli_Man @FGallalAH @maghrebvoices Ù„Ù„Ø¥Ù†ØµØ§Ù ÙˆØ§Ù„Ø¹Ø¯Ù„ Ù„Ùˆ Ù‚Ø¹Ø¯Ù†Ø§ Ù†Ø¹Ø¯ ÙˆÙ†Ø­Ø³Ø¨ Ø¨Ø§Ù„ÙˆØ±Ù‚Ø© ÙˆØ§Ù„Ù‚Ù„Ù… Ù…Ù†Ø° Ø¨Ø¯Ø¡ Ø§Ù„Ø®Ù„ÙŠÙ‚Ø© ÙƒÙ…ÙŠØ© Ø§Ù„ÙˆØ§Ø¬Ø¨Ø§Øª Ø§Ù„ØªÙŠ Ø¯ÙØ¹Ù‡Ø§ Ø§Ù„Ø±Ø¬Ø§Ù„ Ù…Ù‚Ø§Ø¨Ù„ Ø­ØµÙˆÙ„Ù‡Ù… Ø¹Ù„Ù‰ Ø§Ù„Ø­Ù‚ÙˆÙ‚ Ø§Ù„ØªÙŠ ÙŠØªÙ…ØªÙ…Ø¹ÙˆÙ† Ø¨Ù‡Ø§ Ø§Ù„ÙŠÙˆÙ… Ù…Ù‚Ø§Ø¨Ù„  ÙƒÙ…ÙŠØ© Ø§Ù„ÙˆØ§Ø¬Ø¨Ø§Øª Ø§Ù„ØªÙŠ Ø¯ÙØ¹ØªÙ‡Ø§ Ø§Ù„Ù†Ø³Ø§Ø¡ Ù…Ù‚Ø§Ø¨Ù„ Ø­ØµÙˆÙ„Ù‡Ù† Ø¹Ù„Ù‰ Ø§Ù„Ø­Ù‚ÙˆÙ‚ Ø§Ù„ØªÙŠ ÙŠØªÙ…ØªØ¹Ù† Ø¨Ù‡Ø§ Ø§Ù„ÙŠÙˆÙ… Ø³Ù†Ø¬Ø¯ Ø£Ù† Ø§Ù„Ø±Ø¬Ø§Ù„ Ø¯ÙØ¹Ùˆ Ø£Ø¶Ø¹Ø§Ù Ø£Ø¶Ø¹Ø§Ù Ù…Ø§ Ø¯ÙØ¹ØªÙ‡ Ø§Ù„Ù…Ø±Ø£Ù‡.</t>
  </si>
  <si>
    <t>@Tripoli_Man @FGallalAH @maghrebvoices ÙÙŠ Ø¹Ø§Ø¦Ù„ØªÙŠ Ù„ÙˆØ­Ø¯Ù‡Ø§ Ù„Ø¯ÙŠ 5 Ø±Ø¬Ø§Ù„ Ø§Ø³ØªØ´Ù‡Ø¯ÙˆØ§ ÙÙŠ Ø§Ù„Ø­Ø±ÙˆØ¨ 3 Ù…Ù†Ù‡Ù… Ø¹Ø³ÙƒØ±ÙŠÙŠÙ† Ùˆ 2 Ù…Ø¯Ù†ÙŠÙŠÙ†, ÙˆØ§Ù…Ø±Ø£Ù‡ ÙˆØ§Ø­Ø¯Ù‡ Ù…Ø¯Ù†ÙŠØ©.
5:1 Ù†Ø³Ø¨Ø© Ù‚ØªÙ„Ù‰ Ø§Ù„Ø°ÙƒÙˆØ± Ø§Ù„Ù‰ Ø§Ù„Ø§Ù†Ø§Ø« ÙÙŠ Ø¹Ø§Ø¦Ù„ØªÙŠ.
Ø±Ø­Ù…Ù‡Ù… Ø§Ù„Ù„Ù‡ Ø¬Ù…ÙŠØ¹Ø§</t>
  </si>
  <si>
    <t>@Tripoli_Man @FGallalAH @maghrebvoices ÙˆØ¨Ø§Ù„ØªØ§Ù„ÙŠ Ø§Ù„Ø­Ø¯ÙŠØ« ÙÙŠ Ø£Ø±ÙˆÙ‚Ø© ÙƒÙ„ÙŠØ§Øª Ø§Ù„Ø¯Ø±Ø§Ø³Ø§Øª Ø§Ù„Ù†Ø³ÙˆÙŠØ© Ø£Ù† Ø§Ù„Ø±Ø¬Ø§Ù„ Ù…ØªÙ…ÙŠØ²ÙˆÙ† Ø£Ùˆ "privileged" Ø¹Ù„Ù‰ Ø§Ù„Ù†Ø³Ø§Ø¡ Ù‡Ø°Ø§ Ù…Ø­Ø¶ Ù‡Ø±Ø§Ø¡ ÙˆÙƒØ°Ø¨ Ù„Ø§ ÙŠÙ…ÙƒÙ†Ù†Ø§ Ø§Ù„Ø³ÙƒÙˆØª Ø¹Ù„ÙŠÙ‡!</t>
  </si>
  <si>
    <t>@FGallalAH @maghrebvoices يا للنكسة!! لنثبث أن التقديرات خاطئة_xD83D__xDCAA__xD83C__xDFFC__xD83D__xDC84_</t>
  </si>
  <si>
    <t>@FGallalAH @maghrebvoices #هل تعتقدين ثانيت او نسونت المؤسسات السيادية فيه الخير! .</t>
  </si>
  <si>
    <t>@FGallalAH @maghrebvoices Good.</t>
  </si>
  <si>
    <t>@FGallalAH @maghrebvoices يامن عاش _xD83D__xDE05__xD83D__xDE02_</t>
  </si>
  <si>
    <t>@FGallalAH @maghrebvoices صعب أن تساوي بين الجنسين بل هو امر مستحيل و غير منطقي</t>
  </si>
  <si>
    <t>RT @noumri_CRRN: Parlant de Catalunya en mitjans internacionals:
"Alguns companys de partit encara romanen a presó,simplement x les seves i…</t>
  </si>
  <si>
    <t>Parlant de Catalunya en mitjans internacionals:
"Alguns companys de partit encara romanen a presó,simplement x les seves idees, tenim diputats tant al Parlament espanyol,com a la UE que l'Estat espanyol ha privat dels seus escons i de la seva llibertat" 
https://t.co/fhD4mmWKyD</t>
  </si>
  <si>
    <t>@FGallalAH @maghrebvoices ما أفسد المجتمعات العربية غير قناة الحرة و شبيهاتها من القنوات العربية.</t>
  </si>
  <si>
    <t>بوشاشي: خطاب بن صالح خيّب آمال الجزائريين https://t.co/CresSIsf0M</t>
  </si>
  <si>
    <t>@FGallalAH @maghrebvoices لو كان النساء يراسن دول لرايت كل دولة زعلانة من أختها، 
وكل دولة تغار من دولة أخرى 
وربما تكون حرب لأمور تافهة</t>
  </si>
  <si>
    <t>بوشاشي: خطاب بن صالح خيّب آمال الجزائريين https://t.co/JwwQ2PQjrP</t>
  </si>
  <si>
    <t>RT @hassunabaishu: لقاء أحمد معيتيق، نائب رئيس المجلس الرئاسي بحكومة الوفاق الوطني @LGNAMedia على #الحرة 
https://t.co/DM3sxoJFxf</t>
  </si>
  <si>
    <t>@maghrebvoices الغيرة متوقعة عقب زيارة حفتر للزعيم بوتين</t>
  </si>
  <si>
    <t>https://t.co/g7fy0pxM94</t>
  </si>
  <si>
    <t>RT @maghrebvoices: البيت الأبيض ينفي دعوة حفتر لزيارة واشنطن
https://t.co/RTPywDXzy1</t>
  </si>
  <si>
    <t>@NazihHanane @JosefyRoyaliste Ø§Ù„Ø§Ø®Øª Ù…ØºØ±Ø¨ÙŠØ© ØŸØŸØŸ
https://t.co/Dodf0vVAZI</t>
  </si>
  <si>
    <t>العفو عن معتقلي الريف.. مبادرة حسن نيّة أم مناورة؟ https://t.co/oxtXtzs4J9</t>
  </si>
  <si>
    <t>لقاء أحمد معيتيق، نائب رئيس المجلس الرئاسي بحكومة الوفاق الوطني @LGNAMedia على #الحرة 
https://t.co/DM3sxoJFxf</t>
  </si>
  <si>
    <t>ØµÙ†Ø¹ Ø§Ù„Ù„Ù‡ ÙŠØªÙ‡Ù… Ø¨Ø¹Ø¶ Ø£Ø¹Ø¶Ø§Ø¡ Ù…Ø¬Ù„Ø³ Ø§Ù„Ù†ÙˆØ§Ø¨ Ø¨Ø§Ù„ØªÙˆØ±Ø· ÙÙŠ Ù…Ø­Ø§ÙˆÙ„Ø§Øª ØªÙ‡Ø±ÙŠØ¨ Ù†ÙØ· #Ù„ÙŠØ¨ÙŠØ§ ØŒ Ù…Ø´ÙŠØ±Ø§ Ø¹Ù„Ù‰ Ø£Ù† Ù…Ù†Ù‡Ù… Ù…Ù† Ø·Ø§Ù„Ø¨ÙˆØ§ Ø¨Ù…Ù†Ø­ Ø§Ù„Ù†ÙØ· Ù…Ø¬Ø§Ù†Ø§ Ù„Ø¨Ø¹Ø¶ Ø§Ù„Ø¯ÙˆÙ„. 
https://t.co/otOSzKurjh</t>
  </si>
  <si>
    <t>Ø¹Ù…Ø± Ø§Ù„Ù…Ø®ØªØ§Ø±.. 5 Ø­Ù‚Ø§Ø¦Ù‚ Ù‚Ø¯ Ù„Ø§ ØªØ¹Ø±ÙÙ‡Ø§ Ø¹Ù† 'Ø£Ø³Ø¯ Ø§Ù„Ø¬Ø¨Ù„ Ø§Ù„Ø£Ø®Ø¶Ø±'
https://t.co/uC7D1wUMbp</t>
  </si>
  <si>
    <t>#ليبي فضّل المغامرة على منصب في الهندسة المدنية!
https://t.co/yf4JpIoytg</t>
  </si>
  <si>
    <t>هل الصراع في #ليبيا بسبب توزيع الثروة؟ 
https://t.co/7OEhhDQHMc</t>
  </si>
  <si>
    <t>فيديو.. الجنرال نزار يضرب جزائريا بعصاه في #فرنسا ! #الجزائر 
https://t.co/zXR9R0ju2T</t>
  </si>
  <si>
    <t>سرقة هاتف أثناء بث مباشر في الجزائر
https://t.co/qDXNYYbSjQ</t>
  </si>
  <si>
    <t>هل الصراع في #ليبيا بسبب توزيع الثروة؟ https://t.co/ahVjOLelyc</t>
  </si>
  <si>
    <t>هل الصراع في #ليبيا بسبب توزيع الثروة؟ https://t.co/iacc5kRrbh</t>
  </si>
  <si>
    <t>الكباب الكباب..
يا نخلوا عيشتكوا هباب_xD83D__xDE43_
.
.
النزاع الليبي.. هل جوهره صراع حول توزيع الثروة؟ https://t.co/Dyk483vsaJ</t>
  </si>
  <si>
    <t>Ø§Ù„Ø¬Ø²Ø§Ø¦Ø± Ø§Ù„Ø£ÙˆÙ„Ù‰ Ø¹Ø±Ø¨ÙŠØ§ ÙÙŠ Ù…Ø¤Ø´Ø± Ø§Ù„Ù…Ø³Ø§ÙˆØ§Ø© Ø¨ÙŠÙ† Ø§Ù„Ø¬Ù†Ø³ÙŠÙ† https://t.co/KnJDBSsxLW</t>
  </si>
  <si>
    <t>هكذا يتعامل الحكام في منطقتنا مع حق المواطنين الأصيل والطبيعي في الاحتجاج على حكمهم أو المطالبة لمحاسبتهم. الجنرال الجزائري خالد نزار ينهال ضربا على مواطن جزائري اتهمه بأن له ضلعا في العشرية السوداء في الجزائر. https://t.co/8dbEA3rN8R</t>
  </si>
  <si>
    <t>تحريم التبنّي.. جريمة رجال الدين بحق الطفولة https://t.co/iNNz28NOwO</t>
  </si>
  <si>
    <t>_xD83D__xDE22__xD83D__xDE22__xD83D__xDE22_ https://t.co/J8IwwldxJz</t>
  </si>
  <si>
    <t>مبروك للتوانسه وهارد لك لمصر https://t.co/8loyIztjLm</t>
  </si>
  <si>
    <t>RT @maghrebvoices: https://t.co/0Ixe9D4pjS</t>
  </si>
  <si>
    <t>في تونس.. احتجاجات بسبب وفاة شخص داخل مقر للشرطة https://t.co/VaglShHcef</t>
  </si>
  <si>
    <t>شرارة من آلة حصاد تدمر 200 هكتارا من الحبوب بتونس https://t.co/o1NnlKRIwy</t>
  </si>
  <si>
    <t>@maghrebvoices ماذا تتوقع من عسكري جاهل موهوس بأوهام السلطة والعنجهية</t>
  </si>
  <si>
    <t>@maghrebvoices اهنئ الشعب المغربي بهدا الرصيد وان كان لايصل الي تطلعاته</t>
  </si>
  <si>
    <t>@maghrebvoices تسنى خوروطو يعترفو بلغة وهوية البلاد طزززز</t>
  </si>
  <si>
    <t>@FGallalAH @maghrebvoices ÙØ¯ÙˆÙ‰ Ù…ÙˆØ¹Ø¯ Ø¨Ø±Ù†Ø§Ù…Ø¬ Ø±Ø¬Ø¹ Ø¥Ù„ÙŠ ØªÙˆÙ‚ÙŠØªÙ‡ Ø§Ù„Ø£ØµÙ„ÙŠ Ø£Ùˆ Ù…Ø§Ø²Ø§Ù„ Ø¹Ù„Ù‰ Ø§Ù„ØªÙˆÙ‚ÙŠØª Ø§Ù„Ø­Ø§Ù„ÙŠØŸ</t>
  </si>
  <si>
    <t>@FGallalAH @maghrebvoices Ù…Ø¹Ø§Ùƒ Ø¯Ø§Ø¦Ù…Ø§ Ø­ØªÙ‰ Ù„Ùˆ Ø³Ø§Ø¹Ø© Ø§Ù„Ø¨Ø« 3Ø§Ù„ÙØ¬Ø± ðŸ™ˆ
Ø±Ø¨ÙŠ ÙŠÙˆÙÙ‚Ùƒ ðŸ¤—</t>
  </si>
  <si>
    <t>@WafaAli85390576 @maghrebvoices Ø§Ù„Ø£ØµÙ„ÙŠ ðŸ˜­</t>
  </si>
  <si>
    <t>أخبار تجدونها على مواقع و منصات #الحرة: 
المرأة العربية وقرار الإجهاض 
مشاركة الجدات والأمهات في تظاهرات الجزائر 
أكراد سوريا يسلمون 12 طفلا يتيما من أبناء مقاتلي تنظيم داعش الإرهابي إلى فرنسا وهولندا
@alhurranews 
@maghrebvoices 
@IrfaaSawtak https://t.co/AGHkYPpxWf</t>
  </si>
  <si>
    <t>Ø£Ø¨Ø´Ø±ÙˆØ§ ÙŠØ§ Ù†Ø³Ø§Ø¡ Ø§Ù„Ø¹Ø§Ù„Ù…ØŒ Ù†Ø­ØªØ§Ø¬ Ø¥Ù„Ù‰ 202 Ø¹Ø§Ù…Ø§ ÙÙ‚Ø·ØŒ Ù„ØªØ­Ù‚ÙŠÙ‚ Ø§Ù„ØªÙƒØ§ÙØ¤ Ø¨ÙŠÙ† Ø§Ù„Ø¬Ù†Ø³ÙŠÙ† ÙÙŠ Ø§Ù„Ø¹Ù…Ù„ 
17 Ø§Ù…Ø±Ø£Ø© ÙŠØªØ±Ø£Ø³Ù† Ø¯ÙˆÙ„Ù‡Ù†
18Ùª Ù…Ù† Ø§Ù„Ù†Ø³Ø§Ø¡ ÙŠØªÙ‚Ù„Ø¯Ù† Ù…Ù†Ø§ØµØ¨ ÙˆØ²Ø§Ø±ÙŠØ© Ø­ÙˆÙ„ Ø§Ù„Ø¹Ø§Ù„Ù…
24Ùª Ø­ØµØ© Ø§Ù„Ù†Ø³Ø§Ø¡ Ù…Ù† Ø§Ù„Ù…Ù‚Ø§Ø¹Ø¯ Ø§Ù„Ø¨Ø±Ù„Ù…Ø§Ù†ÙŠØ©
Ø§Ù…Ø±Ø£Ø© Ù…Ù† Ø¨ÙŠÙ† 3 ØªØ¹Ø±Ø¶Øª Ù„Ù„ØªØ­Ø±Ø´ Ø£Ùˆ Ø§Ù„Ø¹Ù†Ù Ø§Ù„Ø¬Ù†Ø³ÙŠ Ø­ÙˆÙ„ Ø§Ù„Ø¹Ø§Ù„Ù… Ø¨Ø­Ø³Ø¨ Ø§Ù„Ø£Ù…Ù… Ø§Ù„Ù…ØªØ­Ø¯Ø©
@maghrebvoices https://t.co/D9zgmtoFDT</t>
  </si>
  <si>
    <t>RT @FGallalAH: أبشروا يا نساء العالم، نحتاج إلى 202 عاما فقط، لتحقيق التكافؤ بين الجنسين في العمل 
17 امرأة يترأسن دولهن
18٪ من النساء يتق…</t>
  </si>
  <si>
    <t>هكذا أثّر الصراع الليبي على اقتصاد مدن جنوب تونس https://t.co/WtDtqaBoY0</t>
  </si>
  <si>
    <t>أطباق مغربية في مطاعم #الجزائر اهمها الطاجين والكسكس 
https://t.co/b4iMF3YaTM https://t.co/Q1F7u8Wxpa</t>
  </si>
  <si>
    <t>RT @man_ziyad2: أطباق مغربية في مطاعم #الجزائر اهمها الطاجين والكسكس 
https://t.co/b4iMF3YaTM https://t.co/Q1F7u8Wxpa</t>
  </si>
  <si>
    <t>@MAN___32 @C8ytEZpF6jjpRg3 من مراسلتكم 
تبلغ 60 مليون دولار _xD83D__xDCB2_ في السنة 
اين تذهب اموال اضرحة الجزائر 
https://t.co/yUSUfvlL1Q https://t.co/c39k9Po3Sq</t>
  </si>
  <si>
    <t>RT @JosefyRoyaliste: @MAN___32 @C8ytEZpF6jjpRg3 من مراسلتكم 
تبلغ 60 مليون دولار _xD83D__xDCB2_ في السنة 
اين تذهب اموال اضرحة الجزائر 
https://t.co/yUS…</t>
  </si>
  <si>
    <t>Ù…Ù‚ØªÙ„ ÙˆÙƒÙŠÙ„ ÙˆØ²Ø§Ø±Ø© Ø§Ù„Ø¥Ø³ÙƒØ§Ù† Ø¨Ø­ÙƒÙˆÙ…Ø© Ø§Ù„ÙˆÙØ§Ù‚ ÙÙŠ Ø§Ø´ØªØ¨Ø§ÙƒØ§Øª Ø·Ø±Ø§Ø¨Ù„Ø³ https://t.co/pZSlpsnfHM</t>
  </si>
  <si>
    <t>Ø§Ù„Ù…Ø¹Ø§Ø±Ø¶Ø© Ø§Ù„Ø¬Ø²Ø§Ø¦Ø±ÙŠØ©: Ù†Ø±ÙØ¶ Ø§Ù„ØªÙ…Ø¯ÙŠØ¯ Ù„Ø¨Ù† ØµØ§Ù„Ø­  https://t.co/nduoVHUWfY</t>
  </si>
  <si>
    <t>Ø§Ù„Ø¬Ø²Ø§Ø¦Ø± Ø§Ù„Ø£ÙˆÙ„Ù‰ Ø¹Ø±Ø¨ÙŠØ§ ÙÙŠ Ù…Ø¤Ø´Ø± Ø§Ù„Ù…Ø³Ø§ÙˆØ§Ø© Ø¨ÙŠÙ† Ø§Ù„Ø¬Ù†Ø³ÙŠÙ† https://t.co/Jouh6CZKIo</t>
  </si>
  <si>
    <t>Ø¨Ø§Ù„ØµÙˆØ±.. Ø·Ø±Ø§Ø¨Ù„Ø³ ØªØ­ØªÙÙ„ Ø¨Ø§Ù„Ø¹ÙŠØ¯ Ø±ØºÙ… Ø§Ù„Ø­Ø±Ø¨ https://t.co/vdpcI1qyDV</t>
  </si>
  <si>
    <t>Ù‡Ù„Ø§Ù„ Ø§Ù„Ø¹ÙŠØ¯ 'ÙŠÙÙˆØ­Ø¯' Ø­ÙƒÙˆÙ…ØªÙŠ Ø·Ø±Ø§Ø¨Ù„Ø³ ÙˆØ¨Ù†ØºØ§Ø²ÙŠ https://t.co/8BVL1cn8hY</t>
  </si>
  <si>
    <t>Ø§Ù„Ø¥ÙØ±Ø§Ø¬ Ø¹Ù† Ù…Ø¯ÙˆÙ†ÙŠÙŠÙ† Ù…ÙˆØ±ÙŠØªØ§Ù†ÙŠÙŠÙ† ØªÙØ­ÙŠÙŠ Ù‚Ø¶ÙŠØ© ÙˆÙ„Ø¯ Ø§Ù…Ø®ÙŠØ·ÙŠØ± https://t.co/2HNcyWQE9l</t>
  </si>
  <si>
    <t>Ø£Ø²Ù…Ø© Ù…Ø¨Ø§Ø±Ø§Ø© Ø§Ù„ØªØ±Ø¬ÙŠ ÙˆØ§Ù„ÙˆØ¯Ø§Ø¯.. Ø§Ù„ÙƒØ§Ù ÙŠØ±Ø¬Ø¦ Ù‚Ø±Ø§Ø±Ø§ØªÙ‡ https://t.co/1XPmXnqnpP</t>
  </si>
  <si>
    <t>Ù†ÙÙˆÙ…Ø±ÙŠ: Ù‡ÙƒØ°Ø§ ÙØ²Øª Ø¨Ø±Ø¦Ø§Ø³Ø© Ø¨Ù„Ø¯ÙŠØ© Ø¥Ø³Ø¨Ø§Ù†ÙŠØ©  https://t.co/UgorH8Mr1r</t>
  </si>
  <si>
    <t>Ø¨Ø§Ù„Ø¹Ø±Ø¨ÙŠØ©.. Ø§Ù„Ø³ÙÙŠØ± Ø§Ù„Ø£Ù…ÙŠØ±ÙƒÙŠ ÙŠÙ‡Ù†Ø¦ Ø§Ù„ØªÙˆÙ†Ø³ÙŠÙŠÙ† Ø¨Ø¹ÙŠØ¯ Ø§Ù„ÙØ·Ø± https://t.co/RWh0jrPJzL</t>
  </si>
  <si>
    <t>Ø§Ù„ÙƒØ§Ù' ÙŠØ¬Ø±Ø¯ Ø§Ù„ØªØ±Ø¬ÙŠ Ù…Ù† Ø§Ù„Ù„Ù‚Ø¨ ÙˆÙŠÙ‚Ø±Ø± Ø¥Ø¹Ø§Ø¯Ø© Ù…Ø¨Ø§Ø±Ø§ØªÙ‡ Ù…Ø¹ Ø§Ù„ÙˆØ¯Ø§Ø¯ https://t.co/0ro11eNaIZ</t>
  </si>
  <si>
    <t>Ø§Ù„Ø¹ÙÙˆ Ø¹Ù† Ù…Ø¹ØªÙ‚Ù„ÙŠ Ø§Ù„Ø±ÙŠÙ.. Ø­Ø³Ù† Ù†ÙŠÙ‘Ø© Ø£Ù… Ù…Ù†Ø§ÙˆØ±Ø© Ø³ÙŠØ§Ø³ÙŠØ©ØŸ https://t.co/NnACR8jQYZ</t>
  </si>
  <si>
    <t>الجزائر.. من يقود حوار المرحلة القادمة؟ https://t.co/9TPysS0n5h</t>
  </si>
  <si>
    <t>فيضانات تجرف مدينة غات الليبية (صور)  https://t.co/OvGtuGyzXT</t>
  </si>
  <si>
    <t>هذه كلفة 'الحراك الشعبي' على اقتصاد الجزائر https://t.co/Ym6UAckOuY</t>
  </si>
  <si>
    <t>السلطات الفرنسية تستجوب رئيس 'الكاف' https://t.co/A12NIZ3ApG</t>
  </si>
  <si>
    <t>قبل 'الحراك الشعبي'..  أزمات سياسية هزت الجزائر  https://t.co/vfBc7QWezD</t>
  </si>
  <si>
    <t>حيوانات منوية عربية مقدسة https://t.co/ccNn0Y3xrW</t>
  </si>
  <si>
    <t>المغرب يشارك في مؤتمر البحرين حول السلام بالشرق الأوسط https://t.co/uIap6Ztm2y</t>
  </si>
  <si>
    <t>المصادقة على قانون ترسيم الأمازيغية في المغرب https://t.co/FfkQDBtefv</t>
  </si>
  <si>
    <t>مغربيات ضحايا عنف أزواجهن: نعيش في عذاب! https://t.co/EdCzd8uXdf</t>
  </si>
  <si>
    <t>مغربية في الـ70 تجتاز الباكالوريا.. فطوم: هذا حلمي!  https://t.co/O3WlPvT6AO</t>
  </si>
  <si>
    <t>المحكمة العليا بالجزائر تأمر بإيداع أويحيى الحبس المؤقت https://t.co/kJ0Ex8WTAj</t>
  </si>
  <si>
    <t>بعد رفع أسعار الخدمات الطبية.. توانسة: من يحمينا؟ https://t.co/WpbTt8sKeH</t>
  </si>
  <si>
    <t>552 حريقا تدمر 681 هكتارا من أراضي تونس في 9 أيام https://t.co/MCeRV8YBZb</t>
  </si>
  <si>
    <t>RT @Merymimib: لا يأس مع الحياة ❤_xD83C__xDF39_
https://t.co/GDL6CaIDuo</t>
  </si>
  <si>
    <t>Ø±Ø¦ÙŠØ³ Ø§Ù„Ù‡ÙŠØ¦Ø© Ø§Ù„ÙˆØ·Ù†ÙŠØ© Ù„Ù…ÙƒØ§ÙØ­Ø© Ø§Ù„ÙØ³Ø§Ø¯: Ø§Ù„Ø§Ù†ØªÙ‚Ø§Ù„ Ø§Ù„Ø¯ÙŠÙ…Ù‚Ø±Ø§Ø·ÙŠ Ù…Ù‡Ø¯Ø¯ ÙÙŠ ØªÙˆÙ†Ø³ Ø¨Ø§Ù„Ù…Ø§Ù„ Ø§Ù„Ø³ÙŠØ§Ø³ÙŠ ÙˆØ§Ù„ØªØ¯Ø®Ù„ Ø§Ù„Ø£Ø¬Ù†Ø¨ÙŠ https://t.co/G9N2kZz4PZ</t>
  </si>
  <si>
    <t>Ø§Ù„Ø£Ù…Ù† Ø§Ù„Ù…ØºØ±Ø¨ÙŠ: ØªÙÙƒÙŠÙƒ Ø®Ù„ÙŠØ© Ø¥Ø±Ù‡Ø§Ø¨ÙŠØ© Ø­Ø§ÙˆÙ„Øª ØªÙ†ÙÙŠØ° Ø§Ø¹ØªØ¯Ø§Ø¡Ø§Øª ÙÙŠ Ø§Ù„Ù…Ù…Ù„ÙƒØ© https://t.co/aTzfsGyqxp</t>
  </si>
  <si>
    <t>Ø§Ù„Ù†ÙŠØ§Ø¨Ø© Ø§Ù„Ø¹Ø§Ù…Ø© ØªÙ„ØªÙ…Ø³ 18 Ø´Ù‡Ø±Ø§ Ø³Ø¬Ù†Ø§ Ù†Ø§ÙØ°Ø§ Ù„Ø¹Ù„ÙŠ Ø­Ø¯Ø§Ø¯.. ÙˆØ§Ù„Ù†Ø·Ù‚ Ø¨Ø§Ù„Ø­ÙƒÙ… ÙÙŠ 18 ÙŠÙˆÙ†ÙŠÙˆ https://t.co/nvbS7xtvq5</t>
  </si>
  <si>
    <t>https://t.co/QAMrGluoQK</t>
  </si>
  <si>
    <t>https://t.co/4FShaK32S1</t>
  </si>
  <si>
    <t>https://t.co/8wJ72R0qxY</t>
  </si>
  <si>
    <t>https://t.co/c4WsLfJV6h</t>
  </si>
  <si>
    <t>Ø§Ù„Ø¬Ø²Ø§Ø¦Ø± Ø§Ù„Ø£ÙˆÙ„Ù‰ Ø¹Ø±Ø¨ÙŠØ§ ÙÙŠ Ù…Ø¤Ø´Ø± Ø§Ù„Ù…Ø³Ø§ÙˆØ§Ø© Ø¨ÙŠÙ† Ø§Ù„Ø¬Ù†Ø³ÙŠÙ† (2019) https://t.co/IU2SLqHlVU</t>
  </si>
  <si>
    <t>Ø¥Ø¹Ù„Ø§Ù† ÙŠÙˆÙ… Ø¹Ø·Ù„Ø© Ø§Ø³ØªØ«Ù†Ø§Ø¦ÙŠ Ø¨Ø§Ù„Ù…ØºØ±Ø¨ Ø¨Ù…Ù†Ø§Ø³Ø¨Ø© Ø¹ÙŠØ¯ Ø§Ù„ÙØ·Ø± https://t.co/l2ZTKWkbFc</t>
  </si>
  <si>
    <t>Ø¬Ø²Ø§Ø¦Ø±ÙŠÙˆÙ† ÙŠØ¹Ø¨Ø±ÙˆÙ† Ø¹Ù† Ø§Ø±ØªÙŠØ§Ø­Ù‡Ù… Ø¨Ø¹Ø¯ Ø§Ù„Ø¥ÙØ±Ø§Ø¬ Ø¹Ù† Ø§Ù„Ù…Ø¯ÙˆÙ† Ø¨Ù† Ù†Ø¹ÙˆÙ… https://t.co/69edXBi041</t>
  </si>
  <si>
    <t>ØºÙ„Ù‚ Ù…Ø­Ù„Ø§Øª Ù…ÙˆØ§Ø¯ ØºØ°Ø§Ø¦ÙŠØ© ÙˆØ®Ø¶Ø± ÙˆÙÙˆØ§ÙƒÙ‡ Ø¨ÙˆÙ„Ø§ÙŠØ© ØªÙˆÙ†Ø³
https://t.co/SCDjRhx9Iz</t>
  </si>
  <si>
    <t>Ø§Ù„Ø³ÙÙŠØ± Ø§Ù„Ø£Ù…ÙŠØ±ÙƒÙŠ ÙŠÙ‡Ù†Ø¦ Ø§Ù„Ø´Ø¹Ø¨ Ø§Ù„ØªÙˆÙ†Ø³ÙŠ Ø¨Ø¹ÙŠØ¯ Ø§Ù„ÙØ·Ø±
https://t.co/9z9MMAsXAV</t>
  </si>
  <si>
    <t>Ø§Ù„Ø£Ù…Ù† Ø§Ù„Ø¥Ø³Ø¨Ø§Ù†ÙŠ ÙŠÙˆÙ‚Ù Ù…ØºØ±Ø¨ÙŠØ§ Ù…ØªÙ‡Ù…Ø§ Ø¨Ø§Ù„Ø¥Ø±Ù‡Ø§Ø¨
https://t.co/TycwRYce29</t>
  </si>
  <si>
    <t>Ø¹Ø§Ø¬Ù„: Ø§Ù„Ø§ØªØ­Ø§Ø¯ Ø§Ù„Ø£ÙØ±ÙŠÙ‚ÙŠ Ù„ÙƒØ±Ø© Ø§Ù„Ù‚Ø¯Ù… ÙŠØ¬Ø±Ø¯ Ù†Ø§Ø¯ÙŠ Ø§Ù„ØªØ±Ø¬ÙŠ Ø§Ù„ØªÙˆÙ†Ø³ÙŠ Ù…Ù† Ø§Ù„Ù„Ù‚Ø¨ ÙˆÙŠÙ‚Ø±Ø± Ø¥Ø¹Ø§Ø¯Ø© Ø¥ÙŠØ§Ø¨ Ù†Ù‡Ø§Ø¦ÙŠ Ø£Ø¨Ø·Ø§Ù„ Ø£ÙØ±ÙŠÙ‚ÙŠØ§</t>
  </si>
  <si>
    <t>Ø§Ù„Ø§ØªØ­Ø§Ø¯ Ø§Ù„Ø£ÙØ±ÙŠÙ‚ÙŠ Ù„ÙƒØ±Ø© Ø§Ù„Ù‚Ø¯Ù… ÙŠÙ‚Ø±Ø± Ø¥Ø¹Ø§Ø¯Ø© Ù…Ø¨Ø§Ø±Ø§Ø© Ø¥ÙŠØ§Ø¨ Ù†Ù‡Ø§Ø¦ÙŠ Ø£Ø¨Ø·Ø§Ù„ Ø£ÙØ±ÙŠÙ‚ÙŠØ§
https://t.co/5jgBcjpnCI</t>
  </si>
  <si>
    <t>ÙˆÙØ§Ø© Ù…Ø¯ÙŠØ± ÙŠÙˆÙ…ÙŠØ© "Ù„ÙˆØ³ÙˆØ§Ø± Ø¯Ø§Ù„Ø¬ÙŠØ±ÙŠ" 
https://t.co/JDX5SAwji9</t>
  </si>
  <si>
    <t>قصف جوي يستهدف مطار طرابلس المدني
https://t.co/gc7jNXyaQD</t>
  </si>
  <si>
    <t>استجواب رئيس 'الكاف' من طرف السلطات الفرنسية
https://t.co/wlcSvNJoEK</t>
  </si>
  <si>
    <t>استجواب رئيس الاتحاد الأفريقي لكرة القدم في باريس
https://t.co/0d66s5ng9q</t>
  </si>
  <si>
    <t>المعارضة الجزائرية تجتمع الثلاثاء لحسم موقفها من خطاب بن صالح
https://t.co/ZoHEKRIJsy</t>
  </si>
  <si>
    <t>مسيرات الجمعة 16 في الجزائر تطالب برحيل بن صالح
https://t.co/IxraihQNWM</t>
  </si>
  <si>
    <t>النيابة العامة تفرج عن رئيس كاف دون متابعة 
https://t.co/SD1yxi7K6h</t>
  </si>
  <si>
    <t>البيت الأبيض ينفي دعوة حفتر لزيارة واشنطن
https://t.co/RTPywDXzy1</t>
  </si>
  <si>
    <t>إيداع 8054 مغاربيا في مراكز الاحتجاز الإداري بفرنسا في 2018
https://t.co/UKStr8ETxb</t>
  </si>
  <si>
    <t>ارتفاع حجم الاستثمارات الخارجية في تونس خلال 2019
https://t.co/WjfqhuFFGx</t>
  </si>
  <si>
    <t>صحافيون مغاربة وتوانسة يرفضون تسييس مباراة كرة قدم 
https://t.co/awGE6pXrss</t>
  </si>
  <si>
    <t>معيتيق يؤكد أن الإدراة الأميركية تدعم حكومة طرابلس
https://t.co/IYQZamBBi6</t>
  </si>
  <si>
    <t>أعمال شغب تطال المنصة الشرفية خلال نهائي كأس الجزائر
https://t.co/4rkConrcHo</t>
  </si>
  <si>
    <t>https://t.co/0Ixe9D4pjS</t>
  </si>
  <si>
    <t>https://t.co/fmm8GqKxDt</t>
  </si>
  <si>
    <t>https://t.co/tkuMyuBZ2U</t>
  </si>
  <si>
    <t>https://t.co/Dhe8ZWAyxA</t>
  </si>
  <si>
    <t>لقاء يجمع بين الشاهد والعثماني بجنيف
https://t.co/ofpOjxnr9e</t>
  </si>
  <si>
    <t>إنتاج النفط الليبي يتراجع بسبب توقف مولد كهربائي
https://t.co/Z4c8ut9a0E</t>
  </si>
  <si>
    <t>المغرب يعلن مشاركته في مؤتمر البحرين الاقتصادي
https://t.co/fCJgBudjaK</t>
  </si>
  <si>
    <t>مشروع تونس ونداء تونس سيخوضان الانتخابات الرئاسية بمرشح واحد
https://t.co/KWD2lk2e1V</t>
  </si>
  <si>
    <t>مجلس النواب المغربي يصادق على قانون ترسيم الأمازيغية
 https://t.co/b7MDSWMBP9</t>
  </si>
  <si>
    <t>أويحيى يصل إلى المحكمة العليا بالجزائر
https://t.co/gWWPey03sZ</t>
  </si>
  <si>
    <t>الأمين العام السابق لجبهة التحرير الجزائرية يتنازل عن الحصانة
https://t.co/rrt96yhad6</t>
  </si>
  <si>
    <t>بعد نحو ثلاث ساعات من وصوله مقر المحكمة العليا
https://t.co/nFJT2iabAs</t>
  </si>
  <si>
    <t>اشتباكات عنيفة في محيط العاصمة الليبية
https://t.co/hfEDu1H7Xl</t>
  </si>
  <si>
    <t>استئناف جلسات الاستماع في قضية السائحيتين الاسكندنافيتين في المغرب
https://t.co/sFYt9oODz7</t>
  </si>
  <si>
    <t>الجنرال علي الغديري أمام قاضي التحقيق بالجزائر
https://t.co/DOPloxIfjj</t>
  </si>
  <si>
    <t>سلامة يزور ضحايا السيول جنوب غرب ليبيا
https://t.co/l6ITQEEove</t>
  </si>
  <si>
    <t>القضاء الجزائري يأمر بإيداع عمارة بن يونس الحبس المؤقت
https://t.co/Hsdln3pKHT</t>
  </si>
  <si>
    <t>لا يأس مع الحياة ❤_xD83C__xDF39_
https://t.co/GDL6CaIDuo</t>
  </si>
  <si>
    <t>يهودي وأمازيغي وعربي'.. قصة أزولاي مستشار الملك https://t.co/PkXiNH3EUG</t>
  </si>
  <si>
    <t>https://lnkd.in/dc3dQn5 https://lnkd.in/dJ74cak</t>
  </si>
  <si>
    <t>https://www.maghrebvoices.com/a/%d8%aa%d8%ad%d8%b1%d9%8a%d9%85-%d8%a7%d9%84%d8%aa%d8%a8%d9%86%d9%91%d9%8a-%d8%ac%d8%b1%d9%8a%d9%85%d8%a9-%d8%b1%d8%ac%d8%a7%d9%84-%d8%a7%d9%84%d8%af%d9%8a%d9%86-%d8%a8%d8%ad%d9%82-%d8%a7%d9%84%d8%b7%d9%81%d9%88%d9%84%d8%a9/497135.html</t>
  </si>
  <si>
    <t>https://www.maghrebvoices.com/a/458271.html</t>
  </si>
  <si>
    <t>https://www.maghrebvoices.com/a/415068.html</t>
  </si>
  <si>
    <t>https://www.maghrebvoices.com/a/497339.html</t>
  </si>
  <si>
    <t>https://www.maghrebvoices.com/a/497341.html?nocache=1</t>
  </si>
  <si>
    <t>https://www.maghrebvoices.com/a/497532.html</t>
  </si>
  <si>
    <t>https://www.maghrebvoices.com/a/Algeria-spain--politics/497472.html</t>
  </si>
  <si>
    <t>https://www.maghrebvoices.com/a/497752.html</t>
  </si>
  <si>
    <t>https://www.maghrebvoices.com/a/497758.html</t>
  </si>
  <si>
    <t>https://bit.ly/2HZFcFX</t>
  </si>
  <si>
    <t>https://www.maghrebvoices.com/a/497436.html</t>
  </si>
  <si>
    <t>https://www.maghrebvoices.com/a/497524.html</t>
  </si>
  <si>
    <t>https://www.maghrebvoices.com/a/497430.html</t>
  </si>
  <si>
    <t>https://www.maghrebvoices.com/a/Libya-Omar-AL-mokhtar/423017.html?fbclid=IwAR1UEPe8asbQHx-yimeMO9EMwDppsmj8B3UfIgenBlTiRAW-77fxFnkNFO0</t>
  </si>
  <si>
    <t>https://www.maghrebvoices.com/a/Libya-social-media/497597.html</t>
  </si>
  <si>
    <t>https://www.maghrebvoices.com/a/497809.html?fbclid=IwAR3JbTM8A17RE-tTR0wuPaoroAKia_pxfrtFPG_39rRss_YTdStetTOANRU</t>
  </si>
  <si>
    <t>https://www.maghrebvoices.com/a/Algeria-France-social-media/497858.html</t>
  </si>
  <si>
    <t>https://www.facebook.com/maghrebvoices/videos/299282547623025/</t>
  </si>
  <si>
    <t>https://www.maghrebvoices.com/a/497809.html</t>
  </si>
  <si>
    <t>https://www.maghrebvoices.com/a/498003.html</t>
  </si>
  <si>
    <t>https://www.maghrebvoices.com/a/415068.html?fbclid=IwAR0SGOeRtNHln1tqkiE9WGnOgHFIjVFQ2Yqta-UdPP44qSpNtLPlYletqT0</t>
  </si>
  <si>
    <t>https://www.maghrebvoices.com/a/497987.html</t>
  </si>
  <si>
    <t>https://www.maghrebvoices.com/a/498107.html</t>
  </si>
  <si>
    <t>https://www.maghrebvoices.com/a/454909.html</t>
  </si>
  <si>
    <t>https://www.maghrebvoices.com/a/422745.html</t>
  </si>
  <si>
    <t>https://www.maghrebvoices.com/a/497255.html</t>
  </si>
  <si>
    <t>https://www.maghrebvoices.com/a/497251.html</t>
  </si>
  <si>
    <t>https://www.maghrebvoices.com/a/497342.html</t>
  </si>
  <si>
    <t>https://www.maghrebvoices.com/a/497281.html</t>
  </si>
  <si>
    <t>https://www.maghrebvoices.com/a/497407.html</t>
  </si>
  <si>
    <t>https://www.maghrebvoices.com/a/497359.html</t>
  </si>
  <si>
    <t>https://www.maghrebvoices.com/a/497490.html</t>
  </si>
  <si>
    <t>https://www.maghrebvoices.com/a/497530.html</t>
  </si>
  <si>
    <t>https://www.maghrebvoices.com/a/497543.html</t>
  </si>
  <si>
    <t>https://www.maghrebvoices.com/a/497541.html</t>
  </si>
  <si>
    <t>https://www.maghrebvoices.com/a/497640.html</t>
  </si>
  <si>
    <t>https://www.maghrebvoices.com/a/497652.html</t>
  </si>
  <si>
    <t>https://www.maghrebvoices.com/a/%d8%ad%d9%8a%d9%88%d8%a7%d9%86%d8%a7%d8%aa-%d9%85%d9%86%d9%88%d9%8a%d8%a9-%d8%b9%d8%b1%d8%a8%d9%8a%d8%a9-%d9%85%d9%82%d8%af%d8%b3%d8%a9/497667.html</t>
  </si>
  <si>
    <t>https://www.maghrebvoices.com/a/498270.html</t>
  </si>
  <si>
    <t>https://www.maghrebvoices.com/a/498282.html</t>
  </si>
  <si>
    <t>https://www.maghrebvoices.com/a/%d9%85%d8%b9%d8%a7%d9%86%d8%a7%d8%a9-%d8%a7%d9%84%d9%85%d8%ba%d8%b1%d8%a8%d9%8a%d8%a7%d8%aa-%d9%85%d9%86-%d8%a7%d9%84%d8%b9%d9%86%d9%81-%d8%a7%d9%84%d8%a3%d8%b3%d8%b1%d9%8a/498278.html</t>
  </si>
  <si>
    <t>https://www.maghrebvoices.com/a/498393.html</t>
  </si>
  <si>
    <t>https://www.maghrebvoices.com/a/498400.html</t>
  </si>
  <si>
    <t>https://www.maghrebvoices.com/a/498433.html</t>
  </si>
  <si>
    <t>https://www.maghrebvoices.com/a/498445.html</t>
  </si>
  <si>
    <t>https://www.maghrebvoices.com/a/497208.html</t>
  </si>
  <si>
    <t>https://www.maghrebvoices.com/a/497214.html</t>
  </si>
  <si>
    <t>https://www.maghrebvoices.com/a/497219.html</t>
  </si>
  <si>
    <t>https://www.maghrebvoices.com/a/497252.html</t>
  </si>
  <si>
    <t>https://www.maghrebvoices.com/a/497236.html</t>
  </si>
  <si>
    <t>https://www.maghrebvoices.com/a/497331.html</t>
  </si>
  <si>
    <t>https://www.maghrebvoices.com/a/497509.html</t>
  </si>
  <si>
    <t>https://www.maghrebvoices.com/a/497518.html</t>
  </si>
  <si>
    <t>https://www.maghrebvoices.com/a/497519.html</t>
  </si>
  <si>
    <t>https://bit.ly/318D6LL</t>
  </si>
  <si>
    <t>https://www.maghrebvoices.com/a/497761.html</t>
  </si>
  <si>
    <t>https://www.maghrebvoices.com/a/497757.html</t>
  </si>
  <si>
    <t>https://www.maghrebvoices.com/a/497767.html</t>
  </si>
  <si>
    <t>https://www.maghrebvoices.com/a/497628.html</t>
  </si>
  <si>
    <t>https://www.maghrebvoices.com/a/Tunisia-economy/497866.html</t>
  </si>
  <si>
    <t>https://www.maghrebvoices.com/a/497868.html</t>
  </si>
  <si>
    <t>https://www.maghrebvoices.com/a/497877.html</t>
  </si>
  <si>
    <t>https://www.maghrebvoices.com/a/497914.html</t>
  </si>
  <si>
    <t>https://www.maghrebvoices.com/a/497994.html</t>
  </si>
  <si>
    <t>https://www.maghrebvoices.com/a/497974.html</t>
  </si>
  <si>
    <t>https://www.maghrebvoices.com/a/498245.html</t>
  </si>
  <si>
    <t>https://www.maghrebvoices.com/a/498255.html</t>
  </si>
  <si>
    <t>https://www.maghrebvoices.com/a/498267.html</t>
  </si>
  <si>
    <t>https://www.maghrebvoices.com/a/498416.html</t>
  </si>
  <si>
    <t>https://www.maghrebvoices.com/a/498530.html</t>
  </si>
  <si>
    <t>https://www.maghrebvoices.com/a/498535.html</t>
  </si>
  <si>
    <t>https://www.maghrebvoices.com/a/morocco-justice-crime/498560.html</t>
  </si>
  <si>
    <t>https://www.maghrebvoices.com/a/Algeria-justice/498565.html</t>
  </si>
  <si>
    <t>https://www.maghrebvoices.com/a/Libya-UN/498589.html</t>
  </si>
  <si>
    <t>https://www.maghrebvoices.com/a/Algeria-justice/498597.html</t>
  </si>
  <si>
    <t>https://www.maghrebvoices.com/a/morocco-andre-azoulay/428342.html</t>
  </si>
  <si>
    <t>lnkd.in lnkd.in</t>
  </si>
  <si>
    <t>maghrebvoices.com</t>
  </si>
  <si>
    <t>bit.ly</t>
  </si>
  <si>
    <t>facebook.com</t>
  </si>
  <si>
    <t>هل</t>
  </si>
  <si>
    <t>الحرة</t>
  </si>
  <si>
    <t>ù„ùšø¨ùšø§</t>
  </si>
  <si>
    <t>ليبي</t>
  </si>
  <si>
    <t>ليبيا</t>
  </si>
  <si>
    <t>فرنسا الجزائر</t>
  </si>
  <si>
    <t>الجزائر</t>
  </si>
  <si>
    <t>https://pbs.twimg.com/ext_tw_video_thumb/1138533019390795780/pu/img/-pnhwafxc7O4eblJ.jpg</t>
  </si>
  <si>
    <t>https://pbs.twimg.com/ext_tw_video_thumb/1136340649291026432/pu/img/RVPT21K0Z3sAPkVw.jpg</t>
  </si>
  <si>
    <t>https://pbs.twimg.com/media/D8f1yUqWsAA5Og2.jpg</t>
  </si>
  <si>
    <t>https://pbs.twimg.com/media/D83HB9NW4AACEZr.jpg</t>
  </si>
  <si>
    <t>http://pbs.twimg.com/profile_images/932268885809795077/LZTLOZEn_normal.jpg</t>
  </si>
  <si>
    <t>http://pbs.twimg.com/profile_images/1132718175710318593/9aYBFIvf_normal.jpg</t>
  </si>
  <si>
    <t>http://pbs.twimg.com/profile_images/1011617339794771968/AQpRzsrf_normal.jpg</t>
  </si>
  <si>
    <t>http://pbs.twimg.com/profile_images/1127583593293918209/2b8YCOw3_normal.jpg</t>
  </si>
  <si>
    <t>http://pbs.twimg.com/profile_images/2556978208/jziospzpkasqzoimokr1_normal.jpeg</t>
  </si>
  <si>
    <t>http://pbs.twimg.com/profile_images/684402364070162432/iV_26XX6_normal.jpg</t>
  </si>
  <si>
    <t>http://pbs.twimg.com/profile_images/1040131402082205696/rpbqvJA8_normal.jpg</t>
  </si>
  <si>
    <t>http://pbs.twimg.com/profile_images/533994242629070849/o4vi6wUk_normal.jpeg</t>
  </si>
  <si>
    <t>http://pbs.twimg.com/profile_images/1101662833236983808/-65g6zQK_normal.jpg</t>
  </si>
  <si>
    <t>http://pbs.twimg.com/profile_images/1132930305264902145/-vmN7ytQ_normal.jpg</t>
  </si>
  <si>
    <t>http://pbs.twimg.com/profile_images/1135806102522814464/T0OBclvt_normal.jpg</t>
  </si>
  <si>
    <t>http://pbs.twimg.com/profile_images/1136301192424804352/xJCLWkkH_normal.jpg</t>
  </si>
  <si>
    <t>http://pbs.twimg.com/profile_images/1093384543481008128/DAz3prwb_normal.jpg</t>
  </si>
  <si>
    <t>http://pbs.twimg.com/profile_images/960611013086375936/0w4P6ttp_normal.jpg</t>
  </si>
  <si>
    <t>http://pbs.twimg.com/profile_images/1056285376644558854/iFGjocP4_normal.jpg</t>
  </si>
  <si>
    <t>http://pbs.twimg.com/profile_images/1023385569546694656/m6t56EmA_normal.jpg</t>
  </si>
  <si>
    <t>http://pbs.twimg.com/profile_images/629727475526975488/MDWw2i_g_normal.jpg</t>
  </si>
  <si>
    <t>http://pbs.twimg.com/profile_images/958933443349491712/IoVFCQNg_normal.jpg</t>
  </si>
  <si>
    <t>http://pbs.twimg.com/profile_images/1137257065930514432/VdYFkDNb_normal.jpg</t>
  </si>
  <si>
    <t>http://pbs.twimg.com/profile_images/1109959402184994819/lZ4565cV_normal.jpg</t>
  </si>
  <si>
    <t>http://pbs.twimg.com/profile_images/1119301030599118850/9bfYxtre_normal.jpg</t>
  </si>
  <si>
    <t>http://pbs.twimg.com/profile_images/798541648032571393/HGS0dfI2_normal.jpg</t>
  </si>
  <si>
    <t>http://pbs.twimg.com/profile_images/1138321071181090817/5cnrw8oe_normal.jpg</t>
  </si>
  <si>
    <t>http://pbs.twimg.com/profile_images/1131952596346916864/IgSNOAA__normal.jpg</t>
  </si>
  <si>
    <t>http://pbs.twimg.com/profile_images/1129556110883590144/VmgczlQj_normal.png</t>
  </si>
  <si>
    <t>http://pbs.twimg.com/profile_images/1113005797561303040/q536sXTQ_normal.jpg</t>
  </si>
  <si>
    <t>http://pbs.twimg.com/profile_images/928770952351113216/R9Qy4xgo_normal.jpg</t>
  </si>
  <si>
    <t>http://abs.twimg.com/sticky/default_profile_images/default_profile_normal.png</t>
  </si>
  <si>
    <t>http://pbs.twimg.com/profile_images/1115742821187825666/KlWme3Ia_normal.jpg</t>
  </si>
  <si>
    <t>http://pbs.twimg.com/profile_images/1032660363551158272/_9RhPlyM_normal.jpg</t>
  </si>
  <si>
    <t>http://pbs.twimg.com/profile_images/1124326334849847297/F7SktdNR_normal.jpg</t>
  </si>
  <si>
    <t>http://pbs.twimg.com/profile_images/999666996764491777/hmgziC-O_normal.jpg</t>
  </si>
  <si>
    <t>http://pbs.twimg.com/profile_images/1135970239240429570/hks1u9qh_normal.jpg</t>
  </si>
  <si>
    <t>http://pbs.twimg.com/profile_images/2459424067/an31fztcwwbseys3f8lm_normal.jpeg</t>
  </si>
  <si>
    <t>http://pbs.twimg.com/profile_images/1119348556584968192/_lu5OnCt_normal.png</t>
  </si>
  <si>
    <t>http://pbs.twimg.com/profile_images/1130841817518202880/431ttNxN_normal.jpg</t>
  </si>
  <si>
    <t>http://pbs.twimg.com/profile_images/1137104386507845632/Q0RD4Zk6_normal.jpg</t>
  </si>
  <si>
    <t>http://pbs.twimg.com/profile_images/641085619897298944/Ev5rRkrI_normal.png</t>
  </si>
  <si>
    <t>http://pbs.twimg.com/profile_images/1117486210316894208/tePB-pT3_normal.jpg</t>
  </si>
  <si>
    <t>http://pbs.twimg.com/profile_images/1755391774/TheCirleNeverDies1_normal_normal.gif</t>
  </si>
  <si>
    <t>http://pbs.twimg.com/profile_images/1120812170156105728/7gk3xDdG_normal.png</t>
  </si>
  <si>
    <t>http://pbs.twimg.com/profile_images/1044662101862748162/dguYjARw_normal.jpg</t>
  </si>
  <si>
    <t>http://pbs.twimg.com/profile_images/1133185903244009480/7RikJ_pT_normal.jpg</t>
  </si>
  <si>
    <t>http://pbs.twimg.com/profile_images/1113176818293641216/pFVxpiGV_normal.jpg</t>
  </si>
  <si>
    <t>http://pbs.twimg.com/profile_images/537337737624289280/4AzTREQ__normal.jpeg</t>
  </si>
  <si>
    <t>http://pbs.twimg.com/profile_images/1136219236295225344/6Rq9q2L-_normal.jpg</t>
  </si>
  <si>
    <t>http://pbs.twimg.com/profile_images/313488063/rachid_bouksim_in_pescara_normal.jpg</t>
  </si>
  <si>
    <t>http://pbs.twimg.com/profile_images/2539415352/56b4q37vgjy0o2dfqdlb_normal.jpeg</t>
  </si>
  <si>
    <t>http://pbs.twimg.com/profile_images/2319179182/4gkufy6kvn8mf0yl6wnf_normal.jpeg</t>
  </si>
  <si>
    <t>http://pbs.twimg.com/profile_images/1060719260107001856/BqrR4DYf_normal.jpg</t>
  </si>
  <si>
    <t>http://pbs.twimg.com/profile_images/701960881890942976/eMFAIMQu_normal.jpg</t>
  </si>
  <si>
    <t>http://pbs.twimg.com/profile_images/997108343511498752/5dqBFsgv_normal.jpg</t>
  </si>
  <si>
    <t>http://pbs.twimg.com/profile_images/1111681806993104896/XqZvGgN7_normal.jpg</t>
  </si>
  <si>
    <t>http://pbs.twimg.com/profile_images/1115400721749483520/dWpQwZQW_normal.jpg</t>
  </si>
  <si>
    <t>http://pbs.twimg.com/profile_images/1136006174313275394/Egjkgba6_normal.png</t>
  </si>
  <si>
    <t>http://pbs.twimg.com/profile_images/1058739839384907776/WllDCirw_normal.jpg</t>
  </si>
  <si>
    <t>http://pbs.twimg.com/profile_images/471812269249032192/HhS8F1fe_normal.jpeg</t>
  </si>
  <si>
    <t>http://pbs.twimg.com/profile_images/1117028537465298950/qk5gAhI9_normal.jpg</t>
  </si>
  <si>
    <t>http://pbs.twimg.com/profile_images/1112859734976196609/167AKtkj_normal.jpg</t>
  </si>
  <si>
    <t>http://pbs.twimg.com/profile_images/1138016669647945731/4Bo-BUJS_normal.png</t>
  </si>
  <si>
    <t>http://pbs.twimg.com/profile_images/1131238140646174720/g_bui0aG_normal.jpg</t>
  </si>
  <si>
    <t>http://pbs.twimg.com/profile_images/847478321059418112/ryxr2qUM_normal.jpg</t>
  </si>
  <si>
    <t>http://pbs.twimg.com/profile_images/1139272436728434690/pXIzcxAN_normal.jpg</t>
  </si>
  <si>
    <t>http://pbs.twimg.com/profile_images/1135194048296300545/STrhlTzv_normal.jpg</t>
  </si>
  <si>
    <t>http://pbs.twimg.com/profile_images/1135320032819449859/vp3IEEd5_normal.jpg</t>
  </si>
  <si>
    <t>https://twitter.com/#!/riadhamidani/status/1135132045158637569</t>
  </si>
  <si>
    <t>https://twitter.com/#!/elsadeer/status/1135344279285616640</t>
  </si>
  <si>
    <t>https://twitter.com/#!/fouratsakka/status/1135347294545567744</t>
  </si>
  <si>
    <t>https://twitter.com/#!/c1dn8zkourbvljm/status/1135507764799836160</t>
  </si>
  <si>
    <t>https://twitter.com/#!/wajdimahouechi/status/1135615152928243713</t>
  </si>
  <si>
    <t>https://twitter.com/#!/ali3bidi/status/1135734232335167488</t>
  </si>
  <si>
    <t>https://twitter.com/#!/decostrike/status/1135855060863389696</t>
  </si>
  <si>
    <t>https://twitter.com/#!/anilk01/status/1135873204940132352</t>
  </si>
  <si>
    <t>https://twitter.com/#!/anilk01/status/1135892798442487808</t>
  </si>
  <si>
    <t>https://twitter.com/#!/tamazgha_united/status/1136326973234524160</t>
  </si>
  <si>
    <t>https://twitter.com/#!/mohdhijazi72/status/1136331691352633345</t>
  </si>
  <si>
    <t>https://twitter.com/#!/v1off/status/1136341174858526721</t>
  </si>
  <si>
    <t>https://twitter.com/#!/hamzafreee/status/1136341518413942785</t>
  </si>
  <si>
    <t>https://twitter.com/#!/ahmedsahban/status/1136345728895397889</t>
  </si>
  <si>
    <t>https://twitter.com/#!/ibrahim26942467/status/1136345937687777280</t>
  </si>
  <si>
    <t>https://twitter.com/#!/medomadred/status/1136347088961363969</t>
  </si>
  <si>
    <t>https://twitter.com/#!/sealibya/status/1136378162433155073</t>
  </si>
  <si>
    <t>https://twitter.com/#!/tripoli_man/status/1136354805927088128</t>
  </si>
  <si>
    <t>https://twitter.com/#!/artisticsound3k/status/1136378176182132736</t>
  </si>
  <si>
    <t>https://twitter.com/#!/artisticsound3k/status/1136378320466173952</t>
  </si>
  <si>
    <t>https://twitter.com/#!/artisticsound3k/status/1136378565010841600</t>
  </si>
  <si>
    <t>https://twitter.com/#!/artisticsound3k/status/1136378734930513921</t>
  </si>
  <si>
    <t>https://twitter.com/#!/artisticsound3k/status/1136378918951432193</t>
  </si>
  <si>
    <t>https://twitter.com/#!/artisticsound3k/status/1136379068205735938</t>
  </si>
  <si>
    <t>https://twitter.com/#!/artisticsound3k/status/1136380214504767488</t>
  </si>
  <si>
    <t>https://twitter.com/#!/artisticsound3k/status/1136380275645132800</t>
  </si>
  <si>
    <t>https://twitter.com/#!/tshamie/status/1136583098395762690</t>
  </si>
  <si>
    <t>https://twitter.com/#!/alihusi16478755/status/1136584367550205953</t>
  </si>
  <si>
    <t>https://twitter.com/#!/cheillibico/status/1136584563445182464</t>
  </si>
  <si>
    <t>https://twitter.com/#!/hameed_bazama/status/1136585557872697349</t>
  </si>
  <si>
    <t>https://twitter.com/#!/creationisle/status/1136585717713395714</t>
  </si>
  <si>
    <t>https://twitter.com/#!/memeamela/status/1136721835264028672</t>
  </si>
  <si>
    <t>https://twitter.com/#!/ercbalaguer/status/1136721922266411010</t>
  </si>
  <si>
    <t>https://twitter.com/#!/xsalvia3/status/1136722527777099776</t>
  </si>
  <si>
    <t>https://twitter.com/#!/ercnoguera/status/1136722866521681920</t>
  </si>
  <si>
    <t>https://twitter.com/#!/jaume_sama/status/1136723519914553344</t>
  </si>
  <si>
    <t>https://twitter.com/#!/noumri_crrn/status/1136719865719508992</t>
  </si>
  <si>
    <t>https://twitter.com/#!/vilarasaumerce/status/1136770276253941761</t>
  </si>
  <si>
    <t>https://twitter.com/#!/hichem__mezhoud/status/1136950178211086344</t>
  </si>
  <si>
    <t>https://twitter.com/#!/saadibelkhir/status/1136952195239333888</t>
  </si>
  <si>
    <t>https://twitter.com/#!/k14mje4oso7oyg3/status/1136975951445856256</t>
  </si>
  <si>
    <t>https://twitter.com/#!/mobel30/status/1136999059397496833</t>
  </si>
  <si>
    <t>https://twitter.com/#!/hanunajal/status/1137004667580407808</t>
  </si>
  <si>
    <t>https://twitter.com/#!/t_m_thinkers/status/1137019164718186496</t>
  </si>
  <si>
    <t>https://twitter.com/#!/aouinahanen/status/1137029804568584192</t>
  </si>
  <si>
    <t>https://twitter.com/#!/hopeimshope/status/1137130565285662720</t>
  </si>
  <si>
    <t>https://twitter.com/#!/man_ziyad2/status/1136090129817382923</t>
  </si>
  <si>
    <t>https://twitter.com/#!/hbjtn/status/1137167893207101440</t>
  </si>
  <si>
    <t>https://twitter.com/#!/hassunabaishu/status/1137002102214074371</t>
  </si>
  <si>
    <t>https://twitter.com/#!/hassunabaishu/status/1136278284109565952</t>
  </si>
  <si>
    <t>https://twitter.com/#!/hassunabaishu/status/1136293868700426241</t>
  </si>
  <si>
    <t>https://twitter.com/#!/hassunabaishu/status/1136711315827937280</t>
  </si>
  <si>
    <t>https://twitter.com/#!/hassunabaishu/status/1137352917730713600</t>
  </si>
  <si>
    <t>https://twitter.com/#!/hassunabaishu/status/1137353520989052928</t>
  </si>
  <si>
    <t>https://twitter.com/#!/hassunabaishu/status/1137354285258293248</t>
  </si>
  <si>
    <t>https://twitter.com/#!/hafedalghwell/status/1137354400245198848</t>
  </si>
  <si>
    <t>https://twitter.com/#!/majedalansary91/status/1137373185903661062</t>
  </si>
  <si>
    <t>https://twitter.com/#!/abdolibe/status/1137444645913419778</t>
  </si>
  <si>
    <t>https://twitter.com/#!/nourzorguibbc/status/1136228433690857474</t>
  </si>
  <si>
    <t>https://twitter.com/#!/nourzorguibbc/status/1137511791683100673</t>
  </si>
  <si>
    <t>https://twitter.com/#!/sohaibrahim199/status/1137594488153628672</t>
  </si>
  <si>
    <t>https://twitter.com/#!/bouksim/status/1137775217244278785</t>
  </si>
  <si>
    <t>https://twitter.com/#!/halakhalilfilm/status/1137806964174598145</t>
  </si>
  <si>
    <t>https://twitter.com/#!/majdst1/status/1137813288308416513</t>
  </si>
  <si>
    <t>https://twitter.com/#!/fadouamassat/status/1137847498112999424</t>
  </si>
  <si>
    <t>https://twitter.com/#!/ziadturkey/status/1137909994148585472</t>
  </si>
  <si>
    <t>https://twitter.com/#!/m__madi/status/1136617078474006528</t>
  </si>
  <si>
    <t>https://twitter.com/#!/m__madi/status/1138505028388286464</t>
  </si>
  <si>
    <t>https://twitter.com/#!/med_atanan/status/1138523238009585664</t>
  </si>
  <si>
    <t>https://twitter.com/#!/wafaali85390576/status/1136342681444114433</t>
  </si>
  <si>
    <t>https://twitter.com/#!/wafaali85390576/status/1136345622070661127</t>
  </si>
  <si>
    <t>https://twitter.com/#!/fgallalah/status/1136342883165003778</t>
  </si>
  <si>
    <t>https://twitter.com/#!/fgallalah/status/1138533393224863745</t>
  </si>
  <si>
    <t>https://twitter.com/#!/alhurranews/status/1136331418672480256</t>
  </si>
  <si>
    <t>https://twitter.com/#!/fgallalah/status/1136340779549564928</t>
  </si>
  <si>
    <t>https://twitter.com/#!/fgallalah/status/1136582059982503937</t>
  </si>
  <si>
    <t>https://twitter.com/#!/mhsury1/status/1138594022686150656</t>
  </si>
  <si>
    <t>https://twitter.com/#!/man_ziyad2/status/1137147715522113538</t>
  </si>
  <si>
    <t>https://twitter.com/#!/josefyroyaliste/status/1137148105298763776</t>
  </si>
  <si>
    <t>https://twitter.com/#!/shoocov/status/1137148312602185729</t>
  </si>
  <si>
    <t>https://twitter.com/#!/josefyroyaliste/status/1138785121371168773</t>
  </si>
  <si>
    <t>https://twitter.com/#!/shoocov/status/1138802676035182592</t>
  </si>
  <si>
    <t>https://twitter.com/#!/fmassat/status/1135583727441076224</t>
  </si>
  <si>
    <t>https://twitter.com/#!/fmassat/status/1135586475347730432</t>
  </si>
  <si>
    <t>https://twitter.com/#!/fmassat/status/1135898748972871681</t>
  </si>
  <si>
    <t>https://twitter.com/#!/fmassat/status/1135900663769178112</t>
  </si>
  <si>
    <t>https://twitter.com/#!/fmassat/status/1135922460895862790</t>
  </si>
  <si>
    <t>https://twitter.com/#!/fmassat/status/1135977858789257216</t>
  </si>
  <si>
    <t>https://twitter.com/#!/fmassat/status/1135977912933466113</t>
  </si>
  <si>
    <t>https://twitter.com/#!/fmassat/status/1136258133544898560</t>
  </si>
  <si>
    <t>https://twitter.com/#!/fmassat/status/1136275074380652544</t>
  </si>
  <si>
    <t>https://twitter.com/#!/fmassat/status/1136330381857361920</t>
  </si>
  <si>
    <t>https://twitter.com/#!/fmassat/status/1136341441641365505</t>
  </si>
  <si>
    <t>https://twitter.com/#!/fmassat/status/1136618032099463168</t>
  </si>
  <si>
    <t>https://twitter.com/#!/fmassat/status/1136625848667254790</t>
  </si>
  <si>
    <t>https://twitter.com/#!/fmassat/status/1136670298965794816</t>
  </si>
  <si>
    <t>https://twitter.com/#!/fmassat/status/1136684611155693569</t>
  </si>
  <si>
    <t>https://twitter.com/#!/fmassat/status/1137053079550009351</t>
  </si>
  <si>
    <t>https://twitter.com/#!/fmassat/status/1138105050545438721</t>
  </si>
  <si>
    <t>https://twitter.com/#!/fmassat/status/1138467038475816965</t>
  </si>
  <si>
    <t>https://twitter.com/#!/fmassat/status/1138541530900287488</t>
  </si>
  <si>
    <t>https://twitter.com/#!/fmassat/status/1138802432463556613</t>
  </si>
  <si>
    <t>https://twitter.com/#!/fmassat/status/1138836577877188613</t>
  </si>
  <si>
    <t>https://twitter.com/#!/fmassat/status/1138844335821266945</t>
  </si>
  <si>
    <t>https://twitter.com/#!/fmassat/status/1138882202668818432</t>
  </si>
  <si>
    <t>https://twitter.com/#!/fmassat/status/1138894123950387203</t>
  </si>
  <si>
    <t>https://twitter.com/#!/horamaghribia/status/1139169401171787778</t>
  </si>
  <si>
    <t>https://twitter.com/#!/amrkamal512/status/1139208879328432128</t>
  </si>
  <si>
    <t>https://twitter.com/#!/fatima_lachhabe/status/1139220759782539264</t>
  </si>
  <si>
    <t>https://twitter.com/#!/maghrebvoices/status/1135500889555443714</t>
  </si>
  <si>
    <t>https://twitter.com/#!/maghrebvoices/status/1135509224610549760</t>
  </si>
  <si>
    <t>https://twitter.com/#!/maghrebvoices/status/1135528188950515718</t>
  </si>
  <si>
    <t>https://twitter.com/#!/maghrebvoices/status/1135632841239408642</t>
  </si>
  <si>
    <t>https://twitter.com/#!/maghrebvoices/status/1135644851222040577</t>
  </si>
  <si>
    <t>https://twitter.com/#!/maghrebvoices/status/1135652502467207168</t>
  </si>
  <si>
    <t>https://twitter.com/#!/maghrebvoices/status/1135667635868307456</t>
  </si>
  <si>
    <t>https://twitter.com/#!/maghrebvoices/status/1135872682396987393</t>
  </si>
  <si>
    <t>https://twitter.com/#!/maghrebvoices/status/1135891566478929920</t>
  </si>
  <si>
    <t>https://twitter.com/#!/maghrebvoices/status/1135910916334243840</t>
  </si>
  <si>
    <t>https://twitter.com/#!/maghrebvoices/status/1136289401410084865</t>
  </si>
  <si>
    <t>https://twitter.com/#!/maghrebvoices/status/1136296621979963393</t>
  </si>
  <si>
    <t>https://twitter.com/#!/maghrebvoices/status/1136316992691081216</t>
  </si>
  <si>
    <t>https://twitter.com/#!/maghrebvoices/status/1136326538872459264</t>
  </si>
  <si>
    <t>https://twitter.com/#!/maghrebvoices/status/1136327380937728001</t>
  </si>
  <si>
    <t>https://twitter.com/#!/maghrebvoices/status/1136332137337167872</t>
  </si>
  <si>
    <t>https://twitter.com/#!/maghrebvoices/status/1136609326959865856</t>
  </si>
  <si>
    <t>https://twitter.com/#!/maghrebvoices/status/1136644311691485184</t>
  </si>
  <si>
    <t>https://twitter.com/#!/maghrebvoices/status/1136669499162320897</t>
  </si>
  <si>
    <t>https://twitter.com/#!/maghrebvoices/status/1136981435540283392</t>
  </si>
  <si>
    <t>https://twitter.com/#!/maghrebvoices/status/1136987845724446721</t>
  </si>
  <si>
    <t>https://twitter.com/#!/maghrebvoices/status/1137000025588977666</t>
  </si>
  <si>
    <t>https://twitter.com/#!/maghrebvoices/status/1137011487992700928</t>
  </si>
  <si>
    <t>https://twitter.com/#!/maghrebvoices/status/1137042785247334400</t>
  </si>
  <si>
    <t>https://twitter.com/#!/maghrebvoices/status/1137328570324398082</t>
  </si>
  <si>
    <t>https://twitter.com/#!/maghrebvoices/status/1137343640928477186</t>
  </si>
  <si>
    <t>https://twitter.com/#!/maghrebvoices/status/1137386215878078465</t>
  </si>
  <si>
    <t>https://twitter.com/#!/maghrebvoices/status/1137407766564364290</t>
  </si>
  <si>
    <t>https://twitter.com/#!/maghrebvoices/status/1137770889590837248</t>
  </si>
  <si>
    <t>https://twitter.com/#!/maghrebvoices/status/1137781514291298305</t>
  </si>
  <si>
    <t>https://twitter.com/#!/maghrebvoices/status/1137811688374317056</t>
  </si>
  <si>
    <t>https://twitter.com/#!/maghrebvoices/status/1137826744432570368</t>
  </si>
  <si>
    <t>https://twitter.com/#!/maghrebvoices/status/1138417707286765568</t>
  </si>
  <si>
    <t>https://twitter.com/#!/maghrebvoices/status/1138460860702236675</t>
  </si>
  <si>
    <t>https://twitter.com/#!/maghrebvoices/status/1138467332454572032</t>
  </si>
  <si>
    <t>https://twitter.com/#!/maghrebvoices/status/1138480463880830977</t>
  </si>
  <si>
    <t>https://twitter.com/#!/maghrebvoices/status/1138498688173649924</t>
  </si>
  <si>
    <t>https://twitter.com/#!/maghrebvoices/status/1138794311968071680</t>
  </si>
  <si>
    <t>https://twitter.com/#!/maghrebvoices/status/1138817432238329856</t>
  </si>
  <si>
    <t>https://twitter.com/#!/maghrebvoices/status/1139123048756514817</t>
  </si>
  <si>
    <t>https://twitter.com/#!/maghrebvoices/status/1139173395592097792</t>
  </si>
  <si>
    <t>https://twitter.com/#!/maghrebvoices/status/1139180885369135111</t>
  </si>
  <si>
    <t>https://twitter.com/#!/maghrebvoices/status/1139200263854657537</t>
  </si>
  <si>
    <t>https://twitter.com/#!/maghrebvoices/status/1139223035083481089</t>
  </si>
  <si>
    <t>https://twitter.com/#!/maghrebvoices/status/1139238545070153728</t>
  </si>
  <si>
    <t>https://twitter.com/#!/merymimib/status/1139130382840938498</t>
  </si>
  <si>
    <t>https://twitter.com/#!/i_____ali99/status/1139244626534117376</t>
  </si>
  <si>
    <t>https://twitter.com/#!/mustafaozcanhur/status/1139272095202971649</t>
  </si>
  <si>
    <t>1135132045158637569</t>
  </si>
  <si>
    <t>1135344279285616640</t>
  </si>
  <si>
    <t>1135347294545567744</t>
  </si>
  <si>
    <t>1135507764799836160</t>
  </si>
  <si>
    <t>1135615152928243713</t>
  </si>
  <si>
    <t>1135734232335167488</t>
  </si>
  <si>
    <t>1135855060863389696</t>
  </si>
  <si>
    <t>1135873204940132352</t>
  </si>
  <si>
    <t>1135892798442487808</t>
  </si>
  <si>
    <t>1136326973234524160</t>
  </si>
  <si>
    <t>1136331691352633345</t>
  </si>
  <si>
    <t>1136341174858526721</t>
  </si>
  <si>
    <t>1136341518413942785</t>
  </si>
  <si>
    <t>1136345728895397889</t>
  </si>
  <si>
    <t>1136345937687777280</t>
  </si>
  <si>
    <t>1136347088961363969</t>
  </si>
  <si>
    <t>1136378162433155073</t>
  </si>
  <si>
    <t>1136354805927088128</t>
  </si>
  <si>
    <t>1136378176182132736</t>
  </si>
  <si>
    <t>1136378320466173952</t>
  </si>
  <si>
    <t>1136378565010841600</t>
  </si>
  <si>
    <t>1136378734930513921</t>
  </si>
  <si>
    <t>1136378918951432193</t>
  </si>
  <si>
    <t>1136379068205735938</t>
  </si>
  <si>
    <t>1136380214504767488</t>
  </si>
  <si>
    <t>1136380275645132800</t>
  </si>
  <si>
    <t>1136583098395762690</t>
  </si>
  <si>
    <t>1136584367550205953</t>
  </si>
  <si>
    <t>1136584563445182464</t>
  </si>
  <si>
    <t>1136585557872697349</t>
  </si>
  <si>
    <t>1136585717713395714</t>
  </si>
  <si>
    <t>1136721835264028672</t>
  </si>
  <si>
    <t>1136721922266411010</t>
  </si>
  <si>
    <t>1136722527777099776</t>
  </si>
  <si>
    <t>1136722866521681920</t>
  </si>
  <si>
    <t>1136723519914553344</t>
  </si>
  <si>
    <t>1136719865719508992</t>
  </si>
  <si>
    <t>1136770276253941761</t>
  </si>
  <si>
    <t>1136950178211086344</t>
  </si>
  <si>
    <t>1136952195239333888</t>
  </si>
  <si>
    <t>1136975951445856256</t>
  </si>
  <si>
    <t>1136999059397496833</t>
  </si>
  <si>
    <t>1137004667580407808</t>
  </si>
  <si>
    <t>1137019164718186496</t>
  </si>
  <si>
    <t>1137029804568584192</t>
  </si>
  <si>
    <t>1137130565285662720</t>
  </si>
  <si>
    <t>1136090129817382923</t>
  </si>
  <si>
    <t>1137167893207101440</t>
  </si>
  <si>
    <t>1137002102214074371</t>
  </si>
  <si>
    <t>1136278284109565952</t>
  </si>
  <si>
    <t>1136293868700426241</t>
  </si>
  <si>
    <t>1136711315827937280</t>
  </si>
  <si>
    <t>1137352917730713600</t>
  </si>
  <si>
    <t>1137353520989052928</t>
  </si>
  <si>
    <t>1137354285258293248</t>
  </si>
  <si>
    <t>1137354400245198848</t>
  </si>
  <si>
    <t>1137373185903661062</t>
  </si>
  <si>
    <t>1137444645913419778</t>
  </si>
  <si>
    <t>1136228433690857474</t>
  </si>
  <si>
    <t>1137511791683100673</t>
  </si>
  <si>
    <t>1137594488153628672</t>
  </si>
  <si>
    <t>1137775217244278785</t>
  </si>
  <si>
    <t>1137806964174598145</t>
  </si>
  <si>
    <t>1137813288308416513</t>
  </si>
  <si>
    <t>1137847498112999424</t>
  </si>
  <si>
    <t>1137909994148585472</t>
  </si>
  <si>
    <t>1136617078474006528</t>
  </si>
  <si>
    <t>1138505028388286464</t>
  </si>
  <si>
    <t>1138523238009585664</t>
  </si>
  <si>
    <t>1136342681444114433</t>
  </si>
  <si>
    <t>1136345622070661127</t>
  </si>
  <si>
    <t>1136342883165003778</t>
  </si>
  <si>
    <t>1138533393224863745</t>
  </si>
  <si>
    <t>1136331418672480256</t>
  </si>
  <si>
    <t>1136340779549564928</t>
  </si>
  <si>
    <t>1136582059982503937</t>
  </si>
  <si>
    <t>1138594022686150656</t>
  </si>
  <si>
    <t>1137147715522113538</t>
  </si>
  <si>
    <t>1137148105298763776</t>
  </si>
  <si>
    <t>1137148312602185729</t>
  </si>
  <si>
    <t>1138785121371168773</t>
  </si>
  <si>
    <t>1138802676035182592</t>
  </si>
  <si>
    <t>1135583727441076224</t>
  </si>
  <si>
    <t>1135586475347730432</t>
  </si>
  <si>
    <t>1135898748972871681</t>
  </si>
  <si>
    <t>1135900663769178112</t>
  </si>
  <si>
    <t>1135922460895862790</t>
  </si>
  <si>
    <t>1135977858789257216</t>
  </si>
  <si>
    <t>1135977912933466113</t>
  </si>
  <si>
    <t>1136258133544898560</t>
  </si>
  <si>
    <t>1136275074380652544</t>
  </si>
  <si>
    <t>1136330381857361920</t>
  </si>
  <si>
    <t>1136341441641365505</t>
  </si>
  <si>
    <t>1136618032099463168</t>
  </si>
  <si>
    <t>1136625848667254790</t>
  </si>
  <si>
    <t>1136670298965794816</t>
  </si>
  <si>
    <t>1136684611155693569</t>
  </si>
  <si>
    <t>1137053079550009351</t>
  </si>
  <si>
    <t>1138105050545438721</t>
  </si>
  <si>
    <t>1138467038475816965</t>
  </si>
  <si>
    <t>1138541530900287488</t>
  </si>
  <si>
    <t>1138802432463556613</t>
  </si>
  <si>
    <t>1138836577877188613</t>
  </si>
  <si>
    <t>1138844335821266945</t>
  </si>
  <si>
    <t>1138882202668818432</t>
  </si>
  <si>
    <t>1138894123950387203</t>
  </si>
  <si>
    <t>1139169401171787778</t>
  </si>
  <si>
    <t>1139208879328432128</t>
  </si>
  <si>
    <t>1139220759782539264</t>
  </si>
  <si>
    <t>1135500889555443714</t>
  </si>
  <si>
    <t>1135509224610549760</t>
  </si>
  <si>
    <t>1135528188950515718</t>
  </si>
  <si>
    <t>1135632841239408642</t>
  </si>
  <si>
    <t>1135644851222040577</t>
  </si>
  <si>
    <t>1135652502467207168</t>
  </si>
  <si>
    <t>1135667635868307456</t>
  </si>
  <si>
    <t>1135872682396987393</t>
  </si>
  <si>
    <t>1135891566478929920</t>
  </si>
  <si>
    <t>1135910916334243840</t>
  </si>
  <si>
    <t>1136289401410084865</t>
  </si>
  <si>
    <t>1136296621979963393</t>
  </si>
  <si>
    <t>1136316992691081216</t>
  </si>
  <si>
    <t>1136326538872459264</t>
  </si>
  <si>
    <t>1136327380937728001</t>
  </si>
  <si>
    <t>1136332137337167872</t>
  </si>
  <si>
    <t>1136609326959865856</t>
  </si>
  <si>
    <t>1136644311691485184</t>
  </si>
  <si>
    <t>1136669499162320897</t>
  </si>
  <si>
    <t>1136981435540283392</t>
  </si>
  <si>
    <t>1136987845724446721</t>
  </si>
  <si>
    <t>1137000025588977666</t>
  </si>
  <si>
    <t>1137011487992700928</t>
  </si>
  <si>
    <t>1137042785247334400</t>
  </si>
  <si>
    <t>1137328570324398082</t>
  </si>
  <si>
    <t>1137343640928477186</t>
  </si>
  <si>
    <t>1137386215878078465</t>
  </si>
  <si>
    <t>1137407766564364290</t>
  </si>
  <si>
    <t>1137770889590837248</t>
  </si>
  <si>
    <t>1137781514291298305</t>
  </si>
  <si>
    <t>1137811688374317056</t>
  </si>
  <si>
    <t>1137826744432570368</t>
  </si>
  <si>
    <t>1138417707286765568</t>
  </si>
  <si>
    <t>1138460860702236675</t>
  </si>
  <si>
    <t>1138467332454572032</t>
  </si>
  <si>
    <t>1138480463880830977</t>
  </si>
  <si>
    <t>1138498688173649924</t>
  </si>
  <si>
    <t>1138794311968071680</t>
  </si>
  <si>
    <t>1138817432238329856</t>
  </si>
  <si>
    <t>1139123048756514817</t>
  </si>
  <si>
    <t>1139173395592097792</t>
  </si>
  <si>
    <t>1139180885369135111</t>
  </si>
  <si>
    <t>1139200263854657537</t>
  </si>
  <si>
    <t>1139223035083481089</t>
  </si>
  <si>
    <t>1139238545070153728</t>
  </si>
  <si>
    <t>1139130382840938498</t>
  </si>
  <si>
    <t>1139244626534117376</t>
  </si>
  <si>
    <t>1139272095202971649</t>
  </si>
  <si>
    <t>1136081897170321408</t>
  </si>
  <si>
    <t>1138436038421110784</t>
  </si>
  <si>
    <t/>
  </si>
  <si>
    <t>804994138974339072</t>
  </si>
  <si>
    <t>41383236</t>
  </si>
  <si>
    <t>1683895212</t>
  </si>
  <si>
    <t>894788954</t>
  </si>
  <si>
    <t>389524193</t>
  </si>
  <si>
    <t>1104298893808947200</t>
  </si>
  <si>
    <t>1112615577821036545</t>
  </si>
  <si>
    <t>fr</t>
  </si>
  <si>
    <t>ar</t>
  </si>
  <si>
    <t>in</t>
  </si>
  <si>
    <t>und</t>
  </si>
  <si>
    <t>en</t>
  </si>
  <si>
    <t>ca</t>
  </si>
  <si>
    <t>LinkedIn</t>
  </si>
  <si>
    <t>Twitter Web Client</t>
  </si>
  <si>
    <t>Twitter Web App</t>
  </si>
  <si>
    <t>Twitter for Android</t>
  </si>
  <si>
    <t>Facebook</t>
  </si>
  <si>
    <t>Twitter for iPhone</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</si>
  <si>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</si>
  <si>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</si>
  <si>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</si>
  <si>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</si>
  <si>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</si>
  <si>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</si>
  <si>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</si>
  <si>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</si>
  <si>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</si>
  <si>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</si>
  <si>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</si>
  <si>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</si>
  <si>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</si>
  <si>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</si>
  <si>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</si>
  <si>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</si>
  <si>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</si>
  <si>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</si>
  <si>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</si>
  <si>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</si>
  <si>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</si>
  <si>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</si>
  <si>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Riad HAMIDANI</t>
  </si>
  <si>
    <t>jaber elobidy</t>
  </si>
  <si>
    <t>أمين دالي</t>
  </si>
  <si>
    <t>wajdi mahouechi</t>
  </si>
  <si>
    <t>Abidi Ali</t>
  </si>
  <si>
    <t>Aladdin Abdul Fattah</t>
  </si>
  <si>
    <t>lina</t>
  </si>
  <si>
    <t>أصوات مغاربية</t>
  </si>
  <si>
    <t>TAMAZGHA UNITED ♓ⵎⵉⴽⴰⵢⵉⵍ ⴰⵎⴰⵣⵉⵖ♓</t>
  </si>
  <si>
    <t>Mohamad Hijazi</t>
  </si>
  <si>
    <t>مشعل القحطاني</t>
  </si>
  <si>
    <t>Fadwa Al Gallal - فدوى القلال</t>
  </si>
  <si>
    <t>Hamza FREE2</t>
  </si>
  <si>
    <t>_xD83D__xDC0B_</t>
  </si>
  <si>
    <t>الوادي</t>
  </si>
  <si>
    <t>Salah Bin Adam</t>
  </si>
  <si>
    <t>مواطن_♡_ليبيا</t>
  </si>
  <si>
    <t>#الحرية_لجميع_معتقلي_الرأي</t>
  </si>
  <si>
    <t>Dr. Thuraya  Shami</t>
  </si>
  <si>
    <t>Ali Husin</t>
  </si>
  <si>
    <t>Mesa</t>
  </si>
  <si>
    <t>_xD83C__xDDF1__xD83C__xDDFE_ ♛ ℋᵃᵐᵉᵉᵈ ℬᵃᶻᵃᵐᵃ ♛</t>
  </si>
  <si>
    <t>Dr.Abdoalrheem Strange</t>
  </si>
  <si>
    <t>La barretina de Picasso</t>
  </si>
  <si>
    <t>Omar Noumri Coca</t>
  </si>
  <si>
    <t>Esquerra Balaguer</t>
  </si>
  <si>
    <t>Xavier Salvia</t>
  </si>
  <si>
    <t>ERC Noguera</t>
  </si>
  <si>
    <t>Jaume Montfort Sama</t>
  </si>
  <si>
    <t>Mercè Vilarasau</t>
  </si>
  <si>
    <t>Hichem Mezhoud ⁦ هشام مزهود</t>
  </si>
  <si>
    <t>chakhoum saadi</t>
  </si>
  <si>
    <t>أبو فاروق الجزائري_xD83C__xDDE9__xD83C__xDDFF__xD83C__xDDF8__xD83C__xDDE6__xD83C__xDDE7__xD83C__xDDE6_</t>
  </si>
  <si>
    <t>Belmadani</t>
  </si>
  <si>
    <t>HanunA !</t>
  </si>
  <si>
    <t>حكومة الوفاق الوطني</t>
  </si>
  <si>
    <t>hassuna.baishu</t>
  </si>
  <si>
    <t>The Moroccan Thinkers المفكرون المغاربة</t>
  </si>
  <si>
    <t>Hanen Aouina</t>
  </si>
  <si>
    <t>Hope</t>
  </si>
  <si>
    <t>ziyadman</t>
  </si>
  <si>
    <t>HaNaNe</t>
  </si>
  <si>
    <t>آحميدة بن جمعة</t>
  </si>
  <si>
    <t>Hafed Al Ghwell - حافظ الغويل</t>
  </si>
  <si>
    <t>ماجد الأنصاري</t>
  </si>
  <si>
    <t>ليبي بضمير</t>
  </si>
  <si>
    <t>نورالدين زورقي BBC</t>
  </si>
  <si>
    <t>Soha Ibrahim</t>
  </si>
  <si>
    <t>Rachid BOUKSIM</t>
  </si>
  <si>
    <t>Hala Khalil</t>
  </si>
  <si>
    <t>MAJD</t>
  </si>
  <si>
    <t>Fadoua Massat</t>
  </si>
  <si>
    <t>Ziad Turkey</t>
  </si>
  <si>
    <t>ⵎ_ⵎⴰⴷⵉ</t>
  </si>
  <si>
    <t>ⵎⵓⵃⴰ ⵉⵍⵎⵣⵉⵍⵉ</t>
  </si>
  <si>
    <t>Wafa Ali</t>
  </si>
  <si>
    <t>IrfaaSawtak ارفع صوتك</t>
  </si>
  <si>
    <t>قناة الحرة</t>
  </si>
  <si>
    <t>Mahmud Sury</t>
  </si>
  <si>
    <t>younes younes®</t>
  </si>
  <si>
    <t>sergei shoocov♨♨♨</t>
  </si>
  <si>
    <t>عبد العزيز المغربي</t>
  </si>
  <si>
    <t>‏_xD83C__xDDEE__xD83C__xDDF6__xD83C__xDDE9__xD83C__xDDFF_قہلبہ عہآمہر_xD83C__xDDE9__xD83C__xDDFF__xD83C__xDDEE__xD83C__xDDF6_</t>
  </si>
  <si>
    <t>❤️_xD83C__xDDF2__xD83C__xDDE6__xD83C__xDDF5__xD83C__xDDF8_❤️بسملة</t>
  </si>
  <si>
    <t>Meriem tourabi_xD83C__xDDF2__xD83C__xDDE6_</t>
  </si>
  <si>
    <t>Amr عمرو</t>
  </si>
  <si>
    <t>faty khan</t>
  </si>
  <si>
    <t>الكابتن علي_xD83C__xDDF8__xD83C__xDDE6_ _xD83D__xDC99__xD83C__xDFC3__xD83C__xDFFB_‍♂️</t>
  </si>
  <si>
    <t>Mustafa Özcan</t>
  </si>
  <si>
    <t>Business Developer</t>
  </si>
  <si>
    <t>JOURNALIST</t>
  </si>
  <si>
    <t>Tunisian.
Bachelor degree in English.
International relations and diplomacy Master student at Sciences Po Tunis. I love Netflix, Human rights and Tunisia.</t>
  </si>
  <si>
    <t>‏‏‏إذا فقدت مكان البذور التي بذرتها يوما ما...فسيخبرك المطر أين زرعتها.</t>
  </si>
  <si>
    <t>I believe in god, the universal human rights.
Fuck the politics I'm the leader of myself
I have my own mind and vision. I don't need politicians to lead me.</t>
  </si>
  <si>
    <t>Tunisian journalist , Blogger and activist fighting for human rights and freedom worldide  https://t.co/Mp2HTn8Z7H Rédacteur en chef @Aljadal_tn</t>
  </si>
  <si>
    <t>more or less than no one.</t>
  </si>
  <si>
    <t>The freedom to make my one mistakes is everything i wanted.</t>
  </si>
  <si>
    <t>منصة رقمية تهتم بتغطية الأخبار والقصص التي تشغل المغاربيين. تسعى إلى نشر قيم الديمقراطية وإيصال صوت الأقليات في كل من المغرب، الجزائر، تونس، ليبيا وموريتانيا.</t>
  </si>
  <si>
    <t>ⴰⵣⵓⵍ ⴼⴻⵍⴰⵡⵏ ⵉⵎⴰⵣⵉⵖⵏ ⴰⵏⴰⵅ ⵜⴻⵍⴰⵎ ⵜⵉⵍⴻⵍⵉ ⵉⵎⴰⵣⵉⵖⵏ ⵏ ⴽⵓⵍⵓ ⵉⵎⴰⵣⵉⵖⵏ ⵏ ⵜⴰⵎⴰⵣⵖⴰ  freedom far all people of the world and amazigh people of tamazgha of north africa</t>
  </si>
  <si>
    <t>Trying always to see behind the scenes!!!</t>
  </si>
  <si>
    <t>" الرأي هو شيئ وسط بين العلم و الجهل " طالب إعلام - PR</t>
  </si>
  <si>
    <t>مقدمة برنامج اليوم @Alyoum على قناة الحرة.. صحافية ليبية وناشطة في مجال حقوق الإنسان @AlhurraNews</t>
  </si>
  <si>
    <t>New Account......
I express myself and I am free in my writing..........
Tripoli...libya _xD83C__xDDF1__xD83C__xDDFE_</t>
  </si>
  <si>
    <t>OPHTHALMOLOGIST _xD83D__xDC40_</t>
  </si>
  <si>
    <t>‏‏‏من ليبيا  بلد مليون حافظ للقران الكريم 
الدنيا  ادور مش راح  تدوم  لحد  كل  واحد ياخذ وقته 
مستحيل  يااخذ وقته  وقت  غيره 
‎‎‎#عاش الفاتح ف قلوبنا</t>
  </si>
  <si>
    <t>Simple Person LoOk In Face</t>
  </si>
  <si>
    <t>أعمل في مجال الإعلام - مدرب محترف بالتنمية البشرية</t>
  </si>
  <si>
    <t>#أجندتي_وطني  فمن لم يعجبه كلامي ، فعليه سلامي ، وله تقديري وإحترامي. 
ليبيا للجميع وبالجميع</t>
  </si>
  <si>
    <t>Libyan schools in UK inspector/Educational expert &amp; free thinker, strongly African.I believe in diversity NRPSI registered translator دينك لا يهمني أخلاقك تهمني</t>
  </si>
  <si>
    <t>Juventino_xD83C__xDFF4__xD83C__xDFF3_️ | commie _xD83D__xDD34_ | Sleeping expert 
#FinoAllaFine</t>
  </si>
  <si>
    <t>•°• لَا إِلَه إلّا أَنْت سُبحَانَكْ إنّي كُنتْ مِن الْظَالمِينْ •°•</t>
  </si>
  <si>
    <t>Pharmacologist|Specialized in Drug Addiction and Mental Health Issues|Mentalist|Love #Tchaikovsky #Beethoven|Play Violin|Writer|Want To Be a Drug Designer</t>
  </si>
  <si>
    <t>Graduat en Història per la Universitat de Barcelona.</t>
  </si>
  <si>
    <t>Secció local d'Esquerra Republicana de Catalunya(ERC) de Balaguer</t>
  </si>
  <si>
    <t>activisme a @joventbalaguer ✊
 friki del ball de bastons_xD83D__xDC9C_ #LlibertatPresesPolítiques
 #SomRepública
_xD83C__xDF97_️✊</t>
  </si>
  <si>
    <t>Bellcairenc, ponentí i independentista, treballo al servei del govern del meu país i tinc l'honor de ser alcalde del meu poble.</t>
  </si>
  <si>
    <t>‏Administrative Law, Faculty of Law and PS
أغرد عن ‎
‎#الإنسان ‎‎#القانون ‎‎#السياسة ‎‎#التاريخ ‎‎#الشعر ‎‎#الأدب
 و عن ‎
‎#برشلونة أحيانا.
‎#غرد_لأراك</t>
  </si>
  <si>
    <t>doctorat en histoire médiévale</t>
  </si>
  <si>
    <t>‏‏‏‏‏‏‏مسلم جزائري ضد المد الفارسي والمكرالتركي 
مع المملكة العربية السعودية حفظها الله _xD83C__xDDE9__xD83C__xDDFF__xD83C__xDDF8__xD83C__xDDE6_</t>
  </si>
  <si>
    <t>Optissimiste</t>
  </si>
  <si>
    <t>psychology major...
speech therapist for autistic &amp; down children  .</t>
  </si>
  <si>
    <t>المكتب الإعلامي لرئيس المجلس الرئاسي لحكومة الوفاق الوطني</t>
  </si>
  <si>
    <t>Political Science Major &amp; Master In International Relations.Interested in social and political issues with focus on MENA area. Libyan living in Washington DC</t>
  </si>
  <si>
    <t>‏حرية - كرامة - عدالة اجتماعية.</t>
  </si>
  <si>
    <t>جريمتي الكبرى أنني امرأة حرة في زمن لا يريدون فيه إلا الجواري والعبيد، ولدت بعقل يفكر في زمن يحاولون فيه إلغاء العقل. .
نوال السعداوي</t>
  </si>
  <si>
    <t>……[███ ☠ ███]▄▄▄▄▄▄▄▄▄▄▄▃ 
▄ man_ziyad2 █▅▄▃▂
I███████████████████]
…◥⊙▲⊙▲⊙▲⊙▲⊙▲⊙▲⊙◤</t>
  </si>
  <si>
    <t>‏الشقّ اللّيبرالي في الحركة الدّستوريّة تـــونس الأمّ</t>
  </si>
  <si>
    <t>ALL ... and I mean ALL ...opinions here are personal &amp; retweets don’t mean endorsements ....</t>
  </si>
  <si>
    <t>Journalist</t>
  </si>
  <si>
    <t>‏‏‏‏‏لو طالت غيبتي .. ادعوا لي بالمغفرة و حسن القبول☝</t>
  </si>
  <si>
    <t>‏BBC Arabic Radio ِAnchor &amp; TV presenter
نورالدين زورقي _ إعلامي في بي بي سي عربي</t>
  </si>
  <si>
    <t>Egyptian Journo, curator at @journaljobs, Coffee &amp; Writing lover/ Music Junkie/ chasing Rainbows&amp;Sunsets سلام على من ارتقوا غرباء ومن بقي غريبا</t>
  </si>
  <si>
    <t>journaliste</t>
  </si>
  <si>
    <t>Film Director and Scenarist.</t>
  </si>
  <si>
    <t>Managing editor Maghreb Voices/Digital strategist Georgetown University Alum</t>
  </si>
  <si>
    <t>Libico ⵣ &amp; Free....! Tweets are my own. RT &amp; Links are endorsements. ⴰⴽⴰⵍ ⵈ ⴰⵛⴰⵍ ⵈ ⴰⴼⴳⴰⵏ ⵈ ⵍⵉⴱⵢⴰ</t>
  </si>
  <si>
    <t>Quand il faut, il faut.... Yellah !!!</t>
  </si>
  <si>
    <t>أطلقت حملة “ارفع صوتك” بهدف تشجيع الشباب في الشرق الأوسط على أن يكونوا جزءاً من النقاش الدائر حول مواضيع التطرف والأسباب التي أدت إلى ظهور الإرهاب.</t>
  </si>
  <si>
    <t>آخر الأخبار من الشرق الأوسط، شمال إفريقيا، الولايات المتحدة والعالم.</t>
  </si>
  <si>
    <t>‏‏‏‏‏‏‏‏الله☝⛳ الوطن ⛳ الملك‎ _xD83C__xDDF2__xD83C__xDDE6_
 ‎‎#الصحراء_المغربية_xD83C__xDDF2__xD83C__xDDE6_
_xD83D__xDD78__xD83D__xDD78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C__xDDF2__xD83D__xDD78__xD83D__xDD78__xD83D__xDD78__xD83D__xDD78__xD83D__xDD78__xD83D__xDD78__xD83D__xDD78__xD83D__xDD78__xD83D__xDD78__xD83D__xDD78__xD83D__xDD78__xD83D__xDD78__xD83D__xDD78_</t>
  </si>
  <si>
    <t>مسلم أمازيغي مغربي أندلسي الهوى
لغتي العربية أستنشق حبها
حسابي إسلامي وتثقيفي وتوعوي وسياسي أحيانا</t>
  </si>
  <si>
    <t>‏‏‏‏مديرة ‎‎‎‎‎‎‎‎‎‎#قروب_نور_لصداقه_xD83D__xDC95_ تغلط عليا او على بلدي _xD83C__xDDE9__xD83C__xDDFF__xD83C__xDDE9__xD83C__xDDFF_ ادوس عليك ولا همني✋  قلبي وعشقي  لزوجي  #عامر وانتهى بعد #عامر_xD83C__xDDEE__xD83C__xDDF6_ كل شيء للحجيم  ‏</t>
  </si>
  <si>
    <t>قل لشاتمك ومغتابك وكارهك سبحان الذي سخرك لحمل سيئاتنا ، كما سخر الحمير لحمل متاعنا.. #القدس_عاصمة_فلسطين_الابدية # _xD83C__xDDF5__xD83C__xDDF8_ #المغرب_خط_احمر _xD83D__xDD2A_❤️_xD83C__xDDF2__xD83C__xDDE6_#الصحراء_مغربية</t>
  </si>
  <si>
    <t>‏‏‏‏‏‏‏‏‏‏‏‏‏‏‏‏‏‏‏‏‏‏‏‏‏‏‏‏‏‏‏‏‏اتعامل مع جميع الناس حسب ادبهم ولطفهم واخلاقهم  اما خلفياتهم ،عرقهم، أصلهم، بلدهم،ديانتهم لا تهمني
/⚖
محامية
snap_xD83D__xDC7B_:mtourabi46</t>
  </si>
  <si>
    <t>‏دلع نفسك عشان محدش هيدلعهالك.
 النقل يلزم اليمين.</t>
  </si>
  <si>
    <t>‏‏‏‏‏امتي العربية والإسلامية خط احمررررررررررررررررررررررر لست سياسية لكن عيني ميزاني الله ربي ومحمد رسولي والمغرب يجري في دمي والملك تاج على راسي ورمضان كريم</t>
  </si>
  <si>
    <t>رجل اعمال بداية عام 2000م السعودية. المركز الرئيسي : جدة /مكه / المدينه المنوره.] النشاط عقارات - حديد - ذهب - نحاس - سكراب - سكر - رز - مويه_xD83D__xDCA7_ مع الملاك</t>
  </si>
  <si>
    <t>Gazeteci/Yazar- Mustafa Ozcan'ın resmi Twitter adresidir</t>
  </si>
  <si>
    <t>Alger</t>
  </si>
  <si>
    <t>Libya</t>
  </si>
  <si>
    <t>tunis</t>
  </si>
  <si>
    <t xml:space="preserve">الجزائر </t>
  </si>
  <si>
    <t>tunis, tunisie</t>
  </si>
  <si>
    <t xml:space="preserve">Tunisie </t>
  </si>
  <si>
    <t>Egypt</t>
  </si>
  <si>
    <t>United States</t>
  </si>
  <si>
    <t>Mars</t>
  </si>
  <si>
    <t>جدة, المملكة العربية السعودية</t>
  </si>
  <si>
    <t>Libya, Egypt</t>
  </si>
  <si>
    <t>الجماهيرية العظمى</t>
  </si>
  <si>
    <t>Tripoli -Libya</t>
  </si>
  <si>
    <t>عروس البحر</t>
  </si>
  <si>
    <t>UK</t>
  </si>
  <si>
    <t>Tripoli</t>
  </si>
  <si>
    <t xml:space="preserve">Moscow, Libya </t>
  </si>
  <si>
    <t xml:space="preserve">Terrassa i la Geltrú </t>
  </si>
  <si>
    <t>Balaguer</t>
  </si>
  <si>
    <t>Bellcaire d'Urgell, España</t>
  </si>
  <si>
    <t>الجزائر ، Algeria</t>
  </si>
  <si>
    <t>Sidi Bel Abbes</t>
  </si>
  <si>
    <t>maroc</t>
  </si>
  <si>
    <t>Alexandria, Egypt</t>
  </si>
  <si>
    <t>Washington DC</t>
  </si>
  <si>
    <t>Morocco</t>
  </si>
  <si>
    <t>Sousse, Tunisie</t>
  </si>
  <si>
    <t>Tunis</t>
  </si>
  <si>
    <t>Washington, D.C.</t>
  </si>
  <si>
    <t>Guantanamo</t>
  </si>
  <si>
    <t>Central London</t>
  </si>
  <si>
    <t>London</t>
  </si>
  <si>
    <t>agadir</t>
  </si>
  <si>
    <t>Cairo</t>
  </si>
  <si>
    <t>Germany</t>
  </si>
  <si>
    <t>Washington</t>
  </si>
  <si>
    <t>US</t>
  </si>
  <si>
    <t>Tamazgha Land</t>
  </si>
  <si>
    <t>Washington, DC</t>
  </si>
  <si>
    <t>Tripoli Libya</t>
  </si>
  <si>
    <t>Méchouar de Casablanca, Royaum</t>
  </si>
  <si>
    <t>‏_xD83C__xDDEE__xD83C__xDDF6__xD83C__xDDE9__xD83C__xDDFF_قہلبہ عہآمہر_xD83D__xDC8D_ زوجي</t>
  </si>
  <si>
    <t>Dakhla, Morocco/paris_xD83C__xDDEB__xD83C__xDDF7_</t>
  </si>
  <si>
    <t>DE</t>
  </si>
  <si>
    <t>morocoooooo</t>
  </si>
  <si>
    <t>İstanbul, Türkiye</t>
  </si>
  <si>
    <t>https://t.co/7lJlsPUajs</t>
  </si>
  <si>
    <t>https://t.co/3SsD8i1SRP</t>
  </si>
  <si>
    <t>http://t.co/lZF2QPUsn2</t>
  </si>
  <si>
    <t>https://t.co/6jvg9G8VUC</t>
  </si>
  <si>
    <t>https://t.co/f5jzyAOVt1</t>
  </si>
  <si>
    <t>https://t.co/RHqu897puc</t>
  </si>
  <si>
    <t>https://t.co/O0wY3uCtco</t>
  </si>
  <si>
    <t>https://t.co/q6KIrLCDAx</t>
  </si>
  <si>
    <t>https://t.co/xOkdR79kEa</t>
  </si>
  <si>
    <t>https://t.co/zwDZhuC45U</t>
  </si>
  <si>
    <t>http://pc.gov.ly</t>
  </si>
  <si>
    <t>https://t.co/likk32f0fL</t>
  </si>
  <si>
    <t>https://t.co/076kGlKfts</t>
  </si>
  <si>
    <t>http://t.co/WRgyQ0gaLf</t>
  </si>
  <si>
    <t>https://t.co/Vle2eQoXgb</t>
  </si>
  <si>
    <t>https://t.co/ta4L9odjgi</t>
  </si>
  <si>
    <t>https://pbs.twimg.com/profile_banners/114320783/1496133287</t>
  </si>
  <si>
    <t>https://pbs.twimg.com/profile_banners/112700858/1516131309</t>
  </si>
  <si>
    <t>https://pbs.twimg.com/profile_banners/1124787038363037696/1558608754</t>
  </si>
  <si>
    <t>https://pbs.twimg.com/profile_banners/298947711/1380128712</t>
  </si>
  <si>
    <t>https://pbs.twimg.com/profile_banners/519608918/1425085851</t>
  </si>
  <si>
    <t>https://pbs.twimg.com/profile_banners/79092896/1397832509</t>
  </si>
  <si>
    <t>https://pbs.twimg.com/profile_banners/887441282/1477946442</t>
  </si>
  <si>
    <t>https://pbs.twimg.com/profile_banners/804994138974339072/1547481041</t>
  </si>
  <si>
    <t>https://pbs.twimg.com/profile_banners/920759535979171841/1508684857</t>
  </si>
  <si>
    <t>https://pbs.twimg.com/profile_banners/361508756/1526588564</t>
  </si>
  <si>
    <t>https://pbs.twimg.com/profile_banners/4480123216/1558326968</t>
  </si>
  <si>
    <t>https://pbs.twimg.com/profile_banners/41383236/1542974591</t>
  </si>
  <si>
    <t>https://pbs.twimg.com/profile_banners/1127351276348616704/1560010245</t>
  </si>
  <si>
    <t>https://pbs.twimg.com/profile_banners/540360985/1546075147</t>
  </si>
  <si>
    <t>https://pbs.twimg.com/profile_banners/960490115889074176/1517834821</t>
  </si>
  <si>
    <t>https://pbs.twimg.com/profile_banners/29957837/1473932343</t>
  </si>
  <si>
    <t>https://pbs.twimg.com/profile_banners/249442483/1488179072</t>
  </si>
  <si>
    <t>https://pbs.twimg.com/profile_banners/1683895212/1446915751</t>
  </si>
  <si>
    <t>https://pbs.twimg.com/profile_banners/894788954/1350805423</t>
  </si>
  <si>
    <t>https://pbs.twimg.com/profile_banners/135458629/1554590774</t>
  </si>
  <si>
    <t>https://pbs.twimg.com/profile_banners/951971283998330881/1553469875</t>
  </si>
  <si>
    <t>https://pbs.twimg.com/profile_banners/863674816959741952/1555931248</t>
  </si>
  <si>
    <t>https://pbs.twimg.com/profile_banners/2772957132/1479222197</t>
  </si>
  <si>
    <t>https://pbs.twimg.com/profile_banners/1122042018493018112/1559508161</t>
  </si>
  <si>
    <t>https://pbs.twimg.com/profile_banners/711364492/1559253913</t>
  </si>
  <si>
    <t>https://pbs.twimg.com/profile_banners/1010865276420874243/1529845846</t>
  </si>
  <si>
    <t>https://pbs.twimg.com/profile_banners/2986347532/1558141852</t>
  </si>
  <si>
    <t>https://pbs.twimg.com/profile_banners/2887207719/1532715883</t>
  </si>
  <si>
    <t>https://pbs.twimg.com/profile_banners/849378984504823808/1521141913</t>
  </si>
  <si>
    <t>https://pbs.twimg.com/profile_banners/702626334305026049/1459082190</t>
  </si>
  <si>
    <t>https://pbs.twimg.com/profile_banners/2371337620/1505292404</t>
  </si>
  <si>
    <t>https://pbs.twimg.com/profile_banners/990606984478150656/1560068254</t>
  </si>
  <si>
    <t>https://pbs.twimg.com/profile_banners/191790821/1400259896</t>
  </si>
  <si>
    <t>https://pbs.twimg.com/profile_banners/1117053387718238211/1557398040</t>
  </si>
  <si>
    <t>https://pbs.twimg.com/profile_banners/403522104/1410472584</t>
  </si>
  <si>
    <t>https://pbs.twimg.com/profile_banners/1060308589309542400/1541721448</t>
  </si>
  <si>
    <t>https://pbs.twimg.com/profile_banners/4736174597/1453034627</t>
  </si>
  <si>
    <t>https://pbs.twimg.com/profile_banners/393559667/1546106121</t>
  </si>
  <si>
    <t>https://pbs.twimg.com/profile_banners/944298666562596865/1558448738</t>
  </si>
  <si>
    <t>https://pbs.twimg.com/profile_banners/720061130/1554536805</t>
  </si>
  <si>
    <t>https://pbs.twimg.com/profile_banners/963057408/1488657656</t>
  </si>
  <si>
    <t>https://pbs.twimg.com/profile_banners/1116777367849132033/1555114488</t>
  </si>
  <si>
    <t>https://pbs.twimg.com/profile_banners/69128991/1359093462</t>
  </si>
  <si>
    <t>https://pbs.twimg.com/profile_banners/37867889/1473272471</t>
  </si>
  <si>
    <t>https://pbs.twimg.com/profile_banners/3815142916/1559079041</t>
  </si>
  <si>
    <t>https://pbs.twimg.com/profile_banners/1271047447/1423327548</t>
  </si>
  <si>
    <t>https://pbs.twimg.com/profile_banners/97296176/1506982594</t>
  </si>
  <si>
    <t>https://pbs.twimg.com/profile_banners/55160020/1560120197</t>
  </si>
  <si>
    <t>https://pbs.twimg.com/profile_banners/759656208/1541730154</t>
  </si>
  <si>
    <t>https://pbs.twimg.com/profile_banners/120418798/1551845520</t>
  </si>
  <si>
    <t>https://pbs.twimg.com/profile_banners/252450645/1559832321</t>
  </si>
  <si>
    <t>https://pbs.twimg.com/profile_banners/312668752/1556474497</t>
  </si>
  <si>
    <t>https://pbs.twimg.com/profile_banners/1104298893808947200/1558146495</t>
  </si>
  <si>
    <t>https://pbs.twimg.com/profile_banners/3014932139/1506441041</t>
  </si>
  <si>
    <t>https://pbs.twimg.com/profile_banners/60598920/1541352971</t>
  </si>
  <si>
    <t>https://pbs.twimg.com/profile_banners/1045363244062461953/1544964160</t>
  </si>
  <si>
    <t>https://pbs.twimg.com/profile_banners/1117027038844596224/1555155331</t>
  </si>
  <si>
    <t>https://pbs.twimg.com/profile_banners/1083740328597901318/1547401096</t>
  </si>
  <si>
    <t>https://pbs.twimg.com/profile_banners/1112615577821036545/1560079307</t>
  </si>
  <si>
    <t>https://pbs.twimg.com/profile_banners/1111002556489232384/1554161414</t>
  </si>
  <si>
    <t>https://pbs.twimg.com/profile_banners/1007062740140265472/1555625067</t>
  </si>
  <si>
    <t>https://pbs.twimg.com/profile_banners/157662362/1559854105</t>
  </si>
  <si>
    <t>https://pbs.twimg.com/profile_banners/1090200235605929986/1559355917</t>
  </si>
  <si>
    <t>https://pbs.twimg.com/profile_banners/4836130035/1540720115</t>
  </si>
  <si>
    <t>es</t>
  </si>
  <si>
    <t>de</t>
  </si>
  <si>
    <t>tr</t>
  </si>
  <si>
    <t>http://abs.twimg.com/images/themes/theme1/bg.png</t>
  </si>
  <si>
    <t>http://abs.twimg.com/images/themes/theme5/bg.gif</t>
  </si>
  <si>
    <t>http://abs.twimg.com/images/themes/theme14/bg.gif</t>
  </si>
  <si>
    <t>http://abs.twimg.com/images/themes/theme10/bg.gif</t>
  </si>
  <si>
    <t>http://abs.twimg.com/images/themes/theme8/bg.gif</t>
  </si>
  <si>
    <t>http://abs.twimg.com/images/themes/theme2/bg.gif</t>
  </si>
  <si>
    <t>http://abs.twimg.com/images/themes/theme11/bg.gif</t>
  </si>
  <si>
    <t>http://abs.twimg.com/images/themes/theme7/bg.gif</t>
  </si>
  <si>
    <t>http://abs.twimg.com/images/themes/theme18/bg.gif</t>
  </si>
  <si>
    <t>http://abs.twimg.com/images/themes/theme6/bg.gif</t>
  </si>
  <si>
    <t>http://abs.twimg.com/images/themes/theme16/bg.gif</t>
  </si>
  <si>
    <t>http://abs.twimg.com/images/themes/theme12/bg.gif</t>
  </si>
  <si>
    <t>http://abs.twimg.com/images/themes/theme9/bg.gif</t>
  </si>
  <si>
    <t>http://pbs.twimg.com/profile_images/688703260820135936/KuQPTx_i_normal.jpg</t>
  </si>
  <si>
    <t>http://pbs.twimg.com/profile_images/646507874852671488/z4Mcppqs_normal.jpg</t>
  </si>
  <si>
    <t>http://pbs.twimg.com/profile_images/946455009612484609/DqI_L8ii_normal.jpg</t>
  </si>
  <si>
    <t>http://pbs.twimg.com/profile_images/1136095416628518920/iTkYCahY_normal.jpg</t>
  </si>
  <si>
    <t>http://pbs.twimg.com/profile_images/1092793603959803907/Adj65Vll_normal.jpg</t>
  </si>
  <si>
    <t>http://pbs.twimg.com/profile_images/1137535517900320769/hswcSxWQ_normal.jpg</t>
  </si>
  <si>
    <t>Open Twitter Page for This Person</t>
  </si>
  <si>
    <t>https://twitter.com/riadhamidani</t>
  </si>
  <si>
    <t>https://twitter.com/elsadeer</t>
  </si>
  <si>
    <t>https://twitter.com/fouratsakka</t>
  </si>
  <si>
    <t>https://twitter.com/c1dn8zkourbvljm</t>
  </si>
  <si>
    <t>https://twitter.com/wajdimahouechi</t>
  </si>
  <si>
    <t>https://twitter.com/ali3bidi</t>
  </si>
  <si>
    <t>https://twitter.com/decostrike</t>
  </si>
  <si>
    <t>https://twitter.com/anilk01</t>
  </si>
  <si>
    <t>https://twitter.com/maghrebvoices</t>
  </si>
  <si>
    <t>https://twitter.com/tamazgha_united</t>
  </si>
  <si>
    <t>https://twitter.com/mohdhijazi72</t>
  </si>
  <si>
    <t>https://twitter.com/v1off</t>
  </si>
  <si>
    <t>https://twitter.com/fgallalah</t>
  </si>
  <si>
    <t>https://twitter.com/hamzafreee</t>
  </si>
  <si>
    <t>https://twitter.com/ahmedsahban</t>
  </si>
  <si>
    <t>https://twitter.com/ibrahim26942467</t>
  </si>
  <si>
    <t>https://twitter.com/medomadred</t>
  </si>
  <si>
    <t>https://twitter.com/sealibya</t>
  </si>
  <si>
    <t>https://twitter.com/tripoli_man</t>
  </si>
  <si>
    <t>https://twitter.com/artisticsound3k</t>
  </si>
  <si>
    <t>https://twitter.com/tshamie</t>
  </si>
  <si>
    <t>https://twitter.com/alihusi16478755</t>
  </si>
  <si>
    <t>https://twitter.com/cheillibico</t>
  </si>
  <si>
    <t>https://twitter.com/hameed_bazama</t>
  </si>
  <si>
    <t>https://twitter.com/creationisle</t>
  </si>
  <si>
    <t>https://twitter.com/memeamela</t>
  </si>
  <si>
    <t>https://twitter.com/noumri_crrn</t>
  </si>
  <si>
    <t>https://twitter.com/ercbalaguer</t>
  </si>
  <si>
    <t>https://twitter.com/xsalvia3</t>
  </si>
  <si>
    <t>https://twitter.com/ercnoguera</t>
  </si>
  <si>
    <t>https://twitter.com/jaume_sama</t>
  </si>
  <si>
    <t>https://twitter.com/vilarasaumerce</t>
  </si>
  <si>
    <t>https://twitter.com/hichem__mezhoud</t>
  </si>
  <si>
    <t>https://twitter.com/saadibelkhir</t>
  </si>
  <si>
    <t>https://twitter.com/k14mje4oso7oyg3</t>
  </si>
  <si>
    <t>https://twitter.com/mobel30</t>
  </si>
  <si>
    <t>https://twitter.com/hanunajal</t>
  </si>
  <si>
    <t>https://twitter.com/lgnamedia</t>
  </si>
  <si>
    <t>https://twitter.com/hassunabaishu</t>
  </si>
  <si>
    <t>https://twitter.com/t_m_thinkers</t>
  </si>
  <si>
    <t>https://twitter.com/aouinahanen</t>
  </si>
  <si>
    <t>https://twitter.com/hopeimshope</t>
  </si>
  <si>
    <t>https://twitter.com/man_ziyad2</t>
  </si>
  <si>
    <t>https://twitter.com/nazihhanane</t>
  </si>
  <si>
    <t>https://twitter.com/hbjtn</t>
  </si>
  <si>
    <t>https://twitter.com/hafedalghwell</t>
  </si>
  <si>
    <t>https://twitter.com/majedalansary91</t>
  </si>
  <si>
    <t>https://twitter.com/abdolibe</t>
  </si>
  <si>
    <t>https://twitter.com/nourzorguibbc</t>
  </si>
  <si>
    <t>https://twitter.com/sohaibrahim199</t>
  </si>
  <si>
    <t>https://twitter.com/bouksim</t>
  </si>
  <si>
    <t>https://twitter.com/halakhalilfilm</t>
  </si>
  <si>
    <t>https://twitter.com/majdst1</t>
  </si>
  <si>
    <t>https://twitter.com/fadouamassat</t>
  </si>
  <si>
    <t>https://twitter.com/ziadturkey</t>
  </si>
  <si>
    <t>https://twitter.com/m__madi</t>
  </si>
  <si>
    <t>https://twitter.com/med_atanan</t>
  </si>
  <si>
    <t>https://twitter.com/wafaali85390576</t>
  </si>
  <si>
    <t>https://twitter.com/irfaasawtak</t>
  </si>
  <si>
    <t>https://twitter.com/alhurranews</t>
  </si>
  <si>
    <t>https://twitter.com/mhsury1</t>
  </si>
  <si>
    <t>https://twitter.com/josefyroyaliste</t>
  </si>
  <si>
    <t>https://twitter.com/shoocov</t>
  </si>
  <si>
    <t>https://twitter.com/c8ytezpf6jjprg3</t>
  </si>
  <si>
    <t>https://twitter.com/man___32</t>
  </si>
  <si>
    <t>https://twitter.com/fmassat</t>
  </si>
  <si>
    <t>https://twitter.com/horamaghribia</t>
  </si>
  <si>
    <t>https://twitter.com/merymimib</t>
  </si>
  <si>
    <t>https://twitter.com/amrkamal512</t>
  </si>
  <si>
    <t>https://twitter.com/fatima_lachhabe</t>
  </si>
  <si>
    <t>https://twitter.com/i_____ali99</t>
  </si>
  <si>
    <t>https://twitter.com/mustafaozcanhur</t>
  </si>
  <si>
    <t>riadhamidani
Un discours Ã©mouvant de notre
compatriote mais source de motivation
pour tous les algÃ©riennes et algÃ©riens.
Bravo !!! https://t.co/htIkkRLnrJ
https://t.co/vmJF3yqwxd</t>
  </si>
  <si>
    <t>elsadeer
ØªØ­Ø±ÙŠÙ… Ø§Ù„ØªØ¨Ù†Ù‘ÙŠ.. Ø¬Ø±ÙŠÙ…Ø©
Ø±Ø¬Ø§Ù„ Ø§Ù„Ø¯ÙŠÙ† Ø¨Ø­Ù‚ Ø§Ù„Ø·ÙÙˆÙ„Ø©
https://t.co/6Uyx344rN6</t>
  </si>
  <si>
    <t>fouratsakka
ØªØ­Ø±ÙŠÙ… Ø§Ù„ØªØ¨Ù†Ù‘ÙŠ.. Ø¬Ø±ÙŠÙ…Ø©
Ø±Ø¬Ø§Ù„ Ø§Ù„Ø¯ÙŠÙ† Ø¨Ø­Ù‚ Ø§Ù„Ø·ÙÙˆÙ„Ø©
https://t.co/XNnm7WWmjU</t>
  </si>
  <si>
    <t>c1dn8zkourbvljm
Ø¨Ø¹Ø¶Ù‡Ø§ ÙˆØ«Ù†ÙŠ ÙˆØ§Ù„Ø¢Ø®Ø±
Ù…Ø³ÙŠØ­ÙŠ.. ØªÙ‚Ø§Ù„ÙŠØ¯ Ø£Ù…Ø§Ø²ÙŠØºÙŠØ©
Ø¨Ø§Ù„Ø¬Ø²Ø§Ø¦Ø± https://t.co/JV0RiKBqfk</t>
  </si>
  <si>
    <t>wajdimahouechi
Ø§Ù„ÙˆØ²ÙŠØ± Ù‡Ø°Ø§ Ø­Ø¨ÙŠØªÙˆ!
Ù†Ø§Ùƒ Ù…ÙˆØ³Ù‰ Ùˆ Ø¬Ù…Ø§Ø¹ØªÙˆ
Ø¨Ø´Ù„Ø¨ÙˆÙ‚! Ù…ÙˆØ³Ù‰ Ù…Ø§Ù‡ÙˆØ´
ÙˆÙ„Ø¯ Ù‚Ø­Ø¨Ø© Ø¹Ù„Ù‰ Ù…Ø­Ù…Ø¯!
Ø§Ù„Ù‚Ø§Ù†ÙˆÙ† Ø§Ù„ØªÙˆÙ†Ø³ÙŠ ÙŠØªØ·Ø¨Ù‚
Ø¹Ù„Ù‰ Ø§Ù„Ù†Ø§Ø³ Ø§Ù„ÙƒÙ„ ÙƒÙŠÙ!
Ø§Ù„Ù‚Ø§Ù†ÙˆÙ† Ø§Ù„ØªÙˆÙ†Ø³ÙŠ Ù„Ø§
ÙŠÙØ±Ù‚ Ø¨ÙŠÙ† Ø­ØªÙ‰ Ù†Ø¨ÙŠ Ùˆ
Ø¨ÙŠÙ† Ø§Ù„Ø¬Ù…Ø§Ø¹Ø© Ø§Ù„Ù„ÙŠ
ÙŠØªØ¨Ø¹ÙˆØ§ ÙÙŠÙ‡! Ø¹Ù„Ù‰ Ø¥Ø®ØªÙ„Ø§ÙÙ‡Ù…!
ØªÙˆÙ†Ø³ Ø¯ÙˆÙ„Ø© Ù…Ø¯Ù†ÙŠØ©! Ùˆ
ÙÙŠ Ø¨Ù„Ø§Ø¯Ù†Ø§ Ù„Ø§ ÙØ±Ù‚...
https://t.co/QVsowwgkMv</t>
  </si>
  <si>
    <t>ali3bidi
ØªÙˆÙ†Ø³ : Ø¨Ù‚Ø±Ø§Ø± ÙˆØ²Ø§Ø±ÙŠ..
Ø§Ù„ÙØµÙ„ Ø¨ÙŠÙ† Ø§Ù„Ø¥Ù†Ø§Ø«
ÙˆØ§Ù„Ø°ÙƒÙˆØ± ÙÙŠ Ø§Ù„Ù…Ø¯Ø§Ø±Ø³
Ù…Ù…Ù†ÙˆØ¹ https://t.co/3vOPOtIQpW</t>
  </si>
  <si>
    <t>decostrike
ØªÙˆÙ†Ø³ â¤ï¸ https://t.co/Xd1noe8Awb</t>
  </si>
  <si>
    <t>anilk01
RT @maghrebvoices: Ø¥Ø¹Ù„Ø§Ù† ÙŠÙˆÙ…
Ø¹Ø·Ù„Ø© Ø§Ø³ØªØ«Ù†Ø§Ø¦ÙŠ Ø¨Ø§Ù„Ù…ØºØ±Ø¨
Ø¨Ù…Ù†Ø§Ø³Ø¨Ø© Ø¹ÙŠØ¯ Ø§Ù„ÙØ·Ø±
https://t.co/l2ZTKWkbFc</t>
  </si>
  <si>
    <t>maghrebvoices
القضاء الجزائري يأمر بإيداع عمارة
بن يونس الحبس المؤقت https://t.co/Hsdln3pKHT</t>
  </si>
  <si>
    <t>tamazgha_united
@maghrebvoices Ayouz good news</t>
  </si>
  <si>
    <t>mohdhijazi72
RT @maghrebvoices: Ø§Ù„Ø§ØªØ­Ø§Ø¯
Ø§Ù„Ø£ÙØ±ÙŠÙ‚ÙŠ Ù„ÙƒØ±Ø© Ø§Ù„Ù‚Ø¯Ù…
ÙŠÙ‚Ø±Ø± Ø¥Ø¹Ø§Ø¯Ø© Ù…Ø¨Ø§Ø±Ø§Ø©
Ø¥ÙŠØ§Ø¨ Ù†Ù‡Ø§Ø¦ÙŠ Ø£Ø¨Ø·Ø§Ù„
Ø£ÙØ±ÙŠÙ‚ÙŠØ§ https://t.co/5jgBcjpnCI</t>
  </si>
  <si>
    <t>v1off
@FGallalAH @maghrebvoices Ù¢Ù Ù¢
ØŒ Ø§Ù‡Ù… Ø´ÙŠØ¡ Ø§Ù„Ø¯Ù‚Ù‡ ÙÙˆÙ‚
Ø§Ù„Ù‚Ø±Ù†ÙŠÙ† Ù„Ø³Ù‰ Ø¨Ø§Ù‚ÙŠ
Ø³Ù†ØªÙŠÙ† .</t>
  </si>
  <si>
    <t>fgallalah
أخبار تجدونها على مواقع و منصات
#الحرة: المرأة العربية وقرار الإجهاض
مشاركة الجدات والأمهات في تظاهرات
الجزائر أكراد سوريا يسلمون 12 طفلا
يتيما من أبناء مقاتلي تنظيم داعش
الإرهابي إلى فرنسا وهولندا @alhurranews
@maghrebvoices @IrfaaSawtak https://t.co/AGHkYPpxWf</t>
  </si>
  <si>
    <t>hamzafreee
RT @FGallalAH: Ø£Ø¨Ø´Ø±ÙˆØ§ ÙŠØ§
Ù†Ø³Ø§Ø¡ Ø§Ù„Ø¹Ø§Ù„Ù…ØŒ Ù†Ø­ØªØ§Ø¬
Ø¥Ù„Ù‰ 202 Ø¹Ø§Ù…Ø§ ÙÙ‚Ø·ØŒ Ù„ØªØ­Ù‚ÙŠÙ‚
Ø§Ù„ØªÙƒØ§ÙØ¤ Ø¨ÙŠÙ† Ø§Ù„Ø¬Ù†Ø³ÙŠÙ†
ÙÙŠ Ø§Ù„Ø¹Ù…Ù„ 17 Ø§Ù…Ø±Ø£Ø© ÙŠØªØ±Ø£Ø³Ù†
Ø¯ÙˆÙ„Ù‡Ù† 18Ùª Ù…Ù† Ø§Ù„Ù†Ø³Ø§Ø¡
ÙŠØªÙ‚â€¦</t>
  </si>
  <si>
    <t>ahmedsahban
@FGallalAH @maghrebvoices Ø§Ù†ØªÙ…
Ù‚Ø§Ø¹Ø¯ÙŠÙ† Ù…Ø§Ø³ÙŠØ·Ø±ØªÙˆØ´
Ø­Ù†ÙŠ Ø§Ù„Ù„ÙŠ ØªÙˆØ§ Ù…Ø¶Ø·Ù‡Ø¯ÙŠÙ†
ðŸ˜…</t>
  </si>
  <si>
    <t>ibrahim26942467
@FGallalAH @maghrebvoices ðŸ˜ðŸ˜</t>
  </si>
  <si>
    <t>medomadred
@FGallalAH @maghrebvoices ØªÙƒÙˆÙ†
Ø§Ù„Ù‚ÙŠØ§Ù…Ø© Ù‚Ø§Ù…Øª ðŸ˜‚ðŸ˜…</t>
  </si>
  <si>
    <t>sealibya
@FGallalAH @maghrebvoices ÙˆØ§Ù„Ù„Ù‡
Ø§Ø­Ù†Ø§ ÙŠÙ„ÙŠ Ù†Ø­ØªØ§Ø¬ Ù„Ù„ØªÙƒØ§ÙØ¤
Ù…Ø´ Ø§Ù†ØªÙˆ ðŸ˜‚</t>
  </si>
  <si>
    <t>tripoli_man
@FGallalAH @maghrebvoices Ù„Ùƒ
Ø³Ø¤Ø§Ù„ÙŠÙ† Ø£Ø±Ø¬Ùˆ Ø§Ù„Ø¥Ø¬Ø§Ø¨Ø©
Ø¹Ù„ÙŠÙ‡Ù…Ø§... â€¢Ø¨Ù…Ø§ Ø£Ù†
Ø§Ù„Ø­Ø±ÙˆØ¨ Ù‡ÙŠ Ø¸Ø§Ù‡Ø±Ø© ÙƒÙˆÙ†ÙŠØ©
Ù…Ø³ØªÙ…Ø±Ø© ÙˆØ£ØºÙ„Ø¨ Ø¯ÙˆØ§ÙØ¹Ù‡Ø§
Ø§Ù„Ø³Ù„Ø·Ø© ØŒ ÙÙ‡Ù„ ØªØ´Ø¬Ø¹ÙŠÙ†
Ù…Ø¨Ø¯Ø£ Ø§Ù„ØªÙƒØ§ÙØ£ Ø¨ÙŠÙ†
Ø§Ù„Ù†Ø³Ø§Ø¡ ÙˆØ§Ù„Ø±Ø¬Ø§Ù„ ÙÙŠÙ‡Ø§
ØŸ â€¢ÙˆØ¨Ø®ØµÙˆØµ Ø§Ù„ØªØ­Ø±Ø´
ØŒ Ù‡Ù„ Ø§Ø¬Ø±ÙŠØª Ø¯Ø±Ø§Ø³Ø© Ø¥Ø­ØµØ§Ø¦ÙŠØ©
Ù„Ø¹Ø¯Ø¯ Ø­Ø§Ù„Ø§Øª ØªØ­Ø±Ø´ Ø§Ù„Ù†Ø³Ø§Ø¡
Ø¨Ø§Ù„Ø±Ø¬Ø§Ù„ Ø³ÙˆØ§Ø¡ ÙƒØ§Ù†
Ù…Ø¨Ø§Ø´Ø±Ø§ Ø£Ùˆ (Ø¹Ù† Ø¨Ø¹Ø¯)
ØŸ</t>
  </si>
  <si>
    <t>artisticsound3k
@Tripoli_Man @FGallalAH @maghrebvoices
ÙˆØ¨Ø§Ù„ØªØ§Ù„ÙŠ Ø§Ù„Ø­Ø¯ÙŠØ« ÙÙŠ
Ø£Ø±ÙˆÙ‚Ø© ÙƒÙ„ÙŠØ§Øª Ø§Ù„Ø¯Ø±Ø§Ø³Ø§Øª
Ø§Ù„Ù†Ø³ÙˆÙŠØ© Ø£Ù† Ø§Ù„Ø±Ø¬Ø§Ù„
Ù…ØªÙ…ÙŠØ²ÙˆÙ† Ø£Ùˆ "privileged"
Ø¹Ù„Ù‰ Ø§Ù„Ù†Ø³Ø§Ø¡ Ù‡Ø°Ø§ Ù…Ø­Ø¶
Ù‡Ø±Ø§Ø¡ ÙˆÙƒØ°Ø¨ Ù„Ø§ ÙŠÙ…ÙƒÙ†Ù†Ø§
Ø§Ù„Ø³ÙƒÙˆØª Ø¹Ù„ÙŠÙ‡!</t>
  </si>
  <si>
    <t>tshamie
@FGallalAH @maghrebvoices يا للنكسة!!
لنثبث أن التقديرات خاطئة_xD83D__xDCAA__xD83C__xDFFC__xD83D__xDC84_</t>
  </si>
  <si>
    <t>alihusi16478755
@FGallalAH @maghrebvoices #هل تعتقدين
ثانيت او نسونت المؤسسات السيادية
فيه الخير! .</t>
  </si>
  <si>
    <t>cheillibico
@FGallalAH @maghrebvoices Good.</t>
  </si>
  <si>
    <t>hameed_bazama
@FGallalAH @maghrebvoices يامن
عاش _xD83D__xDE05__xD83D__xDE02_</t>
  </si>
  <si>
    <t>creationisle
@FGallalAH @maghrebvoices صعب أن
تساوي بين الجنسين بل هو امر مستحيل
و غير منطقي</t>
  </si>
  <si>
    <t>memeamela
RT @noumri_CRRN: Parlant de Catalunya
en mitjans internacionals: "Alguns
companys de partit encara romanen
a presó,simplement x les seves
i…</t>
  </si>
  <si>
    <t>noumri_crrn
Parlant de Catalunya en mitjans
internacionals: "Alguns companys
de partit encara romanen a presó,simplement
x les seves idees, tenim diputats
tant al Parlament espanyol,com
a la UE que l'Estat espanyol ha
privat dels seus escons i de la
seva llibertat" https://t.co/fhD4mmWKyD</t>
  </si>
  <si>
    <t>ercbalaguer
RT @noumri_CRRN: Parlant de Catalunya
en mitjans internacionals: "Alguns
companys de partit encara romanen
a presó,simplement x les seves
i…</t>
  </si>
  <si>
    <t>xsalvia3
RT @noumri_CRRN: Parlant de Catalunya
en mitjans internacionals: "Alguns
companys de partit encara romanen
a presó,simplement x les seves
i…</t>
  </si>
  <si>
    <t>ercnoguera
RT @noumri_CRRN: Parlant de Catalunya
en mitjans internacionals: "Alguns
companys de partit encara romanen
a presó,simplement x les seves
i…</t>
  </si>
  <si>
    <t>jaume_sama
RT @noumri_CRRN: Parlant de Catalunya
en mitjans internacionals: "Alguns
companys de partit encara romanen
a presó,simplement x les seves
i…</t>
  </si>
  <si>
    <t>vilarasaumerce
RT @noumri_CRRN: Parlant de Catalunya
en mitjans internacionals: "Alguns
companys de partit encara romanen
a presó,simplement x les seves
i…</t>
  </si>
  <si>
    <t>hichem__mezhoud
@FGallalAH @maghrebvoices ما أفسد
المجتمعات العربية غير قناة الحرة
و شبيهاتها من القنوات العربية.</t>
  </si>
  <si>
    <t>saadibelkhir
بوشاشي: خطاب بن صالح خيّب آمال
الجزائريين https://t.co/CresSIsf0M</t>
  </si>
  <si>
    <t>k14mje4oso7oyg3
@FGallalAH @maghrebvoices لو كان
النساء يراسن دول لرايت كل دولة
زعلانة من أختها، وكل دولة تغار
من دولة أخرى وربما تكون حرب لأمور
تافهة</t>
  </si>
  <si>
    <t>mobel30
بوشاشي: خطاب بن صالح خيّب آمال
الجزائريين https://t.co/JwwQ2PQjrP</t>
  </si>
  <si>
    <t>hanunajal
RT @hassunabaishu: لقاء أحمد معيتيق،
نائب رئيس المجلس الرئاسي بحكومة
الوفاق الوطني @LGNAMedia على #الحرة
https://t.co/DM3sxoJFxf</t>
  </si>
  <si>
    <t xml:space="preserve">lgnamedia
</t>
  </si>
  <si>
    <t>hassunabaishu
سرقة هاتف أثناء بث مباشر في الجزائر
https://t.co/qDXNYYbSjQ</t>
  </si>
  <si>
    <t>t_m_thinkers
@maghrebvoices الغيرة متوقعة عقب
زيارة حفتر للزعيم بوتين</t>
  </si>
  <si>
    <t>aouinahanen
https://t.co/g7fy0pxM94</t>
  </si>
  <si>
    <t>hopeimshope
RT @maghrebvoices: البيت الأبيض
ينفي دعوة حفتر لزيارة واشنطن https://t.co/RTPywDXzy1</t>
  </si>
  <si>
    <t>man_ziyad2
أطباق مغربية في مطاعم #الجزائر
اهمها الطاجين والكسكس https://t.co/b4iMF3YaTM
https://t.co/Q1F7u8Wxpa</t>
  </si>
  <si>
    <t xml:space="preserve">nazihhanane
</t>
  </si>
  <si>
    <t>hbjtn
العفو عن معتقلي الريف.. مبادرة
حسن نيّة أم مناورة؟ https://t.co/oxtXtzs4J9</t>
  </si>
  <si>
    <t>hafedalghwell
هل الصراع في #ليبيا بسبب توزيع
الثروة؟ https://t.co/ahVjOLelyc</t>
  </si>
  <si>
    <t>majedalansary91
هل الصراع في #ليبيا بسبب توزيع
الثروة؟ https://t.co/iacc5kRrbh</t>
  </si>
  <si>
    <t>abdolibe
الكباب الكباب.. يا نخلوا عيشتكوا
هباب_xD83D__xDE43_ . . النزاع الليبي.. هل جوهره
صراع حول توزيع الثروة؟ https://t.co/Dyk483vsaJ</t>
  </si>
  <si>
    <t>nourzorguibbc
هكذا يتعامل الحكام في منطقتنا مع
حق المواطنين الأصيل والطبيعي في
الاحتجاج على حكمهم أو المطالبة
لمحاسبتهم. الجنرال الجزائري خالد
نزار ينهال ضربا على مواطن جزائري
اتهمه بأن له ضلعا في العشرية السوداء
في الجزائر. https://t.co/8dbEA3rN8R</t>
  </si>
  <si>
    <t>sohaibrahim199
تحريم التبنّي.. جريمة رجال الدين
بحق الطفولة https://t.co/iNNz28NOwO</t>
  </si>
  <si>
    <t>bouksim
_xD83D__xDE22__xD83D__xDE22__xD83D__xDE22_ https://t.co/J8IwwldxJz</t>
  </si>
  <si>
    <t>halakhalilfilm
مبروك للتوانسه وهارد لك لمصر https://t.co/8loyIztjLm</t>
  </si>
  <si>
    <t>majdst1
RT @maghrebvoices: https://t.co/0Ixe9D4pjS</t>
  </si>
  <si>
    <t>fadouamassat
في تونس.. احتجاجات بسبب وفاة شخص
داخل مقر للشرطة https://t.co/VaglShHcef</t>
  </si>
  <si>
    <t>ziadturkey
شرارة من آلة حصاد تدمر 200 هكتارا
من الحبوب بتونس https://t.co/o1NnlKRIwy</t>
  </si>
  <si>
    <t>m__madi
@maghrebvoices اهنئ الشعب المغربي
بهدا الرصيد وان كان لايصل الي تطلعاته</t>
  </si>
  <si>
    <t>med_atanan
@maghrebvoices تسنى خوروطو يعترفو
بلغة وهوية البلاد طزززز</t>
  </si>
  <si>
    <t>wafaali85390576
@FGallalAH @maghrebvoices Ù…Ø¹Ø§Ùƒ
Ø¯Ø§Ø¦Ù…Ø§ Ø­ØªÙ‰ Ù„Ùˆ Ø³Ø§Ø¹Ø©
Ø§Ù„Ø¨Ø« 3Ø§Ù„ÙØ¬Ø± ðŸ™ˆ Ø±Ø¨ÙŠ
ÙŠÙˆÙÙ‚Ùƒ ðŸ¤—</t>
  </si>
  <si>
    <t xml:space="preserve">irfaasawtak
</t>
  </si>
  <si>
    <t>alhurranews
RT @maghrebvoices: Ø§Ù„Ø§ØªØ­Ø§Ø¯
Ø§Ù„Ø£ÙØ±ÙŠÙ‚ÙŠ Ù„ÙƒØ±Ø© Ø§Ù„Ù‚Ø¯Ù…
ÙŠÙ‚Ø±Ø± Ø¥Ø¹Ø§Ø¯Ø© Ù…Ø¨Ø§Ø±Ø§Ø©
Ø¥ÙŠØ§Ø¨ Ù†Ù‡Ø§Ø¦ÙŠ Ø£Ø¨Ø·Ø§Ù„
Ø£ÙØ±ÙŠÙ‚ÙŠØ§ https://t.co/5jgBcjpnCI</t>
  </si>
  <si>
    <t>mhsury1
هكذا أثّر الصراع الليبي على اقتصاد
مدن جنوب تونس https://t.co/WtDtqaBoY0</t>
  </si>
  <si>
    <t>josefyroyaliste
@MAN___32 @C8ytEZpF6jjpRg3 من مراسلتكم
تبلغ 60 مليون دولار _xD83D__xDCB2_ في السنة
اين تذهب اموال اضرحة الجزائر https://t.co/yUSUfvlL1Q
https://t.co/c39k9Po3Sq</t>
  </si>
  <si>
    <t>shoocov
RT @JosefyRoyaliste: @MAN___32
@C8ytEZpF6jjpRg3 من مراسلتكم تبلغ
60 مليون دولار _xD83D__xDCB2_ في السنة اين
تذهب اموال اضرحة الجزائر https://t.co/yUS…</t>
  </si>
  <si>
    <t xml:space="preserve">c8ytezpf6jjprg3
</t>
  </si>
  <si>
    <t xml:space="preserve">man___32
</t>
  </si>
  <si>
    <t>fmassat
552 حريقا تدمر 681 هكتارا من أراضي
تونس في 9 أيام https://t.co/MCeRV8YBZb</t>
  </si>
  <si>
    <t>horamaghribia
RT @Merymimib: لا يأس مع الحياة
❤_xD83C__xDF39_ https://t.co/GDL6CaIDuo</t>
  </si>
  <si>
    <t>merymimib
لا يأس مع الحياة ❤_xD83C__xDF39_ https://t.co/GDL6CaIDuo</t>
  </si>
  <si>
    <t>amrkamal512
RT @Merymimib: لا يأس مع الحياة
❤_xD83C__xDF39_ https://t.co/GDL6CaIDuo</t>
  </si>
  <si>
    <t>fatima_lachhabe
RT @Merymimib: لا يأس مع الحياة
❤_xD83C__xDF39_ https://t.co/GDL6CaIDuo</t>
  </si>
  <si>
    <t>i_____ali99
RT @Merymimib: لا يأس مع الحياة
❤_xD83C__xDF39_ https://t.co/GDL6CaIDuo</t>
  </si>
  <si>
    <t>mustafaozcanhur
'يهودي وأمازيغي وعربي'.. قصة أزولاي
مستشار الملك https://t.co/PkXiNH3EUG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</si>
  <si>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</si>
  <si>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</si>
  <si>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</si>
  <si>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</si>
  <si>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</si>
  <si>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</si>
  <si>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</si>
  <si>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</si>
  <si>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</si>
  <si>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</si>
  <si>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</si>
  <si>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</si>
  <si>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</si>
  <si>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</si>
  <si>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</si>
  <si>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</si>
  <si>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</si>
  <si>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</si>
  <si>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</si>
  <si>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</si>
  <si>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</si>
  <si>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</si>
  <si>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</si>
  <si>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</si>
  <si>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</si>
  <si>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</si>
  <si>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</si>
  <si>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</si>
  <si>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</si>
  <si>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</si>
  <si>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</si>
  <si>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</si>
  <si>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</si>
  <si>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</si>
  <si>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</si>
  <si>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</si>
  <si>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</si>
  <si>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</si>
  <si>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</si>
  <si>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</si>
  <si>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</si>
  <si>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</si>
  <si>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</si>
  <si>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</si>
  <si>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</si>
  <si>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</si>
  <si>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</si>
  <si>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</si>
  <si>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</si>
  <si>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</si>
  <si>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</si>
  <si>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</si>
  <si>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</si>
  <si>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</si>
  <si>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</si>
  <si>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</si>
  <si>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</si>
  <si>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</si>
  <si>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</si>
  <si>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</si>
  <si>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</si>
  <si>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</si>
  <si>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</si>
  <si>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</si>
  <si>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</si>
  <si>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</si>
  <si>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</si>
  <si>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https://lnkd.in/dc3dQn5</t>
  </si>
  <si>
    <t>https://lnkd.in/dJ74cak</t>
  </si>
  <si>
    <t>Top URLs in Tweet in G3</t>
  </si>
  <si>
    <t>G2 Count</t>
  </si>
  <si>
    <t>Top URLs in Tweet in G4</t>
  </si>
  <si>
    <t>G3 Count</t>
  </si>
  <si>
    <t>Top URLs in Tweet in G5</t>
  </si>
  <si>
    <t>G4 Count</t>
  </si>
  <si>
    <t>Top URLs in Tweet in G6</t>
  </si>
  <si>
    <t>G5 Count</t>
  </si>
  <si>
    <t>G6 Count</t>
  </si>
  <si>
    <t>Top URLs in Tweet</t>
  </si>
  <si>
    <t>https://www.maghrebvoices.com/a/497532.html https://www.maghrebvoices.com/a/497219.html https://www.maghrebvoices.com/a/497339.html https://www.maghrebvoices.com/a/497341.html?nocache=1 https://www.maghrebvoices.com/a/497640.html https://bit.ly/2HZFcFX https://www.maghrebvoices.com/a/498003.html https://www.maghrebvoices.com/a/Algeria-justice/498597.html https://www.maghrebvoices.com/a/497208.html https://www.maghrebvoices.com/a/497214.html</t>
  </si>
  <si>
    <t>https://www.maghrebvoices.com/a/415068.html https://www.maghrebvoices.com/a/%d8%aa%d8%ad%d8%b1%d9%8a%d9%85-%d8%a7%d9%84%d8%aa%d8%a8%d9%86%d9%91%d9%8a-%d8%ac%d8%b1%d9%8a%d9%85%d8%a9-%d8%b1%d8%ac%d8%a7%d9%84-%d8%a7%d9%84%d8%af%d9%8a%d9%86-%d8%a8%d8%ad%d9%82-%d8%a7%d9%84%d8%b7%d9%81%d9%88%d9%84%d8%a9/497135.html https://www.maghrebvoices.com/a/497809.html https://www.maghrebvoices.com/a/497752.html https://www.maghrebvoices.com/a/497524.html https://www.maghrebvoices.com/a/497339.html https://www.maghrebvoices.com/a/498003.html https://lnkd.in/dc3dQn5 https://lnkd.in/dJ74cak https://www.maghrebvoices.com/a/458271.html</t>
  </si>
  <si>
    <t>https://www.maghrebvoices.com/a/454909.html https://www.maghrebvoices.com/a/422745.html https://www.maghrebvoices.com/a/497436.html</t>
  </si>
  <si>
    <t>https://www.maghrebvoices.com/a/497758.html https://www.facebook.com/maghrebvoices/videos/299282547623025/ https://www.maghrebvoices.com/a/497430.html https://www.maghrebvoices.com/a/Libya-Omar-AL-mokhtar/423017.html?fbclid=IwAR1UEPe8asbQHx-yimeMO9EMwDppsmj8B3UfIgenBlTiRAW-77fxFnkNFO0 https://www.maghrebvoices.com/a/Libya-social-media/497597.html https://www.maghrebvoices.com/a/497809.html?fbclid=IwAR3JbTM8A17RE-tTR0wuPaoroAKia_pxfrtFPG_39rRss_YTdStetTOANRU https://www.maghrebvoices.com/a/Algeria-France-social-media/497858.html</t>
  </si>
  <si>
    <t>Top Domains in Tweet in Entire Graph</t>
  </si>
  <si>
    <t>lnkd.in</t>
  </si>
  <si>
    <t>Top Domains in Tweet in G1</t>
  </si>
  <si>
    <t>Top Domains in Tweet in G2</t>
  </si>
  <si>
    <t>Top Domains in Tweet in G3</t>
  </si>
  <si>
    <t>Top Domains in Tweet in G4</t>
  </si>
  <si>
    <t>Top Domains in Tweet in G5</t>
  </si>
  <si>
    <t>Top Domains in Tweet in G6</t>
  </si>
  <si>
    <t>Top Domains in Tweet</t>
  </si>
  <si>
    <t>maghrebvoices.com bit.ly</t>
  </si>
  <si>
    <t>maghrebvoices.com lnkd.in</t>
  </si>
  <si>
    <t>maghrebvoices.com facebook.com</t>
  </si>
  <si>
    <t>Top Hashtags in Tweet in Entire Graph</t>
  </si>
  <si>
    <t>فرنسا</t>
  </si>
  <si>
    <t>Top Hashtags in Tweet in G1</t>
  </si>
  <si>
    <t>Top Hashtags in Tweet in G2</t>
  </si>
  <si>
    <t>Top Hashtags in Tweet in G3</t>
  </si>
  <si>
    <t>Top Hashtags in Tweet in G4</t>
  </si>
  <si>
    <t>Top Hashtags in Tweet in G5</t>
  </si>
  <si>
    <t>Top Hashtags in Tweet in G6</t>
  </si>
  <si>
    <t>Top Hashtags in Tweet</t>
  </si>
  <si>
    <t>الحرة هل</t>
  </si>
  <si>
    <t>الحرة ù„ùšø¨ùšø§ ليبي ليبيا فرنسا الجزائر</t>
  </si>
  <si>
    <t>Top Words in Tweet in Entire Graph</t>
  </si>
  <si>
    <t>Words in Sentiment List#1: Positive</t>
  </si>
  <si>
    <t>Words in Sentiment List#2: Negative</t>
  </si>
  <si>
    <t>Words in Sentiment List#3: Angry/Violent</t>
  </si>
  <si>
    <t>Non-categorized Words</t>
  </si>
  <si>
    <t>Total Words</t>
  </si>
  <si>
    <t>ø</t>
  </si>
  <si>
    <t>ù</t>
  </si>
  <si>
    <t>ùšø</t>
  </si>
  <si>
    <t>ùš</t>
  </si>
  <si>
    <t>ùˆø</t>
  </si>
  <si>
    <t>Top Words in Tweet in G1</t>
  </si>
  <si>
    <t>ùšù</t>
  </si>
  <si>
    <t>ùˆù</t>
  </si>
  <si>
    <t>øªø</t>
  </si>
  <si>
    <t>øª</t>
  </si>
  <si>
    <t>Top Words in Tweet in G2</t>
  </si>
  <si>
    <t>في</t>
  </si>
  <si>
    <t>øªù</t>
  </si>
  <si>
    <t>Top Words in Tweet in G3</t>
  </si>
  <si>
    <t>parlant</t>
  </si>
  <si>
    <t>catalunya</t>
  </si>
  <si>
    <t>mitjans</t>
  </si>
  <si>
    <t>internacionals</t>
  </si>
  <si>
    <t>alguns</t>
  </si>
  <si>
    <t>companys</t>
  </si>
  <si>
    <t>partit</t>
  </si>
  <si>
    <t>encara</t>
  </si>
  <si>
    <t>romanen</t>
  </si>
  <si>
    <t>presó</t>
  </si>
  <si>
    <t>Top Words in Tweet in G4</t>
  </si>
  <si>
    <t>أطباق</t>
  </si>
  <si>
    <t>مغربية</t>
  </si>
  <si>
    <t>مطاعم</t>
  </si>
  <si>
    <t>#الجزائر</t>
  </si>
  <si>
    <t>اهمها</t>
  </si>
  <si>
    <t>الطاجين</t>
  </si>
  <si>
    <t>والكسكس</t>
  </si>
  <si>
    <t>Top Words in Tweet in G5</t>
  </si>
  <si>
    <t>لا</t>
  </si>
  <si>
    <t>يأس</t>
  </si>
  <si>
    <t>مع</t>
  </si>
  <si>
    <t>الحياة</t>
  </si>
  <si>
    <t>Top Words in Tweet in G6</t>
  </si>
  <si>
    <t>على</t>
  </si>
  <si>
    <t>لقاء</t>
  </si>
  <si>
    <t>أحمد</t>
  </si>
  <si>
    <t>معيتيق</t>
  </si>
  <si>
    <t>نائب</t>
  </si>
  <si>
    <t>رئيس</t>
  </si>
  <si>
    <t>Top Words in Tweet</t>
  </si>
  <si>
    <t>ø ù ùšø ùš ùˆø ùšù ùˆù maghrebvoices øªø øª</t>
  </si>
  <si>
    <t>ø ù ùšø ùˆø ùš ùšù ùˆù في øªù øªø</t>
  </si>
  <si>
    <t>parlant catalunya mitjans internacionals alguns companys partit encara romanen presó</t>
  </si>
  <si>
    <t>في ø أطباق مغربية مطاعم #الجزائر اهمها الطاجين والكسكس josefyroyaliste</t>
  </si>
  <si>
    <t>لا يأس مع الحياة merymimib</t>
  </si>
  <si>
    <t>ø ù في ùšø على لقاء أحمد معيتيق نائب رئيس</t>
  </si>
  <si>
    <t>Top Word Pairs in Tweet in Entire Graph</t>
  </si>
  <si>
    <t>ø,ø</t>
  </si>
  <si>
    <t>ø,ù</t>
  </si>
  <si>
    <t>ù,ø</t>
  </si>
  <si>
    <t>ù,ù</t>
  </si>
  <si>
    <t>ø,ùšø</t>
  </si>
  <si>
    <t>ø,ùšù</t>
  </si>
  <si>
    <t>ùšø,ø</t>
  </si>
  <si>
    <t>ù,ùš</t>
  </si>
  <si>
    <t>ùš,ø</t>
  </si>
  <si>
    <t>ùˆù,ø</t>
  </si>
  <si>
    <t>Top Word Pairs in Tweet in G1</t>
  </si>
  <si>
    <t>øªø,ø</t>
  </si>
  <si>
    <t>Top Word Pairs in Tweet in G2</t>
  </si>
  <si>
    <t>ùšù,ø</t>
  </si>
  <si>
    <t>Top Word Pairs in Tweet in G3</t>
  </si>
  <si>
    <t>parlant,catalunya</t>
  </si>
  <si>
    <t>catalunya,mitjans</t>
  </si>
  <si>
    <t>mitjans,internacionals</t>
  </si>
  <si>
    <t>internacionals,alguns</t>
  </si>
  <si>
    <t>alguns,companys</t>
  </si>
  <si>
    <t>companys,partit</t>
  </si>
  <si>
    <t>partit,encara</t>
  </si>
  <si>
    <t>encara,romanen</t>
  </si>
  <si>
    <t>romanen,presó</t>
  </si>
  <si>
    <t>presó,simplement</t>
  </si>
  <si>
    <t>Top Word Pairs in Tweet in G4</t>
  </si>
  <si>
    <t>أطباق,مغربية</t>
  </si>
  <si>
    <t>مغربية,في</t>
  </si>
  <si>
    <t>في,مطاعم</t>
  </si>
  <si>
    <t>مطاعم,#الجزائر</t>
  </si>
  <si>
    <t>#الجزائر,اهمها</t>
  </si>
  <si>
    <t>اهمها,الطاجين</t>
  </si>
  <si>
    <t>الطاجين,والكسكس</t>
  </si>
  <si>
    <t>man___32,c8ytezpf6jjprg3</t>
  </si>
  <si>
    <t>c8ytezpf6jjprg3,من</t>
  </si>
  <si>
    <t>من,مراسلتكم</t>
  </si>
  <si>
    <t>Top Word Pairs in Tweet in G5</t>
  </si>
  <si>
    <t>لا,يأس</t>
  </si>
  <si>
    <t>يأس,مع</t>
  </si>
  <si>
    <t>مع,الحياة</t>
  </si>
  <si>
    <t>merymimib,لا</t>
  </si>
  <si>
    <t>Top Word Pairs in Tweet in G6</t>
  </si>
  <si>
    <t>لقاء,أحمد</t>
  </si>
  <si>
    <t>أحمد,معيتيق</t>
  </si>
  <si>
    <t>معيتيق,نائب</t>
  </si>
  <si>
    <t>نائب,رئيس</t>
  </si>
  <si>
    <t>رئيس,المجلس</t>
  </si>
  <si>
    <t>المجلس,الرئاسي</t>
  </si>
  <si>
    <t>Top Word Pairs in Tweet</t>
  </si>
  <si>
    <t>ø,ø  ø,ù  ù,ø  ù,ù  ùš,ø  ø,ùšø  ùšø,ø  ø,ùšù  ù,ùš  øªø,ø</t>
  </si>
  <si>
    <t>ø,ø  ø,ù  ù,ø  ù,ù  ø,ùšù  ùšù,ø  ø,ùšø  ù,ùš  ùˆù,ø  ùšø,ø</t>
  </si>
  <si>
    <t>parlant,catalunya  catalunya,mitjans  mitjans,internacionals  internacionals,alguns  alguns,companys  companys,partit  partit,encara  encara,romanen  romanen,presó  presó,simplement</t>
  </si>
  <si>
    <t>أطباق,مغربية  مغربية,في  في,مطاعم  مطاعم,#الجزائر  #الجزائر,اهمها  اهمها,الطاجين  الطاجين,والكسكس  man___32,c8ytezpf6jjprg3  c8ytezpf6jjprg3,من  من,مراسلتكم</t>
  </si>
  <si>
    <t>لا,يأس  يأس,مع  مع,الحياة  merymimib,لا</t>
  </si>
  <si>
    <t>ø,ø  ø,ù  ù,ø  ù,ù  لقاء,أحمد  أحمد,معيتيق  معيتيق,نائب  نائب,رئيس  رئيس,المجلس  المجلس,الرئاسي</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</si>
  <si>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</si>
  <si>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</si>
  <si>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</si>
  <si>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</si>
  <si>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</si>
  <si>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</si>
  <si>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</si>
  <si>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</si>
  <si>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</si>
  <si>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</si>
  <si>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</si>
  <si>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</si>
  <si>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</si>
  <si>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</si>
  <si>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</si>
  <si>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fgallalah tripoli_man maghrebvoices wafaali85390576</t>
  </si>
  <si>
    <t>man___32 nazihhanane</t>
  </si>
  <si>
    <t>Top Mentioned in Tweet</t>
  </si>
  <si>
    <t>maghrebvoices fgallalah alhurranews irfaasawtak</t>
  </si>
  <si>
    <t>josefyroyaliste c8ytezpf6jjprg3 man_ziyad2 man___32</t>
  </si>
  <si>
    <t>lgnamedia hassunabaishu</t>
  </si>
  <si>
    <t>Top Tweeters in Entire Graph</t>
  </si>
  <si>
    <t>Top Tweeters in G1</t>
  </si>
  <si>
    <t>Top Tweeters in G2</t>
  </si>
  <si>
    <t>Top Tweeters in G3</t>
  </si>
  <si>
    <t>Top Tweeters in G4</t>
  </si>
  <si>
    <t>Top Tweeters in G5</t>
  </si>
  <si>
    <t>Top Tweeters in G6</t>
  </si>
  <si>
    <t>Top Tweeters</t>
  </si>
  <si>
    <t>alhurranews fgallalah irfaasawtak medomadred anilk01 hopeimshope maghrebvoices tripoli_man tamazgha_united sealibya</t>
  </si>
  <si>
    <t>sohaibrahim199 nourzorguibbc hbjtn decostrike mobel30 hafedalghwell mustafaozcanhur majedalansary91 fadouamassat mhsury1</t>
  </si>
  <si>
    <t>jaume_sama xsalvia3 ercnoguera vilarasaumerce ercbalaguer memeamela noumri_crrn</t>
  </si>
  <si>
    <t>man___32 c8ytezpf6jjprg3 josefyroyaliste man_ziyad2 shoocov nazihhanane</t>
  </si>
  <si>
    <t>amrkamal512 horamaghribia fatima_lachhabe i_____ali99 merymimib</t>
  </si>
  <si>
    <t>lgnamedia hanunajal hassunabaishu</t>
  </si>
  <si>
    <t>Top URLs in Tweet by Count</t>
  </si>
  <si>
    <t>https://www.maghrebvoices.com/a/497341.html?nocache=1 https://www.maghrebvoices.com/a/497339.html</t>
  </si>
  <si>
    <t>https://www.maghrebvoices.com/a/497640.html https://www.maghrebvoices.com/a/497219.html https://www.maghrebvoices.com/a/Algeria-justice/498597.html https://www.maghrebvoices.com/a/Libya-UN/498589.html https://www.maghrebvoices.com/a/Algeria-justice/498565.html https://www.maghrebvoices.com/a/morocco-justice-crime/498560.html https://www.maghrebvoices.com/a/498535.html https://www.maghrebvoices.com/a/498530.html https://www.maghrebvoices.com/a/498416.html https://www.maghrebvoices.com/a/498400.html</t>
  </si>
  <si>
    <t>https://www.facebook.com/maghrebvoices/videos/299282547623025/ https://www.maghrebvoices.com/a/Algeria-France-social-media/497858.html https://www.maghrebvoices.com/a/497809.html?fbclid=IwAR3JbTM8A17RE-tTR0wuPaoroAKia_pxfrtFPG_39rRss_YTdStetTOANRU https://www.maghrebvoices.com/a/Libya-social-media/497597.html https://www.maghrebvoices.com/a/Libya-Omar-AL-mokhtar/423017.html?fbclid=IwAR1UEPe8asbQHx-yimeMO9EMwDppsmj8B3UfIgenBlTiRAW-77fxFnkNFO0 https://www.maghrebvoices.com/a/497430.html https://www.maghrebvoices.com/a/497758.html</t>
  </si>
  <si>
    <t>https://www.maghrebvoices.com/a/497436.html https://www.maghrebvoices.com/a/454909.html</t>
  </si>
  <si>
    <t>https://www.maghrebvoices.com/a/Algeria-France-social-media/497858.html https://www.maghrebvoices.com/a/497339.html</t>
  </si>
  <si>
    <t>https://www.maghrebvoices.com/a/422745.html https://www.maghrebvoices.com/a/454909.html</t>
  </si>
  <si>
    <t>https://www.maghrebvoices.com/a/498445.html https://www.maghrebvoices.com/a/498433.html https://www.maghrebvoices.com/a/498400.html https://www.maghrebvoices.com/a/498393.html https://www.maghrebvoices.com/a/%d9%85%d8%b9%d8%a7%d9%86%d8%a7%d8%a9-%d8%a7%d9%84%d9%85%d8%ba%d8%b1%d8%a8%d9%8a%d8%a7%d8%aa-%d9%85%d9%86-%d8%a7%d9%84%d8%b9%d9%86%d9%81-%d8%a7%d9%84%d8%a3%d8%b3%d8%b1%d9%8a/498278.html https://www.maghrebvoices.com/a/498282.html https://www.maghrebvoices.com/a/498270.html https://www.maghrebvoices.com/a/%d8%ad%d9%8a%d9%88%d8%a7%d9%86%d8%a7%d8%aa-%d9%85%d9%86%d9%88%d9%8a%d8%a9-%d8%b9%d8%b1%d8%a8%d9%8a%d8%a9-%d9%85%d9%82%d8%af%d8%b3%d8%a9/497667.html https://www.maghrebvoices.com/a/497652.html https://www.maghrebvoices.com/a/497640.html</t>
  </si>
  <si>
    <t>Top URLs in Tweet by Salience</t>
  </si>
  <si>
    <t>Top Domains in Tweet by Count</t>
  </si>
  <si>
    <t>Top Domains in Tweet by Salience</t>
  </si>
  <si>
    <t>bit.ly maghrebvoices.com</t>
  </si>
  <si>
    <t>facebook.com maghrebvoices.com</t>
  </si>
  <si>
    <t>Top Hashtags in Tweet by Count</t>
  </si>
  <si>
    <t>فرنسا الجزائر ليبيا ليبي ù„ùšø¨ùšø§ الحرة</t>
  </si>
  <si>
    <t>Top Hashtags in Tweet by Salience</t>
  </si>
  <si>
    <t>Top Words in Tweet by Count</t>
  </si>
  <si>
    <t>de algã un discours ã mouvant notre compatriote mais source</t>
  </si>
  <si>
    <t>ø ù ùšù øªø ùš ùˆù</t>
  </si>
  <si>
    <t>ø ù ùˆø ùš ùšø øªù ùšøºùšø</t>
  </si>
  <si>
    <t>ø ù ùˆø ùˆù ùš ùšù ùˆ øªùˆù ùšø ùšøªø</t>
  </si>
  <si>
    <t>ø ù ùˆø ùš øªùˆù øµù ùšù ùƒùˆø</t>
  </si>
  <si>
    <t>øªùˆù ø â ï</t>
  </si>
  <si>
    <t>ø ù ùš ùšø ùšù ùšùˆù øªø øºø ùˆù ùˆø</t>
  </si>
  <si>
    <t>ø ù ùšø ùš في ùˆø ùšù ùˆù øªø øªù</t>
  </si>
  <si>
    <t>ayouz good news</t>
  </si>
  <si>
    <t>ø ù ùšù ùš ùšø øªø ùƒø</t>
  </si>
  <si>
    <t>ù ø fgallalah øœ ùšø ùˆù ùšù ùš øªùšù</t>
  </si>
  <si>
    <t>ø ù øªø ùšù ùš ùšø ùˆù في من إلى</t>
  </si>
  <si>
    <t>ø ù ùšù øœ øªø fgallalah ùˆø ùšø 202 øªùƒø</t>
  </si>
  <si>
    <t>ø ù ùšù øªùˆø ùš fgallalah øªù ùšø ðÿ</t>
  </si>
  <si>
    <t>ðÿ fgallalah</t>
  </si>
  <si>
    <t>ù ø ðÿ fgallalah øªùƒùˆù ùšø øª</t>
  </si>
  <si>
    <t>ù ø fgallalah ùˆø ùšù ùš øªø øªùƒø øªùˆ ðÿ</t>
  </si>
  <si>
    <t>ø ù ùˆø ùšù øªø ùˆ â ùšø øœ øÿ</t>
  </si>
  <si>
    <t>ø ù ùˆø ùšø ùˆù øª ùš ùšù øªø øªù</t>
  </si>
  <si>
    <t>fgallalah يا للنكسة لنثبث أن التقديرات خاطئة</t>
  </si>
  <si>
    <t>fgallalah #هل تعتقدين ثانيت او نسونت المؤسسات السيادية فيه الخير</t>
  </si>
  <si>
    <t>fgallalah good</t>
  </si>
  <si>
    <t>fgallalah يامن عاش</t>
  </si>
  <si>
    <t>fgallalah صعب أن تساوي بين الجنسين بل هو امر مستحيل</t>
  </si>
  <si>
    <t>de noumri_crrn parlant catalunya en mitjans internacionals alguns companys partit</t>
  </si>
  <si>
    <t>de espanyol la parlant catalunya en mitjans internacionals alguns companys</t>
  </si>
  <si>
    <t>العربية fgallalah ما أفسد المجتمعات غير قناة الحرة و شبيهاتها</t>
  </si>
  <si>
    <t>بوشاشي خطاب بن صالح خي ب آمال الجزائريين</t>
  </si>
  <si>
    <t>دولة من fgallalah لو كان النساء يراسن دول لرايت كل</t>
  </si>
  <si>
    <t>hassunabaishu لقاء أحمد معيتيق نائب رئيس المجلس الرئاسي بحكومة الوفاق</t>
  </si>
  <si>
    <t>ø ù في ùšø على øªø ùˆø ùˆù سرقة هاتف</t>
  </si>
  <si>
    <t>الغيرة متوقعة عقب زيارة حفتر للزعيم بوتين</t>
  </si>
  <si>
    <t>البيت الأبيض ينفي دعوة حفتر لزيارة واشنطن</t>
  </si>
  <si>
    <t>ø ù nazihhanane josefyroyaliste øª øºø ùšø øÿøÿøÿ أطباق مغربية</t>
  </si>
  <si>
    <t>العفو عن معتقلي الريف مبادرة حسن ني ة أم مناورة</t>
  </si>
  <si>
    <t>هل الصراع في #ليبيا بسبب توزيع الثروة</t>
  </si>
  <si>
    <t>الكباب يا نخلوا عيشتكوا هباب النزاع الليبي هل جوهره صراع</t>
  </si>
  <si>
    <t>ø ù في على ùšù هكذا يتعامل الحكام منطقتنا مع</t>
  </si>
  <si>
    <t>تحريم التبن ي جريمة رجال الدين بحق الطفولة</t>
  </si>
  <si>
    <t>مبروك للتوانسه وهارد لك لمصر</t>
  </si>
  <si>
    <t>في تونس احتجاجات بسبب وفاة شخص داخل مقر للشرطة</t>
  </si>
  <si>
    <t>من شرارة آلة حصاد تدمر 200 هكتارا الحبوب بتونس</t>
  </si>
  <si>
    <t>اهنئ الشعب المغربي بهدا الرصيد وان كان لايصل الي تطلعاته</t>
  </si>
  <si>
    <t>تسنى خوروطو يعترفو بلغة وهوية البلاد طزززز</t>
  </si>
  <si>
    <t>ø ù ùš fgallalah ùƒ ùˆ ðÿ øªùˆù øªù 3ø</t>
  </si>
  <si>
    <t>هكذا أث ر الصراع الليبي على اقتصاد مدن جنوب تونس</t>
  </si>
  <si>
    <t>في man___32 c8ytezpf6jjprg3 من مراسلتكم تبلغ 60 مليون دولار السنة</t>
  </si>
  <si>
    <t>في josefyroyaliste man___32 c8ytezpf6jjprg3 من مراسلتكم تبلغ 60 مليون دولار</t>
  </si>
  <si>
    <t>ø ù ùšø ùˆø øªù ùš في ùšù ùƒø ùˆù</t>
  </si>
  <si>
    <t>merymimib لا يأس مع الحياة</t>
  </si>
  <si>
    <t>لا يأس مع الحياة</t>
  </si>
  <si>
    <t>يهودي وأمازيغي وعربي' قصة أزولاي مستشار الملك</t>
  </si>
  <si>
    <t>Top Words in Tweet by Salience</t>
  </si>
  <si>
    <t>ùšù ùšùˆù øªø øºø ùˆù ùˆø 2019 ø ù ùš</t>
  </si>
  <si>
    <t>ø ù ùšø ùš ùˆø ùšù ùˆù في øªù øªø</t>
  </si>
  <si>
    <t>ø ù øªø ùšù ùšø ùˆù ùˆø øœ øµø ùš</t>
  </si>
  <si>
    <t>øª øªùš øÿ øºø ùƒù ùƒø ùšùˆù ùƒ 5 ùšùšù</t>
  </si>
  <si>
    <t>ø ù ùšø øªø ùˆø ùˆù على في سرقة هاتف</t>
  </si>
  <si>
    <t>ùƒ ðÿ øªùˆù øªù 3ø ˆ ùšùˆù ùˆù ùˆø ùšøªù</t>
  </si>
  <si>
    <t>man___32 c8ytezpf6jjprg3 من مراسلتكم تبلغ 60 مليون دولار السنة اين</t>
  </si>
  <si>
    <t>josefyroyaliste man___32 c8ytezpf6jjprg3 من مراسلتكم تبلغ 60 مليون دولار السنة</t>
  </si>
  <si>
    <t>ø ù ùšø ùˆø ùšù ùƒø ùˆù øªù ùš في</t>
  </si>
  <si>
    <t>Top Word Pairs in Tweet by Count</t>
  </si>
  <si>
    <t>un,discours  discours,ã  ã,mouvant  mouvant,de  de,notre  notre,compatriote  compatriote,mais  mais,source  source,de  de,motivation</t>
  </si>
  <si>
    <t>ø,ù  ø,ø  ù,ø  ø,ùšù  ùšù,ø  øªø,ø  ù,øªø  øªø,ù  ù,ù  ù,ùš</t>
  </si>
  <si>
    <t>ø,ø  ø,ù  ù,ø  ùˆø,ù  ø,ùˆø  ù,ùš  ùš,ùˆø  ø,ùšø  ùšø,ùš  ùš,øªù</t>
  </si>
  <si>
    <t>ø,ù  ù,ø  ø,ø  ù,ù  ù,ùˆø  ùˆù,ø  ùšù,ø  ùˆø,ù  ù,øªùˆù  øªùˆù,ø</t>
  </si>
  <si>
    <t>ø,ø  ø,ù  ù,ø  ù,ù  ø,ùˆø  ùš,ø  øªùˆù,ø  ùˆø,ø  ø,ùš  ù,øµù</t>
  </si>
  <si>
    <t>øªùˆù,ø  ø,â  â,ï</t>
  </si>
  <si>
    <t>ø,ø  ù,ø  ø,ù  ù,ù  maghrebvoices,ø  ø,ùšø  ø,ùšù  ù,ùšùˆù  ùšùˆù,ø  ø,øªø</t>
  </si>
  <si>
    <t>ø,ø  ø,ù  ù,ø  ù,ù  ùšø,ø  ø,ùšø  ø,ùš  ùš,ø  ù,ùšø  ø,ùšù</t>
  </si>
  <si>
    <t>maghrebvoices,ayouz  ayouz,good  good,news</t>
  </si>
  <si>
    <t>ø,ø  ø,ù  ù,ø  ø,ùšù  ù,ù  maghrebvoices,ø  ø,øªø  øªø,ø  ùšù,ùš  ùš,ù</t>
  </si>
  <si>
    <t>ø,ù  ù,ù  ù,ø  fgallalah,maghrebvoices  maghrebvoices,ù  ù,øœ  øœ,ø  ø,ùšø  ùšø,ø  ù,ùˆù</t>
  </si>
  <si>
    <t>ø,ù  ø,ø  ù,ø  ù,ù  øªø,ø  ù,øªø  ø,ùšù  ø,ùˆù  øœ,ù  ùšù,ø</t>
  </si>
  <si>
    <t>ø,ø  ù,ø  ø,ù  ù,ù  øœ,ù  ùšù,ø  ø,ùšù  fgallalah,ø  ø,ùˆø  ùˆø,ùšø</t>
  </si>
  <si>
    <t>ø,ù  ù,ø  ø,ø  ø,ùšù  ù,ùš  fgallalah,maghrebvoices  maghrebvoices,ø  ù,øªù  øªù,ù  ùšù,ù</t>
  </si>
  <si>
    <t>fgallalah,maghrebvoices  maghrebvoices,ðÿ  ðÿ,ðÿ</t>
  </si>
  <si>
    <t>ø,ù  ù,ø  fgallalah,maghrebvoices  maghrebvoices,øªùƒùˆù  øªùƒùˆù,ø  ù,ù  ù,ùšø  ùšø,ù  ù,øª  øª,ðÿ</t>
  </si>
  <si>
    <t>ù,ø  ø,ù  ù,ù  ø,ø  fgallalah,maghrebvoices  maghrebvoices,ùˆø  ùˆø,ù  ø,ùšù  ùšù,ùš  ùš,ù</t>
  </si>
  <si>
    <t>ø,ø  ù,ø  ø,ù  ù,ù  ø,ùˆø  ù,ùšù  ùšù,ø  ùˆø,ù  øªø,ø  ø,ùˆ</t>
  </si>
  <si>
    <t>ø,ø  ø,ù  ù,ø  ù,ù  ùˆù,ø  ùˆø,ø  ù,ùš  ùš,ø  ù,ùˆø  ø,ùšø</t>
  </si>
  <si>
    <t>fgallalah,maghrebvoices  maghrebvoices,يا  يا,للنكسة  للنكسة,لنثبث  لنثبث,أن  أن,التقديرات  التقديرات,خاطئة</t>
  </si>
  <si>
    <t>fgallalah,maghrebvoices  maghrebvoices,#هل  #هل,تعتقدين  تعتقدين,ثانيت  ثانيت,او  او,نسونت  نسونت,المؤسسات  المؤسسات,السيادية  السيادية,فيه  فيه,الخير</t>
  </si>
  <si>
    <t>fgallalah,maghrebvoices  maghrebvoices,good</t>
  </si>
  <si>
    <t>fgallalah,maghrebvoices  maghrebvoices,يامن  يامن,عاش</t>
  </si>
  <si>
    <t>fgallalah,maghrebvoices  maghrebvoices,صعب  صعب,أن  أن,تساوي  تساوي,بين  بين,الجنسين  الجنسين,بل  بل,هو  هو,امر  امر,مستحيل</t>
  </si>
  <si>
    <t>noumri_crrn,parlant  parlant,de  de,catalunya  catalunya,en  en,mitjans  mitjans,internacionals  internacionals,alguns  alguns,companys  companys,de  de,partit</t>
  </si>
  <si>
    <t>parlant,de  de,catalunya  catalunya,en  en,mitjans  mitjans,internacionals  internacionals,alguns  alguns,companys  companys,de  de,partit  partit,encara</t>
  </si>
  <si>
    <t>fgallalah,maghrebvoices  maghrebvoices,ما  ما,أفسد  أفسد,المجتمعات  المجتمعات,العربية  العربية,غير  غير,قناة  قناة,الحرة  الحرة,و  و,شبيهاتها</t>
  </si>
  <si>
    <t>بوشاشي,خطاب  خطاب,بن  بن,صالح  صالح,خي  خي,ب  ب,آمال  آمال,الجزائريين</t>
  </si>
  <si>
    <t>fgallalah,maghrebvoices  maghrebvoices,لو  لو,كان  كان,النساء  النساء,يراسن  يراسن,دول  دول,لرايت  لرايت,كل  كل,دولة  دولة,زعلانة</t>
  </si>
  <si>
    <t>hassunabaishu,لقاء  لقاء,أحمد  أحمد,معيتيق  معيتيق,نائب  نائب,رئيس  رئيس,المجلس  المجلس,الرئاسي  الرئاسي,بحكومة  بحكومة,الوفاق  الوفاق,الوطني</t>
  </si>
  <si>
    <t>ø,ø  ø,ù  ù,ø  ù,ù  ø,øªø  øªø,ø  ùˆø,ø  ø,ùˆù  ø,ùšø  سرقة,هاتف</t>
  </si>
  <si>
    <t>maghrebvoices,الغيرة  الغيرة,متوقعة  متوقعة,عقب  عقب,زيارة  زيارة,حفتر  حفتر,للزعيم  للزعيم,بوتين</t>
  </si>
  <si>
    <t>maghrebvoices,البيت  البيت,الأبيض  الأبيض,ينفي  ينفي,دعوة  دعوة,حفتر  حفتر,لزيارة  لزيارة,واشنطن</t>
  </si>
  <si>
    <t>nazihhanane,josefyroyaliste  josefyroyaliste,ø  ø,ù  ù,ø  ø,ø  ø,øª  øª,ù  ù,øºø  øºø,ø  ø,ùšø</t>
  </si>
  <si>
    <t>العفو,عن  عن,معتقلي  معتقلي,الريف  الريف,مبادرة  مبادرة,حسن  حسن,ني  ني,ة  ة,أم  أم,مناورة</t>
  </si>
  <si>
    <t>هل,الصراع  الصراع,في  في,#ليبيا  #ليبيا,بسبب  بسبب,توزيع  توزيع,الثروة</t>
  </si>
  <si>
    <t>الكباب,الكباب  الكباب,يا  يا,نخلوا  نخلوا,عيشتكوا  عيشتكوا,هباب  هباب,النزاع  النزاع,الليبي  الليبي,هل  هل,جوهره  جوهره,صراع</t>
  </si>
  <si>
    <t>ø,ø  ù,ø  ø,ù  ø,ùšù  هكذا,يتعامل  يتعامل,الحكام  الحكام,في  في,منطقتنا  منطقتنا,مع  مع,حق</t>
  </si>
  <si>
    <t>تحريم,التبن  التبن,ي  ي,جريمة  جريمة,رجال  رجال,الدين  الدين,بحق  بحق,الطفولة</t>
  </si>
  <si>
    <t>مبروك,للتوانسه  للتوانسه,وهارد  وهارد,لك  لك,لمصر</t>
  </si>
  <si>
    <t>في,تونس  تونس,احتجاجات  احتجاجات,بسبب  بسبب,وفاة  وفاة,شخص  شخص,داخل  داخل,مقر  مقر,للشرطة</t>
  </si>
  <si>
    <t>شرارة,من  من,آلة  آلة,حصاد  حصاد,تدمر  تدمر,200  200,هكتارا  هكتارا,من  من,الحبوب  الحبوب,بتونس</t>
  </si>
  <si>
    <t>maghrebvoices,اهنئ  اهنئ,الشعب  الشعب,المغربي  المغربي,بهدا  بهدا,الرصيد  الرصيد,وان  وان,كان  كان,لايصل  لايصل,الي  الي,تطلعاته</t>
  </si>
  <si>
    <t>maghrebvoices,تسنى  تسنى,خوروطو  خوروطو,يعترفو  يعترفو,بلغة  بلغة,وهوية  وهوية,البلاد  البلاد,طزززز</t>
  </si>
  <si>
    <t>ø,ø  ù,ø  ø,ù  fgallalah,maghrebvoices  maghrebvoices,ù  ù,ù  ø,ùƒ  ùƒ,ø  ø,øªù  øªù,ù</t>
  </si>
  <si>
    <t>هكذا,أث  أث,ر  ر,الصراع  الصراع,الليبي  الليبي,على  على,اقتصاد  اقتصاد,مدن  مدن,جنوب  جنوب,تونس</t>
  </si>
  <si>
    <t>man___32,c8ytezpf6jjprg3  c8ytezpf6jjprg3,من  من,مراسلتكم  مراسلتكم,تبلغ  تبلغ,60  60,مليون  مليون,دولار  دولار,في  في,السنة  السنة,اين</t>
  </si>
  <si>
    <t>josefyroyaliste,man___32  man___32,c8ytezpf6jjprg3  c8ytezpf6jjprg3,من  من,مراسلتكم  مراسلتكم,تبلغ  تبلغ,60  60,مليون  مليون,دولار  دولار,في  في,السنة</t>
  </si>
  <si>
    <t>ø,ø  ø,ù  ù,ø  ù,ù  ø,ùšø  ùšø,ø  ùˆø,ø  ø,ùš  ù,ùšø  ø,øªù</t>
  </si>
  <si>
    <t>merymimib,لا  لا,يأس  يأس,مع  مع,الحياة</t>
  </si>
  <si>
    <t>لا,يأس  يأس,مع  مع,الحياة</t>
  </si>
  <si>
    <t>يهودي,وأمازيغي  وأمازيغي,وعربي'  وعربي',قصة  قصة,أزولاي  أزولاي,مستشار  مستشار,الملك</t>
  </si>
  <si>
    <t>Top Word Pairs in Tweet by Salience</t>
  </si>
  <si>
    <t>ø,ùšù  ù,ùšùˆù  ùšùˆù,ø  ø,øªø  øªø,ù  ø,ùš  ùš,ø  ù,øºø  øºø,ø  ùšø,ø</t>
  </si>
  <si>
    <t>ø,ø  ø,ù  ù,ø  ù,ù  ùšø,ø  ø,ùš  ø,ùšø  ù,ùšø  ø,ùšù  ø,ùˆù</t>
  </si>
  <si>
    <t>ø,ø  ù,ù  ø,ù  ù,ø  øªø,ø  ù,øªø  ø,ùšù  ø,ùˆù  øœ,ù  ùšù,ø</t>
  </si>
  <si>
    <t>ùˆø,ù  ù,ùˆø  øª,ø  øªø,ø  ù,øªùš  øªù,ø  ø,øªø  ø,øªù  øª,ù  ù,ùšø</t>
  </si>
  <si>
    <t>ø,ùƒ  ùƒ,ø  ø,øªù  øªù,ù  ù,ùˆ  ùˆ,ø  ø,3ø  3ø,ù  ø,ðÿ  ðÿ,ˆ</t>
  </si>
  <si>
    <t>ø,ø  ø,ù  ù,ø  ù,ù  ø,ùšø  ùšø,ø  ùˆø,ø  ù,ùšø  ø,ùšù  ùšù,ø</t>
  </si>
  <si>
    <t>Word</t>
  </si>
  <si>
    <t>ùƒø</t>
  </si>
  <si>
    <t>من</t>
  </si>
  <si>
    <t>ùˆ</t>
  </si>
  <si>
    <t>øªùˆù</t>
  </si>
  <si>
    <t>øºø</t>
  </si>
  <si>
    <t>ùšùˆù</t>
  </si>
  <si>
    <t>øªùš</t>
  </si>
  <si>
    <t>ðÿ</t>
  </si>
  <si>
    <t>ùƒù</t>
  </si>
  <si>
    <t>øœ</t>
  </si>
  <si>
    <t>les</t>
  </si>
  <si>
    <t>øÿ</t>
  </si>
  <si>
    <t>ùƒ</t>
  </si>
  <si>
    <t>simplement</t>
  </si>
  <si>
    <t>x</t>
  </si>
  <si>
    <t>seves</t>
  </si>
  <si>
    <t>تونس</t>
  </si>
  <si>
    <t>øµù</t>
  </si>
  <si>
    <t>ùšøªù</t>
  </si>
  <si>
    <t>ùšùšù</t>
  </si>
  <si>
    <t>ùšøªø</t>
  </si>
  <si>
    <t>øµø</t>
  </si>
  <si>
    <t>بسبب</t>
  </si>
  <si>
    <t>بن</t>
  </si>
  <si>
    <t>المغرب</t>
  </si>
  <si>
    <t>øºù</t>
  </si>
  <si>
    <t>الصراع</t>
  </si>
  <si>
    <t>توزيع</t>
  </si>
  <si>
    <t>الثروة</t>
  </si>
  <si>
    <t>صالح</t>
  </si>
  <si>
    <t>â</t>
  </si>
  <si>
    <t>øªùƒø</t>
  </si>
  <si>
    <t>المحكمة</t>
  </si>
  <si>
    <t>العليا</t>
  </si>
  <si>
    <t>بالجزائر</t>
  </si>
  <si>
    <t>'</t>
  </si>
  <si>
    <t>ùƒùˆù</t>
  </si>
  <si>
    <t>الليبي</t>
  </si>
  <si>
    <t>و</t>
  </si>
  <si>
    <t>#الحرة</t>
  </si>
  <si>
    <t>العربية</t>
  </si>
  <si>
    <t>إلى</t>
  </si>
  <si>
    <t>الجنرال</t>
  </si>
  <si>
    <t>يا</t>
  </si>
  <si>
    <t>#ليبيا</t>
  </si>
  <si>
    <t>عن</t>
  </si>
  <si>
    <t>حفتر</t>
  </si>
  <si>
    <t>5</t>
  </si>
  <si>
    <t>øªùˆø</t>
  </si>
  <si>
    <t>خطاب</t>
  </si>
  <si>
    <t>دولة</t>
  </si>
  <si>
    <t>أن</t>
  </si>
  <si>
    <t>بين</t>
  </si>
  <si>
    <t>ùˆùšø</t>
  </si>
  <si>
    <t>202</t>
  </si>
  <si>
    <t>17</t>
  </si>
  <si>
    <t>18</t>
  </si>
  <si>
    <t>2019</t>
  </si>
  <si>
    <t>تدمر</t>
  </si>
  <si>
    <t>هكتارا</t>
  </si>
  <si>
    <t>بعد</t>
  </si>
  <si>
    <t>بإيداع</t>
  </si>
  <si>
    <t>أويحيى</t>
  </si>
  <si>
    <t>الحبس</t>
  </si>
  <si>
    <t>المؤقت</t>
  </si>
  <si>
    <t>ضحايا</t>
  </si>
  <si>
    <t>قانون</t>
  </si>
  <si>
    <t>ترسيم</t>
  </si>
  <si>
    <t>الأمازيغية</t>
  </si>
  <si>
    <t>مؤتمر</t>
  </si>
  <si>
    <t>البحرين</t>
  </si>
  <si>
    <t>حول</t>
  </si>
  <si>
    <t>'الحراك</t>
  </si>
  <si>
    <t>الشعبي'</t>
  </si>
  <si>
    <t>السلطات</t>
  </si>
  <si>
    <t>الفرنسية</t>
  </si>
  <si>
    <t>'الكاف'</t>
  </si>
  <si>
    <t>اقتصاد</t>
  </si>
  <si>
    <t>الليبية</t>
  </si>
  <si>
    <t>ùˆùšù</t>
  </si>
  <si>
    <t>ùƒùš</t>
  </si>
  <si>
    <t>øµùˆø</t>
  </si>
  <si>
    <t>مراسلتكم</t>
  </si>
  <si>
    <t>تبلغ</t>
  </si>
  <si>
    <t>60</t>
  </si>
  <si>
    <t>مليون</t>
  </si>
  <si>
    <t>دولار</t>
  </si>
  <si>
    <t>السنة</t>
  </si>
  <si>
    <t>اين</t>
  </si>
  <si>
    <t>تذهب</t>
  </si>
  <si>
    <t>اموال</t>
  </si>
  <si>
    <t>اضرحة</t>
  </si>
  <si>
    <t>هكذا</t>
  </si>
  <si>
    <t>جنوب</t>
  </si>
  <si>
    <t>ùšøª</t>
  </si>
  <si>
    <t>المغربي</t>
  </si>
  <si>
    <t>كان</t>
  </si>
  <si>
    <t>مقر</t>
  </si>
  <si>
    <t>الجزائري</t>
  </si>
  <si>
    <t>نزار</t>
  </si>
  <si>
    <t>الكباب</t>
  </si>
  <si>
    <t>البيت</t>
  </si>
  <si>
    <t>الأبيض</t>
  </si>
  <si>
    <t>ينفي</t>
  </si>
  <si>
    <t>دعوة</t>
  </si>
  <si>
    <t>لزيارة</t>
  </si>
  <si>
    <t>واشنطن</t>
  </si>
  <si>
    <t>المجلس</t>
  </si>
  <si>
    <t>الرئاسي</t>
  </si>
  <si>
    <t>بحكومة</t>
  </si>
  <si>
    <t>الوفاق</t>
  </si>
  <si>
    <t>الوطني</t>
  </si>
  <si>
    <t>بوشاشي</t>
  </si>
  <si>
    <t>خي</t>
  </si>
  <si>
    <t>ب</t>
  </si>
  <si>
    <t>آمال</t>
  </si>
  <si>
    <t>الجزائريين</t>
  </si>
  <si>
    <t>النساء</t>
  </si>
  <si>
    <t>غير</t>
  </si>
  <si>
    <t>espanyol</t>
  </si>
  <si>
    <t>الجنسين</t>
  </si>
  <si>
    <t>good</t>
  </si>
  <si>
    <t>3</t>
  </si>
  <si>
    <t>ùƒùˆø</t>
  </si>
  <si>
    <t>øµùˆù</t>
  </si>
  <si>
    <t>ùƒøªø</t>
  </si>
  <si>
    <t>øªùšø</t>
  </si>
  <si>
    <t>ùšùˆ</t>
  </si>
  <si>
    <t>øªùˆ</t>
  </si>
  <si>
    <t>18ùª</t>
  </si>
  <si>
    <t>الجزائرية</t>
  </si>
  <si>
    <t>خلال</t>
  </si>
  <si>
    <t>طرابلس</t>
  </si>
  <si>
    <t>استجواب</t>
  </si>
  <si>
    <t>algã</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</si>
  <si>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</si>
  <si>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</si>
  <si>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</si>
  <si>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</si>
  <si>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</si>
  <si>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</si>
  <si>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</si>
  <si>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</si>
  <si>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</si>
  <si>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</si>
  <si>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</si>
  <si>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</si>
  <si>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</si>
  <si>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</si>
  <si>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</si>
  <si>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</si>
  <si>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</si>
  <si>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</si>
  <si>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</si>
  <si>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</si>
  <si>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</si>
  <si>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</si>
  <si>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</si>
  <si>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</si>
  <si>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</si>
  <si>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</si>
  <si>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</si>
  <si>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</si>
  <si>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</si>
  <si>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</si>
  <si>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</si>
  <si>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Jun</t>
  </si>
  <si>
    <t>2-Jun</t>
  </si>
  <si>
    <t>10 AM</t>
  </si>
  <si>
    <t>3-Jun</t>
  </si>
  <si>
    <t>12 AM</t>
  </si>
  <si>
    <t>11 AM</t>
  </si>
  <si>
    <t>12 PM</t>
  </si>
  <si>
    <t>4 PM</t>
  </si>
  <si>
    <t>6 PM</t>
  </si>
  <si>
    <t>7 PM</t>
  </si>
  <si>
    <t>8 PM</t>
  </si>
  <si>
    <t>9 PM</t>
  </si>
  <si>
    <t>10 PM</t>
  </si>
  <si>
    <t>4-Jun</t>
  </si>
  <si>
    <t>2 AM</t>
  </si>
  <si>
    <t>1 PM</t>
  </si>
  <si>
    <t>2 PM</t>
  </si>
  <si>
    <t>5-Jun</t>
  </si>
  <si>
    <t>1 AM</t>
  </si>
  <si>
    <t>3 PM</t>
  </si>
  <si>
    <t>5 PM</t>
  </si>
  <si>
    <t>6-Jun</t>
  </si>
  <si>
    <t>11 PM</t>
  </si>
  <si>
    <t>7-Jun</t>
  </si>
  <si>
    <t>8-Jun</t>
  </si>
  <si>
    <t>9-Jun</t>
  </si>
  <si>
    <t>5 AM</t>
  </si>
  <si>
    <t>10-Jun</t>
  </si>
  <si>
    <t>11-Jun</t>
  </si>
  <si>
    <t>12-Jun</t>
  </si>
  <si>
    <t>13-Jun</t>
  </si>
  <si>
    <t>128, 128, 128</t>
  </si>
  <si>
    <t>131, 125, 125</t>
  </si>
  <si>
    <t>167, 89, 89</t>
  </si>
  <si>
    <t>154, 102, 102</t>
  </si>
  <si>
    <t>138, 118, 118</t>
  </si>
  <si>
    <t>Red</t>
  </si>
  <si>
    <t>G1: ø ù ùšø ùš ùˆø ùšù ùˆù maghrebvoices øªø øª</t>
  </si>
  <si>
    <t>G2: ø ù ùšø ùˆø ùš ùšù ùˆù في øªù øªø</t>
  </si>
  <si>
    <t>G3: parlant catalunya mitjans internacionals alguns companys partit encara romanen presó</t>
  </si>
  <si>
    <t>G4: في ø أطباق مغربية مطاعم #الجزائر اهمها الطاجين والكسكس josefyroyaliste</t>
  </si>
  <si>
    <t>G5: لا يأس مع الحياة merymimib</t>
  </si>
  <si>
    <t>G6: ø ù في ùšø على لقاء أحمد معيتيق نائب رئيس</t>
  </si>
  <si>
    <t>Autofill Workbook Results</t>
  </si>
  <si>
    <t>Edge Weight▓1▓24▓0▓True▓Gray▓Red▓▓Edge Weight▓1▓24▓0▓3▓10▓False▓Edge Weight▓1▓24▓0▓35▓12▓False▓▓0▓0▓0▓True▓Black▓Black▓▓Followers▓19▓238378▓0▓162▓1000▓False▓▓0▓0▓0▓0▓0▓False▓▓0▓0▓0▓0▓0▓False▓▓0▓0▓0▓0▓0▓False</t>
  </si>
  <si>
    <t>GraphSource░GraphServerTwitterSearch▓GraphTerm░maghrebvoices▓ImportDescription░The graph represents a network of 72 Twitter users whose tweets in the requested range contained "maghrebvoices", or who were replied to or mentioned in those tweets.  The network was obtained from the NodeXL Graph Server on Sunday, 16 June 2019 at 23:52 UTC.
The requested start date was Sunday, 16 June 2019 at 00:01 UTC and the maximum number of days (going backward) was 14.
The maximum number of tweets collected was 5,000.
The tweets in the network were tweeted over the 11-day, 10-hour, 11-minute period from Sunday, 02 June 2019 at 10:32 UTC to Thursday, 13 June 2019 at 20:43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</si>
</sst>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1"/>
      <tableStyleElement type="headerRow" dxfId="430"/>
    </tableStyle>
    <tableStyle name="NodeXL Table" pivot="0" count="1">
      <tableStyleElement type="headerRow" dxfId="4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464073"/>
        <c:axId val="18067794"/>
      </c:barChart>
      <c:catAx>
        <c:axId val="94640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067794"/>
        <c:crosses val="autoZero"/>
        <c:auto val="1"/>
        <c:lblOffset val="100"/>
        <c:noMultiLvlLbl val="0"/>
      </c:catAx>
      <c:valAx>
        <c:axId val="18067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64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maghrebvoices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86"/>
                <c:pt idx="0">
                  <c:v>10 AM
2-Jun
Jun
2019</c:v>
                </c:pt>
                <c:pt idx="1">
                  <c:v>12 AM
3-Jun</c:v>
                </c:pt>
                <c:pt idx="2">
                  <c:v>10 AM</c:v>
                </c:pt>
                <c:pt idx="3">
                  <c:v>11 AM</c:v>
                </c:pt>
                <c:pt idx="4">
                  <c:v>12 PM</c:v>
                </c:pt>
                <c:pt idx="5">
                  <c:v>4 PM</c:v>
                </c:pt>
                <c:pt idx="6">
                  <c:v>6 PM</c:v>
                </c:pt>
                <c:pt idx="7">
                  <c:v>7 PM</c:v>
                </c:pt>
                <c:pt idx="8">
                  <c:v>8 PM</c:v>
                </c:pt>
                <c:pt idx="9">
                  <c:v>9 PM</c:v>
                </c:pt>
                <c:pt idx="10">
                  <c:v>10 PM</c:v>
                </c:pt>
                <c:pt idx="11">
                  <c:v>2 AM
4-Jun</c:v>
                </c:pt>
                <c:pt idx="12">
                  <c:v>10 AM</c:v>
                </c:pt>
                <c:pt idx="13">
                  <c:v>11 AM</c:v>
                </c:pt>
                <c:pt idx="14">
                  <c:v>12 PM</c:v>
                </c:pt>
                <c:pt idx="15">
                  <c:v>1 PM</c:v>
                </c:pt>
                <c:pt idx="16">
                  <c:v>2 PM</c:v>
                </c:pt>
                <c:pt idx="17">
                  <c:v>6 PM</c:v>
                </c:pt>
                <c:pt idx="18">
                  <c:v>1 AM
5-Jun</c:v>
                </c:pt>
                <c:pt idx="19">
                  <c:v>11 AM</c:v>
                </c:pt>
                <c:pt idx="20">
                  <c:v>1 PM</c:v>
                </c:pt>
                <c:pt idx="21">
                  <c:v>2 PM</c:v>
                </c:pt>
                <c:pt idx="22">
                  <c:v>3 PM</c:v>
                </c:pt>
                <c:pt idx="23">
                  <c:v>5 PM</c:v>
                </c:pt>
                <c:pt idx="24">
                  <c:v>6 PM</c:v>
                </c:pt>
                <c:pt idx="25">
                  <c:v>7 PM</c:v>
                </c:pt>
                <c:pt idx="26">
                  <c:v>9 PM</c:v>
                </c:pt>
                <c:pt idx="27">
                  <c:v>10 AM
6-Jun</c:v>
                </c:pt>
                <c:pt idx="28">
                  <c:v>12 PM</c:v>
                </c:pt>
                <c:pt idx="29">
                  <c:v>1 PM</c:v>
                </c:pt>
                <c:pt idx="30">
                  <c:v>2 PM</c:v>
                </c:pt>
                <c:pt idx="31">
                  <c:v>4 PM</c:v>
                </c:pt>
                <c:pt idx="32">
                  <c:v>5 PM</c:v>
                </c:pt>
                <c:pt idx="33">
                  <c:v>7 PM</c:v>
                </c:pt>
                <c:pt idx="34">
                  <c:v>11 PM</c:v>
                </c:pt>
                <c:pt idx="35">
                  <c:v>10 AM
7-Jun</c:v>
                </c:pt>
                <c:pt idx="36">
                  <c:v>11 AM</c:v>
                </c:pt>
                <c:pt idx="37">
                  <c:v>12 PM</c:v>
                </c:pt>
                <c:pt idx="38">
                  <c:v>1 PM</c:v>
                </c:pt>
                <c:pt idx="39">
                  <c:v>2 PM</c:v>
                </c:pt>
                <c:pt idx="40">
                  <c:v>3 PM</c:v>
                </c:pt>
                <c:pt idx="41">
                  <c:v>4 PM</c:v>
                </c:pt>
                <c:pt idx="42">
                  <c:v>5 PM</c:v>
                </c:pt>
                <c:pt idx="43">
                  <c:v>10 PM</c:v>
                </c:pt>
                <c:pt idx="44">
                  <c:v>12 AM
8-Jun</c:v>
                </c:pt>
                <c:pt idx="45">
                  <c:v>1 AM</c:v>
                </c:pt>
                <c:pt idx="46">
                  <c:v>12 PM</c:v>
                </c:pt>
                <c:pt idx="47">
                  <c:v>1 PM</c:v>
                </c:pt>
                <c:pt idx="48">
                  <c:v>2 PM</c:v>
                </c:pt>
                <c:pt idx="49">
                  <c:v>3 PM</c:v>
                </c:pt>
                <c:pt idx="50">
                  <c:v>5 PM</c:v>
                </c:pt>
                <c:pt idx="51">
                  <c:v>7 PM</c:v>
                </c:pt>
                <c:pt idx="52">
                  <c:v>12 AM
9-Jun</c:v>
                </c:pt>
                <c:pt idx="53">
                  <c:v>5 AM</c:v>
                </c:pt>
                <c:pt idx="54">
                  <c:v>5 PM</c:v>
                </c:pt>
                <c:pt idx="55">
                  <c:v>6 PM</c:v>
                </c:pt>
                <c:pt idx="56">
                  <c:v>7 PM</c:v>
                </c:pt>
                <c:pt idx="57">
                  <c:v>8 PM</c:v>
                </c:pt>
                <c:pt idx="58">
                  <c:v>9 PM</c:v>
                </c:pt>
                <c:pt idx="59">
                  <c:v>10 PM</c:v>
                </c:pt>
                <c:pt idx="60">
                  <c:v>2 AM
10-Jun</c:v>
                </c:pt>
                <c:pt idx="61">
                  <c:v>3 PM</c:v>
                </c:pt>
                <c:pt idx="62">
                  <c:v>12 PM
11-Jun</c:v>
                </c:pt>
                <c:pt idx="63">
                  <c:v>2 PM</c:v>
                </c:pt>
                <c:pt idx="64">
                  <c:v>3 PM</c:v>
                </c:pt>
                <c:pt idx="65">
                  <c:v>4 PM</c:v>
                </c:pt>
                <c:pt idx="66">
                  <c:v>5 PM</c:v>
                </c:pt>
                <c:pt idx="67">
                  <c:v>7 PM</c:v>
                </c:pt>
                <c:pt idx="68">
                  <c:v>8 PM</c:v>
                </c:pt>
                <c:pt idx="69">
                  <c:v>11 PM</c:v>
                </c:pt>
                <c:pt idx="70">
                  <c:v>12 PM
12-Jun</c:v>
                </c:pt>
                <c:pt idx="71">
                  <c:v>1 PM</c:v>
                </c:pt>
                <c:pt idx="72">
                  <c:v>2 PM</c:v>
                </c:pt>
                <c:pt idx="73">
                  <c:v>3 PM</c:v>
                </c:pt>
                <c:pt idx="74">
                  <c:v>4 PM</c:v>
                </c:pt>
                <c:pt idx="75">
                  <c:v>6 PM</c:v>
                </c:pt>
                <c:pt idx="76">
                  <c:v>7 PM</c:v>
                </c:pt>
                <c:pt idx="77">
                  <c:v>10 AM
13-Jun</c:v>
                </c:pt>
                <c:pt idx="78">
                  <c:v>11 AM</c:v>
                </c:pt>
                <c:pt idx="79">
                  <c:v>1 PM</c:v>
                </c:pt>
                <c:pt idx="80">
                  <c:v>2 PM</c:v>
                </c:pt>
                <c:pt idx="81">
                  <c:v>3 PM</c:v>
                </c:pt>
                <c:pt idx="82">
                  <c:v>4 PM</c:v>
                </c:pt>
                <c:pt idx="83">
                  <c:v>5 PM</c:v>
                </c:pt>
                <c:pt idx="84">
                  <c:v>6 PM</c:v>
                </c:pt>
                <c:pt idx="85">
                  <c:v>8 PM</c:v>
                </c:pt>
              </c:strCache>
            </c:strRef>
          </c:cat>
          <c:val>
            <c:numRef>
              <c:f>'Time Series'!$B$26:$B$126</c:f>
              <c:numCache>
                <c:formatCode>General</c:formatCode>
                <c:ptCount val="86"/>
                <c:pt idx="0">
                  <c:v>1</c:v>
                </c:pt>
                <c:pt idx="1">
                  <c:v>2</c:v>
                </c:pt>
                <c:pt idx="2">
                  <c:v>1</c:v>
                </c:pt>
                <c:pt idx="3">
                  <c:v>2</c:v>
                </c:pt>
                <c:pt idx="4">
                  <c:v>1</c:v>
                </c:pt>
                <c:pt idx="5">
                  <c:v>2</c:v>
                </c:pt>
                <c:pt idx="6">
                  <c:v>1</c:v>
                </c:pt>
                <c:pt idx="7">
                  <c:v>1</c:v>
                </c:pt>
                <c:pt idx="8">
                  <c:v>1</c:v>
                </c:pt>
                <c:pt idx="9">
                  <c:v>1</c:v>
                </c:pt>
                <c:pt idx="10">
                  <c:v>1</c:v>
                </c:pt>
                <c:pt idx="11">
                  <c:v>1</c:v>
                </c:pt>
                <c:pt idx="12">
                  <c:v>1</c:v>
                </c:pt>
                <c:pt idx="13">
                  <c:v>2</c:v>
                </c:pt>
                <c:pt idx="14">
                  <c:v>2</c:v>
                </c:pt>
                <c:pt idx="15">
                  <c:v>2</c:v>
                </c:pt>
                <c:pt idx="16">
                  <c:v>2</c:v>
                </c:pt>
                <c:pt idx="17">
                  <c:v>2</c:v>
                </c:pt>
                <c:pt idx="18">
                  <c:v>1</c:v>
                </c:pt>
                <c:pt idx="19">
                  <c:v>1</c:v>
                </c:pt>
                <c:pt idx="20">
                  <c:v>1</c:v>
                </c:pt>
                <c:pt idx="21">
                  <c:v>2</c:v>
                </c:pt>
                <c:pt idx="22">
                  <c:v>3</c:v>
                </c:pt>
                <c:pt idx="23">
                  <c:v>7</c:v>
                </c:pt>
                <c:pt idx="24">
                  <c:v>10</c:v>
                </c:pt>
                <c:pt idx="25">
                  <c:v>2</c:v>
                </c:pt>
                <c:pt idx="26">
                  <c:v>9</c:v>
                </c:pt>
                <c:pt idx="27">
                  <c:v>6</c:v>
                </c:pt>
                <c:pt idx="28">
                  <c:v>3</c:v>
                </c:pt>
                <c:pt idx="29">
                  <c:v>1</c:v>
                </c:pt>
                <c:pt idx="30">
                  <c:v>1</c:v>
                </c:pt>
                <c:pt idx="31">
                  <c:v>2</c:v>
                </c:pt>
                <c:pt idx="32">
                  <c:v>1</c:v>
                </c:pt>
                <c:pt idx="33">
                  <c:v>7</c:v>
                </c:pt>
                <c:pt idx="34">
                  <c:v>1</c:v>
                </c:pt>
                <c:pt idx="35">
                  <c:v>1</c:v>
                </c:pt>
                <c:pt idx="36">
                  <c:v>1</c:v>
                </c:pt>
                <c:pt idx="37">
                  <c:v>1</c:v>
                </c:pt>
                <c:pt idx="38">
                  <c:v>2</c:v>
                </c:pt>
                <c:pt idx="39">
                  <c:v>4</c:v>
                </c:pt>
                <c:pt idx="40">
                  <c:v>2</c:v>
                </c:pt>
                <c:pt idx="41">
                  <c:v>1</c:v>
                </c:pt>
                <c:pt idx="42">
                  <c:v>2</c:v>
                </c:pt>
                <c:pt idx="43">
                  <c:v>1</c:v>
                </c:pt>
                <c:pt idx="44">
                  <c:v>3</c:v>
                </c:pt>
                <c:pt idx="45">
                  <c:v>1</c:v>
                </c:pt>
                <c:pt idx="46">
                  <c:v>1</c:v>
                </c:pt>
                <c:pt idx="47">
                  <c:v>5</c:v>
                </c:pt>
                <c:pt idx="48">
                  <c:v>1</c:v>
                </c:pt>
                <c:pt idx="49">
                  <c:v>1</c:v>
                </c:pt>
                <c:pt idx="50">
                  <c:v>1</c:v>
                </c:pt>
                <c:pt idx="51">
                  <c:v>1</c:v>
                </c:pt>
                <c:pt idx="52">
                  <c:v>1</c:v>
                </c:pt>
                <c:pt idx="53">
                  <c:v>1</c:v>
                </c:pt>
                <c:pt idx="54">
                  <c:v>2</c:v>
                </c:pt>
                <c:pt idx="55">
                  <c:v>1</c:v>
                </c:pt>
                <c:pt idx="56">
                  <c:v>1</c:v>
                </c:pt>
                <c:pt idx="57">
                  <c:v>2</c:v>
                </c:pt>
                <c:pt idx="58">
                  <c:v>1</c:v>
                </c:pt>
                <c:pt idx="59">
                  <c:v>1</c:v>
                </c:pt>
                <c:pt idx="60">
                  <c:v>1</c:v>
                </c:pt>
                <c:pt idx="61">
                  <c:v>1</c:v>
                </c:pt>
                <c:pt idx="62">
                  <c:v>1</c:v>
                </c:pt>
                <c:pt idx="63">
                  <c:v>1</c:v>
                </c:pt>
                <c:pt idx="64">
                  <c:v>2</c:v>
                </c:pt>
                <c:pt idx="65">
                  <c:v>1</c:v>
                </c:pt>
                <c:pt idx="66">
                  <c:v>2</c:v>
                </c:pt>
                <c:pt idx="67">
                  <c:v>2</c:v>
                </c:pt>
                <c:pt idx="68">
                  <c:v>1</c:v>
                </c:pt>
                <c:pt idx="69">
                  <c:v>1</c:v>
                </c:pt>
                <c:pt idx="70">
                  <c:v>1</c:v>
                </c:pt>
                <c:pt idx="71">
                  <c:v>3</c:v>
                </c:pt>
                <c:pt idx="72">
                  <c:v>1</c:v>
                </c:pt>
                <c:pt idx="73">
                  <c:v>1</c:v>
                </c:pt>
                <c:pt idx="74">
                  <c:v>1</c:v>
                </c:pt>
                <c:pt idx="75">
                  <c:v>1</c:v>
                </c:pt>
                <c:pt idx="76">
                  <c:v>1</c:v>
                </c:pt>
                <c:pt idx="77">
                  <c:v>1</c:v>
                </c:pt>
                <c:pt idx="78">
                  <c:v>1</c:v>
                </c:pt>
                <c:pt idx="79">
                  <c:v>1</c:v>
                </c:pt>
                <c:pt idx="80">
                  <c:v>2</c:v>
                </c:pt>
                <c:pt idx="81">
                  <c:v>1</c:v>
                </c:pt>
                <c:pt idx="82">
                  <c:v>1</c:v>
                </c:pt>
                <c:pt idx="83">
                  <c:v>2</c:v>
                </c:pt>
                <c:pt idx="84">
                  <c:v>2</c:v>
                </c:pt>
                <c:pt idx="85">
                  <c:v>1</c:v>
                </c:pt>
              </c:numCache>
            </c:numRef>
          </c:val>
        </c:ser>
        <c:axId val="28176179"/>
        <c:axId val="52259020"/>
      </c:barChart>
      <c:catAx>
        <c:axId val="28176179"/>
        <c:scaling>
          <c:orientation val="minMax"/>
        </c:scaling>
        <c:axPos val="b"/>
        <c:delete val="0"/>
        <c:numFmt formatCode="General" sourceLinked="1"/>
        <c:majorTickMark val="out"/>
        <c:minorTickMark val="none"/>
        <c:tickLblPos val="nextTo"/>
        <c:crossAx val="52259020"/>
        <c:crosses val="autoZero"/>
        <c:auto val="1"/>
        <c:lblOffset val="100"/>
        <c:noMultiLvlLbl val="0"/>
      </c:catAx>
      <c:valAx>
        <c:axId val="52259020"/>
        <c:scaling>
          <c:orientation val="minMax"/>
        </c:scaling>
        <c:axPos val="l"/>
        <c:majorGridlines/>
        <c:delete val="0"/>
        <c:numFmt formatCode="General" sourceLinked="1"/>
        <c:majorTickMark val="out"/>
        <c:minorTickMark val="none"/>
        <c:tickLblPos val="nextTo"/>
        <c:crossAx val="281761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392419"/>
        <c:axId val="54205180"/>
      </c:barChart>
      <c:catAx>
        <c:axId val="283924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205180"/>
        <c:crosses val="autoZero"/>
        <c:auto val="1"/>
        <c:lblOffset val="100"/>
        <c:noMultiLvlLbl val="0"/>
      </c:catAx>
      <c:valAx>
        <c:axId val="54205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92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084573"/>
        <c:axId val="28543430"/>
      </c:barChart>
      <c:catAx>
        <c:axId val="180845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543430"/>
        <c:crosses val="autoZero"/>
        <c:auto val="1"/>
        <c:lblOffset val="100"/>
        <c:noMultiLvlLbl val="0"/>
      </c:catAx>
      <c:valAx>
        <c:axId val="28543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84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564279"/>
        <c:axId val="30316464"/>
      </c:barChart>
      <c:catAx>
        <c:axId val="555642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316464"/>
        <c:crosses val="autoZero"/>
        <c:auto val="1"/>
        <c:lblOffset val="100"/>
        <c:noMultiLvlLbl val="0"/>
      </c:catAx>
      <c:valAx>
        <c:axId val="30316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64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12721"/>
        <c:axId val="39714490"/>
      </c:barChart>
      <c:catAx>
        <c:axId val="44127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714490"/>
        <c:crosses val="autoZero"/>
        <c:auto val="1"/>
        <c:lblOffset val="100"/>
        <c:noMultiLvlLbl val="0"/>
      </c:catAx>
      <c:valAx>
        <c:axId val="39714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2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886091"/>
        <c:axId val="62757092"/>
      </c:barChart>
      <c:catAx>
        <c:axId val="218860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757092"/>
        <c:crosses val="autoZero"/>
        <c:auto val="1"/>
        <c:lblOffset val="100"/>
        <c:noMultiLvlLbl val="0"/>
      </c:catAx>
      <c:valAx>
        <c:axId val="62757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86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942917"/>
        <c:axId val="50159662"/>
      </c:barChart>
      <c:catAx>
        <c:axId val="279429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159662"/>
        <c:crosses val="autoZero"/>
        <c:auto val="1"/>
        <c:lblOffset val="100"/>
        <c:noMultiLvlLbl val="0"/>
      </c:catAx>
      <c:valAx>
        <c:axId val="50159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42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783775"/>
        <c:axId val="36400792"/>
      </c:barChart>
      <c:catAx>
        <c:axId val="487837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400792"/>
        <c:crosses val="autoZero"/>
        <c:auto val="1"/>
        <c:lblOffset val="100"/>
        <c:noMultiLvlLbl val="0"/>
      </c:catAx>
      <c:valAx>
        <c:axId val="36400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837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171673"/>
        <c:axId val="62783010"/>
      </c:barChart>
      <c:catAx>
        <c:axId val="59171673"/>
        <c:scaling>
          <c:orientation val="minMax"/>
        </c:scaling>
        <c:axPos val="b"/>
        <c:delete val="1"/>
        <c:majorTickMark val="out"/>
        <c:minorTickMark val="none"/>
        <c:tickLblPos val="none"/>
        <c:crossAx val="62783010"/>
        <c:crosses val="autoZero"/>
        <c:auto val="1"/>
        <c:lblOffset val="100"/>
        <c:noMultiLvlLbl val="0"/>
      </c:catAx>
      <c:valAx>
        <c:axId val="62783010"/>
        <c:scaling>
          <c:orientation val="minMax"/>
        </c:scaling>
        <c:axPos val="l"/>
        <c:delete val="1"/>
        <c:majorTickMark val="out"/>
        <c:minorTickMark val="none"/>
        <c:tickLblPos val="none"/>
        <c:crossAx val="591716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7" refreshedBy="Marc Smith" refreshedVersion="5">
  <cacheSource type="worksheet">
    <worksheetSource ref="A2:BL15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هل"/>
        <s v="الحرة"/>
        <s v="ù„ùšø¨ùšø§"/>
        <s v="ليبي"/>
        <s v="ليبيا"/>
        <s v="فرنسا الجزائر"/>
        <s v="الجزائ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7">
        <d v="2019-06-02T10:32:23.000"/>
        <d v="2019-06-03T00:35:44.000"/>
        <d v="2019-06-03T00:47:43.000"/>
        <d v="2019-06-03T11:25:22.000"/>
        <d v="2019-06-03T18:32:05.000"/>
        <d v="2019-06-04T02:25:16.000"/>
        <d v="2019-06-04T10:25:24.000"/>
        <d v="2019-06-04T11:37:30.000"/>
        <d v="2019-06-04T12:55:21.000"/>
        <d v="2019-06-05T17:40:37.000"/>
        <d v="2019-06-05T17:59:21.000"/>
        <d v="2019-06-05T18:37:02.000"/>
        <d v="2019-06-05T18:38:24.000"/>
        <d v="2019-06-05T18:55:08.000"/>
        <d v="2019-06-05T18:55:58.000"/>
        <d v="2019-06-05T19:00:32.000"/>
        <d v="2019-06-05T21:04:01.000"/>
        <d v="2019-06-05T19:31:12.000"/>
        <d v="2019-06-05T21:04:04.000"/>
        <d v="2019-06-05T21:04:39.000"/>
        <d v="2019-06-05T21:05:37.000"/>
        <d v="2019-06-05T21:06:17.000"/>
        <d v="2019-06-05T21:07:01.000"/>
        <d v="2019-06-05T21:07:37.000"/>
        <d v="2019-06-05T21:12:10.000"/>
        <d v="2019-06-05T21:12:25.000"/>
        <d v="2019-06-06T10:38:22.000"/>
        <d v="2019-06-06T10:43:24.000"/>
        <d v="2019-06-06T10:44:11.000"/>
        <d v="2019-06-06T10:48:08.000"/>
        <d v="2019-06-06T10:48:46.000"/>
        <d v="2019-06-06T19:49:39.000"/>
        <d v="2019-06-06T19:50:00.000"/>
        <d v="2019-06-06T19:52:24.000"/>
        <d v="2019-06-06T19:53:45.000"/>
        <d v="2019-06-06T19:56:21.000"/>
        <d v="2019-06-06T19:41:49.000"/>
        <d v="2019-06-06T23:02:08.000"/>
        <d v="2019-06-07T10:57:00.000"/>
        <d v="2019-06-07T11:05:01.000"/>
        <d v="2019-06-07T12:39:25.000"/>
        <d v="2019-06-07T14:11:14.000"/>
        <d v="2019-06-07T14:33:31.000"/>
        <d v="2019-06-07T15:31:08.000"/>
        <d v="2019-06-07T16:13:25.000"/>
        <d v="2019-06-07T22:53:48.000"/>
        <d v="2019-06-05T01:59:29.000"/>
        <d v="2019-06-08T01:22:07.000"/>
        <d v="2019-06-07T14:23:20.000"/>
        <d v="2019-06-05T14:27:08.000"/>
        <d v="2019-06-05T15:29:04.000"/>
        <d v="2019-06-06T19:07:51.000"/>
        <d v="2019-06-08T13:37:21.000"/>
        <d v="2019-06-08T13:39:45.000"/>
        <d v="2019-06-08T13:42:47.000"/>
        <d v="2019-06-08T13:43:14.000"/>
        <d v="2019-06-08T14:57:53.000"/>
        <d v="2019-06-08T19:41:50.000"/>
        <d v="2019-06-05T11:09:03.000"/>
        <d v="2019-06-09T00:08:39.000"/>
        <d v="2019-06-09T05:37:16.000"/>
        <d v="2019-06-09T17:35:25.000"/>
        <d v="2019-06-09T19:41:34.000"/>
        <d v="2019-06-09T20:06:42.000"/>
        <d v="2019-06-09T22:22:38.000"/>
        <d v="2019-06-10T02:30:58.000"/>
        <d v="2019-06-06T12:53:23.000"/>
        <d v="2019-06-11T17:55:25.000"/>
        <d v="2019-06-11T19:07:47.000"/>
        <d v="2019-06-05T18:43:02.000"/>
        <d v="2019-06-05T18:54:43.000"/>
        <d v="2019-06-05T18:43:50.000"/>
        <d v="2019-06-11T19:48:08.000"/>
        <d v="2019-06-05T17:58:16.000"/>
        <d v="2019-06-05T18:35:28.000"/>
        <d v="2019-06-06T10:34:14.000"/>
        <d v="2019-06-11T23:49:03.000"/>
        <d v="2019-06-08T00:01:57.000"/>
        <d v="2019-06-08T00:03:30.000"/>
        <d v="2019-06-08T00:04:19.000"/>
        <d v="2019-06-12T12:28:25.000"/>
        <d v="2019-06-12T13:38:10.000"/>
        <d v="2019-06-03T16:27:13.000"/>
        <d v="2019-06-03T16:38:08.000"/>
        <d v="2019-06-04T13:19:00.000"/>
        <d v="2019-06-04T13:26:36.000"/>
        <d v="2019-06-04T14:53:13.000"/>
        <d v="2019-06-04T18:33:21.000"/>
        <d v="2019-06-04T18:33:34.000"/>
        <d v="2019-06-05T13:07:04.000"/>
        <d v="2019-06-05T14:14:23.000"/>
        <d v="2019-06-05T17:54:09.000"/>
        <d v="2019-06-05T18:38:06.000"/>
        <d v="2019-06-06T12:57:10.000"/>
        <d v="2019-06-06T13:28:14.000"/>
        <d v="2019-06-06T16:24:52.000"/>
        <d v="2019-06-06T17:21:44.000"/>
        <d v="2019-06-07T17:45:54.000"/>
        <d v="2019-06-10T15:26:03.000"/>
        <d v="2019-06-11T15:24:28.000"/>
        <d v="2019-06-11T20:20:28.000"/>
        <d v="2019-06-12T13:37:12.000"/>
        <d v="2019-06-12T15:52:53.000"/>
        <d v="2019-06-12T16:23:43.000"/>
        <d v="2019-06-12T18:54:11.000"/>
        <d v="2019-06-12T19:41:33.000"/>
        <d v="2019-06-13T13:55:24.000"/>
        <d v="2019-06-13T16:32:16.000"/>
        <d v="2019-06-13T17:19:29.000"/>
        <d v="2019-06-03T10:58:03.000"/>
        <d v="2019-06-03T11:31:10.000"/>
        <d v="2019-06-03T12:46:31.000"/>
        <d v="2019-06-03T19:42:23.000"/>
        <d v="2019-06-03T20:30:06.000"/>
        <d v="2019-06-03T21:00:30.000"/>
        <d v="2019-06-03T22:00:38.000"/>
        <d v="2019-06-04T11:35:25.000"/>
        <d v="2019-06-04T12:50:27.000"/>
        <d v="2019-06-04T14:07:21.000"/>
        <d v="2019-06-05T15:11:19.000"/>
        <d v="2019-06-05T15:40:00.000"/>
        <d v="2019-06-05T17:00:57.000"/>
        <d v="2019-06-05T17:38:53.000"/>
        <d v="2019-06-05T17:42:14.000"/>
        <d v="2019-06-05T18:01:08.000"/>
        <d v="2019-06-06T12:22:35.000"/>
        <d v="2019-06-06T14:41:36.000"/>
        <d v="2019-06-06T16:21:41.000"/>
        <d v="2019-06-07T13:01:12.000"/>
        <d v="2019-06-07T13:26:41.000"/>
        <d v="2019-06-07T14:15:05.000"/>
        <d v="2019-06-07T15:00:38.000"/>
        <d v="2019-06-07T17:04:59.000"/>
        <d v="2019-06-08T12:00:36.000"/>
        <d v="2019-06-08T13:00:29.000"/>
        <d v="2019-06-08T15:49:40.000"/>
        <d v="2019-06-08T17:15:18.000"/>
        <d v="2019-06-09T17:18:13.000"/>
        <d v="2019-06-09T18:00:26.000"/>
        <d v="2019-06-09T20:00:20.000"/>
        <d v="2019-06-09T21:00:10.000"/>
        <d v="2019-06-11T12:08:26.000"/>
        <d v="2019-06-11T14:59:55.000"/>
        <d v="2019-06-11T15:25:38.000"/>
        <d v="2019-06-11T16:17:49.000"/>
        <d v="2019-06-11T17:30:14.000"/>
        <d v="2019-06-12T13:04:56.000"/>
        <d v="2019-06-12T14:36:48.000"/>
        <d v="2019-06-13T10:51:13.000"/>
        <d v="2019-06-13T14:11:16.000"/>
        <d v="2019-06-13T14:41:02.000"/>
        <d v="2019-06-13T15:58:02.000"/>
        <d v="2019-06-13T17:28:31.000"/>
        <d v="2019-06-13T18:30:09.000"/>
        <d v="2019-06-13T11:20:21.000"/>
        <d v="2019-06-13T18:54:19.000"/>
        <d v="2019-06-13T20:43:28.000"/>
      </sharedItems>
      <fieldGroup par="66" base="22">
        <rangePr groupBy="hours" autoEnd="1" autoStart="1" startDate="2019-06-02T10:32:23.000" endDate="2019-06-13T20:43:28.000"/>
        <groupItems count="26">
          <s v="&lt;6/2/2019"/>
          <s v="12 AM"/>
          <s v="1 AM"/>
          <s v="2 AM"/>
          <s v="3 AM"/>
          <s v="4 AM"/>
          <s v="5 AM"/>
          <s v="6 AM"/>
          <s v="7 AM"/>
          <s v="8 AM"/>
          <s v="9 AM"/>
          <s v="10 AM"/>
          <s v="11 AM"/>
          <s v="12 PM"/>
          <s v="1 PM"/>
          <s v="2 PM"/>
          <s v="3 PM"/>
          <s v="4 PM"/>
          <s v="5 PM"/>
          <s v="6 PM"/>
          <s v="7 PM"/>
          <s v="8 PM"/>
          <s v="9 PM"/>
          <s v="10 PM"/>
          <s v="11 PM"/>
          <s v="&gt;6/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2T10:32:23.000" endDate="2019-06-13T20:43:28.000"/>
        <groupItems count="368">
          <s v="&lt;6/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3/2019"/>
        </groupItems>
      </fieldGroup>
    </cacheField>
    <cacheField name="Months" databaseField="0">
      <sharedItems containsMixedTypes="0" count="0"/>
      <fieldGroup base="22">
        <rangePr groupBy="months" autoEnd="1" autoStart="1" startDate="2019-06-02T10:32:23.000" endDate="2019-06-13T20:43:28.000"/>
        <groupItems count="14">
          <s v="&lt;6/2/2019"/>
          <s v="Jan"/>
          <s v="Feb"/>
          <s v="Mar"/>
          <s v="Apr"/>
          <s v="May"/>
          <s v="Jun"/>
          <s v="Jul"/>
          <s v="Aug"/>
          <s v="Sep"/>
          <s v="Oct"/>
          <s v="Nov"/>
          <s v="Dec"/>
          <s v="&gt;6/13/2019"/>
        </groupItems>
      </fieldGroup>
    </cacheField>
    <cacheField name="Years" databaseField="0">
      <sharedItems containsMixedTypes="0" count="0"/>
      <fieldGroup base="22">
        <rangePr groupBy="years" autoEnd="1" autoStart="1" startDate="2019-06-02T10:32:23.000" endDate="2019-06-13T20:43:28.000"/>
        <groupItems count="3">
          <s v="&lt;6/2/2019"/>
          <s v="2019"/>
          <s v="&gt;6/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7">
  <r>
    <s v="riadhamidani"/>
    <s v="riadhamidani"/>
    <m/>
    <m/>
    <m/>
    <m/>
    <m/>
    <m/>
    <m/>
    <m/>
    <s v="No"/>
    <n v="3"/>
    <m/>
    <m/>
    <x v="0"/>
    <d v="2019-06-02T10:32:23.000"/>
    <s v="Un discours Ã©mouvant de notre compatriote mais source de motivation pour tous les algÃ©riennes et algÃ©riens. Bravo !!!  _x000a_https://t.co/htIkkRLnrJ https://t.co/vmJF3yqwxd"/>
    <s v="https://lnkd.in/dc3dQn5 https://lnkd.in/dJ74cak"/>
    <s v="lnkd.in lnkd.in"/>
    <x v="0"/>
    <m/>
    <s v="http://pbs.twimg.com/profile_images/932268885809795077/LZTLOZEn_normal.jpg"/>
    <x v="0"/>
    <s v="https://twitter.com/#!/riadhamidani/status/1135132045158637569"/>
    <m/>
    <m/>
    <s v="1135132045158637569"/>
    <m/>
    <b v="0"/>
    <n v="1"/>
    <s v=""/>
    <b v="0"/>
    <s v="fr"/>
    <m/>
    <s v=""/>
    <b v="0"/>
    <n v="0"/>
    <s v=""/>
    <s v="LinkedIn"/>
    <b v="0"/>
    <s v="1135132045158637569"/>
    <s v="Tweet"/>
    <n v="0"/>
    <n v="0"/>
    <m/>
    <m/>
    <m/>
    <m/>
    <m/>
    <m/>
    <m/>
    <m/>
    <n v="1"/>
    <s v="2"/>
    <s v="2"/>
    <n v="1"/>
    <n v="5"/>
    <n v="0"/>
    <n v="0"/>
    <n v="0"/>
    <n v="0"/>
    <n v="19"/>
    <n v="95"/>
    <n v="20"/>
  </r>
  <r>
    <s v="elsadeer"/>
    <s v="elsadeer"/>
    <m/>
    <m/>
    <m/>
    <m/>
    <m/>
    <m/>
    <m/>
    <m/>
    <s v="No"/>
    <n v="4"/>
    <m/>
    <m/>
    <x v="0"/>
    <d v="2019-06-03T00:35:44.000"/>
    <s v="ØªØ­Ø±ÙŠÙ… Ø§Ù„ØªØ¨Ù†Ù‘ÙŠ.. Ø¬Ø±ÙŠÙ…Ø© Ø±Ø¬Ø§Ù„ Ø§Ù„Ø¯ÙŠÙ† Ø¨Ø­Ù‚ Ø§Ù„Ø·ÙÙˆÙ„Ø© https://t.co/6Uyx344rN6"/>
    <s v="https://www.maghrebvoices.com/a/%d8%aa%d8%ad%d8%b1%d9%8a%d9%85-%d8%a7%d9%84%d8%aa%d8%a8%d9%86%d9%91%d9%8a-%d8%ac%d8%b1%d9%8a%d9%85%d8%a9-%d8%b1%d8%ac%d8%a7%d9%84-%d8%a7%d9%84%d8%af%d9%8a%d9%86-%d8%a8%d8%ad%d9%82-%d8%a7%d9%84%d8%b7%d9%81%d9%88%d9%84%d8%a9/497135.html"/>
    <s v="maghrebvoices.com"/>
    <x v="0"/>
    <m/>
    <s v="http://pbs.twimg.com/profile_images/1132718175710318593/9aYBFIvf_normal.jpg"/>
    <x v="1"/>
    <s v="https://twitter.com/#!/elsadeer/status/1135344279285616640"/>
    <m/>
    <m/>
    <s v="1135344279285616640"/>
    <m/>
    <b v="0"/>
    <n v="0"/>
    <s v=""/>
    <b v="0"/>
    <s v="ar"/>
    <m/>
    <s v=""/>
    <b v="0"/>
    <n v="0"/>
    <s v=""/>
    <s v="Twitter Web Client"/>
    <b v="0"/>
    <s v="1135344279285616640"/>
    <s v="Tweet"/>
    <n v="0"/>
    <n v="0"/>
    <m/>
    <m/>
    <m/>
    <m/>
    <m/>
    <m/>
    <m/>
    <m/>
    <n v="1"/>
    <s v="2"/>
    <s v="2"/>
    <n v="0"/>
    <n v="0"/>
    <n v="0"/>
    <n v="0"/>
    <n v="0"/>
    <n v="0"/>
    <n v="30"/>
    <n v="100"/>
    <n v="30"/>
  </r>
  <r>
    <s v="fouratsakka"/>
    <s v="fouratsakka"/>
    <m/>
    <m/>
    <m/>
    <m/>
    <m/>
    <m/>
    <m/>
    <m/>
    <s v="No"/>
    <n v="5"/>
    <m/>
    <m/>
    <x v="0"/>
    <d v="2019-06-03T00:47:43.000"/>
    <s v="ØªØ­Ø±ÙŠÙ… Ø§Ù„ØªØ¨Ù†Ù‘ÙŠ.. Ø¬Ø±ÙŠÙ…Ø© Ø±Ø¬Ø§Ù„ Ø§Ù„Ø¯ÙŠÙ† Ø¨Ø­Ù‚ Ø§Ù„Ø·ÙÙˆÙ„Ø© https://t.co/XNnm7WWmjU"/>
    <s v="https://www.maghrebvoices.com/a/%d8%aa%d8%ad%d8%b1%d9%8a%d9%85-%d8%a7%d9%84%d8%aa%d8%a8%d9%86%d9%91%d9%8a-%d8%ac%d8%b1%d9%8a%d9%85%d8%a9-%d8%b1%d8%ac%d8%a7%d9%84-%d8%a7%d9%84%d8%af%d9%8a%d9%86-%d8%a8%d8%ad%d9%82-%d8%a7%d9%84%d8%b7%d9%81%d9%88%d9%84%d8%a9/497135.html"/>
    <s v="maghrebvoices.com"/>
    <x v="0"/>
    <m/>
    <s v="http://pbs.twimg.com/profile_images/1011617339794771968/AQpRzsrf_normal.jpg"/>
    <x v="2"/>
    <s v="https://twitter.com/#!/fouratsakka/status/1135347294545567744"/>
    <m/>
    <m/>
    <s v="1135347294545567744"/>
    <m/>
    <b v="0"/>
    <n v="0"/>
    <s v=""/>
    <b v="0"/>
    <s v="ar"/>
    <m/>
    <s v=""/>
    <b v="0"/>
    <n v="0"/>
    <s v=""/>
    <s v="Twitter Web App"/>
    <b v="0"/>
    <s v="1135347294545567744"/>
    <s v="Tweet"/>
    <n v="0"/>
    <n v="0"/>
    <m/>
    <m/>
    <m/>
    <m/>
    <m/>
    <m/>
    <m/>
    <m/>
    <n v="1"/>
    <s v="2"/>
    <s v="2"/>
    <n v="0"/>
    <n v="0"/>
    <n v="0"/>
    <n v="0"/>
    <n v="0"/>
    <n v="0"/>
    <n v="30"/>
    <n v="100"/>
    <n v="30"/>
  </r>
  <r>
    <s v="c1dn8zkourbvljm"/>
    <s v="c1dn8zkourbvljm"/>
    <m/>
    <m/>
    <m/>
    <m/>
    <m/>
    <m/>
    <m/>
    <m/>
    <s v="No"/>
    <n v="6"/>
    <m/>
    <m/>
    <x v="0"/>
    <d v="2019-06-03T11:25:22.000"/>
    <s v="Ø¨Ø¹Ø¶Ù‡Ø§ ÙˆØ«Ù†ÙŠ ÙˆØ§Ù„Ø¢Ø®Ø± Ù…Ø³ÙŠØ­ÙŠ.. ØªÙ‚Ø§Ù„ÙŠØ¯ Ø£Ù…Ø§Ø²ÙŠØºÙŠØ© Ø¨Ø§Ù„Ø¬Ø²Ø§Ø¦Ø± https://t.co/JV0RiKBqfk"/>
    <s v="https://www.maghrebvoices.com/a/458271.html"/>
    <s v="maghrebvoices.com"/>
    <x v="0"/>
    <m/>
    <s v="http://pbs.twimg.com/profile_images/1127583593293918209/2b8YCOw3_normal.jpg"/>
    <x v="3"/>
    <s v="https://twitter.com/#!/c1dn8zkourbvljm/status/1135507764799836160"/>
    <m/>
    <m/>
    <s v="1135507764799836160"/>
    <m/>
    <b v="0"/>
    <n v="1"/>
    <s v=""/>
    <b v="0"/>
    <s v="ar"/>
    <m/>
    <s v=""/>
    <b v="0"/>
    <n v="0"/>
    <s v=""/>
    <s v="Twitter for Android"/>
    <b v="0"/>
    <s v="1135507764799836160"/>
    <s v="Tweet"/>
    <n v="0"/>
    <n v="0"/>
    <m/>
    <m/>
    <m/>
    <m/>
    <m/>
    <m/>
    <m/>
    <m/>
    <n v="1"/>
    <s v="2"/>
    <s v="2"/>
    <n v="0"/>
    <n v="0"/>
    <n v="0"/>
    <n v="0"/>
    <n v="0"/>
    <n v="0"/>
    <n v="34"/>
    <n v="100"/>
    <n v="34"/>
  </r>
  <r>
    <s v="wajdimahouechi"/>
    <s v="wajdimahouechi"/>
    <m/>
    <m/>
    <m/>
    <m/>
    <m/>
    <m/>
    <m/>
    <m/>
    <s v="No"/>
    <n v="7"/>
    <m/>
    <m/>
    <x v="0"/>
    <d v="2019-06-03T18:32:05.000"/>
    <s v="Ø§Ù„ÙˆØ²ÙŠØ± Ù‡Ø°Ø§ Ø­Ø¨ÙŠØªÙˆ! Ù†Ø§Ùƒ Ù…ÙˆØ³Ù‰ Ùˆ Ø¬Ù…Ø§Ø¹ØªÙˆ Ø¨Ø´Ù„Ø¨ÙˆÙ‚!_x000a_Ù…ÙˆØ³Ù‰ Ù…Ø§Ù‡ÙˆØ´ ÙˆÙ„Ø¯ Ù‚Ø­Ø¨Ø© Ø¹Ù„Ù‰ Ù…Ø­Ù…Ø¯! Ø§Ù„Ù‚Ø§Ù†ÙˆÙ† Ø§Ù„ØªÙˆÙ†Ø³ÙŠ ÙŠØªØ·Ø¨Ù‚ Ø¹Ù„Ù‰ Ø§Ù„Ù†Ø§Ø³ Ø§Ù„ÙƒÙ„ ÙƒÙŠÙ! Ø§Ù„Ù‚Ø§Ù†ÙˆÙ† Ø§Ù„ØªÙˆÙ†Ø³ÙŠ Ù„Ø§ ÙŠÙØ±Ù‚ Ø¨ÙŠÙ† Ø­ØªÙ‰ Ù†Ø¨ÙŠ Ùˆ Ø¨ÙŠÙ† Ø§Ù„Ø¬Ù…Ø§Ø¹Ø© Ø§Ù„Ù„ÙŠ ÙŠØªØ¨Ø¹ÙˆØ§ ÙÙŠÙ‡! Ø¹Ù„Ù‰ Ø¥Ø®ØªÙ„Ø§ÙÙ‡Ù…! ØªÙˆÙ†Ø³ Ø¯ÙˆÙ„Ø© Ù…Ø¯Ù†ÙŠØ©!_x000a_Ùˆ ÙÙŠ Ø¨Ù„Ø§Ø¯Ù†Ø§ Ù„Ø§ ÙØ±Ù‚... https://t.co/QVsowwgkMv"/>
    <s v="https://www.maghrebvoices.com/a/415068.html"/>
    <s v="maghrebvoices.com"/>
    <x v="0"/>
    <m/>
    <s v="http://pbs.twimg.com/profile_images/2556978208/jziospzpkasqzoimokr1_normal.jpeg"/>
    <x v="4"/>
    <s v="https://twitter.com/#!/wajdimahouechi/status/1135615152928243713"/>
    <m/>
    <m/>
    <s v="1135615152928243713"/>
    <m/>
    <b v="0"/>
    <n v="0"/>
    <s v=""/>
    <b v="0"/>
    <s v="ar"/>
    <m/>
    <s v=""/>
    <b v="0"/>
    <n v="0"/>
    <s v=""/>
    <s v="Facebook"/>
    <b v="0"/>
    <s v="1135615152928243713"/>
    <s v="Tweet"/>
    <n v="0"/>
    <n v="0"/>
    <m/>
    <m/>
    <m/>
    <m/>
    <m/>
    <m/>
    <m/>
    <m/>
    <n v="1"/>
    <s v="2"/>
    <s v="2"/>
    <n v="0"/>
    <n v="0"/>
    <n v="0"/>
    <n v="0"/>
    <n v="0"/>
    <n v="0"/>
    <n v="148"/>
    <n v="100"/>
    <n v="148"/>
  </r>
  <r>
    <s v="ali3bidi"/>
    <s v="ali3bidi"/>
    <m/>
    <m/>
    <m/>
    <m/>
    <m/>
    <m/>
    <m/>
    <m/>
    <s v="No"/>
    <n v="8"/>
    <m/>
    <m/>
    <x v="0"/>
    <d v="2019-06-04T02:25:16.000"/>
    <s v="ØªÙˆÙ†Ø³ : Ø¨Ù‚Ø±Ø§Ø± ÙˆØ²Ø§Ø±ÙŠ.. Ø§Ù„ÙØµÙ„ Ø¨ÙŠÙ† Ø§Ù„Ø¥Ù†Ø§Ø« ÙˆØ§Ù„Ø°ÙƒÙˆØ± ÙÙŠ Ø§Ù„Ù…Ø¯Ø§Ø±Ø³ Ù…Ù…Ù†ÙˆØ¹ https://t.co/3vOPOtIQpW"/>
    <s v="https://www.maghrebvoices.com/a/415068.html"/>
    <s v="maghrebvoices.com"/>
    <x v="0"/>
    <m/>
    <s v="http://pbs.twimg.com/profile_images/684402364070162432/iV_26XX6_normal.jpg"/>
    <x v="5"/>
    <s v="https://twitter.com/#!/ali3bidi/status/1135734232335167488"/>
    <m/>
    <m/>
    <s v="1135734232335167488"/>
    <m/>
    <b v="0"/>
    <n v="0"/>
    <s v=""/>
    <b v="0"/>
    <s v="ar"/>
    <m/>
    <s v=""/>
    <b v="0"/>
    <n v="0"/>
    <s v=""/>
    <s v="Facebook"/>
    <b v="0"/>
    <s v="1135734232335167488"/>
    <s v="Tweet"/>
    <n v="0"/>
    <n v="0"/>
    <m/>
    <m/>
    <m/>
    <m/>
    <m/>
    <m/>
    <m/>
    <m/>
    <n v="1"/>
    <s v="2"/>
    <s v="2"/>
    <n v="0"/>
    <n v="0"/>
    <n v="0"/>
    <n v="0"/>
    <n v="0"/>
    <n v="0"/>
    <n v="40"/>
    <n v="100"/>
    <n v="40"/>
  </r>
  <r>
    <s v="decostrike"/>
    <s v="decostrike"/>
    <m/>
    <m/>
    <m/>
    <m/>
    <m/>
    <m/>
    <m/>
    <m/>
    <s v="No"/>
    <n v="9"/>
    <m/>
    <m/>
    <x v="0"/>
    <d v="2019-06-04T10:25:24.000"/>
    <s v="ØªÙˆÙ†Ø³ â¤ï¸ https://t.co/Xd1noe8Awb"/>
    <s v="https://www.maghrebvoices.com/a/415068.html"/>
    <s v="maghrebvoices.com"/>
    <x v="0"/>
    <m/>
    <s v="http://pbs.twimg.com/profile_images/1040131402082205696/rpbqvJA8_normal.jpg"/>
    <x v="6"/>
    <s v="https://twitter.com/#!/decostrike/status/1135855060863389696"/>
    <m/>
    <m/>
    <s v="1135855060863389696"/>
    <m/>
    <b v="0"/>
    <n v="0"/>
    <s v=""/>
    <b v="0"/>
    <s v="ar"/>
    <m/>
    <s v=""/>
    <b v="0"/>
    <n v="0"/>
    <s v=""/>
    <s v="Facebook"/>
    <b v="0"/>
    <s v="1135855060863389696"/>
    <s v="Tweet"/>
    <n v="0"/>
    <n v="0"/>
    <m/>
    <m/>
    <m/>
    <m/>
    <m/>
    <m/>
    <m/>
    <m/>
    <n v="1"/>
    <s v="2"/>
    <s v="2"/>
    <n v="0"/>
    <n v="0"/>
    <n v="0"/>
    <n v="0"/>
    <n v="0"/>
    <n v="0"/>
    <n v="4"/>
    <n v="100"/>
    <n v="4"/>
  </r>
  <r>
    <s v="anilk01"/>
    <s v="maghrebvoices"/>
    <m/>
    <m/>
    <m/>
    <m/>
    <m/>
    <m/>
    <m/>
    <m/>
    <s v="No"/>
    <n v="10"/>
    <m/>
    <m/>
    <x v="1"/>
    <d v="2019-06-04T11:37:30.000"/>
    <s v="RT @maghrebvoices: Ø§Ù„Ø¬Ø²Ø§Ø¦Ø± Ø§Ù„Ø£ÙˆÙ„Ù‰ Ø¹Ø±Ø¨ÙŠØ§ ÙÙŠ Ù…Ø¤Ø´Ø± Ø§Ù„Ù…Ø³Ø§ÙˆØ§Ø© Ø¨ÙŠÙ† Ø§Ù„Ø¬Ù†Ø³ÙŠÙ† (2019) https://t.co/IU2SLqHlVU"/>
    <s v="https://www.maghrebvoices.com/a/497339.html"/>
    <s v="maghrebvoices.com"/>
    <x v="0"/>
    <m/>
    <s v="http://pbs.twimg.com/profile_images/533994242629070849/o4vi6wUk_normal.jpeg"/>
    <x v="7"/>
    <s v="https://twitter.com/#!/anilk01/status/1135873204940132352"/>
    <m/>
    <m/>
    <s v="1135873204940132352"/>
    <m/>
    <b v="0"/>
    <n v="0"/>
    <s v=""/>
    <b v="0"/>
    <s v="ar"/>
    <m/>
    <s v=""/>
    <b v="0"/>
    <n v="1"/>
    <s v="1135872682396987393"/>
    <s v="Twitter for Android"/>
    <b v="0"/>
    <s v="1135872682396987393"/>
    <s v="Tweet"/>
    <n v="0"/>
    <n v="0"/>
    <m/>
    <m/>
    <m/>
    <m/>
    <m/>
    <m/>
    <m/>
    <m/>
    <n v="2"/>
    <s v="1"/>
    <s v="1"/>
    <n v="0"/>
    <n v="0"/>
    <n v="0"/>
    <n v="0"/>
    <n v="0"/>
    <n v="0"/>
    <n v="40"/>
    <n v="100"/>
    <n v="40"/>
  </r>
  <r>
    <s v="anilk01"/>
    <s v="maghrebvoices"/>
    <m/>
    <m/>
    <m/>
    <m/>
    <m/>
    <m/>
    <m/>
    <m/>
    <s v="No"/>
    <n v="11"/>
    <m/>
    <m/>
    <x v="1"/>
    <d v="2019-06-04T12:55:21.000"/>
    <s v="RT @maghrebvoices: Ø¥Ø¹Ù„Ø§Ù† ÙŠÙˆÙ… Ø¹Ø·Ù„Ø© Ø§Ø³ØªØ«Ù†Ø§Ø¦ÙŠ Ø¨Ø§Ù„Ù…ØºØ±Ø¨ Ø¨Ù…Ù†Ø§Ø³Ø¨Ø© Ø¹ÙŠØ¯ Ø§Ù„ÙØ·Ø± https://t.co/l2ZTKWkbFc"/>
    <s v="https://www.maghrebvoices.com/a/497341.html?nocache=1"/>
    <s v="maghrebvoices.com"/>
    <x v="0"/>
    <m/>
    <s v="http://pbs.twimg.com/profile_images/533994242629070849/o4vi6wUk_normal.jpeg"/>
    <x v="8"/>
    <s v="https://twitter.com/#!/anilk01/status/1135892798442487808"/>
    <m/>
    <m/>
    <s v="1135892798442487808"/>
    <m/>
    <b v="0"/>
    <n v="0"/>
    <s v=""/>
    <b v="0"/>
    <s v="ar"/>
    <m/>
    <s v=""/>
    <b v="0"/>
    <n v="1"/>
    <s v="1135891566478929920"/>
    <s v="Twitter for Android"/>
    <b v="0"/>
    <s v="1135891566478929920"/>
    <s v="Tweet"/>
    <n v="0"/>
    <n v="0"/>
    <m/>
    <m/>
    <m/>
    <m/>
    <m/>
    <m/>
    <m/>
    <m/>
    <n v="2"/>
    <s v="1"/>
    <s v="1"/>
    <n v="0"/>
    <n v="0"/>
    <n v="0"/>
    <n v="0"/>
    <n v="0"/>
    <n v="0"/>
    <n v="39"/>
    <n v="100"/>
    <n v="39"/>
  </r>
  <r>
    <s v="tamazgha_united"/>
    <s v="maghrebvoices"/>
    <m/>
    <m/>
    <m/>
    <m/>
    <m/>
    <m/>
    <m/>
    <m/>
    <s v="No"/>
    <n v="12"/>
    <m/>
    <m/>
    <x v="2"/>
    <d v="2019-06-05T17:40:37.000"/>
    <s v="@maghrebvoices Ayouz good news"/>
    <m/>
    <m/>
    <x v="0"/>
    <m/>
    <s v="http://pbs.twimg.com/profile_images/1101662833236983808/-65g6zQK_normal.jpg"/>
    <x v="9"/>
    <s v="https://twitter.com/#!/tamazgha_united/status/1136326973234524160"/>
    <m/>
    <m/>
    <s v="1136326973234524160"/>
    <s v="1136326538872459264"/>
    <b v="0"/>
    <n v="0"/>
    <s v="804994138974339072"/>
    <b v="0"/>
    <s v="in"/>
    <m/>
    <s v=""/>
    <b v="0"/>
    <n v="0"/>
    <s v=""/>
    <s v="Twitter for Android"/>
    <b v="0"/>
    <s v="1136326538872459264"/>
    <s v="Tweet"/>
    <n v="0"/>
    <n v="0"/>
    <m/>
    <m/>
    <m/>
    <m/>
    <m/>
    <m/>
    <m/>
    <m/>
    <n v="1"/>
    <s v="1"/>
    <s v="1"/>
    <n v="1"/>
    <n v="25"/>
    <n v="0"/>
    <n v="0"/>
    <n v="0"/>
    <n v="0"/>
    <n v="3"/>
    <n v="75"/>
    <n v="4"/>
  </r>
  <r>
    <s v="mohdhijazi72"/>
    <s v="maghrebvoices"/>
    <m/>
    <m/>
    <m/>
    <m/>
    <m/>
    <m/>
    <m/>
    <m/>
    <s v="No"/>
    <n v="13"/>
    <m/>
    <m/>
    <x v="1"/>
    <d v="2019-06-05T17:59:21.000"/>
    <s v="RT @maghrebvoices: Ø§Ù„Ø§ØªØ­Ø§Ø¯ Ø§Ù„Ø£ÙØ±ÙŠÙ‚ÙŠ Ù„ÙƒØ±Ø© Ø§Ù„Ù‚Ø¯Ù… ÙŠÙ‚Ø±Ø± Ø¥Ø¹Ø§Ø¯Ø© Ù…Ø¨Ø§Ø±Ø§Ø© Ø¥ÙŠØ§Ø¨ Ù†Ù‡Ø§Ø¦ÙŠ Ø£Ø¨Ø·Ø§Ù„ Ø£ÙØ±ÙŠÙ‚ÙŠØ§_x000a_https://t.co/5jgBcjpnCI"/>
    <s v="https://www.maghrebvoices.com/a/497532.html"/>
    <s v="maghrebvoices.com"/>
    <x v="0"/>
    <m/>
    <s v="http://pbs.twimg.com/profile_images/1132930305264902145/-vmN7ytQ_normal.jpg"/>
    <x v="10"/>
    <s v="https://twitter.com/#!/mohdhijazi72/status/1136331691352633345"/>
    <m/>
    <m/>
    <s v="1136331691352633345"/>
    <m/>
    <b v="0"/>
    <n v="0"/>
    <s v=""/>
    <b v="0"/>
    <s v="ar"/>
    <m/>
    <s v=""/>
    <b v="0"/>
    <n v="4"/>
    <s v="1136327380937728001"/>
    <s v="Twitter for Android"/>
    <b v="0"/>
    <s v="1136327380937728001"/>
    <s v="Tweet"/>
    <n v="0"/>
    <n v="0"/>
    <m/>
    <m/>
    <m/>
    <m/>
    <m/>
    <m/>
    <m/>
    <m/>
    <n v="1"/>
    <s v="1"/>
    <s v="1"/>
    <n v="0"/>
    <n v="0"/>
    <n v="0"/>
    <n v="0"/>
    <n v="0"/>
    <n v="0"/>
    <n v="55"/>
    <n v="100"/>
    <n v="55"/>
  </r>
  <r>
    <s v="v1off"/>
    <s v="maghrebvoices"/>
    <m/>
    <m/>
    <m/>
    <m/>
    <m/>
    <m/>
    <m/>
    <m/>
    <s v="No"/>
    <n v="14"/>
    <m/>
    <m/>
    <x v="1"/>
    <d v="2019-06-05T18:37:02.000"/>
    <s v="@FGallalAH @maghrebvoices Ù¢Ù Ù¢ ØŒ_x000a_ Ø§Ù‡Ù… Ø´ÙŠØ¡ Ø§Ù„Ø¯Ù‚Ù‡ ÙÙˆÙ‚ Ø§Ù„Ù‚Ø±Ù†ÙŠÙ† Ù„Ø³Ù‰ Ø¨Ø§Ù‚ÙŠ Ø³Ù†ØªÙŠÙ† ."/>
    <m/>
    <m/>
    <x v="0"/>
    <m/>
    <s v="http://pbs.twimg.com/profile_images/1135806102522814464/T0OBclvt_normal.jpg"/>
    <x v="11"/>
    <s v="https://twitter.com/#!/v1off/status/1136341174858526721"/>
    <m/>
    <m/>
    <s v="1136341174858526721"/>
    <s v="1136340779549564928"/>
    <b v="0"/>
    <n v="0"/>
    <s v="41383236"/>
    <b v="0"/>
    <s v="ar"/>
    <m/>
    <s v=""/>
    <b v="0"/>
    <n v="0"/>
    <s v=""/>
    <s v="Twitter for iPhone"/>
    <b v="0"/>
    <s v="1136340779549564928"/>
    <s v="Tweet"/>
    <n v="0"/>
    <n v="0"/>
    <m/>
    <m/>
    <m/>
    <m/>
    <m/>
    <m/>
    <m/>
    <m/>
    <n v="1"/>
    <s v="1"/>
    <s v="1"/>
    <m/>
    <m/>
    <m/>
    <m/>
    <m/>
    <m/>
    <m/>
    <m/>
    <m/>
  </r>
  <r>
    <s v="hamzafreee"/>
    <s v="fgallalah"/>
    <m/>
    <m/>
    <m/>
    <m/>
    <m/>
    <m/>
    <m/>
    <m/>
    <s v="No"/>
    <n v="16"/>
    <m/>
    <m/>
    <x v="1"/>
    <d v="2019-06-05T18:38:24.000"/>
    <s v="RT @FGallalAH: Ø£Ø¨Ø´Ø±ÙˆØ§ ÙŠØ§ Ù†Ø³Ø§Ø¡ Ø§Ù„Ø¹Ø§Ù„Ù…ØŒ Ù†Ø­ØªØ§Ø¬ Ø¥Ù„Ù‰ 202 Ø¹Ø§Ù…Ø§ ÙÙ‚Ø·ØŒ Ù„ØªØ­Ù‚ÙŠÙ‚ Ø§Ù„ØªÙƒØ§ÙØ¤ Ø¨ÙŠÙ† Ø§Ù„Ø¬Ù†Ø³ÙŠÙ† ÙÙŠ Ø§Ù„Ø¹Ù…Ù„ _x000a__x000a_17 Ø§Ù…Ø±Ø£Ø© ÙŠØªØ±Ø£Ø³Ù† Ø¯ÙˆÙ„Ù‡Ù†_x000a_18Ùª Ù…Ù† Ø§Ù„Ù†Ø³Ø§Ø¡ ÙŠØªÙ‚â€¦"/>
    <m/>
    <m/>
    <x v="0"/>
    <m/>
    <s v="http://pbs.twimg.com/profile_images/1136301192424804352/xJCLWkkH_normal.jpg"/>
    <x v="12"/>
    <s v="https://twitter.com/#!/hamzafreee/status/1136341518413942785"/>
    <m/>
    <m/>
    <s v="1136341518413942785"/>
    <m/>
    <b v="0"/>
    <n v="0"/>
    <s v=""/>
    <b v="0"/>
    <s v="ar"/>
    <m/>
    <s v=""/>
    <b v="0"/>
    <n v="3"/>
    <s v="1136340779549564928"/>
    <s v="Twitter for Android"/>
    <b v="0"/>
    <s v="1136340779549564928"/>
    <s v="Tweet"/>
    <n v="0"/>
    <n v="0"/>
    <m/>
    <m/>
    <m/>
    <m/>
    <m/>
    <m/>
    <m/>
    <m/>
    <n v="1"/>
    <s v="1"/>
    <s v="1"/>
    <n v="0"/>
    <n v="0"/>
    <n v="0"/>
    <n v="0"/>
    <n v="0"/>
    <n v="0"/>
    <n v="84"/>
    <n v="100"/>
    <n v="84"/>
  </r>
  <r>
    <s v="ahmedsahban"/>
    <s v="maghrebvoices"/>
    <m/>
    <m/>
    <m/>
    <m/>
    <m/>
    <m/>
    <m/>
    <m/>
    <s v="No"/>
    <n v="17"/>
    <m/>
    <m/>
    <x v="1"/>
    <d v="2019-06-05T18:55:08.000"/>
    <s v="@FGallalAH @maghrebvoices Ø§Ù†ØªÙ… Ù‚Ø§Ø¹Ø¯ÙŠÙ† Ù…Ø§Ø³ÙŠØ·Ø±ØªÙˆØ´  _x000a__x000a_Ø­Ù†ÙŠ Ø§Ù„Ù„ÙŠ ØªÙˆØ§ Ù…Ø¶Ø·Ù‡Ø¯ÙŠÙ† ðŸ˜…"/>
    <m/>
    <m/>
    <x v="0"/>
    <m/>
    <s v="http://pbs.twimg.com/profile_images/1093384543481008128/DAz3prwb_normal.jpg"/>
    <x v="13"/>
    <s v="https://twitter.com/#!/ahmedsahban/status/1136345728895397889"/>
    <m/>
    <m/>
    <s v="1136345728895397889"/>
    <s v="1136340779549564928"/>
    <b v="0"/>
    <n v="0"/>
    <s v="41383236"/>
    <b v="0"/>
    <s v="ar"/>
    <m/>
    <s v=""/>
    <b v="0"/>
    <n v="0"/>
    <s v=""/>
    <s v="Twitter for iPhone"/>
    <b v="0"/>
    <s v="1136340779549564928"/>
    <s v="Tweet"/>
    <n v="0"/>
    <n v="0"/>
    <m/>
    <m/>
    <m/>
    <m/>
    <m/>
    <m/>
    <m/>
    <m/>
    <n v="1"/>
    <s v="1"/>
    <s v="1"/>
    <m/>
    <m/>
    <m/>
    <m/>
    <m/>
    <m/>
    <m/>
    <m/>
    <m/>
  </r>
  <r>
    <s v="ibrahim26942467"/>
    <s v="maghrebvoices"/>
    <m/>
    <m/>
    <m/>
    <m/>
    <m/>
    <m/>
    <m/>
    <m/>
    <s v="No"/>
    <n v="19"/>
    <m/>
    <m/>
    <x v="1"/>
    <d v="2019-06-05T18:55:58.000"/>
    <s v="@FGallalAH @maghrebvoices ðŸ˜ðŸ˜"/>
    <m/>
    <m/>
    <x v="0"/>
    <m/>
    <s v="http://pbs.twimg.com/profile_images/960611013086375936/0w4P6ttp_normal.jpg"/>
    <x v="14"/>
    <s v="https://twitter.com/#!/ibrahim26942467/status/1136345937687777280"/>
    <m/>
    <m/>
    <s v="1136345937687777280"/>
    <s v="1136340779549564928"/>
    <b v="0"/>
    <n v="0"/>
    <s v="41383236"/>
    <b v="0"/>
    <s v="und"/>
    <m/>
    <s v=""/>
    <b v="0"/>
    <n v="0"/>
    <s v=""/>
    <s v="Twitter for Android"/>
    <b v="0"/>
    <s v="1136340779549564928"/>
    <s v="Tweet"/>
    <n v="0"/>
    <n v="0"/>
    <m/>
    <m/>
    <m/>
    <m/>
    <m/>
    <m/>
    <m/>
    <m/>
    <n v="1"/>
    <s v="1"/>
    <s v="1"/>
    <m/>
    <m/>
    <m/>
    <m/>
    <m/>
    <m/>
    <m/>
    <m/>
    <m/>
  </r>
  <r>
    <s v="medomadred"/>
    <s v="maghrebvoices"/>
    <m/>
    <m/>
    <m/>
    <m/>
    <m/>
    <m/>
    <m/>
    <m/>
    <s v="No"/>
    <n v="21"/>
    <m/>
    <m/>
    <x v="1"/>
    <d v="2019-06-05T19:00:32.000"/>
    <s v="@FGallalAH @maghrebvoices ØªÙƒÙˆÙ† Ø§Ù„Ù‚ÙŠØ§Ù…Ø© Ù‚Ø§Ù…Øª ðŸ˜‚ðŸ˜…"/>
    <m/>
    <m/>
    <x v="0"/>
    <m/>
    <s v="http://pbs.twimg.com/profile_images/1056285376644558854/iFGjocP4_normal.jpg"/>
    <x v="15"/>
    <s v="https://twitter.com/#!/medomadred/status/1136347088961363969"/>
    <m/>
    <m/>
    <s v="1136347088961363969"/>
    <s v="1136340779549564928"/>
    <b v="0"/>
    <n v="0"/>
    <s v="41383236"/>
    <b v="0"/>
    <s v="ar"/>
    <m/>
    <s v=""/>
    <b v="0"/>
    <n v="0"/>
    <s v=""/>
    <s v="Twitter Web App"/>
    <b v="0"/>
    <s v="1136340779549564928"/>
    <s v="Tweet"/>
    <n v="0"/>
    <n v="0"/>
    <m/>
    <m/>
    <m/>
    <m/>
    <m/>
    <m/>
    <m/>
    <m/>
    <n v="1"/>
    <s v="1"/>
    <s v="1"/>
    <m/>
    <m/>
    <m/>
    <m/>
    <m/>
    <m/>
    <m/>
    <m/>
    <m/>
  </r>
  <r>
    <s v="sealibya"/>
    <s v="maghrebvoices"/>
    <m/>
    <m/>
    <m/>
    <m/>
    <m/>
    <m/>
    <m/>
    <m/>
    <s v="No"/>
    <n v="23"/>
    <m/>
    <m/>
    <x v="1"/>
    <d v="2019-06-05T21:04:01.000"/>
    <s v="@FGallalAH @maghrebvoices ÙˆØ§Ù„Ù„Ù‡ Ø§Ø­Ù†Ø§ ÙŠÙ„ÙŠ Ù†Ø­ØªØ§Ø¬ Ù„Ù„ØªÙƒØ§ÙØ¤ Ù…Ø´ Ø§Ù†ØªÙˆ ðŸ˜‚"/>
    <m/>
    <m/>
    <x v="0"/>
    <m/>
    <s v="http://pbs.twimg.com/profile_images/1023385569546694656/m6t56EmA_normal.jpg"/>
    <x v="16"/>
    <s v="https://twitter.com/#!/sealibya/status/1136378162433155073"/>
    <m/>
    <m/>
    <s v="1136378162433155073"/>
    <s v="1136340779549564928"/>
    <b v="0"/>
    <n v="0"/>
    <s v="41383236"/>
    <b v="0"/>
    <s v="ar"/>
    <m/>
    <s v=""/>
    <b v="0"/>
    <n v="0"/>
    <s v=""/>
    <s v="Twitter for iPhone"/>
    <b v="0"/>
    <s v="1136340779549564928"/>
    <s v="Tweet"/>
    <n v="0"/>
    <n v="0"/>
    <m/>
    <m/>
    <m/>
    <m/>
    <m/>
    <m/>
    <m/>
    <m/>
    <n v="1"/>
    <s v="1"/>
    <s v="1"/>
    <m/>
    <m/>
    <m/>
    <m/>
    <m/>
    <m/>
    <m/>
    <m/>
    <m/>
  </r>
  <r>
    <s v="tripoli_man"/>
    <s v="maghrebvoices"/>
    <m/>
    <m/>
    <m/>
    <m/>
    <m/>
    <m/>
    <m/>
    <m/>
    <s v="No"/>
    <n v="25"/>
    <m/>
    <m/>
    <x v="1"/>
    <d v="2019-06-05T19:31:12.000"/>
    <s v="@FGallalAH @maghrebvoices Ù„Ùƒ Ø³Ø¤Ø§Ù„ÙŠÙ† Ø£Ø±Ø¬Ùˆ Ø§Ù„Ø¥Ø¬Ø§Ø¨Ø© Ø¹Ù„ÙŠÙ‡Ù…Ø§..._x000a_â€¢Ø¨Ù…Ø§ Ø£Ù† Ø§Ù„Ø­Ø±ÙˆØ¨ Ù‡ÙŠ Ø¸Ø§Ù‡Ø±Ø© ÙƒÙˆÙ†ÙŠØ© Ù…Ø³ØªÙ…Ø±Ø© ÙˆØ£ØºÙ„Ø¨ Ø¯ÙˆØ§ÙØ¹Ù‡Ø§ Ø§Ù„Ø³Ù„Ø·Ø© ØŒ ÙÙ‡Ù„ ØªØ´Ø¬Ø¹ÙŠÙ† Ù…Ø¨Ø¯Ø£ Ø§Ù„ØªÙƒØ§ÙØ£ Ø¨ÙŠÙ† Ø§Ù„Ù†Ø³Ø§Ø¡ ÙˆØ§Ù„Ø±Ø¬Ø§Ù„ ÙÙŠÙ‡Ø§ ØŸ_x000a_â€¢ÙˆØ¨Ø®ØµÙˆØµ Ø§Ù„ØªØ­Ø±Ø´ ØŒ Ù‡Ù„ Ø§Ø¬Ø±ÙŠØª Ø¯Ø±Ø§Ø³Ø© Ø¥Ø­ØµØ§Ø¦ÙŠØ© Ù„Ø¹Ø¯Ø¯ Ø­Ø§Ù„Ø§Øª ØªØ­Ø±Ø´ Ø§Ù„Ù†Ø³Ø§Ø¡ Ø¨Ø§Ù„Ø±Ø¬Ø§Ù„ Ø³ÙˆØ§Ø¡ ÙƒØ§Ù† Ù…Ø¨Ø§Ø´Ø±Ø§ Ø£Ùˆ (Ø¹Ù† Ø¨Ø¹Ø¯) ØŸ"/>
    <m/>
    <m/>
    <x v="0"/>
    <m/>
    <s v="http://pbs.twimg.com/profile_images/629727475526975488/MDWw2i_g_normal.jpg"/>
    <x v="17"/>
    <s v="https://twitter.com/#!/tripoli_man/status/1136354805927088128"/>
    <m/>
    <m/>
    <s v="1136354805927088128"/>
    <s v="1136340779549564928"/>
    <b v="0"/>
    <n v="0"/>
    <s v="41383236"/>
    <b v="0"/>
    <s v="ar"/>
    <m/>
    <s v=""/>
    <b v="0"/>
    <n v="0"/>
    <s v=""/>
    <s v="Twitter Web App"/>
    <b v="0"/>
    <s v="1136340779549564928"/>
    <s v="Tweet"/>
    <n v="0"/>
    <n v="0"/>
    <m/>
    <m/>
    <m/>
    <m/>
    <m/>
    <m/>
    <m/>
    <m/>
    <n v="1"/>
    <s v="1"/>
    <s v="1"/>
    <m/>
    <m/>
    <m/>
    <m/>
    <m/>
    <m/>
    <m/>
    <m/>
    <m/>
  </r>
  <r>
    <s v="artisticsound3k"/>
    <s v="tripoli_man"/>
    <m/>
    <m/>
    <m/>
    <m/>
    <m/>
    <m/>
    <m/>
    <m/>
    <s v="No"/>
    <n v="27"/>
    <m/>
    <m/>
    <x v="2"/>
    <d v="2019-06-05T21:04:04.000"/>
    <s v="@Tripoli_Man @FGallalAH @maghrebvoices Ø³Ø¤Ø§Ù„ ÙˆØ¬ÙŠÙ‡ ÙŠØ³ØªØ¯Ø¹ÙŠ Ø§Ù„Ù†Ø¸Ø±,_x000a_ÙÙŠ Ø¯ÙŠÙ…ÙˆÙ‚Ø±Ø§Ø·ÙŠØ© Ø£Ø«ÙŠÙ†Ø§ Ù„Ù… ØªÙƒÙ† Ø§Ù„Ù†Ø³Ø§Ø¡ Ù„Ù‡Ù† Ø­Ù‚ Ø§Ù„ØªØ±Ø´Ø­ Ù„Ù„Ø±Ø¦Ø§Ø³Ø© (ÙˆÙ„Ø§ Ø§Ù„ØªØµÙˆÙŠØª Ø¨Ø§Ù„Ù…Ù†Ø§Ø³Ø¨Ø©) Ù„Ø£Ù† Ù‡Ø°Ø§ Ø§Ù„Ø­Ù‚ ÙŠÙ‚Ø§Ø¨Ù„Ù‡ ÙˆØ§Ø¬Ø¨Ø§Øª ÙƒØ§Ù†Øª Ù„Ø§ ØªØ¤Ø¯ÙŠÙ‡Ø§ Ø§Ù„Ù…Ø±Ø£Ù‡ Ø¨Ø·Ø¨ÙŠØ¹ØªÙ‡Ø§ Ù…Ø«Ù„ Ø§Ù„Ù‚ØªØ§Ù„ ÙÙŠ Ø§Ù„Ø­Ø±ÙˆØ¨ Ø§Ù„ØªÙŠ ÙƒØ§Ù†Øª ÙˆÙ„Ø§ØªØ²Ø§Ù„ Ù…Ù‡Ù…Ø© Ù…Ù†ÙˆØ·Ø© Ø¨Ø§Ù„Ø±Ø¬Ø§Ù„."/>
    <m/>
    <m/>
    <x v="0"/>
    <m/>
    <s v="http://pbs.twimg.com/profile_images/958933443349491712/IoVFCQNg_normal.jpg"/>
    <x v="18"/>
    <s v="https://twitter.com/#!/artisticsound3k/status/1136378176182132736"/>
    <m/>
    <m/>
    <s v="1136378176182132736"/>
    <s v="1136354805927088128"/>
    <b v="0"/>
    <n v="1"/>
    <s v="1683895212"/>
    <b v="0"/>
    <s v="ar"/>
    <m/>
    <s v=""/>
    <b v="0"/>
    <n v="0"/>
    <s v=""/>
    <s v="Twitter Web Client"/>
    <b v="0"/>
    <s v="1136354805927088128"/>
    <s v="Tweet"/>
    <n v="0"/>
    <n v="0"/>
    <m/>
    <m/>
    <m/>
    <m/>
    <m/>
    <m/>
    <m/>
    <m/>
    <n v="8"/>
    <s v="1"/>
    <s v="1"/>
    <m/>
    <m/>
    <m/>
    <m/>
    <m/>
    <m/>
    <m/>
    <m/>
    <m/>
  </r>
  <r>
    <s v="artisticsound3k"/>
    <s v="tripoli_man"/>
    <m/>
    <m/>
    <m/>
    <m/>
    <m/>
    <m/>
    <m/>
    <m/>
    <s v="No"/>
    <n v="28"/>
    <m/>
    <m/>
    <x v="2"/>
    <d v="2019-06-05T21:04:39.000"/>
    <s v="@Tripoli_Man @FGallalAH @maghrebvoices Ø­ØªÙ‰ ÙÙŠ Ø§Ù„Ø¯ÙŠÙ…ÙˆÙ‚Ø±Ø§Ø·ÙŠØ§Øª Ø§Ù„Ø­Ø¯ÙŠØ«Ø© Ø§Ù„ØªÙŠ ØªØ³Ù…Ø­ Ù„Ù„Ù…Ø±Ø£Ù‡ Ø§Ù„ØªØ±Ø´Ø­ Ù„Ù„Ø±Ø¦Ø§Ø³Ø© Ù„Ù† ØªØ¬Ø¯ Ø§Ù„Ù†Ø³Ø§Ø¡ Ø§Ù„Ù…Ø¬Ù†Ø¯Ø§Øª ÙŠØ®Ø¯Ù…Ù† ÙÙŠ Ø§Ù„ØµÙÙˆÙ Ø§Ù„Ø£Ù…Ø§Ù…ÙŠØ© ÙˆØ±Ø§Ø¡ Ø®ØµÙˆØ· Ø§Ù„Ø¹Ø¯Ùˆ._x000a__x000a_Ø£ØºÙ„Ø¨ ÙˆØ²ÙŠØ±Ø§Øª Ø§Ù„Ø¯ÙØ§Ø¹ ÙÙŠ Ø§Ù„ØºØ±Ø¨ Ù‡Ù† Ù…Ø³Ø¤ÙˆÙ„Ø§Øª Ù…Ø¯Ù†ÙŠØ§Øª Ù…Ù‡Ù…ØªÙ‡Ù† ØªÙ‚ØªØµØ± Ø¹Ù„Ù‰ Ø§Ù„Ø£Ø¹Ù…Ø§Ù„ Ø§Ù„Ù…ÙƒØªØ¨ÙŠØ© Ø§Ù„Ø¨ÙŠØ±ÙˆÙ‚Ø±Ø§Ø·ÙŠØ© Ù„ÙƒÙ† Ù„Ù… ÙˆÙ„Ù† ØªØ¬Ø¯ Ø§Ù…Ø±Ø£Ø© ØªÙ‚ÙˆØ¯ Ø§Ù„Ø¬Ù†ÙˆØ¯ Ø¨Ù†ÙØ³Ù‡Ø§ Ù„Ø³Ø§Ø­Ø© Ø§Ù„Ù…Ø¹Ø§Ø±Ùƒ."/>
    <m/>
    <m/>
    <x v="0"/>
    <m/>
    <s v="http://pbs.twimg.com/profile_images/958933443349491712/IoVFCQNg_normal.jpg"/>
    <x v="19"/>
    <s v="https://twitter.com/#!/artisticsound3k/status/1136378320466173952"/>
    <m/>
    <m/>
    <s v="1136378320466173952"/>
    <s v="1136378176182132736"/>
    <b v="0"/>
    <n v="1"/>
    <s v="894788954"/>
    <b v="0"/>
    <s v="ar"/>
    <m/>
    <s v=""/>
    <b v="0"/>
    <n v="0"/>
    <s v=""/>
    <s v="Twitter Web Client"/>
    <b v="0"/>
    <s v="1136378176182132736"/>
    <s v="Tweet"/>
    <n v="0"/>
    <n v="0"/>
    <m/>
    <m/>
    <m/>
    <m/>
    <m/>
    <m/>
    <m/>
    <m/>
    <n v="8"/>
    <s v="1"/>
    <s v="1"/>
    <m/>
    <m/>
    <m/>
    <m/>
    <m/>
    <m/>
    <m/>
    <m/>
    <m/>
  </r>
  <r>
    <s v="artisticsound3k"/>
    <s v="tripoli_man"/>
    <m/>
    <m/>
    <m/>
    <m/>
    <m/>
    <m/>
    <m/>
    <m/>
    <s v="No"/>
    <n v="29"/>
    <m/>
    <m/>
    <x v="2"/>
    <d v="2019-06-05T21:05:37.000"/>
    <s v="@Tripoli_Man @FGallalAH @maghrebvoices Ù„Ø°Ø§ Ø§Ù„Ø±Ø¬Ø§Ù„ ÙˆØ­Ø¯Ù‡Ù… Ù‡Ù… Ù…Ù† ÙŠÙ†Ø²ÙÙˆÙ† ÙÙŠ Ø§Ù„Ø­Ø±ÙˆØ¨._x000a__x000a_Ø£ØªÙÙ‚ ÙˆØ£Ø³Ù„Ù… Ø£Ù† ØºØ§Ù„Ø¨ÙŠØ© Ø§Ù„Ø­Ø±ÙˆØ¨ ÙÙŠ Ø§Ù„Ø¹Ø§Ù„Ù… Ù‡ÙŠ Ø¹Ø¨Ø«ÙŠØ© ÙˆÙ„Ø£ØºØ±Ø§Ø¶ ØºØ§Ù„Ø¨Ø§ Ù„Ø§ ØªØªØ¹Ù„Ù‚ Ø¨Ø§Ù„Ø¯ÙØ§Ø¹ Ø¹Ù† Ø­ÙŠØ§Ø¶ Ø§Ù„ÙˆØ·Ù† Ù„ÙƒÙ† Ø¨Ø£Ù…Ø§Ù†Ø© Ø§Ù„Ù„Ù‡ Ù„Ù†ÙØªØ±Ø¶ Ø³ÙŠÙ†Ø§Ø±ÙŠÙˆ Ø¯Ø®ÙˆÙ„ Ø§Ù„Ø¹Ø¯Ùˆ Ø¹Ù„Ù‰ Ø¨ÙŠÙˆØª Ø§Ù„Ù†Ø§Ø³ Ø§Ù„Ø§Ù…Ù†ÙŠÙ† Ù…Ù† Ø³ÙŠØ¯ÙØ¹ Ø¯Ù…Ø§ Ø£ÙƒØ«Ø± Ù„Ù„Ø¯ÙØ§Ø¹ Ø¹Ù† Ø§Ù„ÙˆØ·Ù† ÙˆØ§Ù„Ø­ÙØ§Ø¸ Ø¹Ù„Ù‰ Ø§Ù„Ø£Ø·ÙØ§Ù„ ÙˆØ§Ù„Ø¹Ø¬Ø§Ø¦Ø², Ø§Ù„Ø±Ø¬Ø§Ù„ Ø£Ù… Ø§Ù„Ù†Ø³Ø§Ø¡ØŸ"/>
    <m/>
    <m/>
    <x v="0"/>
    <m/>
    <s v="http://pbs.twimg.com/profile_images/958933443349491712/IoVFCQNg_normal.jpg"/>
    <x v="20"/>
    <s v="https://twitter.com/#!/artisticsound3k/status/1136378565010841600"/>
    <m/>
    <m/>
    <s v="1136378565010841600"/>
    <s v="1136378320466173952"/>
    <b v="0"/>
    <n v="2"/>
    <s v="894788954"/>
    <b v="0"/>
    <s v="ar"/>
    <m/>
    <s v=""/>
    <b v="0"/>
    <n v="0"/>
    <s v=""/>
    <s v="Twitter Web Client"/>
    <b v="0"/>
    <s v="1136378320466173952"/>
    <s v="Tweet"/>
    <n v="0"/>
    <n v="0"/>
    <m/>
    <m/>
    <m/>
    <m/>
    <m/>
    <m/>
    <m/>
    <m/>
    <n v="8"/>
    <s v="1"/>
    <s v="1"/>
    <m/>
    <m/>
    <m/>
    <m/>
    <m/>
    <m/>
    <m/>
    <m/>
    <m/>
  </r>
  <r>
    <s v="artisticsound3k"/>
    <s v="tripoli_man"/>
    <m/>
    <m/>
    <m/>
    <m/>
    <m/>
    <m/>
    <m/>
    <m/>
    <s v="No"/>
    <n v="30"/>
    <m/>
    <m/>
    <x v="2"/>
    <d v="2019-06-05T21:06:17.000"/>
    <s v="@Tripoli_Man @FGallalAH @maghrebvoices Ø§Ù„Ø±Ø¬Ø§Ù„ Ø·Ø¨Ø¹Ø§ Ø³ÙŠÙ†Ø²ÙÙˆÙ† ÙˆØ³ÙŠÙ‚ØªÙ„ÙˆÙ† ÙˆØ³ÙŠØµØ§Ø¨ÙˆÙ† Ø¨Ø¹Ø§Ù‚Ø§Øª Ø¨Ø¯Ù†ÙŠØ© ÙˆÙ†ÙØ³ÙŠØ© Ù…Ø¯Ù‰ Ø§Ù„Ø­ÙŠØ§Ø©, ÙÙ…Ø§ Ø¨Ø§Ù„ Ø§Ù„Ù†Ø³ÙˆÙŠØ§Øª Ø§Ù„ÙŠÙˆÙ… Ø²Ø¹Ù„Ø§Ù†Ø§Øª Ø§Ù† Ù…Ø¹Ø¸Ù… Ø±Ø¤Ø³Ø§Ø¡ Ø§Ù„Ø¹Ø§Ù„Ù… Ù‡Ù… Ø±Ø¬Ø§Ù„ØŸ Ù‡Ø°Ø§ Ø­Ù‚ Ø§Ù†ØªØ²Ø¹Ù‡ Ø§Ù„Ø±Ø¬Ø§Ù„ Ù…Ù‚Ø§Ø¨Ù„ Ø¯Ù…Ø§Ø¡ Ø¯ÙØ¹ÙˆÙ‡Ø§ ÙÙŠ Ø§Ù„Ø­Ø±ÙˆØ¨ Ø«Ù…Ù†Ø§ Ù„Ù‡Ø§ØŸ Ù‚Ù… Ù‚Ø¯Ù… Ø§Ù„Ø±Ø¬Ø§Ù„ ÙˆÙ‚Ù… Ù‚Ø¯Ù…Øª Ø§Ù„Ù†Ø³Ø§Ø¡ ÙÙŠ Ø³Ø¨ÙŠÙ„ Ø§Ù„Ø±Ø¦Ø§Ø³Ø©ØŸ"/>
    <m/>
    <m/>
    <x v="0"/>
    <m/>
    <s v="http://pbs.twimg.com/profile_images/958933443349491712/IoVFCQNg_normal.jpg"/>
    <x v="21"/>
    <s v="https://twitter.com/#!/artisticsound3k/status/1136378734930513921"/>
    <m/>
    <m/>
    <s v="1136378734930513921"/>
    <s v="1136378565010841600"/>
    <b v="0"/>
    <n v="1"/>
    <s v="894788954"/>
    <b v="0"/>
    <s v="ar"/>
    <m/>
    <s v=""/>
    <b v="0"/>
    <n v="0"/>
    <s v=""/>
    <s v="Twitter Web Client"/>
    <b v="0"/>
    <s v="1136378565010841600"/>
    <s v="Tweet"/>
    <n v="0"/>
    <n v="0"/>
    <m/>
    <m/>
    <m/>
    <m/>
    <m/>
    <m/>
    <m/>
    <m/>
    <n v="8"/>
    <s v="1"/>
    <s v="1"/>
    <m/>
    <m/>
    <m/>
    <m/>
    <m/>
    <m/>
    <m/>
    <m/>
    <m/>
  </r>
  <r>
    <s v="artisticsound3k"/>
    <s v="tripoli_man"/>
    <m/>
    <m/>
    <m/>
    <m/>
    <m/>
    <m/>
    <m/>
    <m/>
    <s v="No"/>
    <n v="31"/>
    <m/>
    <m/>
    <x v="2"/>
    <d v="2019-06-05T21:07:01.000"/>
    <s v="@Tripoli_Man @FGallalAH @maghrebvoices Ø§Ù„Ø­Ù‚ÙˆÙ‚ ÙŠÙ‚Ø§Ø¨Ù„Ù‡Ø§ ÙˆØ§Ø¬Ø¨Ø§Øª ÙŠØ§Ø³Ø§Ø¯Ø© ÙÙ‡ÙŠ Ù„ÙŠØ³Øª Ù…Ù†ÙŠØ© ÙˆÙ„Ø§ Ù‡Ø¨Ø© ÙˆÙ„Ø§ Ø£Ø¹Ø·ÙŠÙ‡._x000a_ÙÙŠ Ø³Ø¨ÙŠÙ„ &quot;Ø§Ù„Ù…Ø³Ø§ÙˆØ§Ø©&quot; ØªØ­Ø§ÙˆÙ„ Ø§Ù„Ù†Ø³ÙˆÙŠØ§Øª Ø§Ù†ØªØ²Ø§Ø¹ Ø§ÙƒØ¨Ø± Ø­Ù‚ÙˆÙ‚ Ù„Ù‡Ù† Ù…Ù‚Ø§Ø¨Ù„ Ø¨Ø°Ù„ *ØµÙØ±* ÙˆØ§Ø¬Ø¨Ø§Øª!!_x000a__x000a_Ù…Ø¹ Ø°Ù„Ùƒ Ø§Ù†Ø§ Ù„Ø§ Ø§ÙƒØªØ±Ø« Ø§Ù† ÙƒØ§Ù† Ø§Ù„Ù†Ø§Ø³ Ø§Ø®ØªØ§Ø±Ùˆ Ø§Ù…Ø±Ø£Ø© Ø±Ø¦ÙŠØ³ Ø¹Ù„ÙŠÙ‡Ù… Ù‡Ù… Ø§Ø­Ø±Ø§Ø± ÙÙŠ Ø§Ø®ØªÙŠØ§Ø±Ù‡Ù… ÙˆÙ„Ø³Øª Ø§Ø²Ø¹Ù„ Ù„Ø°Ù„Ùƒ."/>
    <m/>
    <m/>
    <x v="0"/>
    <m/>
    <s v="http://pbs.twimg.com/profile_images/958933443349491712/IoVFCQNg_normal.jpg"/>
    <x v="22"/>
    <s v="https://twitter.com/#!/artisticsound3k/status/1136378918951432193"/>
    <m/>
    <m/>
    <s v="1136378918951432193"/>
    <s v="1136378734930513921"/>
    <b v="0"/>
    <n v="2"/>
    <s v="894788954"/>
    <b v="0"/>
    <s v="ar"/>
    <m/>
    <s v=""/>
    <b v="0"/>
    <n v="0"/>
    <s v=""/>
    <s v="Twitter Web Client"/>
    <b v="0"/>
    <s v="1136378734930513921"/>
    <s v="Tweet"/>
    <n v="0"/>
    <n v="0"/>
    <m/>
    <m/>
    <m/>
    <m/>
    <m/>
    <m/>
    <m/>
    <m/>
    <n v="8"/>
    <s v="1"/>
    <s v="1"/>
    <m/>
    <m/>
    <m/>
    <m/>
    <m/>
    <m/>
    <m/>
    <m/>
    <m/>
  </r>
  <r>
    <s v="artisticsound3k"/>
    <s v="tripoli_man"/>
    <m/>
    <m/>
    <m/>
    <m/>
    <m/>
    <m/>
    <m/>
    <m/>
    <s v="No"/>
    <n v="32"/>
    <m/>
    <m/>
    <x v="2"/>
    <d v="2019-06-05T21:07:37.000"/>
    <s v="@Tripoli_Man @FGallalAH @maghrebvoices Ù„Ù„Ø¥Ù†ØµØ§Ù ÙˆØ§Ù„Ø¹Ø¯Ù„ Ù„Ùˆ Ù‚Ø¹Ø¯Ù†Ø§ Ù†Ø¹Ø¯ ÙˆÙ†Ø­Ø³Ø¨ Ø¨Ø§Ù„ÙˆØ±Ù‚Ø© ÙˆØ§Ù„Ù‚Ù„Ù… Ù…Ù†Ø° Ø¨Ø¯Ø¡ Ø§Ù„Ø®Ù„ÙŠÙ‚Ø© ÙƒÙ…ÙŠØ© Ø§Ù„ÙˆØ§Ø¬Ø¨Ø§Øª Ø§Ù„ØªÙŠ Ø¯ÙØ¹Ù‡Ø§ Ø§Ù„Ø±Ø¬Ø§Ù„ Ù…Ù‚Ø§Ø¨Ù„ Ø­ØµÙˆÙ„Ù‡Ù… Ø¹Ù„Ù‰ Ø§Ù„Ø­Ù‚ÙˆÙ‚ Ø§Ù„ØªÙŠ ÙŠØªÙ…ØªÙ…Ø¹ÙˆÙ† Ø¨Ù‡Ø§ Ø§Ù„ÙŠÙˆÙ… Ù…Ù‚Ø§Ø¨Ù„  ÙƒÙ…ÙŠØ© Ø§Ù„ÙˆØ§Ø¬Ø¨Ø§Øª Ø§Ù„ØªÙŠ Ø¯ÙØ¹ØªÙ‡Ø§ Ø§Ù„Ù†Ø³Ø§Ø¡ Ù…Ù‚Ø§Ø¨Ù„ Ø­ØµÙˆÙ„Ù‡Ù† Ø¹Ù„Ù‰ Ø§Ù„Ø­Ù‚ÙˆÙ‚ Ø§Ù„ØªÙŠ ÙŠØªÙ…ØªØ¹Ù† Ø¨Ù‡Ø§ Ø§Ù„ÙŠÙˆÙ… Ø³Ù†Ø¬Ø¯ Ø£Ù† Ø§Ù„Ø±Ø¬Ø§Ù„ Ø¯ÙØ¹Ùˆ Ø£Ø¶Ø¹Ø§Ù Ø£Ø¶Ø¹Ø§Ù Ù…Ø§ Ø¯ÙØ¹ØªÙ‡ Ø§Ù„Ù…Ø±Ø£Ù‡."/>
    <m/>
    <m/>
    <x v="0"/>
    <m/>
    <s v="http://pbs.twimg.com/profile_images/958933443349491712/IoVFCQNg_normal.jpg"/>
    <x v="23"/>
    <s v="https://twitter.com/#!/artisticsound3k/status/1136379068205735938"/>
    <m/>
    <m/>
    <s v="1136379068205735938"/>
    <s v="1136378918951432193"/>
    <b v="0"/>
    <n v="1"/>
    <s v="894788954"/>
    <b v="0"/>
    <s v="ar"/>
    <m/>
    <s v=""/>
    <b v="0"/>
    <n v="0"/>
    <s v=""/>
    <s v="Twitter Web Client"/>
    <b v="0"/>
    <s v="1136378918951432193"/>
    <s v="Tweet"/>
    <n v="0"/>
    <n v="0"/>
    <m/>
    <m/>
    <m/>
    <m/>
    <m/>
    <m/>
    <m/>
    <m/>
    <n v="8"/>
    <s v="1"/>
    <s v="1"/>
    <m/>
    <m/>
    <m/>
    <m/>
    <m/>
    <m/>
    <m/>
    <m/>
    <m/>
  </r>
  <r>
    <s v="artisticsound3k"/>
    <s v="tripoli_man"/>
    <m/>
    <m/>
    <m/>
    <m/>
    <m/>
    <m/>
    <m/>
    <m/>
    <s v="No"/>
    <n v="33"/>
    <m/>
    <m/>
    <x v="2"/>
    <d v="2019-06-05T21:12:10.000"/>
    <s v="@Tripoli_Man @FGallalAH @maghrebvoices ÙÙŠ Ø¹Ø§Ø¦Ù„ØªÙŠ Ù„ÙˆØ­Ø¯Ù‡Ø§ Ù„Ø¯ÙŠ 5 Ø±Ø¬Ø§Ù„ Ø§Ø³ØªØ´Ù‡Ø¯ÙˆØ§ ÙÙŠ Ø§Ù„Ø­Ø±ÙˆØ¨ 3 Ù…Ù†Ù‡Ù… Ø¹Ø³ÙƒØ±ÙŠÙŠÙ† Ùˆ 2 Ù…Ø¯Ù†ÙŠÙŠÙ†, ÙˆØ§Ù…Ø±Ø£Ù‡ ÙˆØ§Ø­Ø¯Ù‡ Ù…Ø¯Ù†ÙŠØ©._x000a_5:1 Ù†Ø³Ø¨Ø© Ù‚ØªÙ„Ù‰ Ø§Ù„Ø°ÙƒÙˆØ± Ø§Ù„Ù‰ Ø§Ù„Ø§Ù†Ø§Ø« ÙÙŠ Ø¹Ø§Ø¦Ù„ØªÙŠ._x000a_Ø±Ø­Ù…Ù‡Ù… Ø§Ù„Ù„Ù‡ Ø¬Ù…ÙŠØ¹Ø§"/>
    <m/>
    <m/>
    <x v="0"/>
    <m/>
    <s v="http://pbs.twimg.com/profile_images/958933443349491712/IoVFCQNg_normal.jpg"/>
    <x v="24"/>
    <s v="https://twitter.com/#!/artisticsound3k/status/1136380214504767488"/>
    <m/>
    <m/>
    <s v="1136380214504767488"/>
    <s v="1136379068205735938"/>
    <b v="0"/>
    <n v="0"/>
    <s v="894788954"/>
    <b v="0"/>
    <s v="ar"/>
    <m/>
    <s v=""/>
    <b v="0"/>
    <n v="0"/>
    <s v=""/>
    <s v="Twitter Web Client"/>
    <b v="0"/>
    <s v="1136379068205735938"/>
    <s v="Tweet"/>
    <n v="0"/>
    <n v="0"/>
    <m/>
    <m/>
    <m/>
    <m/>
    <m/>
    <m/>
    <m/>
    <m/>
    <n v="8"/>
    <s v="1"/>
    <s v="1"/>
    <m/>
    <m/>
    <m/>
    <m/>
    <m/>
    <m/>
    <m/>
    <m/>
    <m/>
  </r>
  <r>
    <s v="artisticsound3k"/>
    <s v="tripoli_man"/>
    <m/>
    <m/>
    <m/>
    <m/>
    <m/>
    <m/>
    <m/>
    <m/>
    <s v="No"/>
    <n v="34"/>
    <m/>
    <m/>
    <x v="2"/>
    <d v="2019-06-05T21:12:25.000"/>
    <s v="@Tripoli_Man @FGallalAH @maghrebvoices ÙˆØ¨Ø§Ù„ØªØ§Ù„ÙŠ Ø§Ù„Ø­Ø¯ÙŠØ« ÙÙŠ Ø£Ø±ÙˆÙ‚Ø© ÙƒÙ„ÙŠØ§Øª Ø§Ù„Ø¯Ø±Ø§Ø³Ø§Øª Ø§Ù„Ù†Ø³ÙˆÙŠØ© Ø£Ù† Ø§Ù„Ø±Ø¬Ø§Ù„ Ù…ØªÙ…ÙŠØ²ÙˆÙ† Ø£Ùˆ &quot;privileged&quot; Ø¹Ù„Ù‰ Ø§Ù„Ù†Ø³Ø§Ø¡ Ù‡Ø°Ø§ Ù…Ø­Ø¶ Ù‡Ø±Ø§Ø¡ ÙˆÙƒØ°Ø¨ Ù„Ø§ ÙŠÙ…ÙƒÙ†Ù†Ø§ Ø§Ù„Ø³ÙƒÙˆØª Ø¹Ù„ÙŠÙ‡!"/>
    <m/>
    <m/>
    <x v="0"/>
    <m/>
    <s v="http://pbs.twimg.com/profile_images/958933443349491712/IoVFCQNg_normal.jpg"/>
    <x v="25"/>
    <s v="https://twitter.com/#!/artisticsound3k/status/1136380275645132800"/>
    <m/>
    <m/>
    <s v="1136380275645132800"/>
    <s v="1136380214504767488"/>
    <b v="0"/>
    <n v="0"/>
    <s v="894788954"/>
    <b v="0"/>
    <s v="ar"/>
    <m/>
    <s v=""/>
    <b v="0"/>
    <n v="0"/>
    <s v=""/>
    <s v="Twitter Web Client"/>
    <b v="0"/>
    <s v="1136380214504767488"/>
    <s v="Tweet"/>
    <n v="0"/>
    <n v="0"/>
    <m/>
    <m/>
    <m/>
    <m/>
    <m/>
    <m/>
    <m/>
    <m/>
    <n v="8"/>
    <s v="1"/>
    <s v="1"/>
    <m/>
    <m/>
    <m/>
    <m/>
    <m/>
    <m/>
    <m/>
    <m/>
    <m/>
  </r>
  <r>
    <s v="tshamie"/>
    <s v="maghrebvoices"/>
    <m/>
    <m/>
    <m/>
    <m/>
    <m/>
    <m/>
    <m/>
    <m/>
    <s v="No"/>
    <n v="51"/>
    <m/>
    <m/>
    <x v="1"/>
    <d v="2019-06-06T10:38:22.000"/>
    <s v="@FGallalAH @maghrebvoices يا للنكسة!! لنثبث أن التقديرات خاطئة💪🏼💄"/>
    <m/>
    <m/>
    <x v="0"/>
    <m/>
    <s v="http://pbs.twimg.com/profile_images/1137257065930514432/VdYFkDNb_normal.jpg"/>
    <x v="26"/>
    <s v="https://twitter.com/#!/tshamie/status/1136583098395762690"/>
    <m/>
    <m/>
    <s v="1136583098395762690"/>
    <s v="1136340779549564928"/>
    <b v="0"/>
    <n v="0"/>
    <s v="41383236"/>
    <b v="0"/>
    <s v="ar"/>
    <m/>
    <s v=""/>
    <b v="0"/>
    <n v="0"/>
    <s v=""/>
    <s v="Twitter for iPhone"/>
    <b v="0"/>
    <s v="1136340779549564928"/>
    <s v="Tweet"/>
    <n v="0"/>
    <n v="0"/>
    <m/>
    <m/>
    <m/>
    <m/>
    <m/>
    <m/>
    <m/>
    <m/>
    <n v="1"/>
    <s v="1"/>
    <s v="1"/>
    <m/>
    <m/>
    <m/>
    <m/>
    <m/>
    <m/>
    <m/>
    <m/>
    <m/>
  </r>
  <r>
    <s v="alihusi16478755"/>
    <s v="maghrebvoices"/>
    <m/>
    <m/>
    <m/>
    <m/>
    <m/>
    <m/>
    <m/>
    <m/>
    <s v="No"/>
    <n v="53"/>
    <m/>
    <m/>
    <x v="1"/>
    <d v="2019-06-06T10:43:24.000"/>
    <s v="@FGallalAH @maghrebvoices #هل تعتقدين ثانيت او نسونت المؤسسات السيادية فيه الخير! ."/>
    <m/>
    <m/>
    <x v="1"/>
    <m/>
    <s v="http://pbs.twimg.com/profile_images/1109959402184994819/lZ4565cV_normal.jpg"/>
    <x v="27"/>
    <s v="https://twitter.com/#!/alihusi16478755/status/1136584367550205953"/>
    <m/>
    <m/>
    <s v="1136584367550205953"/>
    <s v="1136340779549564928"/>
    <b v="0"/>
    <n v="0"/>
    <s v="41383236"/>
    <b v="0"/>
    <s v="ar"/>
    <m/>
    <s v=""/>
    <b v="0"/>
    <n v="0"/>
    <s v=""/>
    <s v="Twitter for Android"/>
    <b v="0"/>
    <s v="1136340779549564928"/>
    <s v="Tweet"/>
    <n v="0"/>
    <n v="0"/>
    <m/>
    <m/>
    <m/>
    <m/>
    <m/>
    <m/>
    <m/>
    <m/>
    <n v="1"/>
    <s v="1"/>
    <s v="1"/>
    <m/>
    <m/>
    <m/>
    <m/>
    <m/>
    <m/>
    <m/>
    <m/>
    <m/>
  </r>
  <r>
    <s v="cheillibico"/>
    <s v="maghrebvoices"/>
    <m/>
    <m/>
    <m/>
    <m/>
    <m/>
    <m/>
    <m/>
    <m/>
    <s v="No"/>
    <n v="55"/>
    <m/>
    <m/>
    <x v="1"/>
    <d v="2019-06-06T10:44:11.000"/>
    <s v="@FGallalAH @maghrebvoices Good."/>
    <m/>
    <m/>
    <x v="0"/>
    <m/>
    <s v="http://pbs.twimg.com/profile_images/1119301030599118850/9bfYxtre_normal.jpg"/>
    <x v="28"/>
    <s v="https://twitter.com/#!/cheillibico/status/1136584563445182464"/>
    <m/>
    <m/>
    <s v="1136584563445182464"/>
    <s v="1136340779549564928"/>
    <b v="0"/>
    <n v="0"/>
    <s v="41383236"/>
    <b v="0"/>
    <s v="en"/>
    <m/>
    <s v=""/>
    <b v="0"/>
    <n v="0"/>
    <s v=""/>
    <s v="Twitter for Android"/>
    <b v="0"/>
    <s v="1136340779549564928"/>
    <s v="Tweet"/>
    <n v="0"/>
    <n v="0"/>
    <m/>
    <m/>
    <m/>
    <m/>
    <m/>
    <m/>
    <m/>
    <m/>
    <n v="1"/>
    <s v="1"/>
    <s v="1"/>
    <m/>
    <m/>
    <m/>
    <m/>
    <m/>
    <m/>
    <m/>
    <m/>
    <m/>
  </r>
  <r>
    <s v="hameed_bazama"/>
    <s v="maghrebvoices"/>
    <m/>
    <m/>
    <m/>
    <m/>
    <m/>
    <m/>
    <m/>
    <m/>
    <s v="No"/>
    <n v="57"/>
    <m/>
    <m/>
    <x v="1"/>
    <d v="2019-06-06T10:48:08.000"/>
    <s v="@FGallalAH @maghrebvoices يامن عاش 😅😂"/>
    <m/>
    <m/>
    <x v="0"/>
    <m/>
    <s v="http://pbs.twimg.com/profile_images/798541648032571393/HGS0dfI2_normal.jpg"/>
    <x v="29"/>
    <s v="https://twitter.com/#!/hameed_bazama/status/1136585557872697349"/>
    <m/>
    <m/>
    <s v="1136585557872697349"/>
    <s v="1136340779549564928"/>
    <b v="0"/>
    <n v="0"/>
    <s v="41383236"/>
    <b v="0"/>
    <s v="ar"/>
    <m/>
    <s v=""/>
    <b v="0"/>
    <n v="0"/>
    <s v=""/>
    <s v="Twitter Web Client"/>
    <b v="0"/>
    <s v="1136340779549564928"/>
    <s v="Tweet"/>
    <n v="0"/>
    <n v="0"/>
    <m/>
    <m/>
    <m/>
    <m/>
    <m/>
    <m/>
    <m/>
    <m/>
    <n v="1"/>
    <s v="1"/>
    <s v="1"/>
    <m/>
    <m/>
    <m/>
    <m/>
    <m/>
    <m/>
    <m/>
    <m/>
    <m/>
  </r>
  <r>
    <s v="creationisle"/>
    <s v="maghrebvoices"/>
    <m/>
    <m/>
    <m/>
    <m/>
    <m/>
    <m/>
    <m/>
    <m/>
    <s v="No"/>
    <n v="59"/>
    <m/>
    <m/>
    <x v="1"/>
    <d v="2019-06-06T10:48:46.000"/>
    <s v="@FGallalAH @maghrebvoices صعب أن تساوي بين الجنسين بل هو امر مستحيل و غير منطقي"/>
    <m/>
    <m/>
    <x v="0"/>
    <m/>
    <s v="http://pbs.twimg.com/profile_images/1138321071181090817/5cnrw8oe_normal.jpg"/>
    <x v="30"/>
    <s v="https://twitter.com/#!/creationisle/status/1136585717713395714"/>
    <m/>
    <m/>
    <s v="1136585717713395714"/>
    <s v="1136340779549564928"/>
    <b v="0"/>
    <n v="0"/>
    <s v="41383236"/>
    <b v="0"/>
    <s v="ar"/>
    <m/>
    <s v=""/>
    <b v="0"/>
    <n v="0"/>
    <s v=""/>
    <s v="Twitter for Android"/>
    <b v="0"/>
    <s v="1136340779549564928"/>
    <s v="Tweet"/>
    <n v="0"/>
    <n v="0"/>
    <m/>
    <m/>
    <m/>
    <m/>
    <m/>
    <m/>
    <m/>
    <m/>
    <n v="1"/>
    <s v="1"/>
    <s v="1"/>
    <m/>
    <m/>
    <m/>
    <m/>
    <m/>
    <m/>
    <m/>
    <m/>
    <m/>
  </r>
  <r>
    <s v="memeamela"/>
    <s v="noumri_crrn"/>
    <m/>
    <m/>
    <m/>
    <m/>
    <m/>
    <m/>
    <m/>
    <m/>
    <s v="No"/>
    <n v="61"/>
    <m/>
    <m/>
    <x v="1"/>
    <d v="2019-06-06T19:49:39.000"/>
    <s v="RT @noumri_CRRN: Parlant de Catalunya en mitjans internacionals:_x000a_&quot;Alguns companys de partit encara romanen a presó,simplement x les seves i…"/>
    <m/>
    <m/>
    <x v="0"/>
    <m/>
    <s v="http://pbs.twimg.com/profile_images/1131952596346916864/IgSNOAA__normal.jpg"/>
    <x v="31"/>
    <s v="https://twitter.com/#!/memeamela/status/1136721835264028672"/>
    <m/>
    <m/>
    <s v="1136721835264028672"/>
    <m/>
    <b v="0"/>
    <n v="0"/>
    <s v=""/>
    <b v="0"/>
    <s v="ca"/>
    <m/>
    <s v=""/>
    <b v="0"/>
    <n v="7"/>
    <s v="1136719865719508992"/>
    <s v="Twitter Web App"/>
    <b v="0"/>
    <s v="1136719865719508992"/>
    <s v="Tweet"/>
    <n v="0"/>
    <n v="0"/>
    <m/>
    <m/>
    <m/>
    <m/>
    <m/>
    <m/>
    <m/>
    <m/>
    <n v="1"/>
    <s v="3"/>
    <s v="3"/>
    <n v="0"/>
    <n v="0"/>
    <n v="0"/>
    <n v="0"/>
    <n v="0"/>
    <n v="0"/>
    <n v="21"/>
    <n v="100"/>
    <n v="21"/>
  </r>
  <r>
    <s v="ercbalaguer"/>
    <s v="noumri_crrn"/>
    <m/>
    <m/>
    <m/>
    <m/>
    <m/>
    <m/>
    <m/>
    <m/>
    <s v="No"/>
    <n v="62"/>
    <m/>
    <m/>
    <x v="1"/>
    <d v="2019-06-06T19:50:00.000"/>
    <s v="RT @noumri_CRRN: Parlant de Catalunya en mitjans internacionals:_x000a_&quot;Alguns companys de partit encara romanen a presó,simplement x les seves i…"/>
    <m/>
    <m/>
    <x v="0"/>
    <m/>
    <s v="http://pbs.twimg.com/profile_images/1129556110883590144/VmgczlQj_normal.png"/>
    <x v="32"/>
    <s v="https://twitter.com/#!/ercbalaguer/status/1136721922266411010"/>
    <m/>
    <m/>
    <s v="1136721922266411010"/>
    <m/>
    <b v="0"/>
    <n v="0"/>
    <s v=""/>
    <b v="0"/>
    <s v="ca"/>
    <m/>
    <s v=""/>
    <b v="0"/>
    <n v="7"/>
    <s v="1136719865719508992"/>
    <s v="Twitter for Android"/>
    <b v="0"/>
    <s v="1136719865719508992"/>
    <s v="Tweet"/>
    <n v="0"/>
    <n v="0"/>
    <m/>
    <m/>
    <m/>
    <m/>
    <m/>
    <m/>
    <m/>
    <m/>
    <n v="1"/>
    <s v="3"/>
    <s v="3"/>
    <n v="0"/>
    <n v="0"/>
    <n v="0"/>
    <n v="0"/>
    <n v="0"/>
    <n v="0"/>
    <n v="21"/>
    <n v="100"/>
    <n v="21"/>
  </r>
  <r>
    <s v="xsalvia3"/>
    <s v="noumri_crrn"/>
    <m/>
    <m/>
    <m/>
    <m/>
    <m/>
    <m/>
    <m/>
    <m/>
    <s v="No"/>
    <n v="63"/>
    <m/>
    <m/>
    <x v="1"/>
    <d v="2019-06-06T19:52:24.000"/>
    <s v="RT @noumri_CRRN: Parlant de Catalunya en mitjans internacionals:_x000a_&quot;Alguns companys de partit encara romanen a presó,simplement x les seves i…"/>
    <m/>
    <m/>
    <x v="0"/>
    <m/>
    <s v="http://pbs.twimg.com/profile_images/1113005797561303040/q536sXTQ_normal.jpg"/>
    <x v="33"/>
    <s v="https://twitter.com/#!/xsalvia3/status/1136722527777099776"/>
    <m/>
    <m/>
    <s v="1136722527777099776"/>
    <m/>
    <b v="0"/>
    <n v="0"/>
    <s v=""/>
    <b v="0"/>
    <s v="ca"/>
    <m/>
    <s v=""/>
    <b v="0"/>
    <n v="7"/>
    <s v="1136719865719508992"/>
    <s v="Twitter for Android"/>
    <b v="0"/>
    <s v="1136719865719508992"/>
    <s v="Tweet"/>
    <n v="0"/>
    <n v="0"/>
    <m/>
    <m/>
    <m/>
    <m/>
    <m/>
    <m/>
    <m/>
    <m/>
    <n v="1"/>
    <s v="3"/>
    <s v="3"/>
    <n v="0"/>
    <n v="0"/>
    <n v="0"/>
    <n v="0"/>
    <n v="0"/>
    <n v="0"/>
    <n v="21"/>
    <n v="100"/>
    <n v="21"/>
  </r>
  <r>
    <s v="ercnoguera"/>
    <s v="noumri_crrn"/>
    <m/>
    <m/>
    <m/>
    <m/>
    <m/>
    <m/>
    <m/>
    <m/>
    <s v="No"/>
    <n v="64"/>
    <m/>
    <m/>
    <x v="1"/>
    <d v="2019-06-06T19:53:45.000"/>
    <s v="RT @noumri_CRRN: Parlant de Catalunya en mitjans internacionals:_x000a_&quot;Alguns companys de partit encara romanen a presó,simplement x les seves i…"/>
    <m/>
    <m/>
    <x v="0"/>
    <m/>
    <s v="http://pbs.twimg.com/profile_images/928770952351113216/R9Qy4xgo_normal.jpg"/>
    <x v="34"/>
    <s v="https://twitter.com/#!/ercnoguera/status/1136722866521681920"/>
    <m/>
    <m/>
    <s v="1136722866521681920"/>
    <m/>
    <b v="0"/>
    <n v="0"/>
    <s v=""/>
    <b v="0"/>
    <s v="ca"/>
    <m/>
    <s v=""/>
    <b v="0"/>
    <n v="7"/>
    <s v="1136719865719508992"/>
    <s v="Twitter for Android"/>
    <b v="0"/>
    <s v="1136719865719508992"/>
    <s v="Tweet"/>
    <n v="0"/>
    <n v="0"/>
    <m/>
    <m/>
    <m/>
    <m/>
    <m/>
    <m/>
    <m/>
    <m/>
    <n v="1"/>
    <s v="3"/>
    <s v="3"/>
    <n v="0"/>
    <n v="0"/>
    <n v="0"/>
    <n v="0"/>
    <n v="0"/>
    <n v="0"/>
    <n v="21"/>
    <n v="100"/>
    <n v="21"/>
  </r>
  <r>
    <s v="jaume_sama"/>
    <s v="noumri_crrn"/>
    <m/>
    <m/>
    <m/>
    <m/>
    <m/>
    <m/>
    <m/>
    <m/>
    <s v="No"/>
    <n v="65"/>
    <m/>
    <m/>
    <x v="1"/>
    <d v="2019-06-06T19:56:21.000"/>
    <s v="RT @noumri_CRRN: Parlant de Catalunya en mitjans internacionals:_x000a_&quot;Alguns companys de partit encara romanen a presó,simplement x les seves i…"/>
    <m/>
    <m/>
    <x v="0"/>
    <m/>
    <s v="http://abs.twimg.com/sticky/default_profile_images/default_profile_normal.png"/>
    <x v="35"/>
    <s v="https://twitter.com/#!/jaume_sama/status/1136723519914553344"/>
    <m/>
    <m/>
    <s v="1136723519914553344"/>
    <m/>
    <b v="0"/>
    <n v="0"/>
    <s v=""/>
    <b v="0"/>
    <s v="ca"/>
    <m/>
    <s v=""/>
    <b v="0"/>
    <n v="7"/>
    <s v="1136719865719508992"/>
    <s v="Twitter for Android"/>
    <b v="0"/>
    <s v="1136719865719508992"/>
    <s v="Tweet"/>
    <n v="0"/>
    <n v="0"/>
    <m/>
    <m/>
    <m/>
    <m/>
    <m/>
    <m/>
    <m/>
    <m/>
    <n v="1"/>
    <s v="3"/>
    <s v="3"/>
    <n v="0"/>
    <n v="0"/>
    <n v="0"/>
    <n v="0"/>
    <n v="0"/>
    <n v="0"/>
    <n v="21"/>
    <n v="100"/>
    <n v="21"/>
  </r>
  <r>
    <s v="noumri_crrn"/>
    <s v="noumri_crrn"/>
    <m/>
    <m/>
    <m/>
    <m/>
    <m/>
    <m/>
    <m/>
    <m/>
    <s v="No"/>
    <n v="66"/>
    <m/>
    <m/>
    <x v="0"/>
    <d v="2019-06-06T19:41:49.000"/>
    <s v="Parlant de Catalunya en mitjans internacionals:_x000a_&quot;Alguns companys de partit encara romanen a presó,simplement x les seves idees, tenim diputats tant al Parlament espanyol,com a la UE que l'Estat espanyol ha privat dels seus escons i de la seva llibertat&quot; _x000a_https://t.co/fhD4mmWKyD"/>
    <s v="https://www.maghrebvoices.com/a/Algeria-spain--politics/497472.html"/>
    <s v="maghrebvoices.com"/>
    <x v="0"/>
    <m/>
    <s v="http://pbs.twimg.com/profile_images/1115742821187825666/KlWme3Ia_normal.jpg"/>
    <x v="36"/>
    <s v="https://twitter.com/#!/noumri_crrn/status/1136719865719508992"/>
    <m/>
    <m/>
    <s v="1136719865719508992"/>
    <m/>
    <b v="0"/>
    <n v="23"/>
    <s v=""/>
    <b v="0"/>
    <s v="ca"/>
    <m/>
    <s v=""/>
    <b v="0"/>
    <n v="7"/>
    <s v=""/>
    <s v="Twitter for Android"/>
    <b v="0"/>
    <s v="1136719865719508992"/>
    <s v="Tweet"/>
    <n v="0"/>
    <n v="0"/>
    <m/>
    <m/>
    <m/>
    <m/>
    <m/>
    <m/>
    <m/>
    <m/>
    <n v="1"/>
    <s v="3"/>
    <s v="3"/>
    <n v="0"/>
    <n v="0"/>
    <n v="0"/>
    <n v="0"/>
    <n v="0"/>
    <n v="0"/>
    <n v="42"/>
    <n v="100"/>
    <n v="42"/>
  </r>
  <r>
    <s v="vilarasaumerce"/>
    <s v="noumri_crrn"/>
    <m/>
    <m/>
    <m/>
    <m/>
    <m/>
    <m/>
    <m/>
    <m/>
    <s v="No"/>
    <n v="67"/>
    <m/>
    <m/>
    <x v="1"/>
    <d v="2019-06-06T23:02:08.000"/>
    <s v="RT @noumri_CRRN: Parlant de Catalunya en mitjans internacionals:_x000a_&quot;Alguns companys de partit encara romanen a presó,simplement x les seves i…"/>
    <m/>
    <m/>
    <x v="0"/>
    <m/>
    <s v="http://pbs.twimg.com/profile_images/1032660363551158272/_9RhPlyM_normal.jpg"/>
    <x v="37"/>
    <s v="https://twitter.com/#!/vilarasaumerce/status/1136770276253941761"/>
    <m/>
    <m/>
    <s v="1136770276253941761"/>
    <m/>
    <b v="0"/>
    <n v="0"/>
    <s v=""/>
    <b v="0"/>
    <s v="ca"/>
    <m/>
    <s v=""/>
    <b v="0"/>
    <n v="7"/>
    <s v="1136719865719508992"/>
    <s v="Twitter for Android"/>
    <b v="0"/>
    <s v="1136719865719508992"/>
    <s v="Tweet"/>
    <n v="0"/>
    <n v="0"/>
    <m/>
    <m/>
    <m/>
    <m/>
    <m/>
    <m/>
    <m/>
    <m/>
    <n v="1"/>
    <s v="3"/>
    <s v="3"/>
    <n v="0"/>
    <n v="0"/>
    <n v="0"/>
    <n v="0"/>
    <n v="0"/>
    <n v="0"/>
    <n v="21"/>
    <n v="100"/>
    <n v="21"/>
  </r>
  <r>
    <s v="hichem__mezhoud"/>
    <s v="maghrebvoices"/>
    <m/>
    <m/>
    <m/>
    <m/>
    <m/>
    <m/>
    <m/>
    <m/>
    <s v="No"/>
    <n v="68"/>
    <m/>
    <m/>
    <x v="1"/>
    <d v="2019-06-07T10:57:00.000"/>
    <s v="@FGallalAH @maghrebvoices ما أفسد المجتمعات العربية غير قناة الحرة و شبيهاتها من القنوات العربية."/>
    <m/>
    <m/>
    <x v="0"/>
    <m/>
    <s v="http://pbs.twimg.com/profile_images/1124326334849847297/F7SktdNR_normal.jpg"/>
    <x v="38"/>
    <s v="https://twitter.com/#!/hichem__mezhoud/status/1136950178211086344"/>
    <m/>
    <m/>
    <s v="1136950178211086344"/>
    <s v="1136340779549564928"/>
    <b v="0"/>
    <n v="0"/>
    <s v="41383236"/>
    <b v="0"/>
    <s v="ar"/>
    <m/>
    <s v=""/>
    <b v="0"/>
    <n v="0"/>
    <s v=""/>
    <s v="Twitter Web App"/>
    <b v="0"/>
    <s v="1136340779549564928"/>
    <s v="Tweet"/>
    <n v="0"/>
    <n v="0"/>
    <m/>
    <m/>
    <m/>
    <m/>
    <m/>
    <m/>
    <m/>
    <m/>
    <n v="1"/>
    <s v="1"/>
    <s v="1"/>
    <m/>
    <m/>
    <m/>
    <m/>
    <m/>
    <m/>
    <m/>
    <m/>
    <m/>
  </r>
  <r>
    <s v="saadibelkhir"/>
    <s v="saadibelkhir"/>
    <m/>
    <m/>
    <m/>
    <m/>
    <m/>
    <m/>
    <m/>
    <m/>
    <s v="No"/>
    <n v="70"/>
    <m/>
    <m/>
    <x v="0"/>
    <d v="2019-06-07T11:05:01.000"/>
    <s v="بوشاشي: خطاب بن صالح خيّب آمال الجزائريين https://t.co/CresSIsf0M"/>
    <s v="https://www.maghrebvoices.com/a/497752.html"/>
    <s v="maghrebvoices.com"/>
    <x v="0"/>
    <m/>
    <s v="http://pbs.twimg.com/profile_images/999666996764491777/hmgziC-O_normal.jpg"/>
    <x v="39"/>
    <s v="https://twitter.com/#!/saadibelkhir/status/1136952195239333888"/>
    <m/>
    <m/>
    <s v="1136952195239333888"/>
    <m/>
    <b v="0"/>
    <n v="0"/>
    <s v=""/>
    <b v="0"/>
    <s v="ar"/>
    <m/>
    <s v=""/>
    <b v="0"/>
    <n v="0"/>
    <s v=""/>
    <s v="Facebook"/>
    <b v="0"/>
    <s v="1136952195239333888"/>
    <s v="Tweet"/>
    <n v="0"/>
    <n v="0"/>
    <m/>
    <m/>
    <m/>
    <m/>
    <m/>
    <m/>
    <m/>
    <m/>
    <n v="1"/>
    <s v="2"/>
    <s v="2"/>
    <n v="0"/>
    <n v="0"/>
    <n v="0"/>
    <n v="0"/>
    <n v="0"/>
    <n v="0"/>
    <n v="8"/>
    <n v="100"/>
    <n v="8"/>
  </r>
  <r>
    <s v="k14mje4oso7oyg3"/>
    <s v="maghrebvoices"/>
    <m/>
    <m/>
    <m/>
    <m/>
    <m/>
    <m/>
    <m/>
    <m/>
    <s v="No"/>
    <n v="71"/>
    <m/>
    <m/>
    <x v="1"/>
    <d v="2019-06-07T12:39:25.000"/>
    <s v="@FGallalAH @maghrebvoices لو كان النساء يراسن دول لرايت كل دولة زعلانة من أختها، _x000a_وكل دولة تغار من دولة أخرى _x000a_وربما تكون حرب لأمور تافهة"/>
    <m/>
    <m/>
    <x v="0"/>
    <m/>
    <s v="http://pbs.twimg.com/profile_images/1135970239240429570/hks1u9qh_normal.jpg"/>
    <x v="40"/>
    <s v="https://twitter.com/#!/k14mje4oso7oyg3/status/1136975951445856256"/>
    <m/>
    <m/>
    <s v="1136975951445856256"/>
    <s v="1136340779549564928"/>
    <b v="0"/>
    <n v="0"/>
    <s v="41383236"/>
    <b v="0"/>
    <s v="ar"/>
    <m/>
    <s v=""/>
    <b v="0"/>
    <n v="0"/>
    <s v=""/>
    <s v="Twitter for Android"/>
    <b v="0"/>
    <s v="1136340779549564928"/>
    <s v="Tweet"/>
    <n v="0"/>
    <n v="0"/>
    <m/>
    <m/>
    <m/>
    <m/>
    <m/>
    <m/>
    <m/>
    <m/>
    <n v="1"/>
    <s v="1"/>
    <s v="1"/>
    <m/>
    <m/>
    <m/>
    <m/>
    <m/>
    <m/>
    <m/>
    <m/>
    <m/>
  </r>
  <r>
    <s v="mobel30"/>
    <s v="mobel30"/>
    <m/>
    <m/>
    <m/>
    <m/>
    <m/>
    <m/>
    <m/>
    <m/>
    <s v="No"/>
    <n v="73"/>
    <m/>
    <m/>
    <x v="0"/>
    <d v="2019-06-07T14:11:14.000"/>
    <s v="بوشاشي: خطاب بن صالح خيّب آمال الجزائريين https://t.co/JwwQ2PQjrP"/>
    <s v="https://www.maghrebvoices.com/a/497752.html"/>
    <s v="maghrebvoices.com"/>
    <x v="0"/>
    <m/>
    <s v="http://pbs.twimg.com/profile_images/2459424067/an31fztcwwbseys3f8lm_normal.jpeg"/>
    <x v="41"/>
    <s v="https://twitter.com/#!/mobel30/status/1136999059397496833"/>
    <m/>
    <m/>
    <s v="1136999059397496833"/>
    <m/>
    <b v="0"/>
    <n v="0"/>
    <s v=""/>
    <b v="0"/>
    <s v="ar"/>
    <m/>
    <s v=""/>
    <b v="0"/>
    <n v="0"/>
    <s v=""/>
    <s v="Twitter Web Client"/>
    <b v="0"/>
    <s v="1136999059397496833"/>
    <s v="Tweet"/>
    <n v="0"/>
    <n v="0"/>
    <m/>
    <m/>
    <m/>
    <m/>
    <m/>
    <m/>
    <m/>
    <m/>
    <n v="1"/>
    <s v="2"/>
    <s v="2"/>
    <n v="0"/>
    <n v="0"/>
    <n v="0"/>
    <n v="0"/>
    <n v="0"/>
    <n v="0"/>
    <n v="8"/>
    <n v="100"/>
    <n v="8"/>
  </r>
  <r>
    <s v="hanunajal"/>
    <s v="lgnamedia"/>
    <m/>
    <m/>
    <m/>
    <m/>
    <m/>
    <m/>
    <m/>
    <m/>
    <s v="No"/>
    <n v="74"/>
    <m/>
    <m/>
    <x v="1"/>
    <d v="2019-06-07T14:33:31.000"/>
    <s v="RT @hassunabaishu: لقاء أحمد معيتيق، نائب رئيس المجلس الرئاسي بحكومة الوفاق الوطني @LGNAMedia على #الحرة _x000a__x000a_https://t.co/DM3sxoJFxf"/>
    <s v="https://www.maghrebvoices.com/a/497758.html"/>
    <s v="maghrebvoices.com"/>
    <x v="2"/>
    <m/>
    <s v="http://pbs.twimg.com/profile_images/1119348556584968192/_lu5OnCt_normal.png"/>
    <x v="42"/>
    <s v="https://twitter.com/#!/hanunajal/status/1137004667580407808"/>
    <m/>
    <m/>
    <s v="1137004667580407808"/>
    <m/>
    <b v="0"/>
    <n v="0"/>
    <s v=""/>
    <b v="0"/>
    <s v="ar"/>
    <m/>
    <s v=""/>
    <b v="0"/>
    <n v="1"/>
    <s v="1137002102214074371"/>
    <s v="Twitter for iPhone"/>
    <b v="0"/>
    <s v="1137002102214074371"/>
    <s v="Tweet"/>
    <n v="0"/>
    <n v="0"/>
    <m/>
    <m/>
    <m/>
    <m/>
    <m/>
    <m/>
    <m/>
    <m/>
    <n v="1"/>
    <s v="6"/>
    <s v="6"/>
    <m/>
    <m/>
    <m/>
    <m/>
    <m/>
    <m/>
    <m/>
    <m/>
    <m/>
  </r>
  <r>
    <s v="t_m_thinkers"/>
    <s v="maghrebvoices"/>
    <m/>
    <m/>
    <m/>
    <m/>
    <m/>
    <m/>
    <m/>
    <m/>
    <s v="No"/>
    <n v="76"/>
    <m/>
    <m/>
    <x v="2"/>
    <d v="2019-06-07T15:31:08.000"/>
    <s v="@maghrebvoices الغيرة متوقعة عقب زيارة حفتر للزعيم بوتين"/>
    <m/>
    <m/>
    <x v="0"/>
    <m/>
    <s v="http://pbs.twimg.com/profile_images/1130841817518202880/431ttNxN_normal.jpg"/>
    <x v="43"/>
    <s v="https://twitter.com/#!/t_m_thinkers/status/1137019164718186496"/>
    <m/>
    <m/>
    <s v="1137019164718186496"/>
    <s v="1137011487992700928"/>
    <b v="0"/>
    <n v="0"/>
    <s v="804994138974339072"/>
    <b v="0"/>
    <s v="ar"/>
    <m/>
    <s v=""/>
    <b v="0"/>
    <n v="0"/>
    <s v=""/>
    <s v="Twitter for Android"/>
    <b v="0"/>
    <s v="1137011487992700928"/>
    <s v="Tweet"/>
    <n v="0"/>
    <n v="0"/>
    <m/>
    <m/>
    <m/>
    <m/>
    <m/>
    <m/>
    <m/>
    <m/>
    <n v="1"/>
    <s v="1"/>
    <s v="1"/>
    <n v="0"/>
    <n v="0"/>
    <n v="0"/>
    <n v="0"/>
    <n v="0"/>
    <n v="0"/>
    <n v="8"/>
    <n v="100"/>
    <n v="8"/>
  </r>
  <r>
    <s v="aouinahanen"/>
    <s v="aouinahanen"/>
    <m/>
    <m/>
    <m/>
    <m/>
    <m/>
    <m/>
    <m/>
    <m/>
    <s v="No"/>
    <n v="77"/>
    <m/>
    <m/>
    <x v="0"/>
    <d v="2019-06-07T16:13:25.000"/>
    <s v="https://t.co/g7fy0pxM94"/>
    <s v="https://www.maghrebvoices.com/a/415068.html"/>
    <s v="maghrebvoices.com"/>
    <x v="0"/>
    <m/>
    <s v="http://pbs.twimg.com/profile_images/1137104386507845632/Q0RD4Zk6_normal.jpg"/>
    <x v="44"/>
    <s v="https://twitter.com/#!/aouinahanen/status/1137029804568584192"/>
    <m/>
    <m/>
    <s v="1137029804568584192"/>
    <m/>
    <b v="0"/>
    <n v="2"/>
    <s v=""/>
    <b v="0"/>
    <s v="und"/>
    <m/>
    <s v=""/>
    <b v="0"/>
    <n v="1"/>
    <s v=""/>
    <s v="Twitter for Android"/>
    <b v="0"/>
    <s v="1137029804568584192"/>
    <s v="Tweet"/>
    <n v="0"/>
    <n v="0"/>
    <m/>
    <m/>
    <m/>
    <m/>
    <m/>
    <m/>
    <m/>
    <m/>
    <n v="1"/>
    <s v="2"/>
    <s v="2"/>
    <n v="0"/>
    <n v="0"/>
    <n v="0"/>
    <n v="0"/>
    <n v="0"/>
    <n v="0"/>
    <n v="0"/>
    <n v="0"/>
    <n v="0"/>
  </r>
  <r>
    <s v="hopeimshope"/>
    <s v="maghrebvoices"/>
    <m/>
    <m/>
    <m/>
    <m/>
    <m/>
    <m/>
    <m/>
    <m/>
    <s v="No"/>
    <n v="78"/>
    <m/>
    <m/>
    <x v="1"/>
    <d v="2019-06-07T22:53:48.000"/>
    <s v="RT @maghrebvoices: البيت الأبيض ينفي دعوة حفتر لزيارة واشنطن_x000a_https://t.co/RTPywDXzy1"/>
    <s v="https://bit.ly/2HZFcFX"/>
    <s v="bit.ly"/>
    <x v="0"/>
    <m/>
    <s v="http://pbs.twimg.com/profile_images/641085619897298944/Ev5rRkrI_normal.png"/>
    <x v="45"/>
    <s v="https://twitter.com/#!/hopeimshope/status/1137130565285662720"/>
    <m/>
    <m/>
    <s v="1137130565285662720"/>
    <m/>
    <b v="0"/>
    <n v="0"/>
    <s v=""/>
    <b v="0"/>
    <s v="ar"/>
    <m/>
    <s v=""/>
    <b v="0"/>
    <n v="1"/>
    <s v="1137011487992700928"/>
    <s v="Twitter for Android"/>
    <b v="0"/>
    <s v="1137011487992700928"/>
    <s v="Tweet"/>
    <n v="0"/>
    <n v="0"/>
    <m/>
    <m/>
    <m/>
    <m/>
    <m/>
    <m/>
    <m/>
    <m/>
    <n v="1"/>
    <s v="1"/>
    <s v="1"/>
    <n v="0"/>
    <n v="0"/>
    <n v="0"/>
    <n v="0"/>
    <n v="0"/>
    <n v="0"/>
    <n v="9"/>
    <n v="100"/>
    <n v="9"/>
  </r>
  <r>
    <s v="man_ziyad2"/>
    <s v="nazihhanane"/>
    <m/>
    <m/>
    <m/>
    <m/>
    <m/>
    <m/>
    <m/>
    <m/>
    <s v="No"/>
    <n v="79"/>
    <m/>
    <m/>
    <x v="2"/>
    <d v="2019-06-05T01:59:29.000"/>
    <s v="@NazihHanane @JosefyRoyaliste Ø§Ù„Ø§Ø®Øª Ù…ØºØ±Ø¨ÙŠØ© ØŸØŸØŸ_x000a_https://t.co/Dodf0vVAZI"/>
    <s v="https://www.maghrebvoices.com/a/497436.html"/>
    <s v="maghrebvoices.com"/>
    <x v="0"/>
    <m/>
    <s v="http://pbs.twimg.com/profile_images/1117486210316894208/tePB-pT3_normal.jpg"/>
    <x v="46"/>
    <s v="https://twitter.com/#!/man_ziyad2/status/1136090129817382923"/>
    <m/>
    <m/>
    <s v="1136090129817382923"/>
    <s v="1136081897170321408"/>
    <b v="0"/>
    <n v="0"/>
    <s v="389524193"/>
    <b v="0"/>
    <s v="ar"/>
    <m/>
    <s v=""/>
    <b v="0"/>
    <n v="0"/>
    <s v=""/>
    <s v="Twitter for Android"/>
    <b v="0"/>
    <s v="1136081897170321408"/>
    <s v="Tweet"/>
    <n v="0"/>
    <n v="0"/>
    <m/>
    <m/>
    <m/>
    <m/>
    <m/>
    <m/>
    <m/>
    <m/>
    <n v="1"/>
    <s v="4"/>
    <s v="4"/>
    <m/>
    <m/>
    <m/>
    <m/>
    <m/>
    <m/>
    <m/>
    <m/>
    <m/>
  </r>
  <r>
    <s v="hbjtn"/>
    <s v="hbjtn"/>
    <m/>
    <m/>
    <m/>
    <m/>
    <m/>
    <m/>
    <m/>
    <m/>
    <s v="No"/>
    <n v="80"/>
    <m/>
    <m/>
    <x v="0"/>
    <d v="2019-06-08T01:22:07.000"/>
    <s v="العفو عن معتقلي الريف.. مبادرة حسن نيّة أم مناورة؟ https://t.co/oxtXtzs4J9"/>
    <s v="https://www.maghrebvoices.com/a/497524.html"/>
    <s v="maghrebvoices.com"/>
    <x v="0"/>
    <m/>
    <s v="http://pbs.twimg.com/profile_images/1755391774/TheCirleNeverDies1_normal_normal.gif"/>
    <x v="47"/>
    <s v="https://twitter.com/#!/hbjtn/status/1137167893207101440"/>
    <m/>
    <m/>
    <s v="1137167893207101440"/>
    <m/>
    <b v="0"/>
    <n v="0"/>
    <s v=""/>
    <b v="0"/>
    <s v="ar"/>
    <m/>
    <s v=""/>
    <b v="0"/>
    <n v="0"/>
    <s v=""/>
    <s v="Facebook"/>
    <b v="0"/>
    <s v="1137167893207101440"/>
    <s v="Tweet"/>
    <n v="0"/>
    <n v="0"/>
    <m/>
    <m/>
    <m/>
    <m/>
    <m/>
    <m/>
    <m/>
    <m/>
    <n v="1"/>
    <s v="2"/>
    <s v="2"/>
    <n v="0"/>
    <n v="0"/>
    <n v="0"/>
    <n v="0"/>
    <n v="0"/>
    <n v="0"/>
    <n v="10"/>
    <n v="100"/>
    <n v="10"/>
  </r>
  <r>
    <s v="hassunabaishu"/>
    <s v="lgnamedia"/>
    <m/>
    <m/>
    <m/>
    <m/>
    <m/>
    <m/>
    <m/>
    <m/>
    <s v="No"/>
    <n v="81"/>
    <m/>
    <m/>
    <x v="1"/>
    <d v="2019-06-07T14:23:20.000"/>
    <s v="لقاء أحمد معيتيق، نائب رئيس المجلس الرئاسي بحكومة الوفاق الوطني @LGNAMedia على #الحرة _x000a__x000a_https://t.co/DM3sxoJFxf"/>
    <s v="https://www.maghrebvoices.com/a/497758.html"/>
    <s v="maghrebvoices.com"/>
    <x v="2"/>
    <m/>
    <s v="http://pbs.twimg.com/profile_images/1120812170156105728/7gk3xDdG_normal.png"/>
    <x v="48"/>
    <s v="https://twitter.com/#!/hassunabaishu/status/1137002102214074371"/>
    <m/>
    <m/>
    <s v="1137002102214074371"/>
    <m/>
    <b v="0"/>
    <n v="0"/>
    <s v=""/>
    <b v="0"/>
    <s v="ar"/>
    <m/>
    <s v=""/>
    <b v="0"/>
    <n v="1"/>
    <s v=""/>
    <s v="Twitter Web Client"/>
    <b v="0"/>
    <s v="1137002102214074371"/>
    <s v="Tweet"/>
    <n v="0"/>
    <n v="0"/>
    <m/>
    <m/>
    <m/>
    <m/>
    <m/>
    <m/>
    <m/>
    <m/>
    <n v="1"/>
    <s v="6"/>
    <s v="6"/>
    <n v="0"/>
    <n v="0"/>
    <n v="0"/>
    <n v="0"/>
    <n v="0"/>
    <n v="0"/>
    <n v="13"/>
    <n v="100"/>
    <n v="13"/>
  </r>
  <r>
    <s v="hassunabaishu"/>
    <s v="hassunabaishu"/>
    <m/>
    <m/>
    <m/>
    <m/>
    <m/>
    <m/>
    <m/>
    <m/>
    <s v="No"/>
    <n v="82"/>
    <m/>
    <m/>
    <x v="0"/>
    <d v="2019-06-05T14:27:08.000"/>
    <s v="ØµÙ†Ø¹ Ø§Ù„Ù„Ù‡ ÙŠØªÙ‡Ù… Ø¨Ø¹Ø¶ Ø£Ø¹Ø¶Ø§Ø¡ Ù…Ø¬Ù„Ø³ Ø§Ù„Ù†ÙˆØ§Ø¨ Ø¨Ø§Ù„ØªÙˆØ±Ø· ÙÙŠ Ù…Ø­Ø§ÙˆÙ„Ø§Øª ØªÙ‡Ø±ÙŠØ¨ Ù†ÙØ· #Ù„ÙŠØ¨ÙŠØ§ ØŒ Ù…Ø´ÙŠØ±Ø§ Ø¹Ù„Ù‰ Ø£Ù† Ù…Ù†Ù‡Ù… Ù…Ù† Ø·Ø§Ù„Ø¨ÙˆØ§ Ø¨Ù…Ù†Ø­ Ø§Ù„Ù†ÙØ· Ù…Ø¬Ø§Ù†Ø§ Ù„Ø¨Ø¹Ø¶ Ø§Ù„Ø¯ÙˆÙ„. _x000a_https://t.co/otOSzKurjh"/>
    <s v="https://www.maghrebvoices.com/a/497430.html"/>
    <s v="maghrebvoices.com"/>
    <x v="3"/>
    <m/>
    <s v="http://pbs.twimg.com/profile_images/1120812170156105728/7gk3xDdG_normal.png"/>
    <x v="49"/>
    <s v="https://twitter.com/#!/hassunabaishu/status/1136278284109565952"/>
    <m/>
    <m/>
    <s v="1136278284109565952"/>
    <m/>
    <b v="0"/>
    <n v="0"/>
    <s v=""/>
    <b v="0"/>
    <s v="ar"/>
    <m/>
    <s v=""/>
    <b v="0"/>
    <n v="0"/>
    <s v=""/>
    <s v="Twitter Web Client"/>
    <b v="0"/>
    <s v="1136278284109565952"/>
    <s v="Tweet"/>
    <n v="0"/>
    <n v="0"/>
    <m/>
    <m/>
    <m/>
    <m/>
    <m/>
    <m/>
    <m/>
    <m/>
    <n v="6"/>
    <s v="6"/>
    <s v="6"/>
    <n v="0"/>
    <n v="0"/>
    <n v="0"/>
    <n v="0"/>
    <n v="0"/>
    <n v="0"/>
    <n v="90"/>
    <n v="100"/>
    <n v="90"/>
  </r>
  <r>
    <s v="hassunabaishu"/>
    <s v="hassunabaishu"/>
    <m/>
    <m/>
    <m/>
    <m/>
    <m/>
    <m/>
    <m/>
    <m/>
    <s v="No"/>
    <n v="83"/>
    <m/>
    <m/>
    <x v="0"/>
    <d v="2019-06-05T15:29:04.000"/>
    <s v="Ø¹Ù…Ø± Ø§Ù„Ù…Ø®ØªØ§Ø±.. 5 Ø­Ù‚Ø§Ø¦Ù‚ Ù‚Ø¯ Ù„Ø§ ØªØ¹Ø±ÙÙ‡Ø§ Ø¹Ù† 'Ø£Ø³Ø¯ Ø§Ù„Ø¬Ø¨Ù„ Ø§Ù„Ø£Ø®Ø¶Ø±'_x000a_https://t.co/uC7D1wUMbp"/>
    <s v="https://www.maghrebvoices.com/a/Libya-Omar-AL-mokhtar/423017.html?fbclid=IwAR1UEPe8asbQHx-yimeMO9EMwDppsmj8B3UfIgenBlTiRAW-77fxFnkNFO0"/>
    <s v="maghrebvoices.com"/>
    <x v="0"/>
    <m/>
    <s v="http://pbs.twimg.com/profile_images/1120812170156105728/7gk3xDdG_normal.png"/>
    <x v="50"/>
    <s v="https://twitter.com/#!/hassunabaishu/status/1136293868700426241"/>
    <m/>
    <m/>
    <s v="1136293868700426241"/>
    <m/>
    <b v="0"/>
    <n v="0"/>
    <s v=""/>
    <b v="0"/>
    <s v="ar"/>
    <m/>
    <s v=""/>
    <b v="0"/>
    <n v="0"/>
    <s v=""/>
    <s v="Twitter Web Client"/>
    <b v="0"/>
    <s v="1136293868700426241"/>
    <s v="Tweet"/>
    <n v="0"/>
    <n v="0"/>
    <m/>
    <m/>
    <m/>
    <m/>
    <m/>
    <m/>
    <m/>
    <m/>
    <n v="6"/>
    <s v="6"/>
    <s v="6"/>
    <n v="0"/>
    <n v="0"/>
    <n v="0"/>
    <n v="0"/>
    <n v="0"/>
    <n v="0"/>
    <n v="41"/>
    <n v="100"/>
    <n v="41"/>
  </r>
  <r>
    <s v="hassunabaishu"/>
    <s v="hassunabaishu"/>
    <m/>
    <m/>
    <m/>
    <m/>
    <m/>
    <m/>
    <m/>
    <m/>
    <s v="No"/>
    <n v="84"/>
    <m/>
    <m/>
    <x v="0"/>
    <d v="2019-06-06T19:07:51.000"/>
    <s v="#ليبي فضّل المغامرة على منصب في الهندسة المدنية!_x000a_https://t.co/yf4JpIoytg"/>
    <s v="https://www.maghrebvoices.com/a/Libya-social-media/497597.html"/>
    <s v="maghrebvoices.com"/>
    <x v="4"/>
    <m/>
    <s v="http://pbs.twimg.com/profile_images/1120812170156105728/7gk3xDdG_normal.png"/>
    <x v="51"/>
    <s v="https://twitter.com/#!/hassunabaishu/status/1136711315827937280"/>
    <m/>
    <m/>
    <s v="1136711315827937280"/>
    <m/>
    <b v="0"/>
    <n v="0"/>
    <s v=""/>
    <b v="0"/>
    <s v="ar"/>
    <m/>
    <s v=""/>
    <b v="0"/>
    <n v="0"/>
    <s v=""/>
    <s v="Twitter Web Client"/>
    <b v="0"/>
    <s v="1136711315827937280"/>
    <s v="Tweet"/>
    <n v="0"/>
    <n v="0"/>
    <m/>
    <m/>
    <m/>
    <m/>
    <m/>
    <m/>
    <m/>
    <m/>
    <n v="6"/>
    <s v="6"/>
    <s v="6"/>
    <n v="0"/>
    <n v="0"/>
    <n v="0"/>
    <n v="0"/>
    <n v="0"/>
    <n v="0"/>
    <n v="9"/>
    <n v="100"/>
    <n v="9"/>
  </r>
  <r>
    <s v="hassunabaishu"/>
    <s v="hassunabaishu"/>
    <m/>
    <m/>
    <m/>
    <m/>
    <m/>
    <m/>
    <m/>
    <m/>
    <s v="No"/>
    <n v="85"/>
    <m/>
    <m/>
    <x v="0"/>
    <d v="2019-06-08T13:37:21.000"/>
    <s v="هل الصراع في #ليبيا بسبب توزيع الثروة؟ _x000a__x000a_https://t.co/7OEhhDQHMc"/>
    <s v="https://www.maghrebvoices.com/a/497809.html?fbclid=IwAR3JbTM8A17RE-tTR0wuPaoroAKia_pxfrtFPG_39rRss_YTdStetTOANRU"/>
    <s v="maghrebvoices.com"/>
    <x v="5"/>
    <m/>
    <s v="http://pbs.twimg.com/profile_images/1120812170156105728/7gk3xDdG_normal.png"/>
    <x v="52"/>
    <s v="https://twitter.com/#!/hassunabaishu/status/1137352917730713600"/>
    <m/>
    <m/>
    <s v="1137352917730713600"/>
    <m/>
    <b v="0"/>
    <n v="0"/>
    <s v=""/>
    <b v="0"/>
    <s v="ar"/>
    <m/>
    <s v=""/>
    <b v="0"/>
    <n v="0"/>
    <s v=""/>
    <s v="Twitter Web Client"/>
    <b v="0"/>
    <s v="1137352917730713600"/>
    <s v="Tweet"/>
    <n v="0"/>
    <n v="0"/>
    <m/>
    <m/>
    <m/>
    <m/>
    <m/>
    <m/>
    <m/>
    <m/>
    <n v="6"/>
    <s v="6"/>
    <s v="6"/>
    <n v="0"/>
    <n v="0"/>
    <n v="0"/>
    <n v="0"/>
    <n v="0"/>
    <n v="0"/>
    <n v="7"/>
    <n v="100"/>
    <n v="7"/>
  </r>
  <r>
    <s v="hassunabaishu"/>
    <s v="hassunabaishu"/>
    <m/>
    <m/>
    <m/>
    <m/>
    <m/>
    <m/>
    <m/>
    <m/>
    <s v="No"/>
    <n v="86"/>
    <m/>
    <m/>
    <x v="0"/>
    <d v="2019-06-08T13:39:45.000"/>
    <s v="فيديو.. الجنرال نزار يضرب جزائريا بعصاه في #فرنسا ! #الجزائر _x000a__x000a_https://t.co/zXR9R0ju2T"/>
    <s v="https://www.maghrebvoices.com/a/Algeria-France-social-media/497858.html"/>
    <s v="maghrebvoices.com"/>
    <x v="6"/>
    <m/>
    <s v="http://pbs.twimg.com/profile_images/1120812170156105728/7gk3xDdG_normal.png"/>
    <x v="53"/>
    <s v="https://twitter.com/#!/hassunabaishu/status/1137353520989052928"/>
    <m/>
    <m/>
    <s v="1137353520989052928"/>
    <m/>
    <b v="0"/>
    <n v="2"/>
    <s v=""/>
    <b v="0"/>
    <s v="ar"/>
    <m/>
    <s v=""/>
    <b v="0"/>
    <n v="0"/>
    <s v=""/>
    <s v="Twitter Web Client"/>
    <b v="0"/>
    <s v="1137353520989052928"/>
    <s v="Tweet"/>
    <n v="0"/>
    <n v="0"/>
    <m/>
    <m/>
    <m/>
    <m/>
    <m/>
    <m/>
    <m/>
    <m/>
    <n v="6"/>
    <s v="6"/>
    <s v="6"/>
    <n v="0"/>
    <n v="0"/>
    <n v="0"/>
    <n v="0"/>
    <n v="0"/>
    <n v="0"/>
    <n v="9"/>
    <n v="100"/>
    <n v="9"/>
  </r>
  <r>
    <s v="hassunabaishu"/>
    <s v="hassunabaishu"/>
    <m/>
    <m/>
    <m/>
    <m/>
    <m/>
    <m/>
    <m/>
    <m/>
    <s v="No"/>
    <n v="87"/>
    <m/>
    <m/>
    <x v="0"/>
    <d v="2019-06-08T13:42:47.000"/>
    <s v="سرقة هاتف أثناء بث مباشر في الجزائر_x000a_https://t.co/qDXNYYbSjQ"/>
    <s v="https://www.facebook.com/maghrebvoices/videos/299282547623025/"/>
    <s v="facebook.com"/>
    <x v="0"/>
    <m/>
    <s v="http://pbs.twimg.com/profile_images/1120812170156105728/7gk3xDdG_normal.png"/>
    <x v="54"/>
    <s v="https://twitter.com/#!/hassunabaishu/status/1137354285258293248"/>
    <m/>
    <m/>
    <s v="1137354285258293248"/>
    <m/>
    <b v="0"/>
    <n v="0"/>
    <s v=""/>
    <b v="0"/>
    <s v="ar"/>
    <m/>
    <s v=""/>
    <b v="0"/>
    <n v="0"/>
    <s v=""/>
    <s v="Twitter Web Client"/>
    <b v="0"/>
    <s v="1137354285258293248"/>
    <s v="Tweet"/>
    <n v="0"/>
    <n v="0"/>
    <m/>
    <m/>
    <m/>
    <m/>
    <m/>
    <m/>
    <m/>
    <m/>
    <n v="6"/>
    <s v="6"/>
    <s v="6"/>
    <n v="0"/>
    <n v="0"/>
    <n v="0"/>
    <n v="0"/>
    <n v="0"/>
    <n v="0"/>
    <n v="7"/>
    <n v="100"/>
    <n v="7"/>
  </r>
  <r>
    <s v="hafedalghwell"/>
    <s v="hafedalghwell"/>
    <m/>
    <m/>
    <m/>
    <m/>
    <m/>
    <m/>
    <m/>
    <m/>
    <s v="No"/>
    <n v="88"/>
    <m/>
    <m/>
    <x v="0"/>
    <d v="2019-06-08T13:43:14.000"/>
    <s v="هل الصراع في #ليبيا بسبب توزيع الثروة؟ https://t.co/ahVjOLelyc"/>
    <s v="https://www.maghrebvoices.com/a/497809.html"/>
    <s v="maghrebvoices.com"/>
    <x v="5"/>
    <m/>
    <s v="http://pbs.twimg.com/profile_images/1044662101862748162/dguYjARw_normal.jpg"/>
    <x v="55"/>
    <s v="https://twitter.com/#!/hafedalghwell/status/1137354400245198848"/>
    <m/>
    <m/>
    <s v="1137354400245198848"/>
    <m/>
    <b v="0"/>
    <n v="22"/>
    <s v=""/>
    <b v="0"/>
    <s v="ar"/>
    <m/>
    <s v=""/>
    <b v="0"/>
    <n v="0"/>
    <s v=""/>
    <s v="Twitter for iPhone"/>
    <b v="0"/>
    <s v="1137354400245198848"/>
    <s v="Tweet"/>
    <n v="0"/>
    <n v="0"/>
    <m/>
    <m/>
    <m/>
    <m/>
    <m/>
    <m/>
    <m/>
    <m/>
    <n v="1"/>
    <s v="2"/>
    <s v="2"/>
    <n v="0"/>
    <n v="0"/>
    <n v="0"/>
    <n v="0"/>
    <n v="0"/>
    <n v="0"/>
    <n v="7"/>
    <n v="100"/>
    <n v="7"/>
  </r>
  <r>
    <s v="majedalansary91"/>
    <s v="majedalansary91"/>
    <m/>
    <m/>
    <m/>
    <m/>
    <m/>
    <m/>
    <m/>
    <m/>
    <s v="No"/>
    <n v="89"/>
    <m/>
    <m/>
    <x v="0"/>
    <d v="2019-06-08T14:57:53.000"/>
    <s v="هل الصراع في #ليبيا بسبب توزيع الثروة؟ https://t.co/iacc5kRrbh"/>
    <s v="https://www.maghrebvoices.com/a/497809.html"/>
    <s v="maghrebvoices.com"/>
    <x v="5"/>
    <m/>
    <s v="http://pbs.twimg.com/profile_images/1133185903244009480/7RikJ_pT_normal.jpg"/>
    <x v="56"/>
    <s v="https://twitter.com/#!/majedalansary91/status/1137373185903661062"/>
    <m/>
    <m/>
    <s v="1137373185903661062"/>
    <m/>
    <b v="0"/>
    <n v="0"/>
    <s v=""/>
    <b v="0"/>
    <s v="ar"/>
    <m/>
    <s v=""/>
    <b v="0"/>
    <n v="0"/>
    <s v=""/>
    <s v="Twitter Web Client"/>
    <b v="0"/>
    <s v="1137373185903661062"/>
    <s v="Tweet"/>
    <n v="0"/>
    <n v="0"/>
    <m/>
    <m/>
    <m/>
    <m/>
    <m/>
    <m/>
    <m/>
    <m/>
    <n v="1"/>
    <s v="2"/>
    <s v="2"/>
    <n v="0"/>
    <n v="0"/>
    <n v="0"/>
    <n v="0"/>
    <n v="0"/>
    <n v="0"/>
    <n v="7"/>
    <n v="100"/>
    <n v="7"/>
  </r>
  <r>
    <s v="abdolibe"/>
    <s v="abdolibe"/>
    <m/>
    <m/>
    <m/>
    <m/>
    <m/>
    <m/>
    <m/>
    <m/>
    <s v="No"/>
    <n v="90"/>
    <m/>
    <m/>
    <x v="0"/>
    <d v="2019-06-08T19:41:50.000"/>
    <s v="الكباب الكباب.._x000a_يا نخلوا عيشتكوا هباب🙃_x000a_._x000a_._x000a_النزاع الليبي.. هل جوهره صراع حول توزيع الثروة؟ https://t.co/Dyk483vsaJ"/>
    <s v="https://www.maghrebvoices.com/a/497809.html"/>
    <s v="maghrebvoices.com"/>
    <x v="0"/>
    <m/>
    <s v="http://pbs.twimg.com/profile_images/1113176818293641216/pFVxpiGV_normal.jpg"/>
    <x v="57"/>
    <s v="https://twitter.com/#!/abdolibe/status/1137444645913419778"/>
    <m/>
    <m/>
    <s v="1137444645913419778"/>
    <m/>
    <b v="0"/>
    <n v="2"/>
    <s v=""/>
    <b v="0"/>
    <s v="ar"/>
    <m/>
    <s v=""/>
    <b v="0"/>
    <n v="0"/>
    <s v=""/>
    <s v="Twitter for Android"/>
    <b v="0"/>
    <s v="1137444645913419778"/>
    <s v="Tweet"/>
    <n v="0"/>
    <n v="0"/>
    <m/>
    <m/>
    <m/>
    <m/>
    <m/>
    <m/>
    <m/>
    <m/>
    <n v="1"/>
    <s v="2"/>
    <s v="2"/>
    <n v="0"/>
    <n v="0"/>
    <n v="0"/>
    <n v="0"/>
    <n v="0"/>
    <n v="0"/>
    <n v="14"/>
    <n v="100"/>
    <n v="14"/>
  </r>
  <r>
    <s v="nourzorguibbc"/>
    <s v="nourzorguibbc"/>
    <m/>
    <m/>
    <m/>
    <m/>
    <m/>
    <m/>
    <m/>
    <m/>
    <s v="No"/>
    <n v="91"/>
    <m/>
    <m/>
    <x v="0"/>
    <d v="2019-06-05T11:09:03.000"/>
    <s v="Ø§Ù„Ø¬Ø²Ø§Ø¦Ø± Ø§Ù„Ø£ÙˆÙ„Ù‰ Ø¹Ø±Ø¨ÙŠØ§ ÙÙŠ Ù…Ø¤Ø´Ø± Ø§Ù„Ù…Ø³Ø§ÙˆØ§Ø© Ø¨ÙŠÙ† Ø§Ù„Ø¬Ù†Ø³ÙŠÙ† https://t.co/KnJDBSsxLW"/>
    <s v="https://www.maghrebvoices.com/a/497339.html"/>
    <s v="maghrebvoices.com"/>
    <x v="0"/>
    <m/>
    <s v="http://pbs.twimg.com/profile_images/537337737624289280/4AzTREQ__normal.jpeg"/>
    <x v="58"/>
    <s v="https://twitter.com/#!/nourzorguibbc/status/1136228433690857474"/>
    <m/>
    <m/>
    <s v="1136228433690857474"/>
    <m/>
    <b v="0"/>
    <n v="1"/>
    <s v=""/>
    <b v="0"/>
    <s v="ar"/>
    <m/>
    <s v=""/>
    <b v="0"/>
    <n v="1"/>
    <s v=""/>
    <s v="Facebook"/>
    <b v="0"/>
    <s v="1136228433690857474"/>
    <s v="Tweet"/>
    <n v="0"/>
    <n v="0"/>
    <m/>
    <m/>
    <m/>
    <m/>
    <m/>
    <m/>
    <m/>
    <m/>
    <n v="2"/>
    <s v="2"/>
    <s v="2"/>
    <n v="0"/>
    <n v="0"/>
    <n v="0"/>
    <n v="0"/>
    <n v="0"/>
    <n v="0"/>
    <n v="37"/>
    <n v="100"/>
    <n v="37"/>
  </r>
  <r>
    <s v="nourzorguibbc"/>
    <s v="nourzorguibbc"/>
    <m/>
    <m/>
    <m/>
    <m/>
    <m/>
    <m/>
    <m/>
    <m/>
    <s v="No"/>
    <n v="92"/>
    <m/>
    <m/>
    <x v="0"/>
    <d v="2019-06-09T00:08:39.000"/>
    <s v="هكذا يتعامل الحكام في منطقتنا مع حق المواطنين الأصيل والطبيعي في الاحتجاج على حكمهم أو المطالبة لمحاسبتهم. الجنرال الجزائري خالد نزار ينهال ضربا على مواطن جزائري اتهمه بأن له ضلعا في العشرية السوداء في الجزائر. https://t.co/8dbEA3rN8R"/>
    <s v="https://www.maghrebvoices.com/a/Algeria-France-social-media/497858.html"/>
    <s v="maghrebvoices.com"/>
    <x v="0"/>
    <m/>
    <s v="http://pbs.twimg.com/profile_images/537337737624289280/4AzTREQ__normal.jpeg"/>
    <x v="59"/>
    <s v="https://twitter.com/#!/nourzorguibbc/status/1137511791683100673"/>
    <m/>
    <m/>
    <s v="1137511791683100673"/>
    <m/>
    <b v="0"/>
    <n v="0"/>
    <s v=""/>
    <b v="0"/>
    <s v="ar"/>
    <m/>
    <s v=""/>
    <b v="0"/>
    <n v="0"/>
    <s v=""/>
    <s v="Facebook"/>
    <b v="0"/>
    <s v="1137511791683100673"/>
    <s v="Tweet"/>
    <n v="0"/>
    <n v="0"/>
    <m/>
    <m/>
    <m/>
    <m/>
    <m/>
    <m/>
    <m/>
    <m/>
    <n v="2"/>
    <s v="2"/>
    <s v="2"/>
    <n v="0"/>
    <n v="0"/>
    <n v="0"/>
    <n v="0"/>
    <n v="0"/>
    <n v="0"/>
    <n v="35"/>
    <n v="100"/>
    <n v="35"/>
  </r>
  <r>
    <s v="sohaibrahim199"/>
    <s v="sohaibrahim199"/>
    <m/>
    <m/>
    <m/>
    <m/>
    <m/>
    <m/>
    <m/>
    <m/>
    <s v="No"/>
    <n v="93"/>
    <m/>
    <m/>
    <x v="0"/>
    <d v="2019-06-09T05:37:16.000"/>
    <s v="تحريم التبنّي.. جريمة رجال الدين بحق الطفولة https://t.co/iNNz28NOwO"/>
    <s v="https://www.maghrebvoices.com/a/%d8%aa%d8%ad%d8%b1%d9%8a%d9%85-%d8%a7%d9%84%d8%aa%d8%a8%d9%86%d9%91%d9%8a-%d8%ac%d8%b1%d9%8a%d9%85%d8%a9-%d8%b1%d8%ac%d8%a7%d9%84-%d8%a7%d9%84%d8%af%d9%8a%d9%86-%d8%a8%d8%ad%d9%82-%d8%a7%d9%84%d8%b7%d9%81%d9%88%d9%84%d8%a9/497135.html"/>
    <s v="maghrebvoices.com"/>
    <x v="0"/>
    <m/>
    <s v="http://pbs.twimg.com/profile_images/1136219236295225344/6Rq9q2L-_normal.jpg"/>
    <x v="60"/>
    <s v="https://twitter.com/#!/sohaibrahim199/status/1137594488153628672"/>
    <m/>
    <m/>
    <s v="1137594488153628672"/>
    <m/>
    <b v="0"/>
    <n v="1"/>
    <s v=""/>
    <b v="0"/>
    <s v="ar"/>
    <m/>
    <s v=""/>
    <b v="0"/>
    <n v="0"/>
    <s v=""/>
    <s v="Twitter for iPhone"/>
    <b v="0"/>
    <s v="1137594488153628672"/>
    <s v="Tweet"/>
    <n v="0"/>
    <n v="0"/>
    <m/>
    <m/>
    <m/>
    <m/>
    <m/>
    <m/>
    <m/>
    <m/>
    <n v="1"/>
    <s v="2"/>
    <s v="2"/>
    <n v="0"/>
    <n v="0"/>
    <n v="0"/>
    <n v="0"/>
    <n v="0"/>
    <n v="0"/>
    <n v="8"/>
    <n v="100"/>
    <n v="8"/>
  </r>
  <r>
    <s v="bouksim"/>
    <s v="bouksim"/>
    <m/>
    <m/>
    <m/>
    <m/>
    <m/>
    <m/>
    <m/>
    <m/>
    <s v="No"/>
    <n v="94"/>
    <m/>
    <m/>
    <x v="0"/>
    <d v="2019-06-09T17:35:25.000"/>
    <s v="😢😢😢 https://t.co/J8IwwldxJz"/>
    <s v="https://www.maghrebvoices.com/a/498003.html"/>
    <s v="maghrebvoices.com"/>
    <x v="0"/>
    <m/>
    <s v="http://pbs.twimg.com/profile_images/313488063/rachid_bouksim_in_pescara_normal.jpg"/>
    <x v="61"/>
    <s v="https://twitter.com/#!/bouksim/status/1137775217244278785"/>
    <m/>
    <m/>
    <s v="1137775217244278785"/>
    <m/>
    <b v="0"/>
    <n v="0"/>
    <s v=""/>
    <b v="0"/>
    <s v="und"/>
    <m/>
    <s v=""/>
    <b v="0"/>
    <n v="0"/>
    <s v=""/>
    <s v="Facebook"/>
    <b v="0"/>
    <s v="1137775217244278785"/>
    <s v="Tweet"/>
    <n v="0"/>
    <n v="0"/>
    <m/>
    <m/>
    <m/>
    <m/>
    <m/>
    <m/>
    <m/>
    <m/>
    <n v="1"/>
    <s v="2"/>
    <s v="2"/>
    <n v="0"/>
    <n v="0"/>
    <n v="0"/>
    <n v="0"/>
    <n v="0"/>
    <n v="0"/>
    <n v="0"/>
    <n v="0"/>
    <n v="0"/>
  </r>
  <r>
    <s v="halakhalilfilm"/>
    <s v="halakhalilfilm"/>
    <m/>
    <m/>
    <m/>
    <m/>
    <m/>
    <m/>
    <m/>
    <m/>
    <s v="No"/>
    <n v="95"/>
    <m/>
    <m/>
    <x v="0"/>
    <d v="2019-06-09T19:41:34.000"/>
    <s v="مبروك للتوانسه وهارد لك لمصر https://t.co/8loyIztjLm"/>
    <s v="https://www.maghrebvoices.com/a/415068.html?fbclid=IwAR0SGOeRtNHln1tqkiE9WGnOgHFIjVFQ2Yqta-UdPP44qSpNtLPlYletqT0"/>
    <s v="maghrebvoices.com"/>
    <x v="0"/>
    <m/>
    <s v="http://pbs.twimg.com/profile_images/2539415352/56b4q37vgjy0o2dfqdlb_normal.jpeg"/>
    <x v="62"/>
    <s v="https://twitter.com/#!/halakhalilfilm/status/1137806964174598145"/>
    <m/>
    <m/>
    <s v="1137806964174598145"/>
    <m/>
    <b v="0"/>
    <n v="0"/>
    <s v=""/>
    <b v="0"/>
    <s v="ar"/>
    <m/>
    <s v=""/>
    <b v="0"/>
    <n v="0"/>
    <s v=""/>
    <s v="Facebook"/>
    <b v="0"/>
    <s v="1137806964174598145"/>
    <s v="Tweet"/>
    <n v="0"/>
    <n v="0"/>
    <m/>
    <m/>
    <m/>
    <m/>
    <m/>
    <m/>
    <m/>
    <m/>
    <n v="1"/>
    <s v="2"/>
    <s v="2"/>
    <n v="0"/>
    <n v="0"/>
    <n v="0"/>
    <n v="0"/>
    <n v="0"/>
    <n v="0"/>
    <n v="5"/>
    <n v="100"/>
    <n v="5"/>
  </r>
  <r>
    <s v="majdst1"/>
    <s v="maghrebvoices"/>
    <m/>
    <m/>
    <m/>
    <m/>
    <m/>
    <m/>
    <m/>
    <m/>
    <s v="No"/>
    <n v="96"/>
    <m/>
    <m/>
    <x v="1"/>
    <d v="2019-06-09T20:06:42.000"/>
    <s v="RT @maghrebvoices: https://t.co/0Ixe9D4pjS"/>
    <s v="https://www.maghrebvoices.com/a/498003.html"/>
    <s v="maghrebvoices.com"/>
    <x v="0"/>
    <m/>
    <s v="http://pbs.twimg.com/profile_images/2319179182/4gkufy6kvn8mf0yl6wnf_normal.jpeg"/>
    <x v="63"/>
    <s v="https://twitter.com/#!/majdst1/status/1137813288308416513"/>
    <m/>
    <m/>
    <s v="1137813288308416513"/>
    <m/>
    <b v="0"/>
    <n v="0"/>
    <s v=""/>
    <b v="0"/>
    <s v="und"/>
    <m/>
    <s v=""/>
    <b v="0"/>
    <n v="2"/>
    <s v="1137770889590837248"/>
    <s v="Twitter Web App"/>
    <b v="0"/>
    <s v="1137770889590837248"/>
    <s v="Tweet"/>
    <n v="0"/>
    <n v="0"/>
    <m/>
    <m/>
    <m/>
    <m/>
    <m/>
    <m/>
    <m/>
    <m/>
    <n v="1"/>
    <s v="1"/>
    <s v="1"/>
    <n v="0"/>
    <n v="0"/>
    <n v="0"/>
    <n v="0"/>
    <n v="0"/>
    <n v="0"/>
    <n v="2"/>
    <n v="100"/>
    <n v="2"/>
  </r>
  <r>
    <s v="fadouamassat"/>
    <s v="fadouamassat"/>
    <m/>
    <m/>
    <m/>
    <m/>
    <m/>
    <m/>
    <m/>
    <m/>
    <s v="No"/>
    <n v="97"/>
    <m/>
    <m/>
    <x v="0"/>
    <d v="2019-06-09T22:22:38.000"/>
    <s v="في تونس.. احتجاجات بسبب وفاة شخص داخل مقر للشرطة https://t.co/VaglShHcef"/>
    <s v="https://www.maghrebvoices.com/a/498003.html"/>
    <s v="maghrebvoices.com"/>
    <x v="0"/>
    <m/>
    <s v="http://pbs.twimg.com/profile_images/1060719260107001856/BqrR4DYf_normal.jpg"/>
    <x v="64"/>
    <s v="https://twitter.com/#!/fadouamassat/status/1137847498112999424"/>
    <m/>
    <m/>
    <s v="1137847498112999424"/>
    <m/>
    <b v="0"/>
    <n v="0"/>
    <s v=""/>
    <b v="0"/>
    <s v="ar"/>
    <m/>
    <s v=""/>
    <b v="0"/>
    <n v="0"/>
    <s v=""/>
    <s v="Twitter for iPhone"/>
    <b v="0"/>
    <s v="1137847498112999424"/>
    <s v="Tweet"/>
    <n v="0"/>
    <n v="0"/>
    <m/>
    <m/>
    <m/>
    <m/>
    <m/>
    <m/>
    <m/>
    <m/>
    <n v="1"/>
    <s v="2"/>
    <s v="2"/>
    <n v="0"/>
    <n v="0"/>
    <n v="0"/>
    <n v="0"/>
    <n v="0"/>
    <n v="0"/>
    <n v="9"/>
    <n v="100"/>
    <n v="9"/>
  </r>
  <r>
    <s v="ziadturkey"/>
    <s v="ziadturkey"/>
    <m/>
    <m/>
    <m/>
    <m/>
    <m/>
    <m/>
    <m/>
    <m/>
    <s v="No"/>
    <n v="98"/>
    <m/>
    <m/>
    <x v="0"/>
    <d v="2019-06-10T02:30:58.000"/>
    <s v="شرارة من آلة حصاد تدمر 200 هكتارا من الحبوب بتونس https://t.co/o1NnlKRIwy"/>
    <s v="https://www.maghrebvoices.com/a/497987.html"/>
    <s v="maghrebvoices.com"/>
    <x v="0"/>
    <m/>
    <s v="http://pbs.twimg.com/profile_images/701960881890942976/eMFAIMQu_normal.jpg"/>
    <x v="65"/>
    <s v="https://twitter.com/#!/ziadturkey/status/1137909994148585472"/>
    <m/>
    <m/>
    <s v="1137909994148585472"/>
    <m/>
    <b v="0"/>
    <n v="0"/>
    <s v=""/>
    <b v="0"/>
    <s v="ar"/>
    <m/>
    <s v=""/>
    <b v="0"/>
    <n v="0"/>
    <s v=""/>
    <s v="Facebook"/>
    <b v="0"/>
    <s v="1137909994148585472"/>
    <s v="Tweet"/>
    <n v="0"/>
    <n v="0"/>
    <m/>
    <m/>
    <m/>
    <m/>
    <m/>
    <m/>
    <m/>
    <m/>
    <n v="1"/>
    <s v="2"/>
    <s v="2"/>
    <n v="0"/>
    <n v="0"/>
    <n v="0"/>
    <n v="0"/>
    <n v="0"/>
    <n v="0"/>
    <n v="10"/>
    <n v="100"/>
    <n v="10"/>
  </r>
  <r>
    <s v="m__madi"/>
    <s v="maghrebvoices"/>
    <m/>
    <m/>
    <m/>
    <m/>
    <m/>
    <m/>
    <m/>
    <m/>
    <s v="No"/>
    <n v="99"/>
    <m/>
    <m/>
    <x v="2"/>
    <d v="2019-06-06T12:53:23.000"/>
    <s v="@maghrebvoices ماذا تتوقع من عسكري جاهل موهوس بأوهام السلطة والعنجهية"/>
    <m/>
    <m/>
    <x v="0"/>
    <m/>
    <s v="http://pbs.twimg.com/profile_images/997108343511498752/5dqBFsgv_normal.jpg"/>
    <x v="66"/>
    <s v="https://twitter.com/#!/m__madi/status/1136617078474006528"/>
    <m/>
    <m/>
    <s v="1136617078474006528"/>
    <s v="1136609326959865856"/>
    <b v="0"/>
    <n v="0"/>
    <s v="804994138974339072"/>
    <b v="0"/>
    <s v="ar"/>
    <m/>
    <s v=""/>
    <b v="0"/>
    <n v="0"/>
    <s v=""/>
    <s v="Twitter for iPhone"/>
    <b v="0"/>
    <s v="1136609326959865856"/>
    <s v="Tweet"/>
    <n v="0"/>
    <n v="0"/>
    <m/>
    <m/>
    <m/>
    <m/>
    <m/>
    <m/>
    <m/>
    <m/>
    <n v="2"/>
    <s v="1"/>
    <s v="1"/>
    <n v="0"/>
    <n v="0"/>
    <n v="0"/>
    <n v="0"/>
    <n v="0"/>
    <n v="0"/>
    <n v="10"/>
    <n v="100"/>
    <n v="10"/>
  </r>
  <r>
    <s v="m__madi"/>
    <s v="maghrebvoices"/>
    <m/>
    <m/>
    <m/>
    <m/>
    <m/>
    <m/>
    <m/>
    <m/>
    <s v="No"/>
    <n v="100"/>
    <m/>
    <m/>
    <x v="2"/>
    <d v="2019-06-11T17:55:25.000"/>
    <s v="@maghrebvoices اهنئ الشعب المغربي بهدا الرصيد وان كان لايصل الي تطلعاته"/>
    <m/>
    <m/>
    <x v="0"/>
    <m/>
    <s v="http://pbs.twimg.com/profile_images/997108343511498752/5dqBFsgv_normal.jpg"/>
    <x v="67"/>
    <s v="https://twitter.com/#!/m__madi/status/1138505028388286464"/>
    <m/>
    <m/>
    <s v="1138505028388286464"/>
    <s v="1138498688173649924"/>
    <b v="0"/>
    <n v="1"/>
    <s v="804994138974339072"/>
    <b v="0"/>
    <s v="ar"/>
    <m/>
    <s v=""/>
    <b v="0"/>
    <n v="0"/>
    <s v=""/>
    <s v="Twitter for iPhone"/>
    <b v="0"/>
    <s v="1138498688173649924"/>
    <s v="Tweet"/>
    <n v="0"/>
    <n v="0"/>
    <m/>
    <m/>
    <m/>
    <m/>
    <m/>
    <m/>
    <m/>
    <m/>
    <n v="2"/>
    <s v="1"/>
    <s v="1"/>
    <n v="0"/>
    <n v="0"/>
    <n v="0"/>
    <n v="0"/>
    <n v="0"/>
    <n v="0"/>
    <n v="11"/>
    <n v="100"/>
    <n v="11"/>
  </r>
  <r>
    <s v="med_atanan"/>
    <s v="maghrebvoices"/>
    <m/>
    <m/>
    <m/>
    <m/>
    <m/>
    <m/>
    <m/>
    <m/>
    <s v="No"/>
    <n v="101"/>
    <m/>
    <m/>
    <x v="2"/>
    <d v="2019-06-11T19:07:47.000"/>
    <s v="@maghrebvoices تسنى خوروطو يعترفو بلغة وهوية البلاد طزززز"/>
    <m/>
    <m/>
    <x v="0"/>
    <m/>
    <s v="http://pbs.twimg.com/profile_images/1111681806993104896/XqZvGgN7_normal.jpg"/>
    <x v="68"/>
    <s v="https://twitter.com/#!/med_atanan/status/1138523238009585664"/>
    <m/>
    <m/>
    <s v="1138523238009585664"/>
    <s v="1138498688173649924"/>
    <b v="0"/>
    <n v="0"/>
    <s v="804994138974339072"/>
    <b v="0"/>
    <s v="ar"/>
    <m/>
    <s v=""/>
    <b v="0"/>
    <n v="0"/>
    <s v=""/>
    <s v="Twitter for Android"/>
    <b v="0"/>
    <s v="1138498688173649924"/>
    <s v="Tweet"/>
    <n v="0"/>
    <n v="0"/>
    <m/>
    <m/>
    <m/>
    <m/>
    <m/>
    <m/>
    <m/>
    <m/>
    <n v="1"/>
    <s v="1"/>
    <s v="1"/>
    <n v="0"/>
    <n v="0"/>
    <n v="0"/>
    <n v="0"/>
    <n v="0"/>
    <n v="0"/>
    <n v="8"/>
    <n v="100"/>
    <n v="8"/>
  </r>
  <r>
    <s v="wafaali85390576"/>
    <s v="maghrebvoices"/>
    <m/>
    <m/>
    <m/>
    <m/>
    <m/>
    <m/>
    <m/>
    <m/>
    <s v="No"/>
    <n v="102"/>
    <m/>
    <m/>
    <x v="1"/>
    <d v="2019-06-05T18:43:02.000"/>
    <s v="@FGallalAH @maghrebvoices ÙØ¯ÙˆÙ‰ Ù…ÙˆØ¹Ø¯ Ø¨Ø±Ù†Ø§Ù…Ø¬ Ø±Ø¬Ø¹ Ø¥Ù„ÙŠ ØªÙˆÙ‚ÙŠØªÙ‡ Ø§Ù„Ø£ØµÙ„ÙŠ Ø£Ùˆ Ù…Ø§Ø²Ø§Ù„ Ø¹Ù„Ù‰ Ø§Ù„ØªÙˆÙ‚ÙŠØª Ø§Ù„Ø­Ø§Ù„ÙŠØŸ"/>
    <m/>
    <m/>
    <x v="0"/>
    <m/>
    <s v="http://pbs.twimg.com/profile_images/1115400721749483520/dWpQwZQW_normal.jpg"/>
    <x v="69"/>
    <s v="https://twitter.com/#!/wafaali85390576/status/1136342681444114433"/>
    <m/>
    <m/>
    <s v="1136342681444114433"/>
    <s v="1136340779549564928"/>
    <b v="0"/>
    <n v="0"/>
    <s v="41383236"/>
    <b v="0"/>
    <s v="ar"/>
    <m/>
    <s v=""/>
    <b v="0"/>
    <n v="0"/>
    <s v=""/>
    <s v="Twitter for Android"/>
    <b v="0"/>
    <s v="1136340779549564928"/>
    <s v="Tweet"/>
    <n v="0"/>
    <n v="0"/>
    <m/>
    <m/>
    <m/>
    <m/>
    <m/>
    <m/>
    <m/>
    <m/>
    <n v="2"/>
    <s v="1"/>
    <s v="1"/>
    <m/>
    <m/>
    <m/>
    <m/>
    <m/>
    <m/>
    <m/>
    <m/>
    <m/>
  </r>
  <r>
    <s v="wafaali85390576"/>
    <s v="maghrebvoices"/>
    <m/>
    <m/>
    <m/>
    <m/>
    <m/>
    <m/>
    <m/>
    <m/>
    <s v="No"/>
    <n v="104"/>
    <m/>
    <m/>
    <x v="1"/>
    <d v="2019-06-05T18:54:43.000"/>
    <s v="@FGallalAH @maghrebvoices Ù…Ø¹Ø§Ùƒ Ø¯Ø§Ø¦Ù…Ø§ Ø­ØªÙ‰ Ù„Ùˆ Ø³Ø§Ø¹Ø© Ø§Ù„Ø¨Ø« 3Ø§Ù„ÙØ¬Ø± ðŸ™ˆ_x000a_Ø±Ø¨ÙŠ ÙŠÙˆÙÙ‚Ùƒ ðŸ¤—"/>
    <m/>
    <m/>
    <x v="0"/>
    <m/>
    <s v="http://pbs.twimg.com/profile_images/1115400721749483520/dWpQwZQW_normal.jpg"/>
    <x v="70"/>
    <s v="https://twitter.com/#!/wafaali85390576/status/1136345622070661127"/>
    <m/>
    <m/>
    <s v="1136345622070661127"/>
    <s v="1136342883165003778"/>
    <b v="0"/>
    <n v="0"/>
    <s v="41383236"/>
    <b v="0"/>
    <s v="ar"/>
    <m/>
    <s v=""/>
    <b v="0"/>
    <n v="0"/>
    <s v=""/>
    <s v="Twitter for Android"/>
    <b v="0"/>
    <s v="1136342883165003778"/>
    <s v="Tweet"/>
    <n v="0"/>
    <n v="0"/>
    <m/>
    <m/>
    <m/>
    <m/>
    <m/>
    <m/>
    <m/>
    <m/>
    <n v="2"/>
    <s v="1"/>
    <s v="1"/>
    <m/>
    <m/>
    <m/>
    <m/>
    <m/>
    <m/>
    <m/>
    <m/>
    <m/>
  </r>
  <r>
    <s v="fgallalah"/>
    <s v="wafaali85390576"/>
    <m/>
    <m/>
    <m/>
    <m/>
    <m/>
    <m/>
    <m/>
    <m/>
    <s v="Yes"/>
    <n v="106"/>
    <m/>
    <m/>
    <x v="2"/>
    <d v="2019-06-05T18:43:50.000"/>
    <s v="@WafaAli85390576 @maghrebvoices Ø§Ù„Ø£ØµÙ„ÙŠ ðŸ˜­"/>
    <m/>
    <m/>
    <x v="0"/>
    <m/>
    <s v="http://pbs.twimg.com/profile_images/1136006174313275394/Egjkgba6_normal.png"/>
    <x v="71"/>
    <s v="https://twitter.com/#!/fgallalah/status/1136342883165003778"/>
    <m/>
    <m/>
    <s v="1136342883165003778"/>
    <s v="1136342681444114433"/>
    <b v="0"/>
    <n v="1"/>
    <s v="1104298893808947200"/>
    <b v="0"/>
    <s v="ar"/>
    <m/>
    <s v=""/>
    <b v="0"/>
    <n v="0"/>
    <s v=""/>
    <s v="Twitter for iPhone"/>
    <b v="0"/>
    <s v="1136342681444114433"/>
    <s v="Tweet"/>
    <n v="0"/>
    <n v="0"/>
    <m/>
    <m/>
    <m/>
    <m/>
    <m/>
    <m/>
    <m/>
    <m/>
    <n v="1"/>
    <s v="1"/>
    <s v="1"/>
    <n v="0"/>
    <n v="0"/>
    <n v="0"/>
    <n v="0"/>
    <n v="0"/>
    <n v="0"/>
    <n v="8"/>
    <n v="100"/>
    <n v="8"/>
  </r>
  <r>
    <s v="fgallalah"/>
    <s v="irfaasawtak"/>
    <m/>
    <m/>
    <m/>
    <m/>
    <m/>
    <m/>
    <m/>
    <m/>
    <s v="No"/>
    <n v="107"/>
    <m/>
    <m/>
    <x v="1"/>
    <d v="2019-06-11T19:48:08.000"/>
    <s v="أخبار تجدونها على مواقع و منصات #الحرة: _x000a__x000a_المرأة العربية وقرار الإجهاض _x000a__x000a_مشاركة الجدات والأمهات في تظاهرات الجزائر _x000a__x000a_أكراد سوريا يسلمون 12 طفلا يتيما من أبناء مقاتلي تنظيم داعش الإرهابي إلى فرنسا وهولندا_x000a__x000a_@alhurranews _x000a_@maghrebvoices _x000a_@IrfaaSawtak https://t.co/AGHkYPpxWf"/>
    <m/>
    <m/>
    <x v="2"/>
    <s v="https://pbs.twimg.com/ext_tw_video_thumb/1138533019390795780/pu/img/-pnhwafxc7O4eblJ.jpg"/>
    <s v="https://pbs.twimg.com/ext_tw_video_thumb/1138533019390795780/pu/img/-pnhwafxc7O4eblJ.jpg"/>
    <x v="72"/>
    <s v="https://twitter.com/#!/fgallalah/status/1138533393224863745"/>
    <m/>
    <m/>
    <s v="1138533393224863745"/>
    <m/>
    <b v="0"/>
    <n v="12"/>
    <s v=""/>
    <b v="0"/>
    <s v="ar"/>
    <m/>
    <s v=""/>
    <b v="0"/>
    <n v="0"/>
    <s v=""/>
    <s v="Twitter for iPhone"/>
    <b v="0"/>
    <s v="1138533393224863745"/>
    <s v="Tweet"/>
    <n v="0"/>
    <n v="0"/>
    <m/>
    <m/>
    <m/>
    <m/>
    <m/>
    <m/>
    <m/>
    <m/>
    <n v="1"/>
    <s v="1"/>
    <s v="1"/>
    <m/>
    <m/>
    <m/>
    <m/>
    <m/>
    <m/>
    <m/>
    <m/>
    <m/>
  </r>
  <r>
    <s v="alhurranews"/>
    <s v="maghrebvoices"/>
    <m/>
    <m/>
    <m/>
    <m/>
    <m/>
    <m/>
    <m/>
    <m/>
    <s v="No"/>
    <n v="108"/>
    <m/>
    <m/>
    <x v="1"/>
    <d v="2019-06-05T17:58:16.000"/>
    <s v="RT @maghrebvoices: Ø§Ù„Ø§ØªØ­Ø§Ø¯ Ø§Ù„Ø£ÙØ±ÙŠÙ‚ÙŠ Ù„ÙƒØ±Ø© Ø§Ù„Ù‚Ø¯Ù… ÙŠÙ‚Ø±Ø± Ø¥Ø¹Ø§Ø¯Ø© Ù…Ø¨Ø§Ø±Ø§Ø© Ø¥ÙŠØ§Ø¨ Ù†Ù‡Ø§Ø¦ÙŠ Ø£Ø¨Ø·Ø§Ù„ Ø£ÙØ±ÙŠÙ‚ÙŠØ§_x000a_https://t.co/5jgBcjpnCI"/>
    <s v="https://www.maghrebvoices.com/a/497532.html"/>
    <s v="maghrebvoices.com"/>
    <x v="0"/>
    <m/>
    <s v="http://pbs.twimg.com/profile_images/1058739839384907776/WllDCirw_normal.jpg"/>
    <x v="73"/>
    <s v="https://twitter.com/#!/alhurranews/status/1136331418672480256"/>
    <m/>
    <m/>
    <s v="1136331418672480256"/>
    <m/>
    <b v="0"/>
    <n v="0"/>
    <s v=""/>
    <b v="0"/>
    <s v="ar"/>
    <m/>
    <s v=""/>
    <b v="0"/>
    <n v="4"/>
    <s v="1136327380937728001"/>
    <s v="Twitter Web Client"/>
    <b v="0"/>
    <s v="1136327380937728001"/>
    <s v="Tweet"/>
    <n v="0"/>
    <n v="0"/>
    <m/>
    <m/>
    <m/>
    <m/>
    <m/>
    <m/>
    <m/>
    <m/>
    <n v="1"/>
    <s v="1"/>
    <s v="1"/>
    <n v="0"/>
    <n v="0"/>
    <n v="0"/>
    <n v="0"/>
    <n v="0"/>
    <n v="0"/>
    <n v="55"/>
    <n v="100"/>
    <n v="55"/>
  </r>
  <r>
    <s v="fgallalah"/>
    <s v="maghrebvoices"/>
    <m/>
    <m/>
    <m/>
    <m/>
    <m/>
    <m/>
    <m/>
    <m/>
    <s v="No"/>
    <n v="110"/>
    <m/>
    <m/>
    <x v="1"/>
    <d v="2019-06-05T18:35:28.000"/>
    <s v="Ø£Ø¨Ø´Ø±ÙˆØ§ ÙŠØ§ Ù†Ø³Ø§Ø¡ Ø§Ù„Ø¹Ø§Ù„Ù…ØŒ Ù†Ø­ØªØ§Ø¬ Ø¥Ù„Ù‰ 202 Ø¹Ø§Ù…Ø§ ÙÙ‚Ø·ØŒ Ù„ØªØ­Ù‚ÙŠÙ‚ Ø§Ù„ØªÙƒØ§ÙØ¤ Ø¨ÙŠÙ† Ø§Ù„Ø¬Ù†Ø³ÙŠÙ† ÙÙŠ Ø§Ù„Ø¹Ù…Ù„ _x000a__x000a_17 Ø§Ù…Ø±Ø£Ø© ÙŠØªØ±Ø£Ø³Ù† Ø¯ÙˆÙ„Ù‡Ù†_x000a_18Ùª Ù…Ù† Ø§Ù„Ù†Ø³Ø§Ø¡ ÙŠØªÙ‚Ù„Ø¯Ù† Ù…Ù†Ø§ØµØ¨ ÙˆØ²Ø§Ø±ÙŠØ© Ø­ÙˆÙ„ Ø§Ù„Ø¹Ø§Ù„Ù…_x000a_24Ùª Ø­ØµØ© Ø§Ù„Ù†Ø³Ø§Ø¡ Ù…Ù† Ø§Ù„Ù…Ù‚Ø§Ø¹Ø¯ Ø§Ù„Ø¨Ø±Ù„Ù…Ø§Ù†ÙŠØ©_x000a_Ø§Ù…Ø±Ø£Ø© Ù…Ù† Ø¨ÙŠÙ† 3 ØªØ¹Ø±Ø¶Øª Ù„Ù„ØªØ­Ø±Ø´ Ø£Ùˆ Ø§Ù„Ø¹Ù†Ù Ø§Ù„Ø¬Ù†Ø³ÙŠ Ø­ÙˆÙ„ Ø§Ù„Ø¹Ø§Ù„Ù… Ø¨Ø­Ø³Ø¨ Ø§Ù„Ø£Ù…Ù… Ø§Ù„Ù…ØªØ­Ø¯Ø©_x000a__x000a_@maghrebvoices https://t.co/D9zgmtoFDT"/>
    <m/>
    <m/>
    <x v="0"/>
    <s v="https://pbs.twimg.com/ext_tw_video_thumb/1136340649291026432/pu/img/RVPT21K0Z3sAPkVw.jpg"/>
    <s v="https://pbs.twimg.com/ext_tw_video_thumb/1136340649291026432/pu/img/RVPT21K0Z3sAPkVw.jpg"/>
    <x v="74"/>
    <s v="https://twitter.com/#!/fgallalah/status/1136340779549564928"/>
    <m/>
    <m/>
    <s v="1136340779549564928"/>
    <m/>
    <b v="0"/>
    <n v="52"/>
    <s v=""/>
    <b v="0"/>
    <s v="ar"/>
    <m/>
    <s v=""/>
    <b v="0"/>
    <n v="3"/>
    <s v=""/>
    <s v="Twitter for iPhone"/>
    <b v="0"/>
    <s v="1136340779549564928"/>
    <s v="Tweet"/>
    <n v="0"/>
    <n v="0"/>
    <m/>
    <m/>
    <m/>
    <m/>
    <m/>
    <m/>
    <m/>
    <m/>
    <n v="3"/>
    <s v="1"/>
    <s v="1"/>
    <n v="0"/>
    <n v="0"/>
    <n v="0"/>
    <n v="0"/>
    <n v="0"/>
    <n v="0"/>
    <n v="183"/>
    <n v="100"/>
    <n v="183"/>
  </r>
  <r>
    <s v="fgallalah"/>
    <s v="fgallalah"/>
    <m/>
    <m/>
    <m/>
    <m/>
    <m/>
    <m/>
    <m/>
    <m/>
    <s v="No"/>
    <n v="112"/>
    <m/>
    <m/>
    <x v="0"/>
    <d v="2019-06-06T10:34:14.000"/>
    <s v="RT @FGallalAH: أبشروا يا نساء العالم، نحتاج إلى 202 عاما فقط، لتحقيق التكافؤ بين الجنسين في العمل _x000a__x000a_17 امرأة يترأسن دولهن_x000a_18٪ من النساء يتق…"/>
    <m/>
    <m/>
    <x v="0"/>
    <m/>
    <s v="http://pbs.twimg.com/profile_images/1136006174313275394/Egjkgba6_normal.png"/>
    <x v="75"/>
    <s v="https://twitter.com/#!/fgallalah/status/1136582059982503937"/>
    <m/>
    <m/>
    <s v="1136582059982503937"/>
    <m/>
    <b v="0"/>
    <n v="0"/>
    <s v=""/>
    <b v="0"/>
    <s v="ar"/>
    <m/>
    <s v=""/>
    <b v="0"/>
    <n v="5"/>
    <s v="1136340779549564928"/>
    <s v="Twitter for iPhone"/>
    <b v="0"/>
    <s v="1136340779549564928"/>
    <s v="Tweet"/>
    <n v="0"/>
    <n v="0"/>
    <m/>
    <m/>
    <m/>
    <m/>
    <m/>
    <m/>
    <m/>
    <m/>
    <n v="1"/>
    <s v="1"/>
    <s v="1"/>
    <n v="0"/>
    <n v="0"/>
    <n v="0"/>
    <n v="0"/>
    <n v="0"/>
    <n v="0"/>
    <n v="25"/>
    <n v="100"/>
    <n v="25"/>
  </r>
  <r>
    <s v="mhsury1"/>
    <s v="mhsury1"/>
    <m/>
    <m/>
    <m/>
    <m/>
    <m/>
    <m/>
    <m/>
    <m/>
    <s v="No"/>
    <n v="114"/>
    <m/>
    <m/>
    <x v="0"/>
    <d v="2019-06-11T23:49:03.000"/>
    <s v="هكذا أثّر الصراع الليبي على اقتصاد مدن جنوب تونس https://t.co/WtDtqaBoY0"/>
    <s v="https://www.maghrebvoices.com/a/498107.html"/>
    <s v="maghrebvoices.com"/>
    <x v="0"/>
    <m/>
    <s v="http://pbs.twimg.com/profile_images/471812269249032192/HhS8F1fe_normal.jpeg"/>
    <x v="76"/>
    <s v="https://twitter.com/#!/mhsury1/status/1138594022686150656"/>
    <m/>
    <m/>
    <s v="1138594022686150656"/>
    <m/>
    <b v="0"/>
    <n v="0"/>
    <s v=""/>
    <b v="0"/>
    <s v="ar"/>
    <m/>
    <s v=""/>
    <b v="0"/>
    <n v="0"/>
    <s v=""/>
    <s v="Facebook"/>
    <b v="0"/>
    <s v="1138594022686150656"/>
    <s v="Tweet"/>
    <n v="0"/>
    <n v="0"/>
    <m/>
    <m/>
    <m/>
    <m/>
    <m/>
    <m/>
    <m/>
    <m/>
    <n v="1"/>
    <s v="2"/>
    <s v="2"/>
    <n v="0"/>
    <n v="0"/>
    <n v="0"/>
    <n v="0"/>
    <n v="0"/>
    <n v="0"/>
    <n v="10"/>
    <n v="100"/>
    <n v="10"/>
  </r>
  <r>
    <s v="man_ziyad2"/>
    <s v="man_ziyad2"/>
    <m/>
    <m/>
    <m/>
    <m/>
    <m/>
    <m/>
    <m/>
    <m/>
    <s v="No"/>
    <n v="116"/>
    <m/>
    <m/>
    <x v="0"/>
    <d v="2019-06-08T00:01:57.000"/>
    <s v="أطباق مغربية في مطاعم #الجزائر اهمها الطاجين والكسكس _x000a_https://t.co/b4iMF3YaTM https://t.co/Q1F7u8Wxpa"/>
    <s v="https://www.maghrebvoices.com/a/454909.html"/>
    <s v="maghrebvoices.com"/>
    <x v="7"/>
    <s v="https://pbs.twimg.com/media/D8f1yUqWsAA5Og2.jpg"/>
    <s v="https://pbs.twimg.com/media/D8f1yUqWsAA5Og2.jpg"/>
    <x v="77"/>
    <s v="https://twitter.com/#!/man_ziyad2/status/1137147715522113538"/>
    <m/>
    <m/>
    <s v="1137147715522113538"/>
    <m/>
    <b v="0"/>
    <n v="11"/>
    <s v=""/>
    <b v="0"/>
    <s v="ar"/>
    <m/>
    <s v=""/>
    <b v="0"/>
    <n v="4"/>
    <s v=""/>
    <s v="Twitter for Android"/>
    <b v="0"/>
    <s v="1137147715522113538"/>
    <s v="Tweet"/>
    <n v="0"/>
    <n v="0"/>
    <m/>
    <m/>
    <m/>
    <m/>
    <m/>
    <m/>
    <m/>
    <m/>
    <n v="1"/>
    <s v="4"/>
    <s v="4"/>
    <n v="0"/>
    <n v="0"/>
    <n v="0"/>
    <n v="0"/>
    <n v="0"/>
    <n v="0"/>
    <n v="8"/>
    <n v="100"/>
    <n v="8"/>
  </r>
  <r>
    <s v="josefyroyaliste"/>
    <s v="man_ziyad2"/>
    <m/>
    <m/>
    <m/>
    <m/>
    <m/>
    <m/>
    <m/>
    <m/>
    <s v="Yes"/>
    <n v="117"/>
    <m/>
    <m/>
    <x v="1"/>
    <d v="2019-06-08T00:03:30.000"/>
    <s v="RT @man_ziyad2: أطباق مغربية في مطاعم #الجزائر اهمها الطاجين والكسكس _x000a_https://t.co/b4iMF3YaTM https://t.co/Q1F7u8Wxpa"/>
    <s v="https://www.maghrebvoices.com/a/454909.html"/>
    <s v="maghrebvoices.com"/>
    <x v="7"/>
    <s v="https://pbs.twimg.com/media/D8f1yUqWsAA5Og2.jpg"/>
    <s v="https://pbs.twimg.com/media/D8f1yUqWsAA5Og2.jpg"/>
    <x v="78"/>
    <s v="https://twitter.com/#!/josefyroyaliste/status/1137148105298763776"/>
    <m/>
    <m/>
    <s v="1137148105298763776"/>
    <m/>
    <b v="0"/>
    <n v="0"/>
    <s v=""/>
    <b v="0"/>
    <s v="ar"/>
    <m/>
    <s v=""/>
    <b v="0"/>
    <n v="4"/>
    <s v="1137147715522113538"/>
    <s v="Twitter for Android"/>
    <b v="0"/>
    <s v="1137147715522113538"/>
    <s v="Tweet"/>
    <n v="0"/>
    <n v="0"/>
    <m/>
    <m/>
    <m/>
    <m/>
    <m/>
    <m/>
    <m/>
    <m/>
    <n v="1"/>
    <s v="4"/>
    <s v="4"/>
    <n v="0"/>
    <n v="0"/>
    <n v="0"/>
    <n v="0"/>
    <n v="0"/>
    <n v="0"/>
    <n v="10"/>
    <n v="100"/>
    <n v="10"/>
  </r>
  <r>
    <s v="shoocov"/>
    <s v="man_ziyad2"/>
    <m/>
    <m/>
    <m/>
    <m/>
    <m/>
    <m/>
    <m/>
    <m/>
    <s v="No"/>
    <n v="118"/>
    <m/>
    <m/>
    <x v="1"/>
    <d v="2019-06-08T00:04:19.000"/>
    <s v="RT @man_ziyad2: أطباق مغربية في مطاعم #الجزائر اهمها الطاجين والكسكس _x000a_https://t.co/b4iMF3YaTM https://t.co/Q1F7u8Wxpa"/>
    <s v="https://www.maghrebvoices.com/a/454909.html"/>
    <s v="maghrebvoices.com"/>
    <x v="7"/>
    <s v="https://pbs.twimg.com/media/D8f1yUqWsAA5Og2.jpg"/>
    <s v="https://pbs.twimg.com/media/D8f1yUqWsAA5Og2.jpg"/>
    <x v="79"/>
    <s v="https://twitter.com/#!/shoocov/status/1137148312602185729"/>
    <m/>
    <m/>
    <s v="1137148312602185729"/>
    <m/>
    <b v="0"/>
    <n v="0"/>
    <s v=""/>
    <b v="0"/>
    <s v="ar"/>
    <m/>
    <s v=""/>
    <b v="0"/>
    <n v="4"/>
    <s v="1137147715522113538"/>
    <s v="Twitter for Android"/>
    <b v="0"/>
    <s v="1137147715522113538"/>
    <s v="Tweet"/>
    <n v="0"/>
    <n v="0"/>
    <m/>
    <m/>
    <m/>
    <m/>
    <m/>
    <m/>
    <m/>
    <m/>
    <n v="1"/>
    <s v="4"/>
    <s v="4"/>
    <n v="0"/>
    <n v="0"/>
    <n v="0"/>
    <n v="0"/>
    <n v="0"/>
    <n v="0"/>
    <n v="10"/>
    <n v="100"/>
    <n v="10"/>
  </r>
  <r>
    <s v="josefyroyaliste"/>
    <s v="c8ytezpf6jjprg3"/>
    <m/>
    <m/>
    <m/>
    <m/>
    <m/>
    <m/>
    <m/>
    <m/>
    <s v="No"/>
    <n v="119"/>
    <m/>
    <m/>
    <x v="1"/>
    <d v="2019-06-12T12:28:25.000"/>
    <s v="@MAN___32 @C8ytEZpF6jjpRg3 من مراسلتكم _x000a_تبلغ 60 مليون دولار 💲 في السنة _x000a_اين تذهب اموال اضرحة الجزائر _x000a_https://t.co/yUSUfvlL1Q https://t.co/c39k9Po3Sq"/>
    <s v="https://www.maghrebvoices.com/a/422745.html"/>
    <s v="maghrebvoices.com"/>
    <x v="0"/>
    <s v="https://pbs.twimg.com/media/D83HB9NW4AACEZr.jpg"/>
    <s v="https://pbs.twimg.com/media/D83HB9NW4AACEZr.jpg"/>
    <x v="80"/>
    <s v="https://twitter.com/#!/josefyroyaliste/status/1138785121371168773"/>
    <m/>
    <m/>
    <s v="1138785121371168773"/>
    <s v="1138436038421110784"/>
    <b v="0"/>
    <n v="1"/>
    <s v="1112615577821036545"/>
    <b v="0"/>
    <s v="ar"/>
    <m/>
    <s v=""/>
    <b v="0"/>
    <n v="1"/>
    <s v=""/>
    <s v="Twitter for Android"/>
    <b v="0"/>
    <s v="1138436038421110784"/>
    <s v="Tweet"/>
    <n v="0"/>
    <n v="0"/>
    <m/>
    <m/>
    <m/>
    <m/>
    <m/>
    <m/>
    <m/>
    <m/>
    <n v="1"/>
    <s v="4"/>
    <s v="4"/>
    <m/>
    <m/>
    <m/>
    <m/>
    <m/>
    <m/>
    <m/>
    <m/>
    <m/>
  </r>
  <r>
    <s v="shoocov"/>
    <s v="c8ytezpf6jjprg3"/>
    <m/>
    <m/>
    <m/>
    <m/>
    <m/>
    <m/>
    <m/>
    <m/>
    <s v="No"/>
    <n v="120"/>
    <m/>
    <m/>
    <x v="1"/>
    <d v="2019-06-12T13:38:10.000"/>
    <s v="RT @JosefyRoyaliste: @MAN___32 @C8ytEZpF6jjpRg3 من مراسلتكم _x000a_تبلغ 60 مليون دولار 💲 في السنة _x000a_اين تذهب اموال اضرحة الجزائر _x000a_https://t.co/yUS…"/>
    <m/>
    <m/>
    <x v="0"/>
    <m/>
    <s v="http://pbs.twimg.com/profile_images/1117028537465298950/qk5gAhI9_normal.jpg"/>
    <x v="81"/>
    <s v="https://twitter.com/#!/shoocov/status/1138802676035182592"/>
    <m/>
    <m/>
    <s v="1138802676035182592"/>
    <m/>
    <b v="0"/>
    <n v="0"/>
    <s v=""/>
    <b v="0"/>
    <s v="ar"/>
    <m/>
    <s v=""/>
    <b v="0"/>
    <n v="1"/>
    <s v="1138785121371168773"/>
    <s v="Twitter for Android"/>
    <b v="0"/>
    <s v="1138785121371168773"/>
    <s v="Tweet"/>
    <n v="0"/>
    <n v="0"/>
    <m/>
    <m/>
    <m/>
    <m/>
    <m/>
    <m/>
    <m/>
    <m/>
    <n v="1"/>
    <s v="4"/>
    <s v="4"/>
    <m/>
    <m/>
    <m/>
    <m/>
    <m/>
    <m/>
    <m/>
    <m/>
    <m/>
  </r>
  <r>
    <s v="fmassat"/>
    <s v="fmassat"/>
    <m/>
    <m/>
    <m/>
    <m/>
    <m/>
    <m/>
    <m/>
    <m/>
    <s v="No"/>
    <n v="124"/>
    <m/>
    <m/>
    <x v="0"/>
    <d v="2019-06-03T16:27:13.000"/>
    <s v="Ù…Ù‚ØªÙ„ ÙˆÙƒÙŠÙ„ ÙˆØ²Ø§Ø±Ø© Ø§Ù„Ø¥Ø³ÙƒØ§Ù† Ø¨Ø­ÙƒÙˆÙ…Ø© Ø§Ù„ÙˆÙØ§Ù‚ ÙÙŠ Ø§Ø´ØªØ¨Ø§ÙƒØ§Øª Ø·Ø±Ø§Ø¨Ù„Ø³ https://t.co/pZSlpsnfHM"/>
    <s v="https://www.maghrebvoices.com/a/497255.html"/>
    <s v="maghrebvoices.com"/>
    <x v="0"/>
    <m/>
    <s v="http://abs.twimg.com/sticky/default_profile_images/default_profile_normal.png"/>
    <x v="82"/>
    <s v="https://twitter.com/#!/fmassat/status/1135583727441076224"/>
    <m/>
    <m/>
    <s v="1135583727441076224"/>
    <m/>
    <b v="0"/>
    <n v="0"/>
    <s v=""/>
    <b v="0"/>
    <s v="ar"/>
    <m/>
    <s v=""/>
    <b v="0"/>
    <n v="0"/>
    <s v=""/>
    <s v="Twitter Web Client"/>
    <b v="0"/>
    <s v="1135583727441076224"/>
    <s v="Tweet"/>
    <n v="0"/>
    <n v="0"/>
    <m/>
    <m/>
    <m/>
    <m/>
    <m/>
    <m/>
    <m/>
    <m/>
    <n v="24"/>
    <s v="2"/>
    <s v="2"/>
    <n v="0"/>
    <n v="0"/>
    <n v="0"/>
    <n v="0"/>
    <n v="0"/>
    <n v="0"/>
    <n v="37"/>
    <n v="100"/>
    <n v="37"/>
  </r>
  <r>
    <s v="fmassat"/>
    <s v="fmassat"/>
    <m/>
    <m/>
    <m/>
    <m/>
    <m/>
    <m/>
    <m/>
    <m/>
    <s v="No"/>
    <n v="125"/>
    <m/>
    <m/>
    <x v="0"/>
    <d v="2019-06-03T16:38:08.000"/>
    <s v="Ø§Ù„Ù…Ø¹Ø§Ø±Ø¶Ø© Ø§Ù„Ø¬Ø²Ø§Ø¦Ø±ÙŠØ©: Ù†Ø±ÙØ¶ Ø§Ù„ØªÙ…Ø¯ÙŠØ¯ Ù„Ø¨Ù† ØµØ§Ù„Ø­  https://t.co/nduoVHUWfY"/>
    <s v="https://www.maghrebvoices.com/a/497251.html"/>
    <s v="maghrebvoices.com"/>
    <x v="0"/>
    <m/>
    <s v="http://abs.twimg.com/sticky/default_profile_images/default_profile_normal.png"/>
    <x v="83"/>
    <s v="https://twitter.com/#!/fmassat/status/1135586475347730432"/>
    <m/>
    <m/>
    <s v="1135586475347730432"/>
    <m/>
    <b v="0"/>
    <n v="0"/>
    <s v=""/>
    <b v="0"/>
    <s v="ar"/>
    <m/>
    <s v=""/>
    <b v="0"/>
    <n v="0"/>
    <s v=""/>
    <s v="Twitter Web Client"/>
    <b v="0"/>
    <s v="1135586475347730432"/>
    <s v="Tweet"/>
    <n v="0"/>
    <n v="0"/>
    <m/>
    <m/>
    <m/>
    <m/>
    <m/>
    <m/>
    <m/>
    <m/>
    <n v="24"/>
    <s v="2"/>
    <s v="2"/>
    <n v="0"/>
    <n v="0"/>
    <n v="0"/>
    <n v="0"/>
    <n v="0"/>
    <n v="0"/>
    <n v="31"/>
    <n v="100"/>
    <n v="31"/>
  </r>
  <r>
    <s v="fmassat"/>
    <s v="fmassat"/>
    <m/>
    <m/>
    <m/>
    <m/>
    <m/>
    <m/>
    <m/>
    <m/>
    <s v="No"/>
    <n v="126"/>
    <m/>
    <m/>
    <x v="0"/>
    <d v="2019-06-04T13:19:00.000"/>
    <s v="Ø§Ù„Ø¬Ø²Ø§Ø¦Ø± Ø§Ù„Ø£ÙˆÙ„Ù‰ Ø¹Ø±Ø¨ÙŠØ§ ÙÙŠ Ù…Ø¤Ø´Ø± Ø§Ù„Ù…Ø³Ø§ÙˆØ§Ø© Ø¨ÙŠÙ† Ø§Ù„Ø¬Ù†Ø³ÙŠÙ† https://t.co/Jouh6CZKIo"/>
    <s v="https://www.maghrebvoices.com/a/497339.html"/>
    <s v="maghrebvoices.com"/>
    <x v="0"/>
    <m/>
    <s v="http://abs.twimg.com/sticky/default_profile_images/default_profile_normal.png"/>
    <x v="84"/>
    <s v="https://twitter.com/#!/fmassat/status/1135898748972871681"/>
    <m/>
    <m/>
    <s v="1135898748972871681"/>
    <m/>
    <b v="0"/>
    <n v="0"/>
    <s v=""/>
    <b v="0"/>
    <s v="ar"/>
    <m/>
    <s v=""/>
    <b v="0"/>
    <n v="0"/>
    <s v=""/>
    <s v="Twitter Web Client"/>
    <b v="0"/>
    <s v="1135898748972871681"/>
    <s v="Tweet"/>
    <n v="0"/>
    <n v="0"/>
    <m/>
    <m/>
    <m/>
    <m/>
    <m/>
    <m/>
    <m/>
    <m/>
    <n v="24"/>
    <s v="2"/>
    <s v="2"/>
    <n v="0"/>
    <n v="0"/>
    <n v="0"/>
    <n v="0"/>
    <n v="0"/>
    <n v="0"/>
    <n v="37"/>
    <n v="100"/>
    <n v="37"/>
  </r>
  <r>
    <s v="fmassat"/>
    <s v="fmassat"/>
    <m/>
    <m/>
    <m/>
    <m/>
    <m/>
    <m/>
    <m/>
    <m/>
    <s v="No"/>
    <n v="127"/>
    <m/>
    <m/>
    <x v="0"/>
    <d v="2019-06-04T13:26:36.000"/>
    <s v="Ø¨Ø§Ù„ØµÙˆØ±.. Ø·Ø±Ø§Ø¨Ù„Ø³ ØªØ­ØªÙÙ„ Ø¨Ø§Ù„Ø¹ÙŠØ¯ Ø±ØºÙ… Ø§Ù„Ø­Ø±Ø¨ https://t.co/vdpcI1qyDV"/>
    <s v="https://www.maghrebvoices.com/a/497342.html"/>
    <s v="maghrebvoices.com"/>
    <x v="0"/>
    <m/>
    <s v="http://abs.twimg.com/sticky/default_profile_images/default_profile_normal.png"/>
    <x v="85"/>
    <s v="https://twitter.com/#!/fmassat/status/1135900663769178112"/>
    <m/>
    <m/>
    <s v="1135900663769178112"/>
    <m/>
    <b v="0"/>
    <n v="0"/>
    <s v=""/>
    <b v="0"/>
    <s v="ar"/>
    <m/>
    <s v=""/>
    <b v="0"/>
    <n v="0"/>
    <s v=""/>
    <s v="Twitter Web Client"/>
    <b v="0"/>
    <s v="1135900663769178112"/>
    <s v="Tweet"/>
    <n v="0"/>
    <n v="0"/>
    <m/>
    <m/>
    <m/>
    <m/>
    <m/>
    <m/>
    <m/>
    <m/>
    <n v="24"/>
    <s v="2"/>
    <s v="2"/>
    <n v="0"/>
    <n v="0"/>
    <n v="0"/>
    <n v="0"/>
    <n v="0"/>
    <n v="0"/>
    <n v="25"/>
    <n v="100"/>
    <n v="25"/>
  </r>
  <r>
    <s v="fmassat"/>
    <s v="fmassat"/>
    <m/>
    <m/>
    <m/>
    <m/>
    <m/>
    <m/>
    <m/>
    <m/>
    <s v="No"/>
    <n v="128"/>
    <m/>
    <m/>
    <x v="0"/>
    <d v="2019-06-04T14:53:13.000"/>
    <s v="Ù‡Ù„Ø§Ù„ Ø§Ù„Ø¹ÙŠØ¯ 'ÙŠÙÙˆØ­Ø¯' Ø­ÙƒÙˆÙ…ØªÙŠ Ø·Ø±Ø§Ø¨Ù„Ø³ ÙˆØ¨Ù†ØºØ§Ø²ÙŠ https://t.co/8BVL1cn8hY"/>
    <s v="https://www.maghrebvoices.com/a/497281.html"/>
    <s v="maghrebvoices.com"/>
    <x v="0"/>
    <m/>
    <s v="http://abs.twimg.com/sticky/default_profile_images/default_profile_normal.png"/>
    <x v="86"/>
    <s v="https://twitter.com/#!/fmassat/status/1135922460895862790"/>
    <m/>
    <m/>
    <s v="1135922460895862790"/>
    <m/>
    <b v="0"/>
    <n v="0"/>
    <s v=""/>
    <b v="0"/>
    <s v="ar"/>
    <m/>
    <s v=""/>
    <b v="0"/>
    <n v="0"/>
    <s v=""/>
    <s v="Twitter Web Client"/>
    <b v="0"/>
    <s v="1135922460895862790"/>
    <s v="Tweet"/>
    <n v="0"/>
    <n v="0"/>
    <m/>
    <m/>
    <m/>
    <m/>
    <m/>
    <m/>
    <m/>
    <m/>
    <n v="24"/>
    <s v="2"/>
    <s v="2"/>
    <n v="0"/>
    <n v="0"/>
    <n v="0"/>
    <n v="0"/>
    <n v="0"/>
    <n v="0"/>
    <n v="26"/>
    <n v="100"/>
    <n v="26"/>
  </r>
  <r>
    <s v="fmassat"/>
    <s v="fmassat"/>
    <m/>
    <m/>
    <m/>
    <m/>
    <m/>
    <m/>
    <m/>
    <m/>
    <s v="No"/>
    <n v="129"/>
    <m/>
    <m/>
    <x v="0"/>
    <d v="2019-06-04T18:33:21.000"/>
    <s v="Ø§Ù„Ø¥ÙØ±Ø§Ø¬ Ø¹Ù† Ù…Ø¯ÙˆÙ†ÙŠÙŠÙ† Ù…ÙˆØ±ÙŠØªØ§Ù†ÙŠÙŠÙ† ØªÙØ­ÙŠÙŠ Ù‚Ø¶ÙŠØ© ÙˆÙ„Ø¯ Ø§Ù…Ø®ÙŠØ·ÙŠØ± https://t.co/2HNcyWQE9l"/>
    <s v="https://www.maghrebvoices.com/a/497407.html"/>
    <s v="maghrebvoices.com"/>
    <x v="0"/>
    <m/>
    <s v="http://abs.twimg.com/sticky/default_profile_images/default_profile_normal.png"/>
    <x v="87"/>
    <s v="https://twitter.com/#!/fmassat/status/1135977858789257216"/>
    <m/>
    <m/>
    <s v="1135977858789257216"/>
    <m/>
    <b v="0"/>
    <n v="0"/>
    <s v=""/>
    <b v="0"/>
    <s v="ar"/>
    <m/>
    <s v=""/>
    <b v="0"/>
    <n v="0"/>
    <s v=""/>
    <s v="Twitter Web Client"/>
    <b v="0"/>
    <s v="1135977858789257216"/>
    <s v="Tweet"/>
    <n v="0"/>
    <n v="0"/>
    <m/>
    <m/>
    <m/>
    <m/>
    <m/>
    <m/>
    <m/>
    <m/>
    <n v="24"/>
    <s v="2"/>
    <s v="2"/>
    <n v="0"/>
    <n v="0"/>
    <n v="0"/>
    <n v="0"/>
    <n v="0"/>
    <n v="0"/>
    <n v="31"/>
    <n v="100"/>
    <n v="31"/>
  </r>
  <r>
    <s v="fmassat"/>
    <s v="fmassat"/>
    <m/>
    <m/>
    <m/>
    <m/>
    <m/>
    <m/>
    <m/>
    <m/>
    <s v="No"/>
    <n v="130"/>
    <m/>
    <m/>
    <x v="0"/>
    <d v="2019-06-04T18:33:34.000"/>
    <s v="Ø£Ø²Ù…Ø© Ù…Ø¨Ø§Ø±Ø§Ø© Ø§Ù„ØªØ±Ø¬ÙŠ ÙˆØ§Ù„ÙˆØ¯Ø§Ø¯.. Ø§Ù„ÙƒØ§Ù ÙŠØ±Ø¬Ø¦ Ù‚Ø±Ø§Ø±Ø§ØªÙ‡ https://t.co/1XPmXnqnpP"/>
    <s v="https://www.maghrebvoices.com/a/497359.html"/>
    <s v="maghrebvoices.com"/>
    <x v="0"/>
    <m/>
    <s v="http://abs.twimg.com/sticky/default_profile_images/default_profile_normal.png"/>
    <x v="88"/>
    <s v="https://twitter.com/#!/fmassat/status/1135977912933466113"/>
    <m/>
    <m/>
    <s v="1135977912933466113"/>
    <m/>
    <b v="0"/>
    <n v="0"/>
    <s v=""/>
    <b v="0"/>
    <s v="ar"/>
    <m/>
    <s v=""/>
    <b v="0"/>
    <n v="0"/>
    <s v=""/>
    <s v="Twitter Web Client"/>
    <b v="0"/>
    <s v="1135977912933466113"/>
    <s v="Tweet"/>
    <n v="0"/>
    <n v="0"/>
    <m/>
    <m/>
    <m/>
    <m/>
    <m/>
    <m/>
    <m/>
    <m/>
    <n v="24"/>
    <s v="2"/>
    <s v="2"/>
    <n v="0"/>
    <n v="0"/>
    <n v="0"/>
    <n v="0"/>
    <n v="0"/>
    <n v="0"/>
    <n v="33"/>
    <n v="100"/>
    <n v="33"/>
  </r>
  <r>
    <s v="fmassat"/>
    <s v="fmassat"/>
    <m/>
    <m/>
    <m/>
    <m/>
    <m/>
    <m/>
    <m/>
    <m/>
    <s v="No"/>
    <n v="131"/>
    <m/>
    <m/>
    <x v="0"/>
    <d v="2019-06-05T13:07:04.000"/>
    <s v="Ù†ÙÙˆÙ…Ø±ÙŠ: Ù‡ÙƒØ°Ø§ ÙØ²Øª Ø¨Ø±Ø¦Ø§Ø³Ø© Ø¨Ù„Ø¯ÙŠØ© Ø¥Ø³Ø¨Ø§Ù†ÙŠØ©  https://t.co/UgorH8Mr1r"/>
    <s v="https://www.maghrebvoices.com/a/Algeria-spain--politics/497472.html"/>
    <s v="maghrebvoices.com"/>
    <x v="0"/>
    <m/>
    <s v="http://abs.twimg.com/sticky/default_profile_images/default_profile_normal.png"/>
    <x v="89"/>
    <s v="https://twitter.com/#!/fmassat/status/1136258133544898560"/>
    <m/>
    <m/>
    <s v="1136258133544898560"/>
    <m/>
    <b v="0"/>
    <n v="0"/>
    <s v=""/>
    <b v="0"/>
    <s v="ar"/>
    <m/>
    <s v=""/>
    <b v="0"/>
    <n v="0"/>
    <s v=""/>
    <s v="Twitter Web Client"/>
    <b v="0"/>
    <s v="1136258133544898560"/>
    <s v="Tweet"/>
    <n v="0"/>
    <n v="0"/>
    <m/>
    <m/>
    <m/>
    <m/>
    <m/>
    <m/>
    <m/>
    <m/>
    <n v="24"/>
    <s v="2"/>
    <s v="2"/>
    <n v="0"/>
    <n v="0"/>
    <n v="0"/>
    <n v="0"/>
    <n v="0"/>
    <n v="0"/>
    <n v="27"/>
    <n v="100"/>
    <n v="27"/>
  </r>
  <r>
    <s v="fmassat"/>
    <s v="fmassat"/>
    <m/>
    <m/>
    <m/>
    <m/>
    <m/>
    <m/>
    <m/>
    <m/>
    <s v="No"/>
    <n v="132"/>
    <m/>
    <m/>
    <x v="0"/>
    <d v="2019-06-05T14:14:23.000"/>
    <s v="Ø¨Ø§Ù„Ø¹Ø±Ø¨ÙŠØ©.. Ø§Ù„Ø³ÙÙŠØ± Ø§Ù„Ø£Ù…ÙŠØ±ÙƒÙŠ ÙŠÙ‡Ù†Ø¦ Ø§Ù„ØªÙˆÙ†Ø³ÙŠÙŠÙ† Ø¨Ø¹ÙŠØ¯ Ø§Ù„ÙØ·Ø± https://t.co/RWh0jrPJzL"/>
    <s v="https://www.maghrebvoices.com/a/497490.html"/>
    <s v="maghrebvoices.com"/>
    <x v="0"/>
    <m/>
    <s v="http://abs.twimg.com/sticky/default_profile_images/default_profile_normal.png"/>
    <x v="90"/>
    <s v="https://twitter.com/#!/fmassat/status/1136275074380652544"/>
    <m/>
    <m/>
    <s v="1136275074380652544"/>
    <m/>
    <b v="0"/>
    <n v="0"/>
    <s v=""/>
    <b v="0"/>
    <s v="ar"/>
    <m/>
    <s v=""/>
    <b v="0"/>
    <n v="0"/>
    <s v=""/>
    <s v="Twitter Web Client"/>
    <b v="0"/>
    <s v="1136275074380652544"/>
    <s v="Tweet"/>
    <n v="0"/>
    <n v="0"/>
    <m/>
    <m/>
    <m/>
    <m/>
    <m/>
    <m/>
    <m/>
    <m/>
    <n v="24"/>
    <s v="2"/>
    <s v="2"/>
    <n v="0"/>
    <n v="0"/>
    <n v="0"/>
    <n v="0"/>
    <n v="0"/>
    <n v="0"/>
    <n v="34"/>
    <n v="100"/>
    <n v="34"/>
  </r>
  <r>
    <s v="fmassat"/>
    <s v="fmassat"/>
    <m/>
    <m/>
    <m/>
    <m/>
    <m/>
    <m/>
    <m/>
    <m/>
    <s v="No"/>
    <n v="133"/>
    <m/>
    <m/>
    <x v="0"/>
    <d v="2019-06-05T17:54:09.000"/>
    <s v="Ø§Ù„ÙƒØ§Ù' ÙŠØ¬Ø±Ø¯ Ø§Ù„ØªØ±Ø¬ÙŠ Ù…Ù† Ø§Ù„Ù„Ù‚Ø¨ ÙˆÙŠÙ‚Ø±Ø± Ø¥Ø¹Ø§Ø¯Ø© Ù…Ø¨Ø§Ø±Ø§ØªÙ‡ Ù…Ø¹ Ø§Ù„ÙˆØ¯Ø§Ø¯ https://t.co/0ro11eNaIZ"/>
    <s v="https://www.maghrebvoices.com/a/497532.html"/>
    <s v="maghrebvoices.com"/>
    <x v="0"/>
    <m/>
    <s v="http://abs.twimg.com/sticky/default_profile_images/default_profile_normal.png"/>
    <x v="91"/>
    <s v="https://twitter.com/#!/fmassat/status/1136330381857361920"/>
    <m/>
    <m/>
    <s v="1136330381857361920"/>
    <m/>
    <b v="0"/>
    <n v="0"/>
    <s v=""/>
    <b v="0"/>
    <s v="ar"/>
    <m/>
    <s v=""/>
    <b v="0"/>
    <n v="0"/>
    <s v=""/>
    <s v="Twitter Web Client"/>
    <b v="0"/>
    <s v="1136330381857361920"/>
    <s v="Tweet"/>
    <n v="0"/>
    <n v="0"/>
    <m/>
    <m/>
    <m/>
    <m/>
    <m/>
    <m/>
    <m/>
    <m/>
    <n v="24"/>
    <s v="2"/>
    <s v="2"/>
    <n v="0"/>
    <n v="0"/>
    <n v="0"/>
    <n v="0"/>
    <n v="0"/>
    <n v="0"/>
    <n v="41"/>
    <n v="100"/>
    <n v="41"/>
  </r>
  <r>
    <s v="fmassat"/>
    <s v="fmassat"/>
    <m/>
    <m/>
    <m/>
    <m/>
    <m/>
    <m/>
    <m/>
    <m/>
    <s v="No"/>
    <n v="134"/>
    <m/>
    <m/>
    <x v="0"/>
    <d v="2019-06-05T18:38:06.000"/>
    <s v="Ø§Ù„Ø¹ÙÙˆ Ø¹Ù† Ù…Ø¹ØªÙ‚Ù„ÙŠ Ø§Ù„Ø±ÙŠÙ.. Ø­Ø³Ù† Ù†ÙŠÙ‘Ø© Ø£Ù… Ù…Ù†Ø§ÙˆØ±Ø© Ø³ÙŠØ§Ø³ÙŠØ©ØŸ https://t.co/NnACR8jQYZ"/>
    <s v="https://www.maghrebvoices.com/a/497524.html"/>
    <s v="maghrebvoices.com"/>
    <x v="0"/>
    <m/>
    <s v="http://abs.twimg.com/sticky/default_profile_images/default_profile_normal.png"/>
    <x v="92"/>
    <s v="https://twitter.com/#!/fmassat/status/1136341441641365505"/>
    <m/>
    <m/>
    <s v="1136341441641365505"/>
    <m/>
    <b v="0"/>
    <n v="0"/>
    <s v=""/>
    <b v="0"/>
    <s v="ar"/>
    <m/>
    <s v=""/>
    <b v="0"/>
    <n v="0"/>
    <s v=""/>
    <s v="Twitter Web Client"/>
    <b v="0"/>
    <s v="1136341441641365505"/>
    <s v="Tweet"/>
    <n v="0"/>
    <n v="0"/>
    <m/>
    <m/>
    <m/>
    <m/>
    <m/>
    <m/>
    <m/>
    <m/>
    <n v="24"/>
    <s v="2"/>
    <s v="2"/>
    <n v="0"/>
    <n v="0"/>
    <n v="0"/>
    <n v="0"/>
    <n v="0"/>
    <n v="0"/>
    <n v="34"/>
    <n v="100"/>
    <n v="34"/>
  </r>
  <r>
    <s v="fmassat"/>
    <s v="fmassat"/>
    <m/>
    <m/>
    <m/>
    <m/>
    <m/>
    <m/>
    <m/>
    <m/>
    <s v="No"/>
    <n v="135"/>
    <m/>
    <m/>
    <x v="0"/>
    <d v="2019-06-06T12:57:10.000"/>
    <s v="الجزائر.. من يقود حوار المرحلة القادمة؟ https://t.co/9TPysS0n5h"/>
    <s v="https://www.maghrebvoices.com/a/497530.html"/>
    <s v="maghrebvoices.com"/>
    <x v="0"/>
    <m/>
    <s v="http://abs.twimg.com/sticky/default_profile_images/default_profile_normal.png"/>
    <x v="93"/>
    <s v="https://twitter.com/#!/fmassat/status/1136618032099463168"/>
    <m/>
    <m/>
    <s v="1136618032099463168"/>
    <m/>
    <b v="0"/>
    <n v="0"/>
    <s v=""/>
    <b v="0"/>
    <s v="ar"/>
    <m/>
    <s v=""/>
    <b v="0"/>
    <n v="0"/>
    <s v=""/>
    <s v="Twitter Web Client"/>
    <b v="0"/>
    <s v="1136618032099463168"/>
    <s v="Tweet"/>
    <n v="0"/>
    <n v="0"/>
    <m/>
    <m/>
    <m/>
    <m/>
    <m/>
    <m/>
    <m/>
    <m/>
    <n v="24"/>
    <s v="2"/>
    <s v="2"/>
    <n v="0"/>
    <n v="0"/>
    <n v="0"/>
    <n v="0"/>
    <n v="0"/>
    <n v="0"/>
    <n v="6"/>
    <n v="100"/>
    <n v="6"/>
  </r>
  <r>
    <s v="fmassat"/>
    <s v="fmassat"/>
    <m/>
    <m/>
    <m/>
    <m/>
    <m/>
    <m/>
    <m/>
    <m/>
    <s v="No"/>
    <n v="136"/>
    <m/>
    <m/>
    <x v="0"/>
    <d v="2019-06-06T13:28:14.000"/>
    <s v="فيضانات تجرف مدينة غات الليبية (صور)  https://t.co/OvGtuGyzXT"/>
    <s v="https://www.maghrebvoices.com/a/497543.html"/>
    <s v="maghrebvoices.com"/>
    <x v="0"/>
    <m/>
    <s v="http://abs.twimg.com/sticky/default_profile_images/default_profile_normal.png"/>
    <x v="94"/>
    <s v="https://twitter.com/#!/fmassat/status/1136625848667254790"/>
    <m/>
    <m/>
    <s v="1136625848667254790"/>
    <m/>
    <b v="0"/>
    <n v="0"/>
    <s v=""/>
    <b v="0"/>
    <s v="ar"/>
    <m/>
    <s v=""/>
    <b v="0"/>
    <n v="0"/>
    <s v=""/>
    <s v="Twitter Web Client"/>
    <b v="0"/>
    <s v="1136625848667254790"/>
    <s v="Tweet"/>
    <n v="0"/>
    <n v="0"/>
    <m/>
    <m/>
    <m/>
    <m/>
    <m/>
    <m/>
    <m/>
    <m/>
    <n v="24"/>
    <s v="2"/>
    <s v="2"/>
    <n v="0"/>
    <n v="0"/>
    <n v="0"/>
    <n v="0"/>
    <n v="0"/>
    <n v="0"/>
    <n v="6"/>
    <n v="100"/>
    <n v="6"/>
  </r>
  <r>
    <s v="fmassat"/>
    <s v="fmassat"/>
    <m/>
    <m/>
    <m/>
    <m/>
    <m/>
    <m/>
    <m/>
    <m/>
    <s v="No"/>
    <n v="137"/>
    <m/>
    <m/>
    <x v="0"/>
    <d v="2019-06-06T16:24:52.000"/>
    <s v="هذه كلفة 'الحراك الشعبي' على اقتصاد الجزائر https://t.co/Ym6UAckOuY"/>
    <s v="https://www.maghrebvoices.com/a/497541.html"/>
    <s v="maghrebvoices.com"/>
    <x v="0"/>
    <m/>
    <s v="http://abs.twimg.com/sticky/default_profile_images/default_profile_normal.png"/>
    <x v="95"/>
    <s v="https://twitter.com/#!/fmassat/status/1136670298965794816"/>
    <m/>
    <m/>
    <s v="1136670298965794816"/>
    <m/>
    <b v="0"/>
    <n v="0"/>
    <s v=""/>
    <b v="0"/>
    <s v="ar"/>
    <m/>
    <s v=""/>
    <b v="0"/>
    <n v="0"/>
    <s v=""/>
    <s v="Twitter Web Client"/>
    <b v="0"/>
    <s v="1136670298965794816"/>
    <s v="Tweet"/>
    <n v="0"/>
    <n v="0"/>
    <m/>
    <m/>
    <m/>
    <m/>
    <m/>
    <m/>
    <m/>
    <m/>
    <n v="24"/>
    <s v="2"/>
    <s v="2"/>
    <n v="0"/>
    <n v="0"/>
    <n v="0"/>
    <n v="0"/>
    <n v="0"/>
    <n v="0"/>
    <n v="7"/>
    <n v="100"/>
    <n v="7"/>
  </r>
  <r>
    <s v="fmassat"/>
    <s v="fmassat"/>
    <m/>
    <m/>
    <m/>
    <m/>
    <m/>
    <m/>
    <m/>
    <m/>
    <s v="No"/>
    <n v="138"/>
    <m/>
    <m/>
    <x v="0"/>
    <d v="2019-06-06T17:21:44.000"/>
    <s v="السلطات الفرنسية تستجوب رئيس 'الكاف' https://t.co/A12NIZ3ApG"/>
    <s v="https://www.maghrebvoices.com/a/497640.html"/>
    <s v="maghrebvoices.com"/>
    <x v="0"/>
    <m/>
    <s v="http://abs.twimg.com/sticky/default_profile_images/default_profile_normal.png"/>
    <x v="96"/>
    <s v="https://twitter.com/#!/fmassat/status/1136684611155693569"/>
    <m/>
    <m/>
    <s v="1136684611155693569"/>
    <m/>
    <b v="0"/>
    <n v="0"/>
    <s v=""/>
    <b v="0"/>
    <s v="ar"/>
    <m/>
    <s v=""/>
    <b v="0"/>
    <n v="0"/>
    <s v=""/>
    <s v="Twitter Web Client"/>
    <b v="0"/>
    <s v="1136684611155693569"/>
    <s v="Tweet"/>
    <n v="0"/>
    <n v="0"/>
    <m/>
    <m/>
    <m/>
    <m/>
    <m/>
    <m/>
    <m/>
    <m/>
    <n v="24"/>
    <s v="2"/>
    <s v="2"/>
    <n v="0"/>
    <n v="0"/>
    <n v="0"/>
    <n v="0"/>
    <n v="0"/>
    <n v="0"/>
    <n v="5"/>
    <n v="100"/>
    <n v="5"/>
  </r>
  <r>
    <s v="fmassat"/>
    <s v="fmassat"/>
    <m/>
    <m/>
    <m/>
    <m/>
    <m/>
    <m/>
    <m/>
    <m/>
    <s v="No"/>
    <n v="139"/>
    <m/>
    <m/>
    <x v="0"/>
    <d v="2019-06-07T17:45:54.000"/>
    <s v="قبل 'الحراك الشعبي'..  أزمات سياسية هزت الجزائر  https://t.co/vfBc7QWezD"/>
    <s v="https://www.maghrebvoices.com/a/497652.html"/>
    <s v="maghrebvoices.com"/>
    <x v="0"/>
    <m/>
    <s v="http://abs.twimg.com/sticky/default_profile_images/default_profile_normal.png"/>
    <x v="97"/>
    <s v="https://twitter.com/#!/fmassat/status/1137053079550009351"/>
    <m/>
    <m/>
    <s v="1137053079550009351"/>
    <m/>
    <b v="0"/>
    <n v="0"/>
    <s v=""/>
    <b v="0"/>
    <s v="ar"/>
    <m/>
    <s v=""/>
    <b v="0"/>
    <n v="0"/>
    <s v=""/>
    <s v="Twitter Web Client"/>
    <b v="0"/>
    <s v="1137053079550009351"/>
    <s v="Tweet"/>
    <n v="0"/>
    <n v="0"/>
    <m/>
    <m/>
    <m/>
    <m/>
    <m/>
    <m/>
    <m/>
    <m/>
    <n v="24"/>
    <s v="2"/>
    <s v="2"/>
    <n v="0"/>
    <n v="0"/>
    <n v="0"/>
    <n v="0"/>
    <n v="0"/>
    <n v="0"/>
    <n v="7"/>
    <n v="100"/>
    <n v="7"/>
  </r>
  <r>
    <s v="fmassat"/>
    <s v="fmassat"/>
    <m/>
    <m/>
    <m/>
    <m/>
    <m/>
    <m/>
    <m/>
    <m/>
    <s v="No"/>
    <n v="140"/>
    <m/>
    <m/>
    <x v="0"/>
    <d v="2019-06-10T15:26:03.000"/>
    <s v="حيوانات منوية عربية مقدسة https://t.co/ccNn0Y3xrW"/>
    <s v="https://www.maghrebvoices.com/a/%d8%ad%d9%8a%d9%88%d8%a7%d9%86%d8%a7%d8%aa-%d9%85%d9%86%d9%88%d9%8a%d8%a9-%d8%b9%d8%b1%d8%a8%d9%8a%d8%a9-%d9%85%d9%82%d8%af%d8%b3%d8%a9/497667.html"/>
    <s v="maghrebvoices.com"/>
    <x v="0"/>
    <m/>
    <s v="http://abs.twimg.com/sticky/default_profile_images/default_profile_normal.png"/>
    <x v="98"/>
    <s v="https://twitter.com/#!/fmassat/status/1138105050545438721"/>
    <m/>
    <m/>
    <s v="1138105050545438721"/>
    <m/>
    <b v="0"/>
    <n v="0"/>
    <s v=""/>
    <b v="0"/>
    <s v="ar"/>
    <m/>
    <s v=""/>
    <b v="0"/>
    <n v="0"/>
    <s v=""/>
    <s v="Twitter Web Client"/>
    <b v="0"/>
    <s v="1138105050545438721"/>
    <s v="Tweet"/>
    <n v="0"/>
    <n v="0"/>
    <m/>
    <m/>
    <m/>
    <m/>
    <m/>
    <m/>
    <m/>
    <m/>
    <n v="24"/>
    <s v="2"/>
    <s v="2"/>
    <n v="0"/>
    <n v="0"/>
    <n v="0"/>
    <n v="0"/>
    <n v="0"/>
    <n v="0"/>
    <n v="4"/>
    <n v="100"/>
    <n v="4"/>
  </r>
  <r>
    <s v="fmassat"/>
    <s v="fmassat"/>
    <m/>
    <m/>
    <m/>
    <m/>
    <m/>
    <m/>
    <m/>
    <m/>
    <s v="No"/>
    <n v="141"/>
    <m/>
    <m/>
    <x v="0"/>
    <d v="2019-06-11T15:24:28.000"/>
    <s v="المغرب يشارك في مؤتمر البحرين حول السلام بالشرق الأوسط https://t.co/uIap6Ztm2y"/>
    <s v="https://www.maghrebvoices.com/a/498270.html"/>
    <s v="maghrebvoices.com"/>
    <x v="0"/>
    <m/>
    <s v="http://abs.twimg.com/sticky/default_profile_images/default_profile_normal.png"/>
    <x v="99"/>
    <s v="https://twitter.com/#!/fmassat/status/1138467038475816965"/>
    <m/>
    <m/>
    <s v="1138467038475816965"/>
    <m/>
    <b v="0"/>
    <n v="0"/>
    <s v=""/>
    <b v="0"/>
    <s v="ar"/>
    <m/>
    <s v=""/>
    <b v="0"/>
    <n v="0"/>
    <s v=""/>
    <s v="Twitter Web Client"/>
    <b v="0"/>
    <s v="1138467038475816965"/>
    <s v="Tweet"/>
    <n v="0"/>
    <n v="0"/>
    <m/>
    <m/>
    <m/>
    <m/>
    <m/>
    <m/>
    <m/>
    <m/>
    <n v="24"/>
    <s v="2"/>
    <s v="2"/>
    <n v="0"/>
    <n v="0"/>
    <n v="0"/>
    <n v="0"/>
    <n v="0"/>
    <n v="0"/>
    <n v="9"/>
    <n v="100"/>
    <n v="9"/>
  </r>
  <r>
    <s v="fmassat"/>
    <s v="fmassat"/>
    <m/>
    <m/>
    <m/>
    <m/>
    <m/>
    <m/>
    <m/>
    <m/>
    <s v="No"/>
    <n v="142"/>
    <m/>
    <m/>
    <x v="0"/>
    <d v="2019-06-11T20:20:28.000"/>
    <s v="المصادقة على قانون ترسيم الأمازيغية في المغرب https://t.co/FfkQDBtefv"/>
    <s v="https://www.maghrebvoices.com/a/498282.html"/>
    <s v="maghrebvoices.com"/>
    <x v="0"/>
    <m/>
    <s v="http://abs.twimg.com/sticky/default_profile_images/default_profile_normal.png"/>
    <x v="100"/>
    <s v="https://twitter.com/#!/fmassat/status/1138541530900287488"/>
    <m/>
    <m/>
    <s v="1138541530900287488"/>
    <m/>
    <b v="0"/>
    <n v="0"/>
    <s v=""/>
    <b v="0"/>
    <s v="ar"/>
    <m/>
    <s v=""/>
    <b v="0"/>
    <n v="0"/>
    <s v=""/>
    <s v="Twitter Web Client"/>
    <b v="0"/>
    <s v="1138541530900287488"/>
    <s v="Tweet"/>
    <n v="0"/>
    <n v="0"/>
    <m/>
    <m/>
    <m/>
    <m/>
    <m/>
    <m/>
    <m/>
    <m/>
    <n v="24"/>
    <s v="2"/>
    <s v="2"/>
    <n v="0"/>
    <n v="0"/>
    <n v="0"/>
    <n v="0"/>
    <n v="0"/>
    <n v="0"/>
    <n v="7"/>
    <n v="100"/>
    <n v="7"/>
  </r>
  <r>
    <s v="fmassat"/>
    <s v="fmassat"/>
    <m/>
    <m/>
    <m/>
    <m/>
    <m/>
    <m/>
    <m/>
    <m/>
    <s v="No"/>
    <n v="143"/>
    <m/>
    <m/>
    <x v="0"/>
    <d v="2019-06-12T13:37:12.000"/>
    <s v="مغربيات ضحايا عنف أزواجهن: نعيش في عذاب! https://t.co/EdCzd8uXdf"/>
    <s v="https://www.maghrebvoices.com/a/%d9%85%d8%b9%d8%a7%d9%86%d8%a7%d8%a9-%d8%a7%d9%84%d9%85%d8%ba%d8%b1%d8%a8%d9%8a%d8%a7%d8%aa-%d9%85%d9%86-%d8%a7%d9%84%d8%b9%d9%86%d9%81-%d8%a7%d9%84%d8%a3%d8%b3%d8%b1%d9%8a/498278.html"/>
    <s v="maghrebvoices.com"/>
    <x v="0"/>
    <m/>
    <s v="http://abs.twimg.com/sticky/default_profile_images/default_profile_normal.png"/>
    <x v="101"/>
    <s v="https://twitter.com/#!/fmassat/status/1138802432463556613"/>
    <m/>
    <m/>
    <s v="1138802432463556613"/>
    <m/>
    <b v="0"/>
    <n v="0"/>
    <s v=""/>
    <b v="0"/>
    <s v="ar"/>
    <m/>
    <s v=""/>
    <b v="0"/>
    <n v="0"/>
    <s v=""/>
    <s v="Twitter Web Client"/>
    <b v="0"/>
    <s v="1138802432463556613"/>
    <s v="Tweet"/>
    <n v="0"/>
    <n v="0"/>
    <m/>
    <m/>
    <m/>
    <m/>
    <m/>
    <m/>
    <m/>
    <m/>
    <n v="24"/>
    <s v="2"/>
    <s v="2"/>
    <n v="0"/>
    <n v="0"/>
    <n v="0"/>
    <n v="0"/>
    <n v="0"/>
    <n v="0"/>
    <n v="7"/>
    <n v="100"/>
    <n v="7"/>
  </r>
  <r>
    <s v="fmassat"/>
    <s v="fmassat"/>
    <m/>
    <m/>
    <m/>
    <m/>
    <m/>
    <m/>
    <m/>
    <m/>
    <s v="No"/>
    <n v="144"/>
    <m/>
    <m/>
    <x v="0"/>
    <d v="2019-06-12T15:52:53.000"/>
    <s v="مغربية في الـ70 تجتاز الباكالوريا.. فطوم: هذا حلمي!  https://t.co/O3WlPvT6AO"/>
    <s v="https://www.maghrebvoices.com/a/498393.html"/>
    <s v="maghrebvoices.com"/>
    <x v="0"/>
    <m/>
    <s v="http://abs.twimg.com/sticky/default_profile_images/default_profile_normal.png"/>
    <x v="102"/>
    <s v="https://twitter.com/#!/fmassat/status/1138836577877188613"/>
    <m/>
    <m/>
    <s v="1138836577877188613"/>
    <m/>
    <b v="0"/>
    <n v="0"/>
    <s v=""/>
    <b v="0"/>
    <s v="ar"/>
    <m/>
    <s v=""/>
    <b v="0"/>
    <n v="0"/>
    <s v=""/>
    <s v="Twitter Web Client"/>
    <b v="0"/>
    <s v="1138836577877188613"/>
    <s v="Tweet"/>
    <n v="0"/>
    <n v="0"/>
    <m/>
    <m/>
    <m/>
    <m/>
    <m/>
    <m/>
    <m/>
    <m/>
    <n v="24"/>
    <s v="2"/>
    <s v="2"/>
    <n v="0"/>
    <n v="0"/>
    <n v="0"/>
    <n v="0"/>
    <n v="0"/>
    <n v="0"/>
    <n v="8"/>
    <n v="100"/>
    <n v="8"/>
  </r>
  <r>
    <s v="fmassat"/>
    <s v="fmassat"/>
    <m/>
    <m/>
    <m/>
    <m/>
    <m/>
    <m/>
    <m/>
    <m/>
    <s v="No"/>
    <n v="145"/>
    <m/>
    <m/>
    <x v="0"/>
    <d v="2019-06-12T16:23:43.000"/>
    <s v="المحكمة العليا بالجزائر تأمر بإيداع أويحيى الحبس المؤقت https://t.co/kJ0Ex8WTAj"/>
    <s v="https://www.maghrebvoices.com/a/498400.html"/>
    <s v="maghrebvoices.com"/>
    <x v="0"/>
    <m/>
    <s v="http://abs.twimg.com/sticky/default_profile_images/default_profile_normal.png"/>
    <x v="103"/>
    <s v="https://twitter.com/#!/fmassat/status/1138844335821266945"/>
    <m/>
    <m/>
    <s v="1138844335821266945"/>
    <m/>
    <b v="0"/>
    <n v="0"/>
    <s v=""/>
    <b v="0"/>
    <s v="ar"/>
    <m/>
    <s v=""/>
    <b v="0"/>
    <n v="0"/>
    <s v=""/>
    <s v="Twitter Web Client"/>
    <b v="0"/>
    <s v="1138844335821266945"/>
    <s v="Tweet"/>
    <n v="0"/>
    <n v="0"/>
    <m/>
    <m/>
    <m/>
    <m/>
    <m/>
    <m/>
    <m/>
    <m/>
    <n v="24"/>
    <s v="2"/>
    <s v="2"/>
    <n v="0"/>
    <n v="0"/>
    <n v="0"/>
    <n v="0"/>
    <n v="0"/>
    <n v="0"/>
    <n v="8"/>
    <n v="100"/>
    <n v="8"/>
  </r>
  <r>
    <s v="fmassat"/>
    <s v="fmassat"/>
    <m/>
    <m/>
    <m/>
    <m/>
    <m/>
    <m/>
    <m/>
    <m/>
    <s v="No"/>
    <n v="146"/>
    <m/>
    <m/>
    <x v="0"/>
    <d v="2019-06-12T18:54:11.000"/>
    <s v="بعد رفع أسعار الخدمات الطبية.. توانسة: من يحمينا؟ https://t.co/WpbTt8sKeH"/>
    <s v="https://www.maghrebvoices.com/a/498433.html"/>
    <s v="maghrebvoices.com"/>
    <x v="0"/>
    <m/>
    <s v="http://abs.twimg.com/sticky/default_profile_images/default_profile_normal.png"/>
    <x v="104"/>
    <s v="https://twitter.com/#!/fmassat/status/1138882202668818432"/>
    <m/>
    <m/>
    <s v="1138882202668818432"/>
    <m/>
    <b v="0"/>
    <n v="0"/>
    <s v=""/>
    <b v="0"/>
    <s v="ar"/>
    <m/>
    <s v=""/>
    <b v="0"/>
    <n v="0"/>
    <s v=""/>
    <s v="Twitter Web Client"/>
    <b v="0"/>
    <s v="1138882202668818432"/>
    <s v="Tweet"/>
    <n v="0"/>
    <n v="0"/>
    <m/>
    <m/>
    <m/>
    <m/>
    <m/>
    <m/>
    <m/>
    <m/>
    <n v="24"/>
    <s v="2"/>
    <s v="2"/>
    <n v="0"/>
    <n v="0"/>
    <n v="0"/>
    <n v="0"/>
    <n v="0"/>
    <n v="0"/>
    <n v="8"/>
    <n v="100"/>
    <n v="8"/>
  </r>
  <r>
    <s v="fmassat"/>
    <s v="fmassat"/>
    <m/>
    <m/>
    <m/>
    <m/>
    <m/>
    <m/>
    <m/>
    <m/>
    <s v="No"/>
    <n v="147"/>
    <m/>
    <m/>
    <x v="0"/>
    <d v="2019-06-12T19:41:33.000"/>
    <s v="552 حريقا تدمر 681 هكتارا من أراضي تونس في 9 أيام https://t.co/MCeRV8YBZb"/>
    <s v="https://www.maghrebvoices.com/a/498445.html"/>
    <s v="maghrebvoices.com"/>
    <x v="0"/>
    <m/>
    <s v="http://abs.twimg.com/sticky/default_profile_images/default_profile_normal.png"/>
    <x v="105"/>
    <s v="https://twitter.com/#!/fmassat/status/1138894123950387203"/>
    <m/>
    <m/>
    <s v="1138894123950387203"/>
    <m/>
    <b v="0"/>
    <n v="0"/>
    <s v=""/>
    <b v="0"/>
    <s v="ar"/>
    <m/>
    <s v=""/>
    <b v="0"/>
    <n v="0"/>
    <s v=""/>
    <s v="Twitter Web Client"/>
    <b v="0"/>
    <s v="1138894123950387203"/>
    <s v="Tweet"/>
    <n v="0"/>
    <n v="0"/>
    <m/>
    <m/>
    <m/>
    <m/>
    <m/>
    <m/>
    <m/>
    <m/>
    <n v="24"/>
    <s v="2"/>
    <s v="2"/>
    <n v="0"/>
    <n v="0"/>
    <n v="0"/>
    <n v="0"/>
    <n v="0"/>
    <n v="0"/>
    <n v="11"/>
    <n v="100"/>
    <n v="11"/>
  </r>
  <r>
    <s v="horamaghribia"/>
    <s v="merymimib"/>
    <m/>
    <m/>
    <m/>
    <m/>
    <m/>
    <m/>
    <m/>
    <m/>
    <s v="No"/>
    <n v="148"/>
    <m/>
    <m/>
    <x v="1"/>
    <d v="2019-06-13T13:55:24.000"/>
    <s v="RT @Merymimib: لا يأس مع الحياة ❤🌹_x000a__x000a_https://t.co/GDL6CaIDuo"/>
    <s v="https://www.maghrebvoices.com/a/498393.html"/>
    <s v="maghrebvoices.com"/>
    <x v="0"/>
    <m/>
    <s v="http://pbs.twimg.com/profile_images/1112859734976196609/167AKtkj_normal.jpg"/>
    <x v="106"/>
    <s v="https://twitter.com/#!/horamaghribia/status/1139169401171787778"/>
    <m/>
    <m/>
    <s v="1139169401171787778"/>
    <m/>
    <b v="0"/>
    <n v="0"/>
    <s v=""/>
    <b v="0"/>
    <s v="ar"/>
    <m/>
    <s v=""/>
    <b v="0"/>
    <n v="6"/>
    <s v="1139130382840938498"/>
    <s v="Twitter for iPhone"/>
    <b v="0"/>
    <s v="1139130382840938498"/>
    <s v="Tweet"/>
    <n v="0"/>
    <n v="0"/>
    <m/>
    <m/>
    <m/>
    <m/>
    <m/>
    <m/>
    <m/>
    <m/>
    <n v="1"/>
    <s v="5"/>
    <s v="5"/>
    <n v="0"/>
    <n v="0"/>
    <n v="0"/>
    <n v="0"/>
    <n v="0"/>
    <n v="0"/>
    <n v="6"/>
    <n v="100"/>
    <n v="6"/>
  </r>
  <r>
    <s v="amrkamal512"/>
    <s v="merymimib"/>
    <m/>
    <m/>
    <m/>
    <m/>
    <m/>
    <m/>
    <m/>
    <m/>
    <s v="No"/>
    <n v="149"/>
    <m/>
    <m/>
    <x v="1"/>
    <d v="2019-06-13T16:32:16.000"/>
    <s v="RT @Merymimib: لا يأس مع الحياة ❤🌹_x000a__x000a_https://t.co/GDL6CaIDuo"/>
    <s v="https://www.maghrebvoices.com/a/498393.html"/>
    <s v="maghrebvoices.com"/>
    <x v="0"/>
    <m/>
    <s v="http://pbs.twimg.com/profile_images/1138016669647945731/4Bo-BUJS_normal.png"/>
    <x v="107"/>
    <s v="https://twitter.com/#!/amrkamal512/status/1139208879328432128"/>
    <m/>
    <m/>
    <s v="1139208879328432128"/>
    <m/>
    <b v="0"/>
    <n v="0"/>
    <s v=""/>
    <b v="0"/>
    <s v="ar"/>
    <m/>
    <s v=""/>
    <b v="0"/>
    <n v="6"/>
    <s v="1139130382840938498"/>
    <s v="Twitter for Android"/>
    <b v="0"/>
    <s v="1139130382840938498"/>
    <s v="Tweet"/>
    <n v="0"/>
    <n v="0"/>
    <m/>
    <m/>
    <m/>
    <m/>
    <m/>
    <m/>
    <m/>
    <m/>
    <n v="1"/>
    <s v="5"/>
    <s v="5"/>
    <n v="0"/>
    <n v="0"/>
    <n v="0"/>
    <n v="0"/>
    <n v="0"/>
    <n v="0"/>
    <n v="6"/>
    <n v="100"/>
    <n v="6"/>
  </r>
  <r>
    <s v="fatima_lachhabe"/>
    <s v="merymimib"/>
    <m/>
    <m/>
    <m/>
    <m/>
    <m/>
    <m/>
    <m/>
    <m/>
    <s v="No"/>
    <n v="150"/>
    <m/>
    <m/>
    <x v="1"/>
    <d v="2019-06-13T17:19:29.000"/>
    <s v="RT @Merymimib: لا يأس مع الحياة ❤🌹_x000a__x000a_https://t.co/GDL6CaIDuo"/>
    <s v="https://www.maghrebvoices.com/a/498393.html"/>
    <s v="maghrebvoices.com"/>
    <x v="0"/>
    <m/>
    <s v="http://pbs.twimg.com/profile_images/1131238140646174720/g_bui0aG_normal.jpg"/>
    <x v="108"/>
    <s v="https://twitter.com/#!/fatima_lachhabe/status/1139220759782539264"/>
    <m/>
    <m/>
    <s v="1139220759782539264"/>
    <m/>
    <b v="0"/>
    <n v="0"/>
    <s v=""/>
    <b v="0"/>
    <s v="ar"/>
    <m/>
    <s v=""/>
    <b v="0"/>
    <n v="6"/>
    <s v="1139130382840938498"/>
    <s v="Twitter for Android"/>
    <b v="0"/>
    <s v="1139130382840938498"/>
    <s v="Tweet"/>
    <n v="0"/>
    <n v="0"/>
    <m/>
    <m/>
    <m/>
    <m/>
    <m/>
    <m/>
    <m/>
    <m/>
    <n v="1"/>
    <s v="5"/>
    <s v="5"/>
    <n v="0"/>
    <n v="0"/>
    <n v="0"/>
    <n v="0"/>
    <n v="0"/>
    <n v="0"/>
    <n v="6"/>
    <n v="100"/>
    <n v="6"/>
  </r>
  <r>
    <s v="maghrebvoices"/>
    <s v="maghrebvoices"/>
    <m/>
    <m/>
    <m/>
    <m/>
    <m/>
    <m/>
    <m/>
    <m/>
    <s v="No"/>
    <n v="151"/>
    <m/>
    <m/>
    <x v="0"/>
    <d v="2019-06-03T10:58:03.000"/>
    <s v="Ø±Ø¦ÙŠØ³ Ø§Ù„Ù‡ÙŠØ¦Ø© Ø§Ù„ÙˆØ·Ù†ÙŠØ© Ù„Ù…ÙƒØ§ÙØ­Ø© Ø§Ù„ÙØ³Ø§Ø¯: Ø§Ù„Ø§Ù†ØªÙ‚Ø§Ù„ Ø§Ù„Ø¯ÙŠÙ…Ù‚Ø±Ø§Ø·ÙŠ Ù…Ù‡Ø¯Ø¯ ÙÙŠ ØªÙˆÙ†Ø³ Ø¨Ø§Ù„Ù…Ø§Ù„ Ø§Ù„Ø³ÙŠØ§Ø³ÙŠ ÙˆØ§Ù„ØªØ¯Ø®Ù„ Ø§Ù„Ø£Ø¬Ù†Ø¨ÙŠ https://t.co/G9N2kZz4PZ"/>
    <s v="https://www.maghrebvoices.com/a/497208.html"/>
    <s v="maghrebvoices.com"/>
    <x v="0"/>
    <m/>
    <s v="http://pbs.twimg.com/profile_images/847478321059418112/ryxr2qUM_normal.jpg"/>
    <x v="109"/>
    <s v="https://twitter.com/#!/maghrebvoices/status/1135500889555443714"/>
    <m/>
    <m/>
    <s v="1135500889555443714"/>
    <m/>
    <b v="0"/>
    <n v="1"/>
    <s v=""/>
    <b v="0"/>
    <s v="ar"/>
    <m/>
    <s v=""/>
    <b v="0"/>
    <n v="0"/>
    <s v=""/>
    <s v="Twitter Web Client"/>
    <b v="0"/>
    <s v="1135500889555443714"/>
    <s v="Tweet"/>
    <n v="0"/>
    <n v="0"/>
    <m/>
    <m/>
    <m/>
    <m/>
    <m/>
    <m/>
    <m/>
    <m/>
    <n v="45"/>
    <s v="1"/>
    <s v="1"/>
    <n v="0"/>
    <n v="0"/>
    <n v="0"/>
    <n v="0"/>
    <n v="0"/>
    <n v="0"/>
    <n v="73"/>
    <n v="100"/>
    <n v="73"/>
  </r>
  <r>
    <s v="maghrebvoices"/>
    <s v="maghrebvoices"/>
    <m/>
    <m/>
    <m/>
    <m/>
    <m/>
    <m/>
    <m/>
    <m/>
    <s v="No"/>
    <n v="152"/>
    <m/>
    <m/>
    <x v="0"/>
    <d v="2019-06-03T11:31:10.000"/>
    <s v="Ø§Ù„Ø£Ù…Ù† Ø§Ù„Ù…ØºØ±Ø¨ÙŠ: ØªÙÙƒÙŠÙƒ Ø®Ù„ÙŠØ© Ø¥Ø±Ù‡Ø§Ø¨ÙŠØ© Ø­Ø§ÙˆÙ„Øª ØªÙ†ÙÙŠØ° Ø§Ø¹ØªØ¯Ø§Ø¡Ø§Øª ÙÙŠ Ø§Ù„Ù…Ù…Ù„ÙƒØ© https://t.co/aTzfsGyqxp"/>
    <s v="https://www.maghrebvoices.com/a/497214.html"/>
    <s v="maghrebvoices.com"/>
    <x v="0"/>
    <m/>
    <s v="http://pbs.twimg.com/profile_images/847478321059418112/ryxr2qUM_normal.jpg"/>
    <x v="110"/>
    <s v="https://twitter.com/#!/maghrebvoices/status/1135509224610549760"/>
    <m/>
    <m/>
    <s v="1135509224610549760"/>
    <m/>
    <b v="0"/>
    <n v="0"/>
    <s v=""/>
    <b v="0"/>
    <s v="ar"/>
    <m/>
    <s v=""/>
    <b v="0"/>
    <n v="0"/>
    <s v=""/>
    <s v="Twitter Web Client"/>
    <b v="0"/>
    <s v="1135509224610549760"/>
    <s v="Tweet"/>
    <n v="0"/>
    <n v="0"/>
    <m/>
    <m/>
    <m/>
    <m/>
    <m/>
    <m/>
    <m/>
    <m/>
    <n v="45"/>
    <s v="1"/>
    <s v="1"/>
    <n v="0"/>
    <n v="0"/>
    <n v="0"/>
    <n v="0"/>
    <n v="0"/>
    <n v="0"/>
    <n v="44"/>
    <n v="100"/>
    <n v="44"/>
  </r>
  <r>
    <s v="maghrebvoices"/>
    <s v="maghrebvoices"/>
    <m/>
    <m/>
    <m/>
    <m/>
    <m/>
    <m/>
    <m/>
    <m/>
    <s v="No"/>
    <n v="153"/>
    <m/>
    <m/>
    <x v="0"/>
    <d v="2019-06-03T12:46:31.000"/>
    <s v="Ø§Ù„Ù†ÙŠØ§Ø¨Ø© Ø§Ù„Ø¹Ø§Ù…Ø© ØªÙ„ØªÙ…Ø³ 18 Ø´Ù‡Ø±Ø§ Ø³Ø¬Ù†Ø§ Ù†Ø§ÙØ°Ø§ Ù„Ø¹Ù„ÙŠ Ø­Ø¯Ø§Ø¯.. ÙˆØ§Ù„Ù†Ø·Ù‚ Ø¨Ø§Ù„Ø­ÙƒÙ… ÙÙŠ 18 ÙŠÙˆÙ†ÙŠÙˆ https://t.co/nvbS7xtvq5"/>
    <s v="https://www.maghrebvoices.com/a/497219.html"/>
    <s v="maghrebvoices.com"/>
    <x v="0"/>
    <m/>
    <s v="http://pbs.twimg.com/profile_images/847478321059418112/ryxr2qUM_normal.jpg"/>
    <x v="111"/>
    <s v="https://twitter.com/#!/maghrebvoices/status/1135528188950515718"/>
    <m/>
    <m/>
    <s v="1135528188950515718"/>
    <m/>
    <b v="0"/>
    <n v="0"/>
    <s v=""/>
    <b v="0"/>
    <s v="ar"/>
    <m/>
    <s v=""/>
    <b v="0"/>
    <n v="0"/>
    <s v=""/>
    <s v="Twitter Web Client"/>
    <b v="0"/>
    <s v="1135528188950515718"/>
    <s v="Tweet"/>
    <n v="0"/>
    <n v="0"/>
    <m/>
    <m/>
    <m/>
    <m/>
    <m/>
    <m/>
    <m/>
    <m/>
    <n v="45"/>
    <s v="1"/>
    <s v="1"/>
    <n v="0"/>
    <n v="0"/>
    <n v="0"/>
    <n v="0"/>
    <n v="0"/>
    <n v="0"/>
    <n v="52"/>
    <n v="100"/>
    <n v="52"/>
  </r>
  <r>
    <s v="maghrebvoices"/>
    <s v="maghrebvoices"/>
    <m/>
    <m/>
    <m/>
    <m/>
    <m/>
    <m/>
    <m/>
    <m/>
    <s v="No"/>
    <n v="154"/>
    <m/>
    <m/>
    <x v="0"/>
    <d v="2019-06-03T19:42:23.000"/>
    <s v="https://t.co/QAMrGluoQK"/>
    <s v="https://www.maghrebvoices.com/a/497219.html"/>
    <s v="maghrebvoices.com"/>
    <x v="0"/>
    <m/>
    <s v="http://pbs.twimg.com/profile_images/847478321059418112/ryxr2qUM_normal.jpg"/>
    <x v="112"/>
    <s v="https://twitter.com/#!/maghrebvoices/status/1135632841239408642"/>
    <m/>
    <m/>
    <s v="1135632841239408642"/>
    <m/>
    <b v="0"/>
    <n v="0"/>
    <s v=""/>
    <b v="0"/>
    <s v="und"/>
    <m/>
    <s v=""/>
    <b v="0"/>
    <n v="0"/>
    <s v=""/>
    <s v="Hootsuite Inc."/>
    <b v="0"/>
    <s v="1135632841239408642"/>
    <s v="Tweet"/>
    <n v="0"/>
    <n v="0"/>
    <m/>
    <m/>
    <m/>
    <m/>
    <m/>
    <m/>
    <m/>
    <m/>
    <n v="45"/>
    <s v="1"/>
    <s v="1"/>
    <n v="0"/>
    <n v="0"/>
    <n v="0"/>
    <n v="0"/>
    <n v="0"/>
    <n v="0"/>
    <n v="0"/>
    <n v="0"/>
    <n v="0"/>
  </r>
  <r>
    <s v="maghrebvoices"/>
    <s v="maghrebvoices"/>
    <m/>
    <m/>
    <m/>
    <m/>
    <m/>
    <m/>
    <m/>
    <m/>
    <s v="No"/>
    <n v="155"/>
    <m/>
    <m/>
    <x v="0"/>
    <d v="2019-06-03T20:30:06.000"/>
    <s v="https://t.co/4FShaK32S1"/>
    <s v="https://www.maghrebvoices.com/a/497251.html"/>
    <s v="maghrebvoices.com"/>
    <x v="0"/>
    <m/>
    <s v="http://pbs.twimg.com/profile_images/847478321059418112/ryxr2qUM_normal.jpg"/>
    <x v="113"/>
    <s v="https://twitter.com/#!/maghrebvoices/status/1135644851222040577"/>
    <m/>
    <m/>
    <s v="1135644851222040577"/>
    <m/>
    <b v="0"/>
    <n v="1"/>
    <s v=""/>
    <b v="0"/>
    <s v="und"/>
    <m/>
    <s v=""/>
    <b v="0"/>
    <n v="0"/>
    <s v=""/>
    <s v="Hootsuite Inc."/>
    <b v="0"/>
    <s v="1135644851222040577"/>
    <s v="Tweet"/>
    <n v="0"/>
    <n v="0"/>
    <m/>
    <m/>
    <m/>
    <m/>
    <m/>
    <m/>
    <m/>
    <m/>
    <n v="45"/>
    <s v="1"/>
    <s v="1"/>
    <n v="0"/>
    <n v="0"/>
    <n v="0"/>
    <n v="0"/>
    <n v="0"/>
    <n v="0"/>
    <n v="0"/>
    <n v="0"/>
    <n v="0"/>
  </r>
  <r>
    <s v="maghrebvoices"/>
    <s v="maghrebvoices"/>
    <m/>
    <m/>
    <m/>
    <m/>
    <m/>
    <m/>
    <m/>
    <m/>
    <s v="No"/>
    <n v="156"/>
    <m/>
    <m/>
    <x v="0"/>
    <d v="2019-06-03T21:00:30.000"/>
    <s v="https://t.co/8wJ72R0qxY"/>
    <s v="https://www.maghrebvoices.com/a/497252.html"/>
    <s v="maghrebvoices.com"/>
    <x v="0"/>
    <m/>
    <s v="http://pbs.twimg.com/profile_images/847478321059418112/ryxr2qUM_normal.jpg"/>
    <x v="114"/>
    <s v="https://twitter.com/#!/maghrebvoices/status/1135652502467207168"/>
    <m/>
    <m/>
    <s v="1135652502467207168"/>
    <m/>
    <b v="0"/>
    <n v="2"/>
    <s v=""/>
    <b v="0"/>
    <s v="und"/>
    <m/>
    <s v=""/>
    <b v="0"/>
    <n v="0"/>
    <s v=""/>
    <s v="Hootsuite Inc."/>
    <b v="0"/>
    <s v="1135652502467207168"/>
    <s v="Tweet"/>
    <n v="0"/>
    <n v="0"/>
    <m/>
    <m/>
    <m/>
    <m/>
    <m/>
    <m/>
    <m/>
    <m/>
    <n v="45"/>
    <s v="1"/>
    <s v="1"/>
    <n v="0"/>
    <n v="0"/>
    <n v="0"/>
    <n v="0"/>
    <n v="0"/>
    <n v="0"/>
    <n v="0"/>
    <n v="0"/>
    <n v="0"/>
  </r>
  <r>
    <s v="maghrebvoices"/>
    <s v="maghrebvoices"/>
    <m/>
    <m/>
    <m/>
    <m/>
    <m/>
    <m/>
    <m/>
    <m/>
    <s v="No"/>
    <n v="157"/>
    <m/>
    <m/>
    <x v="0"/>
    <d v="2019-06-03T22:00:38.000"/>
    <s v="https://t.co/c4WsLfJV6h"/>
    <s v="https://www.maghrebvoices.com/a/497236.html"/>
    <s v="maghrebvoices.com"/>
    <x v="0"/>
    <m/>
    <s v="http://pbs.twimg.com/profile_images/847478321059418112/ryxr2qUM_normal.jpg"/>
    <x v="115"/>
    <s v="https://twitter.com/#!/maghrebvoices/status/1135667635868307456"/>
    <m/>
    <m/>
    <s v="1135667635868307456"/>
    <m/>
    <b v="0"/>
    <n v="1"/>
    <s v=""/>
    <b v="0"/>
    <s v="und"/>
    <m/>
    <s v=""/>
    <b v="0"/>
    <n v="1"/>
    <s v=""/>
    <s v="Hootsuite Inc."/>
    <b v="0"/>
    <s v="1135667635868307456"/>
    <s v="Tweet"/>
    <n v="0"/>
    <n v="0"/>
    <m/>
    <m/>
    <m/>
    <m/>
    <m/>
    <m/>
    <m/>
    <m/>
    <n v="45"/>
    <s v="1"/>
    <s v="1"/>
    <n v="0"/>
    <n v="0"/>
    <n v="0"/>
    <n v="0"/>
    <n v="0"/>
    <n v="0"/>
    <n v="0"/>
    <n v="0"/>
    <n v="0"/>
  </r>
  <r>
    <s v="maghrebvoices"/>
    <s v="maghrebvoices"/>
    <m/>
    <m/>
    <m/>
    <m/>
    <m/>
    <m/>
    <m/>
    <m/>
    <s v="No"/>
    <n v="158"/>
    <m/>
    <m/>
    <x v="0"/>
    <d v="2019-06-04T11:35:25.000"/>
    <s v="Ø§Ù„Ø¬Ø²Ø§Ø¦Ø± Ø§Ù„Ø£ÙˆÙ„Ù‰ Ø¹Ø±Ø¨ÙŠØ§ ÙÙŠ Ù…Ø¤Ø´Ø± Ø§Ù„Ù…Ø³Ø§ÙˆØ§Ø© Ø¨ÙŠÙ† Ø§Ù„Ø¬Ù†Ø³ÙŠÙ† (2019) https://t.co/IU2SLqHlVU"/>
    <s v="https://www.maghrebvoices.com/a/497339.html"/>
    <s v="maghrebvoices.com"/>
    <x v="0"/>
    <m/>
    <s v="http://pbs.twimg.com/profile_images/847478321059418112/ryxr2qUM_normal.jpg"/>
    <x v="116"/>
    <s v="https://twitter.com/#!/maghrebvoices/status/1135872682396987393"/>
    <m/>
    <m/>
    <s v="1135872682396987393"/>
    <m/>
    <b v="0"/>
    <n v="0"/>
    <s v=""/>
    <b v="0"/>
    <s v="ar"/>
    <m/>
    <s v=""/>
    <b v="0"/>
    <n v="1"/>
    <s v=""/>
    <s v="Twitter Web Client"/>
    <b v="0"/>
    <s v="1135872682396987393"/>
    <s v="Tweet"/>
    <n v="0"/>
    <n v="0"/>
    <m/>
    <m/>
    <m/>
    <m/>
    <m/>
    <m/>
    <m/>
    <m/>
    <n v="45"/>
    <s v="1"/>
    <s v="1"/>
    <n v="0"/>
    <n v="0"/>
    <n v="0"/>
    <n v="0"/>
    <n v="0"/>
    <n v="0"/>
    <n v="38"/>
    <n v="100"/>
    <n v="38"/>
  </r>
  <r>
    <s v="maghrebvoices"/>
    <s v="maghrebvoices"/>
    <m/>
    <m/>
    <m/>
    <m/>
    <m/>
    <m/>
    <m/>
    <m/>
    <s v="No"/>
    <n v="159"/>
    <m/>
    <m/>
    <x v="0"/>
    <d v="2019-06-04T12:50:27.000"/>
    <s v="Ø¥Ø¹Ù„Ø§Ù† ÙŠÙˆÙ… Ø¹Ø·Ù„Ø© Ø§Ø³ØªØ«Ù†Ø§Ø¦ÙŠ Ø¨Ø§Ù„Ù…ØºØ±Ø¨ Ø¨Ù…Ù†Ø§Ø³Ø¨Ø© Ø¹ÙŠØ¯ Ø§Ù„ÙØ·Ø± https://t.co/l2ZTKWkbFc"/>
    <s v="https://www.maghrebvoices.com/a/497341.html?nocache=1"/>
    <s v="maghrebvoices.com"/>
    <x v="0"/>
    <m/>
    <s v="http://pbs.twimg.com/profile_images/847478321059418112/ryxr2qUM_normal.jpg"/>
    <x v="117"/>
    <s v="https://twitter.com/#!/maghrebvoices/status/1135891566478929920"/>
    <m/>
    <m/>
    <s v="1135891566478929920"/>
    <m/>
    <b v="0"/>
    <n v="1"/>
    <s v=""/>
    <b v="0"/>
    <s v="ar"/>
    <m/>
    <s v=""/>
    <b v="0"/>
    <n v="1"/>
    <s v=""/>
    <s v="Twitter Web Client"/>
    <b v="0"/>
    <s v="1135891566478929920"/>
    <s v="Tweet"/>
    <n v="0"/>
    <n v="0"/>
    <m/>
    <m/>
    <m/>
    <m/>
    <m/>
    <m/>
    <m/>
    <m/>
    <n v="45"/>
    <s v="1"/>
    <s v="1"/>
    <n v="0"/>
    <n v="0"/>
    <n v="0"/>
    <n v="0"/>
    <n v="0"/>
    <n v="0"/>
    <n v="37"/>
    <n v="100"/>
    <n v="37"/>
  </r>
  <r>
    <s v="maghrebvoices"/>
    <s v="maghrebvoices"/>
    <m/>
    <m/>
    <m/>
    <m/>
    <m/>
    <m/>
    <m/>
    <m/>
    <s v="No"/>
    <n v="160"/>
    <m/>
    <m/>
    <x v="0"/>
    <d v="2019-06-04T14:07:21.000"/>
    <s v="Ø¬Ø²Ø§Ø¦Ø±ÙŠÙˆÙ† ÙŠØ¹Ø¨Ø±ÙˆÙ† Ø¹Ù† Ø§Ø±ØªÙŠØ§Ø­Ù‡Ù… Ø¨Ø¹Ø¯ Ø§Ù„Ø¥ÙØ±Ø§Ø¬ Ø¹Ù† Ø§Ù„Ù…Ø¯ÙˆÙ† Ø¨Ù† Ù†Ø¹ÙˆÙ… https://t.co/69edXBi041"/>
    <s v="https://www.maghrebvoices.com/a/497331.html"/>
    <s v="maghrebvoices.com"/>
    <x v="0"/>
    <m/>
    <s v="http://pbs.twimg.com/profile_images/847478321059418112/ryxr2qUM_normal.jpg"/>
    <x v="118"/>
    <s v="https://twitter.com/#!/maghrebvoices/status/1135910916334243840"/>
    <m/>
    <m/>
    <s v="1135910916334243840"/>
    <m/>
    <b v="0"/>
    <n v="0"/>
    <s v=""/>
    <b v="0"/>
    <s v="ar"/>
    <m/>
    <s v=""/>
    <b v="0"/>
    <n v="0"/>
    <s v=""/>
    <s v="Twitter Web Client"/>
    <b v="0"/>
    <s v="1135910916334243840"/>
    <s v="Tweet"/>
    <n v="0"/>
    <n v="0"/>
    <m/>
    <m/>
    <m/>
    <m/>
    <m/>
    <m/>
    <m/>
    <m/>
    <n v="45"/>
    <s v="1"/>
    <s v="1"/>
    <n v="0"/>
    <n v="0"/>
    <n v="0"/>
    <n v="0"/>
    <n v="0"/>
    <n v="0"/>
    <n v="40"/>
    <n v="100"/>
    <n v="40"/>
  </r>
  <r>
    <s v="maghrebvoices"/>
    <s v="maghrebvoices"/>
    <m/>
    <m/>
    <m/>
    <m/>
    <m/>
    <m/>
    <m/>
    <m/>
    <s v="No"/>
    <n v="161"/>
    <m/>
    <m/>
    <x v="0"/>
    <d v="2019-06-05T15:11:19.000"/>
    <s v="ØºÙ„Ù‚ Ù…Ø­Ù„Ø§Øª Ù…ÙˆØ§Ø¯ ØºØ°Ø§Ø¦ÙŠØ© ÙˆØ®Ø¶Ø± ÙˆÙÙˆØ§ÙƒÙ‡ Ø¨ÙˆÙ„Ø§ÙŠØ© ØªÙˆÙ†Ø³_x000a_https://t.co/SCDjRhx9Iz"/>
    <s v="https://www.maghrebvoices.com/a/497509.html"/>
    <s v="maghrebvoices.com"/>
    <x v="0"/>
    <m/>
    <s v="http://pbs.twimg.com/profile_images/847478321059418112/ryxr2qUM_normal.jpg"/>
    <x v="119"/>
    <s v="https://twitter.com/#!/maghrebvoices/status/1136289401410084865"/>
    <m/>
    <m/>
    <s v="1136289401410084865"/>
    <m/>
    <b v="0"/>
    <n v="0"/>
    <s v=""/>
    <b v="0"/>
    <s v="ar"/>
    <m/>
    <s v=""/>
    <b v="0"/>
    <n v="0"/>
    <s v=""/>
    <s v="Hootsuite Inc."/>
    <b v="0"/>
    <s v="1136289401410084865"/>
    <s v="Tweet"/>
    <n v="0"/>
    <n v="0"/>
    <m/>
    <m/>
    <m/>
    <m/>
    <m/>
    <m/>
    <m/>
    <m/>
    <n v="45"/>
    <s v="1"/>
    <s v="1"/>
    <n v="0"/>
    <n v="0"/>
    <n v="0"/>
    <n v="0"/>
    <n v="0"/>
    <n v="0"/>
    <n v="26"/>
    <n v="100"/>
    <n v="26"/>
  </r>
  <r>
    <s v="maghrebvoices"/>
    <s v="maghrebvoices"/>
    <m/>
    <m/>
    <m/>
    <m/>
    <m/>
    <m/>
    <m/>
    <m/>
    <s v="No"/>
    <n v="162"/>
    <m/>
    <m/>
    <x v="0"/>
    <d v="2019-06-05T15:40:00.000"/>
    <s v="Ø§Ù„Ø³ÙÙŠØ± Ø§Ù„Ø£Ù…ÙŠØ±ÙƒÙŠ ÙŠÙ‡Ù†Ø¦ Ø§Ù„Ø´Ø¹Ø¨ Ø§Ù„ØªÙˆÙ†Ø³ÙŠ Ø¨Ø¹ÙŠØ¯ Ø§Ù„ÙØ·Ø±_x000a_https://t.co/9z9MMAsXAV"/>
    <s v="https://www.maghrebvoices.com/a/497490.html"/>
    <s v="maghrebvoices.com"/>
    <x v="0"/>
    <m/>
    <s v="http://pbs.twimg.com/profile_images/847478321059418112/ryxr2qUM_normal.jpg"/>
    <x v="120"/>
    <s v="https://twitter.com/#!/maghrebvoices/status/1136296621979963393"/>
    <m/>
    <m/>
    <s v="1136296621979963393"/>
    <m/>
    <b v="0"/>
    <n v="0"/>
    <s v=""/>
    <b v="0"/>
    <s v="ar"/>
    <m/>
    <s v=""/>
    <b v="0"/>
    <n v="0"/>
    <s v=""/>
    <s v="Hootsuite Inc."/>
    <b v="0"/>
    <s v="1136296621979963393"/>
    <s v="Tweet"/>
    <n v="0"/>
    <n v="0"/>
    <m/>
    <m/>
    <m/>
    <m/>
    <m/>
    <m/>
    <m/>
    <m/>
    <n v="45"/>
    <s v="1"/>
    <s v="1"/>
    <n v="0"/>
    <n v="0"/>
    <n v="0"/>
    <n v="0"/>
    <n v="0"/>
    <n v="0"/>
    <n v="32"/>
    <n v="100"/>
    <n v="32"/>
  </r>
  <r>
    <s v="maghrebvoices"/>
    <s v="maghrebvoices"/>
    <m/>
    <m/>
    <m/>
    <m/>
    <m/>
    <m/>
    <m/>
    <m/>
    <s v="No"/>
    <n v="163"/>
    <m/>
    <m/>
    <x v="0"/>
    <d v="2019-06-05T17:00:57.000"/>
    <s v="Ø§Ù„Ø£Ù…Ù† Ø§Ù„Ø¥Ø³Ø¨Ø§Ù†ÙŠ ÙŠÙˆÙ‚Ù Ù…ØºØ±Ø¨ÙŠØ§ Ù…ØªÙ‡Ù…Ø§ Ø¨Ø§Ù„Ø¥Ø±Ù‡Ø§Ø¨_x000a_https://t.co/TycwRYce29"/>
    <s v="https://www.maghrebvoices.com/a/497518.html"/>
    <s v="maghrebvoices.com"/>
    <x v="0"/>
    <m/>
    <s v="http://pbs.twimg.com/profile_images/847478321059418112/ryxr2qUM_normal.jpg"/>
    <x v="121"/>
    <s v="https://twitter.com/#!/maghrebvoices/status/1136316992691081216"/>
    <m/>
    <m/>
    <s v="1136316992691081216"/>
    <m/>
    <b v="0"/>
    <n v="0"/>
    <s v=""/>
    <b v="0"/>
    <s v="ar"/>
    <m/>
    <s v=""/>
    <b v="0"/>
    <n v="0"/>
    <s v=""/>
    <s v="Hootsuite Inc."/>
    <b v="0"/>
    <s v="1136316992691081216"/>
    <s v="Tweet"/>
    <n v="0"/>
    <n v="0"/>
    <m/>
    <m/>
    <m/>
    <m/>
    <m/>
    <m/>
    <m/>
    <m/>
    <n v="45"/>
    <s v="1"/>
    <s v="1"/>
    <n v="0"/>
    <n v="0"/>
    <n v="0"/>
    <n v="0"/>
    <n v="0"/>
    <n v="0"/>
    <n v="31"/>
    <n v="100"/>
    <n v="31"/>
  </r>
  <r>
    <s v="maghrebvoices"/>
    <s v="maghrebvoices"/>
    <m/>
    <m/>
    <m/>
    <m/>
    <m/>
    <m/>
    <m/>
    <m/>
    <s v="No"/>
    <n v="164"/>
    <m/>
    <m/>
    <x v="0"/>
    <d v="2019-06-05T17:38:53.000"/>
    <s v="Ø¹Ø§Ø¬Ù„: Ø§Ù„Ø§ØªØ­Ø§Ø¯ Ø§Ù„Ø£ÙØ±ÙŠÙ‚ÙŠ Ù„ÙƒØ±Ø© Ø§Ù„Ù‚Ø¯Ù… ÙŠØ¬Ø±Ø¯ Ù†Ø§Ø¯ÙŠ Ø§Ù„ØªØ±Ø¬ÙŠ Ø§Ù„ØªÙˆÙ†Ø³ÙŠ Ù…Ù† Ø§Ù„Ù„Ù‚Ø¨ ÙˆÙŠÙ‚Ø±Ø± Ø¥Ø¹Ø§Ø¯Ø© Ø¥ÙŠØ§Ø¨ Ù†Ù‡Ø§Ø¦ÙŠ Ø£Ø¨Ø·Ø§Ù„ Ø£ÙØ±ÙŠÙ‚ÙŠØ§"/>
    <m/>
    <m/>
    <x v="0"/>
    <m/>
    <s v="http://pbs.twimg.com/profile_images/847478321059418112/ryxr2qUM_normal.jpg"/>
    <x v="122"/>
    <s v="https://twitter.com/#!/maghrebvoices/status/1136326538872459264"/>
    <m/>
    <m/>
    <s v="1136326538872459264"/>
    <m/>
    <b v="0"/>
    <n v="7"/>
    <s v=""/>
    <b v="0"/>
    <s v="ar"/>
    <m/>
    <s v=""/>
    <b v="0"/>
    <n v="1"/>
    <s v=""/>
    <s v="Hootsuite Inc."/>
    <b v="0"/>
    <s v="1136326538872459264"/>
    <s v="Tweet"/>
    <n v="0"/>
    <n v="0"/>
    <m/>
    <m/>
    <m/>
    <m/>
    <m/>
    <m/>
    <m/>
    <m/>
    <n v="45"/>
    <s v="1"/>
    <s v="1"/>
    <n v="0"/>
    <n v="0"/>
    <n v="0"/>
    <n v="0"/>
    <n v="0"/>
    <n v="0"/>
    <n v="75"/>
    <n v="100"/>
    <n v="75"/>
  </r>
  <r>
    <s v="maghrebvoices"/>
    <s v="maghrebvoices"/>
    <m/>
    <m/>
    <m/>
    <m/>
    <m/>
    <m/>
    <m/>
    <m/>
    <s v="No"/>
    <n v="165"/>
    <m/>
    <m/>
    <x v="0"/>
    <d v="2019-06-05T17:42:14.000"/>
    <s v="Ø§Ù„Ø§ØªØ­Ø§Ø¯ Ø§Ù„Ø£ÙØ±ÙŠÙ‚ÙŠ Ù„ÙƒØ±Ø© Ø§Ù„Ù‚Ø¯Ù… ÙŠÙ‚Ø±Ø± Ø¥Ø¹Ø§Ø¯Ø© Ù…Ø¨Ø§Ø±Ø§Ø© Ø¥ÙŠØ§Ø¨ Ù†Ù‡Ø§Ø¦ÙŠ Ø£Ø¨Ø·Ø§Ù„ Ø£ÙØ±ÙŠÙ‚ÙŠØ§_x000a_https://t.co/5jgBcjpnCI"/>
    <s v="https://www.maghrebvoices.com/a/497532.html"/>
    <s v="maghrebvoices.com"/>
    <x v="0"/>
    <m/>
    <s v="http://pbs.twimg.com/profile_images/847478321059418112/ryxr2qUM_normal.jpg"/>
    <x v="123"/>
    <s v="https://twitter.com/#!/maghrebvoices/status/1136327380937728001"/>
    <m/>
    <m/>
    <s v="1136327380937728001"/>
    <m/>
    <b v="0"/>
    <n v="16"/>
    <s v=""/>
    <b v="0"/>
    <s v="ar"/>
    <m/>
    <s v=""/>
    <b v="0"/>
    <n v="4"/>
    <s v=""/>
    <s v="Hootsuite Inc."/>
    <b v="0"/>
    <s v="1136327380937728001"/>
    <s v="Tweet"/>
    <n v="0"/>
    <n v="0"/>
    <m/>
    <m/>
    <m/>
    <m/>
    <m/>
    <m/>
    <m/>
    <m/>
    <n v="45"/>
    <s v="1"/>
    <s v="1"/>
    <n v="0"/>
    <n v="0"/>
    <n v="0"/>
    <n v="0"/>
    <n v="0"/>
    <n v="0"/>
    <n v="53"/>
    <n v="100"/>
    <n v="53"/>
  </r>
  <r>
    <s v="maghrebvoices"/>
    <s v="maghrebvoices"/>
    <m/>
    <m/>
    <m/>
    <m/>
    <m/>
    <m/>
    <m/>
    <m/>
    <s v="No"/>
    <n v="166"/>
    <m/>
    <m/>
    <x v="0"/>
    <d v="2019-06-05T18:01:08.000"/>
    <s v="ÙˆÙØ§Ø© Ù…Ø¯ÙŠØ± ÙŠÙˆÙ…ÙŠØ© &quot;Ù„ÙˆØ³ÙˆØ§Ø± Ø¯Ø§Ù„Ø¬ÙŠØ±ÙŠ&quot; _x000a__x000a_https://t.co/JDX5SAwji9"/>
    <s v="https://www.maghrebvoices.com/a/497519.html"/>
    <s v="maghrebvoices.com"/>
    <x v="0"/>
    <m/>
    <s v="http://pbs.twimg.com/profile_images/847478321059418112/ryxr2qUM_normal.jpg"/>
    <x v="124"/>
    <s v="https://twitter.com/#!/maghrebvoices/status/1136332137337167872"/>
    <m/>
    <m/>
    <s v="1136332137337167872"/>
    <m/>
    <b v="0"/>
    <n v="0"/>
    <s v=""/>
    <b v="0"/>
    <s v="ar"/>
    <m/>
    <s v=""/>
    <b v="0"/>
    <n v="0"/>
    <s v=""/>
    <s v="Hootsuite Inc."/>
    <b v="0"/>
    <s v="1136332137337167872"/>
    <s v="Tweet"/>
    <n v="0"/>
    <n v="0"/>
    <m/>
    <m/>
    <m/>
    <m/>
    <m/>
    <m/>
    <m/>
    <m/>
    <n v="45"/>
    <s v="1"/>
    <s v="1"/>
    <n v="0"/>
    <n v="0"/>
    <n v="0"/>
    <n v="0"/>
    <n v="0"/>
    <n v="0"/>
    <n v="18"/>
    <n v="100"/>
    <n v="18"/>
  </r>
  <r>
    <s v="maghrebvoices"/>
    <s v="maghrebvoices"/>
    <m/>
    <m/>
    <m/>
    <m/>
    <m/>
    <m/>
    <m/>
    <m/>
    <s v="No"/>
    <n v="167"/>
    <m/>
    <m/>
    <x v="0"/>
    <d v="2019-06-06T12:22:35.000"/>
    <s v="قصف جوي يستهدف مطار طرابلس المدني_x000a_https://t.co/gc7jNXyaQD"/>
    <s v="https://bit.ly/318D6LL"/>
    <s v="bit.ly"/>
    <x v="0"/>
    <m/>
    <s v="http://pbs.twimg.com/profile_images/847478321059418112/ryxr2qUM_normal.jpg"/>
    <x v="125"/>
    <s v="https://twitter.com/#!/maghrebvoices/status/1136609326959865856"/>
    <m/>
    <m/>
    <s v="1136609326959865856"/>
    <m/>
    <b v="0"/>
    <n v="0"/>
    <s v=""/>
    <b v="0"/>
    <s v="ar"/>
    <m/>
    <s v=""/>
    <b v="0"/>
    <n v="0"/>
    <s v=""/>
    <s v="Hootsuite Inc."/>
    <b v="0"/>
    <s v="1136609326959865856"/>
    <s v="Tweet"/>
    <n v="0"/>
    <n v="0"/>
    <m/>
    <m/>
    <m/>
    <m/>
    <m/>
    <m/>
    <m/>
    <m/>
    <n v="45"/>
    <s v="1"/>
    <s v="1"/>
    <n v="0"/>
    <n v="0"/>
    <n v="0"/>
    <n v="0"/>
    <n v="0"/>
    <n v="0"/>
    <n v="6"/>
    <n v="100"/>
    <n v="6"/>
  </r>
  <r>
    <s v="maghrebvoices"/>
    <s v="maghrebvoices"/>
    <m/>
    <m/>
    <m/>
    <m/>
    <m/>
    <m/>
    <m/>
    <m/>
    <s v="No"/>
    <n v="168"/>
    <m/>
    <m/>
    <x v="0"/>
    <d v="2019-06-06T14:41:36.000"/>
    <s v="استجواب رئيس 'الكاف' من طرف السلطات الفرنسية_x000a_https://t.co/wlcSvNJoEK"/>
    <s v="https://www.maghrebvoices.com/a/497640.html"/>
    <s v="maghrebvoices.com"/>
    <x v="0"/>
    <m/>
    <s v="http://pbs.twimg.com/profile_images/847478321059418112/ryxr2qUM_normal.jpg"/>
    <x v="126"/>
    <s v="https://twitter.com/#!/maghrebvoices/status/1136644311691485184"/>
    <m/>
    <m/>
    <s v="1136644311691485184"/>
    <m/>
    <b v="0"/>
    <n v="0"/>
    <s v=""/>
    <b v="0"/>
    <s v="ar"/>
    <m/>
    <s v=""/>
    <b v="0"/>
    <n v="0"/>
    <s v=""/>
    <s v="Hootsuite Inc."/>
    <b v="0"/>
    <s v="1136644311691485184"/>
    <s v="Tweet"/>
    <n v="0"/>
    <n v="0"/>
    <m/>
    <m/>
    <m/>
    <m/>
    <m/>
    <m/>
    <m/>
    <m/>
    <n v="45"/>
    <s v="1"/>
    <s v="1"/>
    <n v="0"/>
    <n v="0"/>
    <n v="0"/>
    <n v="0"/>
    <n v="0"/>
    <n v="0"/>
    <n v="7"/>
    <n v="100"/>
    <n v="7"/>
  </r>
  <r>
    <s v="maghrebvoices"/>
    <s v="maghrebvoices"/>
    <m/>
    <m/>
    <m/>
    <m/>
    <m/>
    <m/>
    <m/>
    <m/>
    <s v="No"/>
    <n v="169"/>
    <m/>
    <m/>
    <x v="0"/>
    <d v="2019-06-06T16:21:41.000"/>
    <s v="استجواب رئيس الاتحاد الأفريقي لكرة القدم في باريس_x000a_https://t.co/0d66s5ng9q"/>
    <s v="https://www.maghrebvoices.com/a/497640.html"/>
    <s v="maghrebvoices.com"/>
    <x v="0"/>
    <m/>
    <s v="http://pbs.twimg.com/profile_images/847478321059418112/ryxr2qUM_normal.jpg"/>
    <x v="127"/>
    <s v="https://twitter.com/#!/maghrebvoices/status/1136669499162320897"/>
    <m/>
    <m/>
    <s v="1136669499162320897"/>
    <m/>
    <b v="0"/>
    <n v="2"/>
    <s v=""/>
    <b v="0"/>
    <s v="ar"/>
    <m/>
    <s v=""/>
    <b v="0"/>
    <n v="0"/>
    <s v=""/>
    <s v="Hootsuite Inc."/>
    <b v="0"/>
    <s v="1136669499162320897"/>
    <s v="Tweet"/>
    <n v="0"/>
    <n v="0"/>
    <m/>
    <m/>
    <m/>
    <m/>
    <m/>
    <m/>
    <m/>
    <m/>
    <n v="45"/>
    <s v="1"/>
    <s v="1"/>
    <n v="0"/>
    <n v="0"/>
    <n v="0"/>
    <n v="0"/>
    <n v="0"/>
    <n v="0"/>
    <n v="8"/>
    <n v="100"/>
    <n v="8"/>
  </r>
  <r>
    <s v="maghrebvoices"/>
    <s v="maghrebvoices"/>
    <m/>
    <m/>
    <m/>
    <m/>
    <m/>
    <m/>
    <m/>
    <m/>
    <s v="No"/>
    <n v="170"/>
    <m/>
    <m/>
    <x v="0"/>
    <d v="2019-06-07T13:01:12.000"/>
    <s v="المعارضة الجزائرية تجتمع الثلاثاء لحسم موقفها من خطاب بن صالح_x000a_https://t.co/ZoHEKRIJsy"/>
    <s v="https://www.maghrebvoices.com/a/497761.html"/>
    <s v="maghrebvoices.com"/>
    <x v="0"/>
    <m/>
    <s v="http://pbs.twimg.com/profile_images/847478321059418112/ryxr2qUM_normal.jpg"/>
    <x v="128"/>
    <s v="https://twitter.com/#!/maghrebvoices/status/1136981435540283392"/>
    <m/>
    <m/>
    <s v="1136981435540283392"/>
    <m/>
    <b v="0"/>
    <n v="0"/>
    <s v=""/>
    <b v="0"/>
    <s v="ar"/>
    <m/>
    <s v=""/>
    <b v="0"/>
    <n v="0"/>
    <s v=""/>
    <s v="Hootsuite Inc."/>
    <b v="0"/>
    <s v="1136981435540283392"/>
    <s v="Tweet"/>
    <n v="0"/>
    <n v="0"/>
    <m/>
    <m/>
    <m/>
    <m/>
    <m/>
    <m/>
    <m/>
    <m/>
    <n v="45"/>
    <s v="1"/>
    <s v="1"/>
    <n v="0"/>
    <n v="0"/>
    <n v="0"/>
    <n v="0"/>
    <n v="0"/>
    <n v="0"/>
    <n v="10"/>
    <n v="100"/>
    <n v="10"/>
  </r>
  <r>
    <s v="maghrebvoices"/>
    <s v="maghrebvoices"/>
    <m/>
    <m/>
    <m/>
    <m/>
    <m/>
    <m/>
    <m/>
    <m/>
    <s v="No"/>
    <n v="171"/>
    <m/>
    <m/>
    <x v="0"/>
    <d v="2019-06-07T13:26:41.000"/>
    <s v="مسيرات الجمعة 16 في الجزائر تطالب برحيل بن صالح_x000a__x000a_https://t.co/IxraihQNWM"/>
    <s v="https://www.maghrebvoices.com/a/497757.html"/>
    <s v="maghrebvoices.com"/>
    <x v="0"/>
    <m/>
    <s v="http://pbs.twimg.com/profile_images/847478321059418112/ryxr2qUM_normal.jpg"/>
    <x v="129"/>
    <s v="https://twitter.com/#!/maghrebvoices/status/1136987845724446721"/>
    <m/>
    <m/>
    <s v="1136987845724446721"/>
    <m/>
    <b v="0"/>
    <n v="0"/>
    <s v=""/>
    <b v="0"/>
    <s v="ar"/>
    <m/>
    <s v=""/>
    <b v="0"/>
    <n v="1"/>
    <s v=""/>
    <s v="Hootsuite Inc."/>
    <b v="0"/>
    <s v="1136987845724446721"/>
    <s v="Tweet"/>
    <n v="0"/>
    <n v="0"/>
    <m/>
    <m/>
    <m/>
    <m/>
    <m/>
    <m/>
    <m/>
    <m/>
    <n v="45"/>
    <s v="1"/>
    <s v="1"/>
    <n v="0"/>
    <n v="0"/>
    <n v="0"/>
    <n v="0"/>
    <n v="0"/>
    <n v="0"/>
    <n v="9"/>
    <n v="100"/>
    <n v="9"/>
  </r>
  <r>
    <s v="maghrebvoices"/>
    <s v="maghrebvoices"/>
    <m/>
    <m/>
    <m/>
    <m/>
    <m/>
    <m/>
    <m/>
    <m/>
    <s v="No"/>
    <n v="172"/>
    <m/>
    <m/>
    <x v="0"/>
    <d v="2019-06-07T14:15:05.000"/>
    <s v="النيابة العامة تفرج عن رئيس كاف دون متابعة _x000a_https://t.co/SD1yxi7K6h"/>
    <s v="https://www.maghrebvoices.com/a/497767.html"/>
    <s v="maghrebvoices.com"/>
    <x v="0"/>
    <m/>
    <s v="http://pbs.twimg.com/profile_images/847478321059418112/ryxr2qUM_normal.jpg"/>
    <x v="130"/>
    <s v="https://twitter.com/#!/maghrebvoices/status/1137000025588977666"/>
    <m/>
    <m/>
    <s v="1137000025588977666"/>
    <m/>
    <b v="0"/>
    <n v="1"/>
    <s v=""/>
    <b v="0"/>
    <s v="ar"/>
    <m/>
    <s v=""/>
    <b v="0"/>
    <n v="2"/>
    <s v=""/>
    <s v="Hootsuite Inc."/>
    <b v="0"/>
    <s v="1137000025588977666"/>
    <s v="Tweet"/>
    <n v="0"/>
    <n v="0"/>
    <m/>
    <m/>
    <m/>
    <m/>
    <m/>
    <m/>
    <m/>
    <m/>
    <n v="45"/>
    <s v="1"/>
    <s v="1"/>
    <n v="0"/>
    <n v="0"/>
    <n v="0"/>
    <n v="0"/>
    <n v="0"/>
    <n v="0"/>
    <n v="8"/>
    <n v="100"/>
    <n v="8"/>
  </r>
  <r>
    <s v="maghrebvoices"/>
    <s v="maghrebvoices"/>
    <m/>
    <m/>
    <m/>
    <m/>
    <m/>
    <m/>
    <m/>
    <m/>
    <s v="No"/>
    <n v="173"/>
    <m/>
    <m/>
    <x v="0"/>
    <d v="2019-06-07T15:00:38.000"/>
    <s v="البيت الأبيض ينفي دعوة حفتر لزيارة واشنطن_x000a_https://t.co/RTPywDXzy1"/>
    <s v="https://bit.ly/2HZFcFX"/>
    <s v="bit.ly"/>
    <x v="0"/>
    <m/>
    <s v="http://pbs.twimg.com/profile_images/847478321059418112/ryxr2qUM_normal.jpg"/>
    <x v="131"/>
    <s v="https://twitter.com/#!/maghrebvoices/status/1137011487992700928"/>
    <m/>
    <m/>
    <s v="1137011487992700928"/>
    <m/>
    <b v="0"/>
    <n v="0"/>
    <s v=""/>
    <b v="0"/>
    <s v="ar"/>
    <m/>
    <s v=""/>
    <b v="0"/>
    <n v="1"/>
    <s v=""/>
    <s v="Hootsuite Inc."/>
    <b v="0"/>
    <s v="1137011487992700928"/>
    <s v="Tweet"/>
    <n v="0"/>
    <n v="0"/>
    <m/>
    <m/>
    <m/>
    <m/>
    <m/>
    <m/>
    <m/>
    <m/>
    <n v="45"/>
    <s v="1"/>
    <s v="1"/>
    <n v="0"/>
    <n v="0"/>
    <n v="0"/>
    <n v="0"/>
    <n v="0"/>
    <n v="0"/>
    <n v="7"/>
    <n v="100"/>
    <n v="7"/>
  </r>
  <r>
    <s v="maghrebvoices"/>
    <s v="maghrebvoices"/>
    <m/>
    <m/>
    <m/>
    <m/>
    <m/>
    <m/>
    <m/>
    <m/>
    <s v="No"/>
    <n v="174"/>
    <m/>
    <m/>
    <x v="0"/>
    <d v="2019-06-07T17:04:59.000"/>
    <s v="إيداع 8054 مغاربيا في مراكز الاحتجاز الإداري بفرنسا في 2018_x000a_https://t.co/UKStr8ETxb"/>
    <s v="https://www.maghrebvoices.com/a/497628.html"/>
    <s v="maghrebvoices.com"/>
    <x v="0"/>
    <m/>
    <s v="http://pbs.twimg.com/profile_images/847478321059418112/ryxr2qUM_normal.jpg"/>
    <x v="132"/>
    <s v="https://twitter.com/#!/maghrebvoices/status/1137042785247334400"/>
    <m/>
    <m/>
    <s v="1137042785247334400"/>
    <m/>
    <b v="0"/>
    <n v="1"/>
    <s v=""/>
    <b v="0"/>
    <s v="ar"/>
    <m/>
    <s v=""/>
    <b v="0"/>
    <n v="0"/>
    <s v=""/>
    <s v="Hootsuite Inc."/>
    <b v="0"/>
    <s v="1137042785247334400"/>
    <s v="Tweet"/>
    <n v="0"/>
    <n v="0"/>
    <m/>
    <m/>
    <m/>
    <m/>
    <m/>
    <m/>
    <m/>
    <m/>
    <n v="45"/>
    <s v="1"/>
    <s v="1"/>
    <n v="0"/>
    <n v="0"/>
    <n v="0"/>
    <n v="0"/>
    <n v="0"/>
    <n v="0"/>
    <n v="10"/>
    <n v="100"/>
    <n v="10"/>
  </r>
  <r>
    <s v="maghrebvoices"/>
    <s v="maghrebvoices"/>
    <m/>
    <m/>
    <m/>
    <m/>
    <m/>
    <m/>
    <m/>
    <m/>
    <s v="No"/>
    <n v="175"/>
    <m/>
    <m/>
    <x v="0"/>
    <d v="2019-06-08T12:00:36.000"/>
    <s v="ارتفاع حجم الاستثمارات الخارجية في تونس خلال 2019_x000a_https://t.co/WjfqhuFFGx"/>
    <s v="https://www.maghrebvoices.com/a/Tunisia-economy/497866.html"/>
    <s v="maghrebvoices.com"/>
    <x v="0"/>
    <m/>
    <s v="http://pbs.twimg.com/profile_images/847478321059418112/ryxr2qUM_normal.jpg"/>
    <x v="133"/>
    <s v="https://twitter.com/#!/maghrebvoices/status/1137328570324398082"/>
    <m/>
    <m/>
    <s v="1137328570324398082"/>
    <m/>
    <b v="0"/>
    <n v="0"/>
    <s v=""/>
    <b v="0"/>
    <s v="ar"/>
    <m/>
    <s v=""/>
    <b v="0"/>
    <n v="0"/>
    <s v=""/>
    <s v="Hootsuite Inc."/>
    <b v="0"/>
    <s v="1137328570324398082"/>
    <s v="Tweet"/>
    <n v="0"/>
    <n v="0"/>
    <m/>
    <m/>
    <m/>
    <m/>
    <m/>
    <m/>
    <m/>
    <m/>
    <n v="45"/>
    <s v="1"/>
    <s v="1"/>
    <n v="0"/>
    <n v="0"/>
    <n v="0"/>
    <n v="0"/>
    <n v="0"/>
    <n v="0"/>
    <n v="8"/>
    <n v="100"/>
    <n v="8"/>
  </r>
  <r>
    <s v="maghrebvoices"/>
    <s v="maghrebvoices"/>
    <m/>
    <m/>
    <m/>
    <m/>
    <m/>
    <m/>
    <m/>
    <m/>
    <s v="No"/>
    <n v="176"/>
    <m/>
    <m/>
    <x v="0"/>
    <d v="2019-06-08T13:00:29.000"/>
    <s v="صحافيون مغاربة وتوانسة يرفضون تسييس مباراة كرة قدم _x000a_https://t.co/awGE6pXrss"/>
    <s v="https://www.maghrebvoices.com/a/497868.html"/>
    <s v="maghrebvoices.com"/>
    <x v="0"/>
    <m/>
    <s v="http://pbs.twimg.com/profile_images/847478321059418112/ryxr2qUM_normal.jpg"/>
    <x v="134"/>
    <s v="https://twitter.com/#!/maghrebvoices/status/1137343640928477186"/>
    <m/>
    <m/>
    <s v="1137343640928477186"/>
    <m/>
    <b v="0"/>
    <n v="1"/>
    <s v=""/>
    <b v="0"/>
    <s v="ar"/>
    <m/>
    <s v=""/>
    <b v="0"/>
    <n v="1"/>
    <s v=""/>
    <s v="Hootsuite Inc."/>
    <b v="0"/>
    <s v="1137343640928477186"/>
    <s v="Tweet"/>
    <n v="0"/>
    <n v="0"/>
    <m/>
    <m/>
    <m/>
    <m/>
    <m/>
    <m/>
    <m/>
    <m/>
    <n v="45"/>
    <s v="1"/>
    <s v="1"/>
    <n v="0"/>
    <n v="0"/>
    <n v="0"/>
    <n v="0"/>
    <n v="0"/>
    <n v="0"/>
    <n v="8"/>
    <n v="100"/>
    <n v="8"/>
  </r>
  <r>
    <s v="maghrebvoices"/>
    <s v="maghrebvoices"/>
    <m/>
    <m/>
    <m/>
    <m/>
    <m/>
    <m/>
    <m/>
    <m/>
    <s v="No"/>
    <n v="177"/>
    <m/>
    <m/>
    <x v="0"/>
    <d v="2019-06-08T15:49:40.000"/>
    <s v="معيتيق يؤكد أن الإدراة الأميركية تدعم حكومة طرابلس_x000a_https://t.co/IYQZamBBi6"/>
    <s v="https://www.maghrebvoices.com/a/497877.html"/>
    <s v="maghrebvoices.com"/>
    <x v="0"/>
    <m/>
    <s v="http://pbs.twimg.com/profile_images/847478321059418112/ryxr2qUM_normal.jpg"/>
    <x v="135"/>
    <s v="https://twitter.com/#!/maghrebvoices/status/1137386215878078465"/>
    <m/>
    <m/>
    <s v="1137386215878078465"/>
    <m/>
    <b v="0"/>
    <n v="0"/>
    <s v=""/>
    <b v="0"/>
    <s v="ar"/>
    <m/>
    <s v=""/>
    <b v="0"/>
    <n v="0"/>
    <s v=""/>
    <s v="Hootsuite Inc."/>
    <b v="0"/>
    <s v="1137386215878078465"/>
    <s v="Tweet"/>
    <n v="0"/>
    <n v="0"/>
    <m/>
    <m/>
    <m/>
    <m/>
    <m/>
    <m/>
    <m/>
    <m/>
    <n v="45"/>
    <s v="1"/>
    <s v="1"/>
    <n v="0"/>
    <n v="0"/>
    <n v="0"/>
    <n v="0"/>
    <n v="0"/>
    <n v="0"/>
    <n v="8"/>
    <n v="100"/>
    <n v="8"/>
  </r>
  <r>
    <s v="maghrebvoices"/>
    <s v="maghrebvoices"/>
    <m/>
    <m/>
    <m/>
    <m/>
    <m/>
    <m/>
    <m/>
    <m/>
    <s v="No"/>
    <n v="178"/>
    <m/>
    <m/>
    <x v="0"/>
    <d v="2019-06-08T17:15:18.000"/>
    <s v="أعمال شغب تطال المنصة الشرفية خلال نهائي كأس الجزائر_x000a_https://t.co/4rkConrcHo"/>
    <s v="https://www.maghrebvoices.com/a/497914.html"/>
    <s v="maghrebvoices.com"/>
    <x v="0"/>
    <m/>
    <s v="http://pbs.twimg.com/profile_images/847478321059418112/ryxr2qUM_normal.jpg"/>
    <x v="136"/>
    <s v="https://twitter.com/#!/maghrebvoices/status/1137407766564364290"/>
    <m/>
    <m/>
    <s v="1137407766564364290"/>
    <m/>
    <b v="0"/>
    <n v="0"/>
    <s v=""/>
    <b v="0"/>
    <s v="ar"/>
    <m/>
    <s v=""/>
    <b v="0"/>
    <n v="0"/>
    <s v=""/>
    <s v="Hootsuite Inc."/>
    <b v="0"/>
    <s v="1137407766564364290"/>
    <s v="Tweet"/>
    <n v="0"/>
    <n v="0"/>
    <m/>
    <m/>
    <m/>
    <m/>
    <m/>
    <m/>
    <m/>
    <m/>
    <n v="45"/>
    <s v="1"/>
    <s v="1"/>
    <n v="0"/>
    <n v="0"/>
    <n v="0"/>
    <n v="0"/>
    <n v="0"/>
    <n v="0"/>
    <n v="9"/>
    <n v="100"/>
    <n v="9"/>
  </r>
  <r>
    <s v="maghrebvoices"/>
    <s v="maghrebvoices"/>
    <m/>
    <m/>
    <m/>
    <m/>
    <m/>
    <m/>
    <m/>
    <m/>
    <s v="No"/>
    <n v="179"/>
    <m/>
    <m/>
    <x v="0"/>
    <d v="2019-06-09T17:18:13.000"/>
    <s v="https://t.co/0Ixe9D4pjS"/>
    <s v="https://www.maghrebvoices.com/a/498003.html"/>
    <s v="maghrebvoices.com"/>
    <x v="0"/>
    <m/>
    <s v="http://pbs.twimg.com/profile_images/847478321059418112/ryxr2qUM_normal.jpg"/>
    <x v="137"/>
    <s v="https://twitter.com/#!/maghrebvoices/status/1137770889590837248"/>
    <m/>
    <m/>
    <s v="1137770889590837248"/>
    <m/>
    <b v="0"/>
    <n v="2"/>
    <s v=""/>
    <b v="0"/>
    <s v="und"/>
    <m/>
    <s v=""/>
    <b v="0"/>
    <n v="2"/>
    <s v=""/>
    <s v="Hootsuite Inc."/>
    <b v="0"/>
    <s v="1137770889590837248"/>
    <s v="Tweet"/>
    <n v="0"/>
    <n v="0"/>
    <m/>
    <m/>
    <m/>
    <m/>
    <m/>
    <m/>
    <m/>
    <m/>
    <n v="45"/>
    <s v="1"/>
    <s v="1"/>
    <n v="0"/>
    <n v="0"/>
    <n v="0"/>
    <n v="0"/>
    <n v="0"/>
    <n v="0"/>
    <n v="0"/>
    <n v="0"/>
    <n v="0"/>
  </r>
  <r>
    <s v="maghrebvoices"/>
    <s v="maghrebvoices"/>
    <m/>
    <m/>
    <m/>
    <m/>
    <m/>
    <m/>
    <m/>
    <m/>
    <s v="No"/>
    <n v="180"/>
    <m/>
    <m/>
    <x v="0"/>
    <d v="2019-06-09T18:00:26.000"/>
    <s v="https://t.co/fmm8GqKxDt"/>
    <s v="https://www.maghrebvoices.com/a/497994.html"/>
    <s v="maghrebvoices.com"/>
    <x v="0"/>
    <m/>
    <s v="http://pbs.twimg.com/profile_images/847478321059418112/ryxr2qUM_normal.jpg"/>
    <x v="138"/>
    <s v="https://twitter.com/#!/maghrebvoices/status/1137781514291298305"/>
    <m/>
    <m/>
    <s v="1137781514291298305"/>
    <m/>
    <b v="0"/>
    <n v="0"/>
    <s v=""/>
    <b v="0"/>
    <s v="und"/>
    <m/>
    <s v=""/>
    <b v="0"/>
    <n v="0"/>
    <s v=""/>
    <s v="Hootsuite Inc."/>
    <b v="0"/>
    <s v="1137781514291298305"/>
    <s v="Tweet"/>
    <n v="0"/>
    <n v="0"/>
    <m/>
    <m/>
    <m/>
    <m/>
    <m/>
    <m/>
    <m/>
    <m/>
    <n v="45"/>
    <s v="1"/>
    <s v="1"/>
    <n v="0"/>
    <n v="0"/>
    <n v="0"/>
    <n v="0"/>
    <n v="0"/>
    <n v="0"/>
    <n v="0"/>
    <n v="0"/>
    <n v="0"/>
  </r>
  <r>
    <s v="maghrebvoices"/>
    <s v="maghrebvoices"/>
    <m/>
    <m/>
    <m/>
    <m/>
    <m/>
    <m/>
    <m/>
    <m/>
    <s v="No"/>
    <n v="181"/>
    <m/>
    <m/>
    <x v="0"/>
    <d v="2019-06-09T20:00:20.000"/>
    <s v="https://t.co/tkuMyuBZ2U"/>
    <s v="https://www.maghrebvoices.com/a/497987.html"/>
    <s v="maghrebvoices.com"/>
    <x v="0"/>
    <m/>
    <s v="http://pbs.twimg.com/profile_images/847478321059418112/ryxr2qUM_normal.jpg"/>
    <x v="139"/>
    <s v="https://twitter.com/#!/maghrebvoices/status/1137811688374317056"/>
    <m/>
    <m/>
    <s v="1137811688374317056"/>
    <m/>
    <b v="0"/>
    <n v="2"/>
    <s v=""/>
    <b v="0"/>
    <s v="und"/>
    <m/>
    <s v=""/>
    <b v="0"/>
    <n v="2"/>
    <s v=""/>
    <s v="Hootsuite Inc."/>
    <b v="0"/>
    <s v="1137811688374317056"/>
    <s v="Tweet"/>
    <n v="0"/>
    <n v="0"/>
    <m/>
    <m/>
    <m/>
    <m/>
    <m/>
    <m/>
    <m/>
    <m/>
    <n v="45"/>
    <s v="1"/>
    <s v="1"/>
    <n v="0"/>
    <n v="0"/>
    <n v="0"/>
    <n v="0"/>
    <n v="0"/>
    <n v="0"/>
    <n v="0"/>
    <n v="0"/>
    <n v="0"/>
  </r>
  <r>
    <s v="maghrebvoices"/>
    <s v="maghrebvoices"/>
    <m/>
    <m/>
    <m/>
    <m/>
    <m/>
    <m/>
    <m/>
    <m/>
    <s v="No"/>
    <n v="182"/>
    <m/>
    <m/>
    <x v="0"/>
    <d v="2019-06-09T21:00:10.000"/>
    <s v="https://t.co/Dhe8ZWAyxA"/>
    <s v="https://www.maghrebvoices.com/a/497974.html"/>
    <s v="maghrebvoices.com"/>
    <x v="0"/>
    <m/>
    <s v="http://pbs.twimg.com/profile_images/847478321059418112/ryxr2qUM_normal.jpg"/>
    <x v="140"/>
    <s v="https://twitter.com/#!/maghrebvoices/status/1137826744432570368"/>
    <m/>
    <m/>
    <s v="1137826744432570368"/>
    <m/>
    <b v="0"/>
    <n v="0"/>
    <s v=""/>
    <b v="0"/>
    <s v="und"/>
    <m/>
    <s v=""/>
    <b v="0"/>
    <n v="0"/>
    <s v=""/>
    <s v="Hootsuite Inc."/>
    <b v="0"/>
    <s v="1137826744432570368"/>
    <s v="Tweet"/>
    <n v="0"/>
    <n v="0"/>
    <m/>
    <m/>
    <m/>
    <m/>
    <m/>
    <m/>
    <m/>
    <m/>
    <n v="45"/>
    <s v="1"/>
    <s v="1"/>
    <n v="0"/>
    <n v="0"/>
    <n v="0"/>
    <n v="0"/>
    <n v="0"/>
    <n v="0"/>
    <n v="0"/>
    <n v="0"/>
    <n v="0"/>
  </r>
  <r>
    <s v="maghrebvoices"/>
    <s v="maghrebvoices"/>
    <m/>
    <m/>
    <m/>
    <m/>
    <m/>
    <m/>
    <m/>
    <m/>
    <s v="No"/>
    <n v="183"/>
    <m/>
    <m/>
    <x v="0"/>
    <d v="2019-06-11T12:08:26.000"/>
    <s v="لقاء يجمع بين الشاهد والعثماني بجنيف_x000a_https://t.co/ofpOjxnr9e"/>
    <s v="https://www.maghrebvoices.com/a/498245.html"/>
    <s v="maghrebvoices.com"/>
    <x v="0"/>
    <m/>
    <s v="http://pbs.twimg.com/profile_images/847478321059418112/ryxr2qUM_normal.jpg"/>
    <x v="141"/>
    <s v="https://twitter.com/#!/maghrebvoices/status/1138417707286765568"/>
    <m/>
    <m/>
    <s v="1138417707286765568"/>
    <m/>
    <b v="0"/>
    <n v="2"/>
    <s v=""/>
    <b v="0"/>
    <s v="ar"/>
    <m/>
    <s v=""/>
    <b v="0"/>
    <n v="1"/>
    <s v=""/>
    <s v="Hootsuite Inc."/>
    <b v="0"/>
    <s v="1138417707286765568"/>
    <s v="Tweet"/>
    <n v="0"/>
    <n v="0"/>
    <m/>
    <m/>
    <m/>
    <m/>
    <m/>
    <m/>
    <m/>
    <m/>
    <n v="45"/>
    <s v="1"/>
    <s v="1"/>
    <n v="0"/>
    <n v="0"/>
    <n v="0"/>
    <n v="0"/>
    <n v="0"/>
    <n v="0"/>
    <n v="6"/>
    <n v="100"/>
    <n v="6"/>
  </r>
  <r>
    <s v="maghrebvoices"/>
    <s v="maghrebvoices"/>
    <m/>
    <m/>
    <m/>
    <m/>
    <m/>
    <m/>
    <m/>
    <m/>
    <s v="No"/>
    <n v="184"/>
    <m/>
    <m/>
    <x v="0"/>
    <d v="2019-06-11T14:59:55.000"/>
    <s v="إنتاج النفط الليبي يتراجع بسبب توقف مولد كهربائي_x000a_https://t.co/Z4c8ut9a0E"/>
    <s v="https://www.maghrebvoices.com/a/498255.html"/>
    <s v="maghrebvoices.com"/>
    <x v="0"/>
    <m/>
    <s v="http://pbs.twimg.com/profile_images/847478321059418112/ryxr2qUM_normal.jpg"/>
    <x v="142"/>
    <s v="https://twitter.com/#!/maghrebvoices/status/1138460860702236675"/>
    <m/>
    <m/>
    <s v="1138460860702236675"/>
    <m/>
    <b v="0"/>
    <n v="0"/>
    <s v=""/>
    <b v="0"/>
    <s v="ar"/>
    <m/>
    <s v=""/>
    <b v="0"/>
    <n v="0"/>
    <s v=""/>
    <s v="Hootsuite Inc."/>
    <b v="0"/>
    <s v="1138460860702236675"/>
    <s v="Tweet"/>
    <n v="0"/>
    <n v="0"/>
    <m/>
    <m/>
    <m/>
    <m/>
    <m/>
    <m/>
    <m/>
    <m/>
    <n v="45"/>
    <s v="1"/>
    <s v="1"/>
    <n v="0"/>
    <n v="0"/>
    <n v="0"/>
    <n v="0"/>
    <n v="0"/>
    <n v="0"/>
    <n v="8"/>
    <n v="100"/>
    <n v="8"/>
  </r>
  <r>
    <s v="maghrebvoices"/>
    <s v="maghrebvoices"/>
    <m/>
    <m/>
    <m/>
    <m/>
    <m/>
    <m/>
    <m/>
    <m/>
    <s v="No"/>
    <n v="185"/>
    <m/>
    <m/>
    <x v="0"/>
    <d v="2019-06-11T15:25:38.000"/>
    <s v="المغرب يعلن مشاركته في مؤتمر البحرين الاقتصادي_x000a_https://t.co/fCJgBudjaK"/>
    <s v="https://www.maghrebvoices.com/a/498270.html"/>
    <s v="maghrebvoices.com"/>
    <x v="0"/>
    <m/>
    <s v="http://pbs.twimg.com/profile_images/847478321059418112/ryxr2qUM_normal.jpg"/>
    <x v="143"/>
    <s v="https://twitter.com/#!/maghrebvoices/status/1138467332454572032"/>
    <m/>
    <m/>
    <s v="1138467332454572032"/>
    <m/>
    <b v="0"/>
    <n v="1"/>
    <s v=""/>
    <b v="0"/>
    <s v="ar"/>
    <m/>
    <s v=""/>
    <b v="0"/>
    <n v="0"/>
    <s v=""/>
    <s v="Hootsuite Inc."/>
    <b v="0"/>
    <s v="1138467332454572032"/>
    <s v="Tweet"/>
    <n v="0"/>
    <n v="0"/>
    <m/>
    <m/>
    <m/>
    <m/>
    <m/>
    <m/>
    <m/>
    <m/>
    <n v="45"/>
    <s v="1"/>
    <s v="1"/>
    <n v="0"/>
    <n v="0"/>
    <n v="0"/>
    <n v="0"/>
    <n v="0"/>
    <n v="0"/>
    <n v="7"/>
    <n v="100"/>
    <n v="7"/>
  </r>
  <r>
    <s v="maghrebvoices"/>
    <s v="maghrebvoices"/>
    <m/>
    <m/>
    <m/>
    <m/>
    <m/>
    <m/>
    <m/>
    <m/>
    <s v="No"/>
    <n v="186"/>
    <m/>
    <m/>
    <x v="0"/>
    <d v="2019-06-11T16:17:49.000"/>
    <s v="مشروع تونس ونداء تونس سيخوضان الانتخابات الرئاسية بمرشح واحد_x000a_https://t.co/KWD2lk2e1V"/>
    <s v="https://www.maghrebvoices.com/a/498267.html"/>
    <s v="maghrebvoices.com"/>
    <x v="0"/>
    <m/>
    <s v="http://pbs.twimg.com/profile_images/847478321059418112/ryxr2qUM_normal.jpg"/>
    <x v="144"/>
    <s v="https://twitter.com/#!/maghrebvoices/status/1138480463880830977"/>
    <m/>
    <m/>
    <s v="1138480463880830977"/>
    <m/>
    <b v="0"/>
    <n v="1"/>
    <s v=""/>
    <b v="0"/>
    <s v="ar"/>
    <m/>
    <s v=""/>
    <b v="0"/>
    <n v="1"/>
    <s v=""/>
    <s v="Hootsuite Inc."/>
    <b v="0"/>
    <s v="1138480463880830977"/>
    <s v="Tweet"/>
    <n v="0"/>
    <n v="0"/>
    <m/>
    <m/>
    <m/>
    <m/>
    <m/>
    <m/>
    <m/>
    <m/>
    <n v="45"/>
    <s v="1"/>
    <s v="1"/>
    <n v="0"/>
    <n v="0"/>
    <n v="0"/>
    <n v="0"/>
    <n v="0"/>
    <n v="0"/>
    <n v="9"/>
    <n v="100"/>
    <n v="9"/>
  </r>
  <r>
    <s v="maghrebvoices"/>
    <s v="maghrebvoices"/>
    <m/>
    <m/>
    <m/>
    <m/>
    <m/>
    <m/>
    <m/>
    <m/>
    <s v="No"/>
    <n v="187"/>
    <m/>
    <m/>
    <x v="0"/>
    <d v="2019-06-11T17:30:14.000"/>
    <s v="مجلس النواب المغربي يصادق على قانون ترسيم الأمازيغية_x000a_ https://t.co/b7MDSWMBP9"/>
    <s v="https://www.maghrebvoices.com/a/498282.html"/>
    <s v="maghrebvoices.com"/>
    <x v="0"/>
    <m/>
    <s v="http://pbs.twimg.com/profile_images/847478321059418112/ryxr2qUM_normal.jpg"/>
    <x v="145"/>
    <s v="https://twitter.com/#!/maghrebvoices/status/1138498688173649924"/>
    <m/>
    <m/>
    <s v="1138498688173649924"/>
    <m/>
    <b v="0"/>
    <n v="3"/>
    <s v=""/>
    <b v="0"/>
    <s v="ar"/>
    <m/>
    <s v=""/>
    <b v="0"/>
    <n v="0"/>
    <s v=""/>
    <s v="Hootsuite Inc."/>
    <b v="0"/>
    <s v="1138498688173649924"/>
    <s v="Tweet"/>
    <n v="0"/>
    <n v="0"/>
    <m/>
    <m/>
    <m/>
    <m/>
    <m/>
    <m/>
    <m/>
    <m/>
    <n v="45"/>
    <s v="1"/>
    <s v="1"/>
    <n v="0"/>
    <n v="0"/>
    <n v="0"/>
    <n v="0"/>
    <n v="0"/>
    <n v="0"/>
    <n v="8"/>
    <n v="100"/>
    <n v="8"/>
  </r>
  <r>
    <s v="maghrebvoices"/>
    <s v="maghrebvoices"/>
    <m/>
    <m/>
    <m/>
    <m/>
    <m/>
    <m/>
    <m/>
    <m/>
    <s v="No"/>
    <n v="188"/>
    <m/>
    <m/>
    <x v="0"/>
    <d v="2019-06-12T13:04:56.000"/>
    <s v="أويحيى يصل إلى المحكمة العليا بالجزائر_x000a_https://t.co/gWWPey03sZ"/>
    <s v="https://www.maghrebvoices.com/a/498400.html"/>
    <s v="maghrebvoices.com"/>
    <x v="0"/>
    <m/>
    <s v="http://pbs.twimg.com/profile_images/847478321059418112/ryxr2qUM_normal.jpg"/>
    <x v="146"/>
    <s v="https://twitter.com/#!/maghrebvoices/status/1138794311968071680"/>
    <m/>
    <m/>
    <s v="1138794311968071680"/>
    <m/>
    <b v="0"/>
    <n v="0"/>
    <s v=""/>
    <b v="0"/>
    <s v="ar"/>
    <m/>
    <s v=""/>
    <b v="0"/>
    <n v="0"/>
    <s v=""/>
    <s v="Hootsuite Inc."/>
    <b v="0"/>
    <s v="1138794311968071680"/>
    <s v="Tweet"/>
    <n v="0"/>
    <n v="0"/>
    <m/>
    <m/>
    <m/>
    <m/>
    <m/>
    <m/>
    <m/>
    <m/>
    <n v="45"/>
    <s v="1"/>
    <s v="1"/>
    <n v="0"/>
    <n v="0"/>
    <n v="0"/>
    <n v="0"/>
    <n v="0"/>
    <n v="0"/>
    <n v="6"/>
    <n v="100"/>
    <n v="6"/>
  </r>
  <r>
    <s v="maghrebvoices"/>
    <s v="maghrebvoices"/>
    <m/>
    <m/>
    <m/>
    <m/>
    <m/>
    <m/>
    <m/>
    <m/>
    <s v="No"/>
    <n v="189"/>
    <m/>
    <m/>
    <x v="0"/>
    <d v="2019-06-12T14:36:48.000"/>
    <s v="الأمين العام السابق لجبهة التحرير الجزائرية يتنازل عن الحصانة_x000a_https://t.co/rrt96yhad6"/>
    <s v="https://www.maghrebvoices.com/a/498416.html"/>
    <s v="maghrebvoices.com"/>
    <x v="0"/>
    <m/>
    <s v="http://pbs.twimg.com/profile_images/847478321059418112/ryxr2qUM_normal.jpg"/>
    <x v="147"/>
    <s v="https://twitter.com/#!/maghrebvoices/status/1138817432238329856"/>
    <m/>
    <m/>
    <s v="1138817432238329856"/>
    <m/>
    <b v="0"/>
    <n v="1"/>
    <s v=""/>
    <b v="0"/>
    <s v="ar"/>
    <m/>
    <s v=""/>
    <b v="0"/>
    <n v="0"/>
    <s v=""/>
    <s v="Hootsuite Inc."/>
    <b v="0"/>
    <s v="1138817432238329856"/>
    <s v="Tweet"/>
    <n v="0"/>
    <n v="0"/>
    <m/>
    <m/>
    <m/>
    <m/>
    <m/>
    <m/>
    <m/>
    <m/>
    <n v="45"/>
    <s v="1"/>
    <s v="1"/>
    <n v="0"/>
    <n v="0"/>
    <n v="0"/>
    <n v="0"/>
    <n v="0"/>
    <n v="0"/>
    <n v="9"/>
    <n v="100"/>
    <n v="9"/>
  </r>
  <r>
    <s v="maghrebvoices"/>
    <s v="maghrebvoices"/>
    <m/>
    <m/>
    <m/>
    <m/>
    <m/>
    <m/>
    <m/>
    <m/>
    <s v="No"/>
    <n v="190"/>
    <m/>
    <m/>
    <x v="0"/>
    <d v="2019-06-13T10:51:13.000"/>
    <s v="بعد نحو ثلاث ساعات من وصوله مقر المحكمة العليا_x000a_https://t.co/nFJT2iabAs"/>
    <s v="https://www.maghrebvoices.com/a/498530.html"/>
    <s v="maghrebvoices.com"/>
    <x v="0"/>
    <m/>
    <s v="http://pbs.twimg.com/profile_images/847478321059418112/ryxr2qUM_normal.jpg"/>
    <x v="148"/>
    <s v="https://twitter.com/#!/maghrebvoices/status/1139123048756514817"/>
    <m/>
    <m/>
    <s v="1139123048756514817"/>
    <m/>
    <b v="0"/>
    <n v="0"/>
    <s v=""/>
    <b v="0"/>
    <s v="ar"/>
    <m/>
    <s v=""/>
    <b v="0"/>
    <n v="0"/>
    <s v=""/>
    <s v="Hootsuite Inc."/>
    <b v="0"/>
    <s v="1139123048756514817"/>
    <s v="Tweet"/>
    <n v="0"/>
    <n v="0"/>
    <m/>
    <m/>
    <m/>
    <m/>
    <m/>
    <m/>
    <m/>
    <m/>
    <n v="45"/>
    <s v="1"/>
    <s v="1"/>
    <n v="0"/>
    <n v="0"/>
    <n v="0"/>
    <n v="0"/>
    <n v="0"/>
    <n v="0"/>
    <n v="9"/>
    <n v="100"/>
    <n v="9"/>
  </r>
  <r>
    <s v="maghrebvoices"/>
    <s v="maghrebvoices"/>
    <m/>
    <m/>
    <m/>
    <m/>
    <m/>
    <m/>
    <m/>
    <m/>
    <s v="No"/>
    <n v="191"/>
    <m/>
    <m/>
    <x v="0"/>
    <d v="2019-06-13T14:11:16.000"/>
    <s v="اشتباكات عنيفة في محيط العاصمة الليبية_x000a_https://t.co/hfEDu1H7Xl"/>
    <s v="https://www.maghrebvoices.com/a/498535.html"/>
    <s v="maghrebvoices.com"/>
    <x v="0"/>
    <m/>
    <s v="http://pbs.twimg.com/profile_images/847478321059418112/ryxr2qUM_normal.jpg"/>
    <x v="149"/>
    <s v="https://twitter.com/#!/maghrebvoices/status/1139173395592097792"/>
    <m/>
    <m/>
    <s v="1139173395592097792"/>
    <m/>
    <b v="0"/>
    <n v="0"/>
    <s v=""/>
    <b v="0"/>
    <s v="ar"/>
    <m/>
    <s v=""/>
    <b v="0"/>
    <n v="0"/>
    <s v=""/>
    <s v="Hootsuite Inc."/>
    <b v="0"/>
    <s v="1139173395592097792"/>
    <s v="Tweet"/>
    <n v="0"/>
    <n v="0"/>
    <m/>
    <m/>
    <m/>
    <m/>
    <m/>
    <m/>
    <m/>
    <m/>
    <n v="45"/>
    <s v="1"/>
    <s v="1"/>
    <n v="0"/>
    <n v="0"/>
    <n v="0"/>
    <n v="0"/>
    <n v="0"/>
    <n v="0"/>
    <n v="6"/>
    <n v="100"/>
    <n v="6"/>
  </r>
  <r>
    <s v="maghrebvoices"/>
    <s v="maghrebvoices"/>
    <m/>
    <m/>
    <m/>
    <m/>
    <m/>
    <m/>
    <m/>
    <m/>
    <s v="No"/>
    <n v="192"/>
    <m/>
    <m/>
    <x v="0"/>
    <d v="2019-06-13T14:41:02.000"/>
    <s v="استئناف جلسات الاستماع في قضية السائحيتين الاسكندنافيتين في المغرب_x000a_https://t.co/sFYt9oODz7"/>
    <s v="https://www.maghrebvoices.com/a/morocco-justice-crime/498560.html"/>
    <s v="maghrebvoices.com"/>
    <x v="0"/>
    <m/>
    <s v="http://pbs.twimg.com/profile_images/847478321059418112/ryxr2qUM_normal.jpg"/>
    <x v="150"/>
    <s v="https://twitter.com/#!/maghrebvoices/status/1139180885369135111"/>
    <m/>
    <m/>
    <s v="1139180885369135111"/>
    <m/>
    <b v="0"/>
    <n v="0"/>
    <s v=""/>
    <b v="0"/>
    <s v="ar"/>
    <m/>
    <s v=""/>
    <b v="0"/>
    <n v="0"/>
    <s v=""/>
    <s v="Hootsuite Inc."/>
    <b v="0"/>
    <s v="1139180885369135111"/>
    <s v="Tweet"/>
    <n v="0"/>
    <n v="0"/>
    <m/>
    <m/>
    <m/>
    <m/>
    <m/>
    <m/>
    <m/>
    <m/>
    <n v="45"/>
    <s v="1"/>
    <s v="1"/>
    <n v="0"/>
    <n v="0"/>
    <n v="0"/>
    <n v="0"/>
    <n v="0"/>
    <n v="0"/>
    <n v="9"/>
    <n v="100"/>
    <n v="9"/>
  </r>
  <r>
    <s v="maghrebvoices"/>
    <s v="maghrebvoices"/>
    <m/>
    <m/>
    <m/>
    <m/>
    <m/>
    <m/>
    <m/>
    <m/>
    <s v="No"/>
    <n v="193"/>
    <m/>
    <m/>
    <x v="0"/>
    <d v="2019-06-13T15:58:02.000"/>
    <s v="الجنرال علي الغديري أمام قاضي التحقيق بالجزائر_x000a_https://t.co/DOPloxIfjj"/>
    <s v="https://www.maghrebvoices.com/a/Algeria-justice/498565.html"/>
    <s v="maghrebvoices.com"/>
    <x v="0"/>
    <m/>
    <s v="http://pbs.twimg.com/profile_images/847478321059418112/ryxr2qUM_normal.jpg"/>
    <x v="151"/>
    <s v="https://twitter.com/#!/maghrebvoices/status/1139200263854657537"/>
    <m/>
    <m/>
    <s v="1139200263854657537"/>
    <m/>
    <b v="0"/>
    <n v="0"/>
    <s v=""/>
    <b v="0"/>
    <s v="ar"/>
    <m/>
    <s v=""/>
    <b v="0"/>
    <n v="0"/>
    <s v=""/>
    <s v="Hootsuite Inc."/>
    <b v="0"/>
    <s v="1139200263854657537"/>
    <s v="Tweet"/>
    <n v="0"/>
    <n v="0"/>
    <m/>
    <m/>
    <m/>
    <m/>
    <m/>
    <m/>
    <m/>
    <m/>
    <n v="45"/>
    <s v="1"/>
    <s v="1"/>
    <n v="0"/>
    <n v="0"/>
    <n v="0"/>
    <n v="0"/>
    <n v="0"/>
    <n v="0"/>
    <n v="7"/>
    <n v="100"/>
    <n v="7"/>
  </r>
  <r>
    <s v="maghrebvoices"/>
    <s v="maghrebvoices"/>
    <m/>
    <m/>
    <m/>
    <m/>
    <m/>
    <m/>
    <m/>
    <m/>
    <s v="No"/>
    <n v="194"/>
    <m/>
    <m/>
    <x v="0"/>
    <d v="2019-06-13T17:28:31.000"/>
    <s v="سلامة يزور ضحايا السيول جنوب غرب ليبيا_x000a__x000a_https://t.co/l6ITQEEove"/>
    <s v="https://www.maghrebvoices.com/a/Libya-UN/498589.html"/>
    <s v="maghrebvoices.com"/>
    <x v="0"/>
    <m/>
    <s v="http://pbs.twimg.com/profile_images/847478321059418112/ryxr2qUM_normal.jpg"/>
    <x v="152"/>
    <s v="https://twitter.com/#!/maghrebvoices/status/1139223035083481089"/>
    <m/>
    <m/>
    <s v="1139223035083481089"/>
    <m/>
    <b v="0"/>
    <n v="0"/>
    <s v=""/>
    <b v="0"/>
    <s v="ar"/>
    <m/>
    <s v=""/>
    <b v="0"/>
    <n v="0"/>
    <s v=""/>
    <s v="Hootsuite Inc."/>
    <b v="0"/>
    <s v="1139223035083481089"/>
    <s v="Tweet"/>
    <n v="0"/>
    <n v="0"/>
    <m/>
    <m/>
    <m/>
    <m/>
    <m/>
    <m/>
    <m/>
    <m/>
    <n v="45"/>
    <s v="1"/>
    <s v="1"/>
    <n v="0"/>
    <n v="0"/>
    <n v="0"/>
    <n v="0"/>
    <n v="0"/>
    <n v="0"/>
    <n v="7"/>
    <n v="100"/>
    <n v="7"/>
  </r>
  <r>
    <s v="maghrebvoices"/>
    <s v="maghrebvoices"/>
    <m/>
    <m/>
    <m/>
    <m/>
    <m/>
    <m/>
    <m/>
    <m/>
    <s v="No"/>
    <n v="195"/>
    <m/>
    <m/>
    <x v="0"/>
    <d v="2019-06-13T18:30:09.000"/>
    <s v="القضاء الجزائري يأمر بإيداع عمارة بن يونس الحبس المؤقت_x000a_https://t.co/Hsdln3pKHT"/>
    <s v="https://www.maghrebvoices.com/a/Algeria-justice/498597.html"/>
    <s v="maghrebvoices.com"/>
    <x v="0"/>
    <m/>
    <s v="http://pbs.twimg.com/profile_images/847478321059418112/ryxr2qUM_normal.jpg"/>
    <x v="153"/>
    <s v="https://twitter.com/#!/maghrebvoices/status/1139238545070153728"/>
    <m/>
    <m/>
    <s v="1139238545070153728"/>
    <m/>
    <b v="0"/>
    <n v="0"/>
    <s v=""/>
    <b v="0"/>
    <s v="ar"/>
    <m/>
    <s v=""/>
    <b v="0"/>
    <n v="0"/>
    <s v=""/>
    <s v="Hootsuite Inc."/>
    <b v="0"/>
    <s v="1139238545070153728"/>
    <s v="Tweet"/>
    <n v="0"/>
    <n v="0"/>
    <m/>
    <m/>
    <m/>
    <m/>
    <m/>
    <m/>
    <m/>
    <m/>
    <n v="45"/>
    <s v="1"/>
    <s v="1"/>
    <n v="0"/>
    <n v="0"/>
    <n v="0"/>
    <n v="0"/>
    <n v="0"/>
    <n v="0"/>
    <n v="9"/>
    <n v="100"/>
    <n v="9"/>
  </r>
  <r>
    <s v="merymimib"/>
    <s v="merymimib"/>
    <m/>
    <m/>
    <m/>
    <m/>
    <m/>
    <m/>
    <m/>
    <m/>
    <s v="No"/>
    <n v="196"/>
    <m/>
    <m/>
    <x v="0"/>
    <d v="2019-06-13T11:20:21.000"/>
    <s v="لا يأس مع الحياة ❤🌹_x000a__x000a_https://t.co/GDL6CaIDuo"/>
    <s v="https://www.maghrebvoices.com/a/498393.html"/>
    <s v="maghrebvoices.com"/>
    <x v="0"/>
    <m/>
    <s v="http://pbs.twimg.com/profile_images/1139272436728434690/pXIzcxAN_normal.jpg"/>
    <x v="154"/>
    <s v="https://twitter.com/#!/merymimib/status/1139130382840938498"/>
    <m/>
    <m/>
    <s v="1139130382840938498"/>
    <m/>
    <b v="0"/>
    <n v="33"/>
    <s v=""/>
    <b v="0"/>
    <s v="ar"/>
    <m/>
    <s v=""/>
    <b v="0"/>
    <n v="6"/>
    <s v=""/>
    <s v="Twitter for Android"/>
    <b v="0"/>
    <s v="1139130382840938498"/>
    <s v="Tweet"/>
    <n v="0"/>
    <n v="0"/>
    <m/>
    <m/>
    <m/>
    <m/>
    <m/>
    <m/>
    <m/>
    <m/>
    <n v="1"/>
    <s v="5"/>
    <s v="5"/>
    <n v="0"/>
    <n v="0"/>
    <n v="0"/>
    <n v="0"/>
    <n v="0"/>
    <n v="0"/>
    <n v="4"/>
    <n v="100"/>
    <n v="4"/>
  </r>
  <r>
    <s v="i_____ali99"/>
    <s v="merymimib"/>
    <m/>
    <m/>
    <m/>
    <m/>
    <m/>
    <m/>
    <m/>
    <m/>
    <s v="No"/>
    <n v="197"/>
    <m/>
    <m/>
    <x v="1"/>
    <d v="2019-06-13T18:54:19.000"/>
    <s v="RT @Merymimib: لا يأس مع الحياة ❤🌹_x000a__x000a_https://t.co/GDL6CaIDuo"/>
    <s v="https://www.maghrebvoices.com/a/498393.html"/>
    <s v="maghrebvoices.com"/>
    <x v="0"/>
    <m/>
    <s v="http://pbs.twimg.com/profile_images/1135194048296300545/STrhlTzv_normal.jpg"/>
    <x v="155"/>
    <s v="https://twitter.com/#!/i_____ali99/status/1139244626534117376"/>
    <m/>
    <m/>
    <s v="1139244626534117376"/>
    <m/>
    <b v="0"/>
    <n v="0"/>
    <s v=""/>
    <b v="0"/>
    <s v="ar"/>
    <m/>
    <s v=""/>
    <b v="0"/>
    <n v="6"/>
    <s v="1139130382840938498"/>
    <s v="Twitter for iPhone"/>
    <b v="0"/>
    <s v="1139130382840938498"/>
    <s v="Tweet"/>
    <n v="0"/>
    <n v="0"/>
    <m/>
    <m/>
    <m/>
    <m/>
    <m/>
    <m/>
    <m/>
    <m/>
    <n v="1"/>
    <s v="5"/>
    <s v="5"/>
    <n v="0"/>
    <n v="0"/>
    <n v="0"/>
    <n v="0"/>
    <n v="0"/>
    <n v="0"/>
    <n v="6"/>
    <n v="100"/>
    <n v="6"/>
  </r>
  <r>
    <s v="mustafaozcanhur"/>
    <s v="mustafaozcanhur"/>
    <m/>
    <m/>
    <m/>
    <m/>
    <m/>
    <m/>
    <m/>
    <m/>
    <s v="No"/>
    <n v="198"/>
    <m/>
    <m/>
    <x v="0"/>
    <d v="2019-06-13T20:43:28.000"/>
    <s v="يهودي وأمازيغي وعربي'.. قصة أزولاي مستشار الملك https://t.co/PkXiNH3EUG"/>
    <s v="https://www.maghrebvoices.com/a/morocco-andre-azoulay/428342.html"/>
    <s v="maghrebvoices.com"/>
    <x v="0"/>
    <m/>
    <s v="http://pbs.twimg.com/profile_images/1135320032819449859/vp3IEEd5_normal.jpg"/>
    <x v="156"/>
    <s v="https://twitter.com/#!/mustafaozcanhur/status/1139272095202971649"/>
    <m/>
    <m/>
    <s v="1139272095202971649"/>
    <m/>
    <b v="0"/>
    <n v="0"/>
    <s v=""/>
    <b v="0"/>
    <s v="ar"/>
    <m/>
    <s v=""/>
    <b v="0"/>
    <n v="0"/>
    <s v=""/>
    <s v="Twitter for Android"/>
    <b v="0"/>
    <s v="1139272095202971649"/>
    <s v="Tweet"/>
    <n v="0"/>
    <n v="0"/>
    <m/>
    <m/>
    <m/>
    <m/>
    <m/>
    <m/>
    <m/>
    <m/>
    <n v="1"/>
    <s v="2"/>
    <s v="2"/>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01">
    <i>
      <x v="1"/>
    </i>
    <i r="1">
      <x v="6"/>
    </i>
    <i r="2">
      <x v="154"/>
    </i>
    <i r="3">
      <x v="11"/>
    </i>
    <i r="2">
      <x v="155"/>
    </i>
    <i r="3">
      <x v="1"/>
    </i>
    <i r="3">
      <x v="11"/>
    </i>
    <i r="3">
      <x v="12"/>
    </i>
    <i r="3">
      <x v="13"/>
    </i>
    <i r="3">
      <x v="17"/>
    </i>
    <i r="3">
      <x v="19"/>
    </i>
    <i r="3">
      <x v="20"/>
    </i>
    <i r="3">
      <x v="21"/>
    </i>
    <i r="3">
      <x v="22"/>
    </i>
    <i r="3">
      <x v="23"/>
    </i>
    <i r="2">
      <x v="156"/>
    </i>
    <i r="3">
      <x v="3"/>
    </i>
    <i r="3">
      <x v="11"/>
    </i>
    <i r="3">
      <x v="12"/>
    </i>
    <i r="3">
      <x v="13"/>
    </i>
    <i r="3">
      <x v="14"/>
    </i>
    <i r="3">
      <x v="15"/>
    </i>
    <i r="3">
      <x v="19"/>
    </i>
    <i r="2">
      <x v="157"/>
    </i>
    <i r="3">
      <x v="2"/>
    </i>
    <i r="3">
      <x v="12"/>
    </i>
    <i r="3">
      <x v="14"/>
    </i>
    <i r="3">
      <x v="15"/>
    </i>
    <i r="3">
      <x v="16"/>
    </i>
    <i r="3">
      <x v="18"/>
    </i>
    <i r="3">
      <x v="19"/>
    </i>
    <i r="3">
      <x v="20"/>
    </i>
    <i r="3">
      <x v="22"/>
    </i>
    <i r="2">
      <x v="158"/>
    </i>
    <i r="3">
      <x v="11"/>
    </i>
    <i r="3">
      <x v="13"/>
    </i>
    <i r="3">
      <x v="14"/>
    </i>
    <i r="3">
      <x v="15"/>
    </i>
    <i r="3">
      <x v="17"/>
    </i>
    <i r="3">
      <x v="18"/>
    </i>
    <i r="3">
      <x v="20"/>
    </i>
    <i r="3">
      <x v="24"/>
    </i>
    <i r="2">
      <x v="159"/>
    </i>
    <i r="3">
      <x v="11"/>
    </i>
    <i r="3">
      <x v="12"/>
    </i>
    <i r="3">
      <x v="13"/>
    </i>
    <i r="3">
      <x v="14"/>
    </i>
    <i r="3">
      <x v="15"/>
    </i>
    <i r="3">
      <x v="16"/>
    </i>
    <i r="3">
      <x v="17"/>
    </i>
    <i r="3">
      <x v="18"/>
    </i>
    <i r="3">
      <x v="23"/>
    </i>
    <i r="2">
      <x v="160"/>
    </i>
    <i r="3">
      <x v="1"/>
    </i>
    <i r="3">
      <x v="2"/>
    </i>
    <i r="3">
      <x v="13"/>
    </i>
    <i r="3">
      <x v="14"/>
    </i>
    <i r="3">
      <x v="15"/>
    </i>
    <i r="3">
      <x v="16"/>
    </i>
    <i r="3">
      <x v="18"/>
    </i>
    <i r="3">
      <x v="20"/>
    </i>
    <i r="2">
      <x v="161"/>
    </i>
    <i r="3">
      <x v="1"/>
    </i>
    <i r="3">
      <x v="6"/>
    </i>
    <i r="3">
      <x v="18"/>
    </i>
    <i r="3">
      <x v="19"/>
    </i>
    <i r="3">
      <x v="20"/>
    </i>
    <i r="3">
      <x v="21"/>
    </i>
    <i r="3">
      <x v="22"/>
    </i>
    <i r="3">
      <x v="23"/>
    </i>
    <i r="2">
      <x v="162"/>
    </i>
    <i r="3">
      <x v="3"/>
    </i>
    <i r="3">
      <x v="16"/>
    </i>
    <i r="2">
      <x v="163"/>
    </i>
    <i r="3">
      <x v="13"/>
    </i>
    <i r="3">
      <x v="15"/>
    </i>
    <i r="3">
      <x v="16"/>
    </i>
    <i r="3">
      <x v="17"/>
    </i>
    <i r="3">
      <x v="18"/>
    </i>
    <i r="3">
      <x v="20"/>
    </i>
    <i r="3">
      <x v="21"/>
    </i>
    <i r="3">
      <x v="24"/>
    </i>
    <i r="2">
      <x v="164"/>
    </i>
    <i r="3">
      <x v="13"/>
    </i>
    <i r="3">
      <x v="14"/>
    </i>
    <i r="3">
      <x v="15"/>
    </i>
    <i r="3">
      <x v="16"/>
    </i>
    <i r="3">
      <x v="17"/>
    </i>
    <i r="3">
      <x v="19"/>
    </i>
    <i r="3">
      <x v="20"/>
    </i>
    <i r="2">
      <x v="165"/>
    </i>
    <i r="3">
      <x v="11"/>
    </i>
    <i r="3">
      <x v="12"/>
    </i>
    <i r="3">
      <x v="14"/>
    </i>
    <i r="3">
      <x v="15"/>
    </i>
    <i r="3">
      <x v="16"/>
    </i>
    <i r="3">
      <x v="17"/>
    </i>
    <i r="3">
      <x v="18"/>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
        <i x="3" s="1"/>
        <i x="7" s="1"/>
        <i x="2" s="1"/>
        <i x="6" s="1"/>
        <i x="4" s="1"/>
        <i x="5"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8" totalsRowShown="0" headerRowDxfId="428" dataDxfId="427">
  <autoFilter ref="A2:BL198"/>
  <tableColumns count="64">
    <tableColumn id="1" name="Vertex 1" dataDxfId="426"/>
    <tableColumn id="2" name="Vertex 2" dataDxfId="425"/>
    <tableColumn id="3" name="Color" dataDxfId="424"/>
    <tableColumn id="4" name="Width" dataDxfId="423"/>
    <tableColumn id="11" name="Style" dataDxfId="422"/>
    <tableColumn id="5" name="Opacity" dataDxfId="421"/>
    <tableColumn id="6" name="Visibility" dataDxfId="420"/>
    <tableColumn id="10" name="Label" dataDxfId="419"/>
    <tableColumn id="12" name="Label Text Color" dataDxfId="418"/>
    <tableColumn id="13" name="Label Font Size" dataDxfId="417"/>
    <tableColumn id="14" name="Reciprocated?" dataDxfId="94"/>
    <tableColumn id="7" name="ID" dataDxfId="416"/>
    <tableColumn id="9" name="Dynamic Filter" dataDxfId="415"/>
    <tableColumn id="8" name="Add Your Own Columns Here" dataDxfId="414"/>
    <tableColumn id="15" name="Relationship" dataDxfId="413"/>
    <tableColumn id="16" name="Relationship Date (UTC)" dataDxfId="412"/>
    <tableColumn id="17" name="Tweet" dataDxfId="411"/>
    <tableColumn id="18" name="URLs in Tweet" dataDxfId="410"/>
    <tableColumn id="19" name="Domains in Tweet" dataDxfId="409"/>
    <tableColumn id="20" name="Hashtags in Tweet" dataDxfId="408"/>
    <tableColumn id="21" name="Media in Tweet" dataDxfId="407"/>
    <tableColumn id="22" name="Tweet Image File" dataDxfId="406"/>
    <tableColumn id="23" name="Tweet Date (UTC)" dataDxfId="405"/>
    <tableColumn id="24" name="Twitter Page for Tweet" dataDxfId="404"/>
    <tableColumn id="25" name="Latitude" dataDxfId="403"/>
    <tableColumn id="26" name="Longitude" dataDxfId="402"/>
    <tableColumn id="27" name="Imported ID" dataDxfId="401"/>
    <tableColumn id="28" name="In-Reply-To Tweet ID" dataDxfId="400"/>
    <tableColumn id="29" name="Favorited" dataDxfId="399"/>
    <tableColumn id="30" name="Favorite Count" dataDxfId="398"/>
    <tableColumn id="31" name="In-Reply-To User ID" dataDxfId="397"/>
    <tableColumn id="32" name="Is Quote Status" dataDxfId="396"/>
    <tableColumn id="33" name="Language" dataDxfId="395"/>
    <tableColumn id="34" name="Possibly Sensitive" dataDxfId="394"/>
    <tableColumn id="35" name="Quoted Status ID" dataDxfId="393"/>
    <tableColumn id="36" name="Retweeted" dataDxfId="392"/>
    <tableColumn id="37" name="Retweet Count" dataDxfId="391"/>
    <tableColumn id="38" name="Retweet ID" dataDxfId="390"/>
    <tableColumn id="39" name="Source" dataDxfId="389"/>
    <tableColumn id="40" name="Truncated" dataDxfId="388"/>
    <tableColumn id="41" name="Unified Twitter ID" dataDxfId="387"/>
    <tableColumn id="42" name="Imported Tweet Type" dataDxfId="386"/>
    <tableColumn id="43" name="Added By Extended Analysis" dataDxfId="385"/>
    <tableColumn id="44" name="Corrected By Extended Analysis" dataDxfId="384"/>
    <tableColumn id="45" name="Place Bounding Box" dataDxfId="383"/>
    <tableColumn id="46" name="Place Country" dataDxfId="382"/>
    <tableColumn id="47" name="Place Country Code" dataDxfId="381"/>
    <tableColumn id="48" name="Place Full Name" dataDxfId="380"/>
    <tableColumn id="49" name="Place ID" dataDxfId="379"/>
    <tableColumn id="50" name="Place Name" dataDxfId="378"/>
    <tableColumn id="51" name="Place Type" dataDxfId="377"/>
    <tableColumn id="52" name="Place URL" dataDxfId="376"/>
    <tableColumn id="53" name="Edge Weight"/>
    <tableColumn id="54" name="Vertex 1 Group" dataDxfId="29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 totalsRowShown="0" headerRowDxfId="298" dataDxfId="297">
  <autoFilter ref="A2:C8"/>
  <tableColumns count="3">
    <tableColumn id="1" name="Group 1" dataDxfId="296"/>
    <tableColumn id="2" name="Group 2" dataDxfId="295"/>
    <tableColumn id="3" name="Edges" dataDxfId="29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91" dataDxfId="290">
  <autoFilter ref="A1:N11"/>
  <tableColumns count="14">
    <tableColumn id="1" name="Top URLs in Tweet in Entire Graph" dataDxfId="289"/>
    <tableColumn id="2" name="Entire Graph Count" dataDxfId="288"/>
    <tableColumn id="3" name="Top URLs in Tweet in G1" dataDxfId="287"/>
    <tableColumn id="4" name="G1 Count" dataDxfId="286"/>
    <tableColumn id="5" name="Top URLs in Tweet in G2" dataDxfId="285"/>
    <tableColumn id="6" name="G2 Count" dataDxfId="284"/>
    <tableColumn id="7" name="Top URLs in Tweet in G3" dataDxfId="283"/>
    <tableColumn id="8" name="G3 Count" dataDxfId="282"/>
    <tableColumn id="9" name="Top URLs in Tweet in G4" dataDxfId="281"/>
    <tableColumn id="10" name="G4 Count" dataDxfId="280"/>
    <tableColumn id="11" name="Top URLs in Tweet in G5" dataDxfId="279"/>
    <tableColumn id="12" name="G5 Count" dataDxfId="278"/>
    <tableColumn id="13" name="Top URLs in Tweet in G6" dataDxfId="277"/>
    <tableColumn id="14" name="G6 Count" dataDxfId="2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18" totalsRowShown="0" headerRowDxfId="275" dataDxfId="274">
  <autoFilter ref="A14:N18"/>
  <tableColumns count="14">
    <tableColumn id="1" name="Top Domains in Tweet in Entire Graph" dataDxfId="273"/>
    <tableColumn id="2" name="Entire Graph Count" dataDxfId="272"/>
    <tableColumn id="3" name="Top Domains in Tweet in G1" dataDxfId="271"/>
    <tableColumn id="4" name="G1 Count" dataDxfId="270"/>
    <tableColumn id="5" name="Top Domains in Tweet in G2" dataDxfId="269"/>
    <tableColumn id="6" name="G2 Count" dataDxfId="268"/>
    <tableColumn id="7" name="Top Domains in Tweet in G3" dataDxfId="267"/>
    <tableColumn id="8" name="G3 Count" dataDxfId="266"/>
    <tableColumn id="9" name="Top Domains in Tweet in G4" dataDxfId="265"/>
    <tableColumn id="10" name="G4 Count" dataDxfId="264"/>
    <tableColumn id="11" name="Top Domains in Tweet in G5" dataDxfId="263"/>
    <tableColumn id="12" name="G5 Count" dataDxfId="262"/>
    <tableColumn id="13" name="Top Domains in Tweet in G6" dataDxfId="261"/>
    <tableColumn id="14" name="G6 Count" dataDxfId="26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1:N28" totalsRowShown="0" headerRowDxfId="259" dataDxfId="258">
  <autoFilter ref="A21:N28"/>
  <tableColumns count="14">
    <tableColumn id="1" name="Top Hashtags in Tweet in Entire Graph" dataDxfId="257"/>
    <tableColumn id="2" name="Entire Graph Count" dataDxfId="256"/>
    <tableColumn id="3" name="Top Hashtags in Tweet in G1" dataDxfId="255"/>
    <tableColumn id="4" name="G1 Count" dataDxfId="254"/>
    <tableColumn id="5" name="Top Hashtags in Tweet in G2" dataDxfId="253"/>
    <tableColumn id="6" name="G2 Count" dataDxfId="252"/>
    <tableColumn id="7" name="Top Hashtags in Tweet in G3" dataDxfId="251"/>
    <tableColumn id="8" name="G3 Count" dataDxfId="250"/>
    <tableColumn id="9" name="Top Hashtags in Tweet in G4" dataDxfId="249"/>
    <tableColumn id="10" name="G4 Count" dataDxfId="248"/>
    <tableColumn id="11" name="Top Hashtags in Tweet in G5" dataDxfId="247"/>
    <tableColumn id="12" name="G5 Count" dataDxfId="246"/>
    <tableColumn id="13" name="Top Hashtags in Tweet in G6" dataDxfId="245"/>
    <tableColumn id="14" name="G6 Count" dataDxfId="24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1:N41" totalsRowShown="0" headerRowDxfId="242" dataDxfId="241">
  <autoFilter ref="A31:N41"/>
  <tableColumns count="14">
    <tableColumn id="1" name="Top Words in Tweet in Entire Graph" dataDxfId="240"/>
    <tableColumn id="2" name="Entire Graph Count" dataDxfId="239"/>
    <tableColumn id="3" name="Top Words in Tweet in G1" dataDxfId="238"/>
    <tableColumn id="4" name="G1 Count" dataDxfId="237"/>
    <tableColumn id="5" name="Top Words in Tweet in G2" dataDxfId="236"/>
    <tableColumn id="6" name="G2 Count" dataDxfId="235"/>
    <tableColumn id="7" name="Top Words in Tweet in G3" dataDxfId="234"/>
    <tableColumn id="8" name="G3 Count" dataDxfId="233"/>
    <tableColumn id="9" name="Top Words in Tweet in G4" dataDxfId="232"/>
    <tableColumn id="10" name="G4 Count" dataDxfId="231"/>
    <tableColumn id="11" name="Top Words in Tweet in G5" dataDxfId="230"/>
    <tableColumn id="12" name="G5 Count" dataDxfId="229"/>
    <tableColumn id="13" name="Top Words in Tweet in G6" dataDxfId="228"/>
    <tableColumn id="14" name="G6 Count" dataDxfId="2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4:N54" totalsRowShown="0" headerRowDxfId="225" dataDxfId="224">
  <autoFilter ref="A44:N54"/>
  <tableColumns count="14">
    <tableColumn id="1" name="Top Word Pairs in Tweet in Entire Graph" dataDxfId="223"/>
    <tableColumn id="2" name="Entire Graph Count" dataDxfId="222"/>
    <tableColumn id="3" name="Top Word Pairs in Tweet in G1" dataDxfId="221"/>
    <tableColumn id="4" name="G1 Count" dataDxfId="220"/>
    <tableColumn id="5" name="Top Word Pairs in Tweet in G2" dataDxfId="219"/>
    <tableColumn id="6" name="G2 Count" dataDxfId="218"/>
    <tableColumn id="7" name="Top Word Pairs in Tweet in G3" dataDxfId="217"/>
    <tableColumn id="8" name="G3 Count" dataDxfId="216"/>
    <tableColumn id="9" name="Top Word Pairs in Tweet in G4" dataDxfId="215"/>
    <tableColumn id="10" name="G4 Count" dataDxfId="214"/>
    <tableColumn id="11" name="Top Word Pairs in Tweet in G5" dataDxfId="213"/>
    <tableColumn id="12" name="G5 Count" dataDxfId="212"/>
    <tableColumn id="13" name="Top Word Pairs in Tweet in G6" dataDxfId="211"/>
    <tableColumn id="14" name="G6 Count" dataDxfId="21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7:N63" totalsRowShown="0" headerRowDxfId="208" dataDxfId="207">
  <autoFilter ref="A57:N63"/>
  <tableColumns count="14">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8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6:N76" totalsRowShown="0" headerRowDxfId="205" dataDxfId="204">
  <autoFilter ref="A66:N76"/>
  <tableColumns count="14">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79"/>
    <tableColumn id="13" name="Top Mentioned in G6" dataDxfId="178"/>
    <tableColumn id="14" name="G6 Count" dataDxfId="17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9:N89" totalsRowShown="0" headerRowDxfId="174" dataDxfId="173">
  <autoFilter ref="A79:N89"/>
  <tableColumns count="14">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4" totalsRowShown="0" headerRowDxfId="375" dataDxfId="374">
  <autoFilter ref="A2:BS74"/>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88" totalsRowShown="0" headerRowDxfId="147" dataDxfId="146">
  <autoFilter ref="A1:G38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69" totalsRowShown="0" headerRowDxfId="138" dataDxfId="137">
  <autoFilter ref="A1:L46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59" totalsRowShown="0" headerRowDxfId="64" dataDxfId="63">
  <autoFilter ref="A2:BL15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2">
  <autoFilter ref="A2:AO8"/>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43"/>
    <tableColumn id="27" name="Top Hashtags in Tweet" dataDxfId="226"/>
    <tableColumn id="28" name="Top Words in Tweet" dataDxfId="209"/>
    <tableColumn id="29" name="Top Word Pairs in Tweet" dataDxfId="176"/>
    <tableColumn id="30" name="Top Replied-To in Tweet" dataDxfId="17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329" dataDxfId="328">
  <autoFilter ref="A1:C73"/>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93"/>
    <tableColumn id="2" name="Value" dataDxfId="2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g7fy0pxM94" TargetMode="External" /><Relationship Id="rId2" Type="http://schemas.openxmlformats.org/officeDocument/2006/relationships/hyperlink" Target="https://t.co/QAMrGluoQK" TargetMode="External" /><Relationship Id="rId3" Type="http://schemas.openxmlformats.org/officeDocument/2006/relationships/hyperlink" Target="https://t.co/4FShaK32S1" TargetMode="External" /><Relationship Id="rId4" Type="http://schemas.openxmlformats.org/officeDocument/2006/relationships/hyperlink" Target="https://t.co/8wJ72R0qxY" TargetMode="External" /><Relationship Id="rId5" Type="http://schemas.openxmlformats.org/officeDocument/2006/relationships/hyperlink" Target="https://t.co/c4WsLfJV6h" TargetMode="External" /><Relationship Id="rId6" Type="http://schemas.openxmlformats.org/officeDocument/2006/relationships/hyperlink" Target="https://t.co/0Ixe9D4pjS" TargetMode="External" /><Relationship Id="rId7" Type="http://schemas.openxmlformats.org/officeDocument/2006/relationships/hyperlink" Target="https://t.co/fmm8GqKxDt" TargetMode="External" /><Relationship Id="rId8" Type="http://schemas.openxmlformats.org/officeDocument/2006/relationships/hyperlink" Target="https://t.co/tkuMyuBZ2U" TargetMode="External" /><Relationship Id="rId9" Type="http://schemas.openxmlformats.org/officeDocument/2006/relationships/hyperlink" Target="https://t.co/Dhe8ZWAyxA" TargetMode="External" /><Relationship Id="rId10" Type="http://schemas.openxmlformats.org/officeDocument/2006/relationships/hyperlink" Target="https://www.maghrebvoices.com/a/%d8%aa%d8%ad%d8%b1%d9%8a%d9%85-%d8%a7%d9%84%d8%aa%d8%a8%d9%86%d9%91%d9%8a-%d8%ac%d8%b1%d9%8a%d9%85%d8%a9-%d8%b1%d8%ac%d8%a7%d9%84-%d8%a7%d9%84%d8%af%d9%8a%d9%86-%d8%a8%d8%ad%d9%82-%d8%a7%d9%84%d8%b7%d9%81%d9%88%d9%84%d8%a9/497135.html" TargetMode="External" /><Relationship Id="rId11" Type="http://schemas.openxmlformats.org/officeDocument/2006/relationships/hyperlink" Target="https://www.maghrebvoices.com/a/%d8%aa%d8%ad%d8%b1%d9%8a%d9%85-%d8%a7%d9%84%d8%aa%d8%a8%d9%86%d9%91%d9%8a-%d8%ac%d8%b1%d9%8a%d9%85%d8%a9-%d8%b1%d8%ac%d8%a7%d9%84-%d8%a7%d9%84%d8%af%d9%8a%d9%86-%d8%a8%d8%ad%d9%82-%d8%a7%d9%84%d8%b7%d9%81%d9%88%d9%84%d8%a9/497135.html" TargetMode="External" /><Relationship Id="rId12" Type="http://schemas.openxmlformats.org/officeDocument/2006/relationships/hyperlink" Target="https://www.maghrebvoices.com/a/458271.html" TargetMode="External" /><Relationship Id="rId13" Type="http://schemas.openxmlformats.org/officeDocument/2006/relationships/hyperlink" Target="https://www.maghrebvoices.com/a/415068.html" TargetMode="External" /><Relationship Id="rId14" Type="http://schemas.openxmlformats.org/officeDocument/2006/relationships/hyperlink" Target="https://www.maghrebvoices.com/a/415068.html" TargetMode="External" /><Relationship Id="rId15" Type="http://schemas.openxmlformats.org/officeDocument/2006/relationships/hyperlink" Target="https://www.maghrebvoices.com/a/415068.html" TargetMode="External" /><Relationship Id="rId16" Type="http://schemas.openxmlformats.org/officeDocument/2006/relationships/hyperlink" Target="https://www.maghrebvoices.com/a/497339.html" TargetMode="External" /><Relationship Id="rId17" Type="http://schemas.openxmlformats.org/officeDocument/2006/relationships/hyperlink" Target="https://www.maghrebvoices.com/a/497341.html?nocache=1" TargetMode="External" /><Relationship Id="rId18" Type="http://schemas.openxmlformats.org/officeDocument/2006/relationships/hyperlink" Target="https://www.maghrebvoices.com/a/497532.html" TargetMode="External" /><Relationship Id="rId19" Type="http://schemas.openxmlformats.org/officeDocument/2006/relationships/hyperlink" Target="https://www.maghrebvoices.com/a/Algeria-spain--politics/497472.html" TargetMode="External" /><Relationship Id="rId20" Type="http://schemas.openxmlformats.org/officeDocument/2006/relationships/hyperlink" Target="https://www.maghrebvoices.com/a/497752.html" TargetMode="External" /><Relationship Id="rId21" Type="http://schemas.openxmlformats.org/officeDocument/2006/relationships/hyperlink" Target="https://www.maghrebvoices.com/a/497752.html" TargetMode="External" /><Relationship Id="rId22" Type="http://schemas.openxmlformats.org/officeDocument/2006/relationships/hyperlink" Target="https://www.maghrebvoices.com/a/497758.html" TargetMode="External" /><Relationship Id="rId23" Type="http://schemas.openxmlformats.org/officeDocument/2006/relationships/hyperlink" Target="https://www.maghrebvoices.com/a/497758.html" TargetMode="External" /><Relationship Id="rId24" Type="http://schemas.openxmlformats.org/officeDocument/2006/relationships/hyperlink" Target="https://www.maghrebvoices.com/a/415068.html" TargetMode="External" /><Relationship Id="rId25" Type="http://schemas.openxmlformats.org/officeDocument/2006/relationships/hyperlink" Target="https://bit.ly/2HZFcFX" TargetMode="External" /><Relationship Id="rId26" Type="http://schemas.openxmlformats.org/officeDocument/2006/relationships/hyperlink" Target="https://www.maghrebvoices.com/a/497436.html" TargetMode="External" /><Relationship Id="rId27" Type="http://schemas.openxmlformats.org/officeDocument/2006/relationships/hyperlink" Target="https://www.maghrebvoices.com/a/497524.html" TargetMode="External" /><Relationship Id="rId28" Type="http://schemas.openxmlformats.org/officeDocument/2006/relationships/hyperlink" Target="https://www.maghrebvoices.com/a/497758.html" TargetMode="External" /><Relationship Id="rId29" Type="http://schemas.openxmlformats.org/officeDocument/2006/relationships/hyperlink" Target="https://www.maghrebvoices.com/a/497430.html" TargetMode="External" /><Relationship Id="rId30" Type="http://schemas.openxmlformats.org/officeDocument/2006/relationships/hyperlink" Target="https://www.maghrebvoices.com/a/Libya-Omar-AL-mokhtar/423017.html?fbclid=IwAR1UEPe8asbQHx-yimeMO9EMwDppsmj8B3UfIgenBlTiRAW-77fxFnkNFO0" TargetMode="External" /><Relationship Id="rId31" Type="http://schemas.openxmlformats.org/officeDocument/2006/relationships/hyperlink" Target="https://www.maghrebvoices.com/a/Libya-social-media/497597.html" TargetMode="External" /><Relationship Id="rId32" Type="http://schemas.openxmlformats.org/officeDocument/2006/relationships/hyperlink" Target="https://www.maghrebvoices.com/a/497809.html?fbclid=IwAR3JbTM8A17RE-tTR0wuPaoroAKia_pxfrtFPG_39rRss_YTdStetTOANRU" TargetMode="External" /><Relationship Id="rId33" Type="http://schemas.openxmlformats.org/officeDocument/2006/relationships/hyperlink" Target="https://www.maghrebvoices.com/a/Algeria-France-social-media/497858.html" TargetMode="External" /><Relationship Id="rId34" Type="http://schemas.openxmlformats.org/officeDocument/2006/relationships/hyperlink" Target="https://www.facebook.com/maghrebvoices/videos/299282547623025/" TargetMode="External" /><Relationship Id="rId35" Type="http://schemas.openxmlformats.org/officeDocument/2006/relationships/hyperlink" Target="https://www.maghrebvoices.com/a/497809.html" TargetMode="External" /><Relationship Id="rId36" Type="http://schemas.openxmlformats.org/officeDocument/2006/relationships/hyperlink" Target="https://www.maghrebvoices.com/a/497809.html" TargetMode="External" /><Relationship Id="rId37" Type="http://schemas.openxmlformats.org/officeDocument/2006/relationships/hyperlink" Target="https://www.maghrebvoices.com/a/497809.html" TargetMode="External" /><Relationship Id="rId38" Type="http://schemas.openxmlformats.org/officeDocument/2006/relationships/hyperlink" Target="https://www.maghrebvoices.com/a/497339.html" TargetMode="External" /><Relationship Id="rId39" Type="http://schemas.openxmlformats.org/officeDocument/2006/relationships/hyperlink" Target="https://www.maghrebvoices.com/a/Algeria-France-social-media/497858.html" TargetMode="External" /><Relationship Id="rId40" Type="http://schemas.openxmlformats.org/officeDocument/2006/relationships/hyperlink" Target="https://www.maghrebvoices.com/a/%d8%aa%d8%ad%d8%b1%d9%8a%d9%85-%d8%a7%d9%84%d8%aa%d8%a8%d9%86%d9%91%d9%8a-%d8%ac%d8%b1%d9%8a%d9%85%d8%a9-%d8%b1%d8%ac%d8%a7%d9%84-%d8%a7%d9%84%d8%af%d9%8a%d9%86-%d8%a8%d8%ad%d9%82-%d8%a7%d9%84%d8%b7%d9%81%d9%88%d9%84%d8%a9/497135.html" TargetMode="External" /><Relationship Id="rId41" Type="http://schemas.openxmlformats.org/officeDocument/2006/relationships/hyperlink" Target="https://www.maghrebvoices.com/a/498003.html" TargetMode="External" /><Relationship Id="rId42" Type="http://schemas.openxmlformats.org/officeDocument/2006/relationships/hyperlink" Target="https://www.maghrebvoices.com/a/415068.html?fbclid=IwAR0SGOeRtNHln1tqkiE9WGnOgHFIjVFQ2Yqta-UdPP44qSpNtLPlYletqT0" TargetMode="External" /><Relationship Id="rId43" Type="http://schemas.openxmlformats.org/officeDocument/2006/relationships/hyperlink" Target="https://www.maghrebvoices.com/a/498003.html" TargetMode="External" /><Relationship Id="rId44" Type="http://schemas.openxmlformats.org/officeDocument/2006/relationships/hyperlink" Target="https://www.maghrebvoices.com/a/498003.html" TargetMode="External" /><Relationship Id="rId45" Type="http://schemas.openxmlformats.org/officeDocument/2006/relationships/hyperlink" Target="https://www.maghrebvoices.com/a/497987.html" TargetMode="External" /><Relationship Id="rId46" Type="http://schemas.openxmlformats.org/officeDocument/2006/relationships/hyperlink" Target="https://www.maghrebvoices.com/a/497532.html" TargetMode="External" /><Relationship Id="rId47" Type="http://schemas.openxmlformats.org/officeDocument/2006/relationships/hyperlink" Target="https://www.maghrebvoices.com/a/498107.html" TargetMode="External" /><Relationship Id="rId48" Type="http://schemas.openxmlformats.org/officeDocument/2006/relationships/hyperlink" Target="https://www.maghrebvoices.com/a/497436.html" TargetMode="External" /><Relationship Id="rId49" Type="http://schemas.openxmlformats.org/officeDocument/2006/relationships/hyperlink" Target="https://www.maghrebvoices.com/a/454909.html" TargetMode="External" /><Relationship Id="rId50" Type="http://schemas.openxmlformats.org/officeDocument/2006/relationships/hyperlink" Target="https://www.maghrebvoices.com/a/454909.html" TargetMode="External" /><Relationship Id="rId51" Type="http://schemas.openxmlformats.org/officeDocument/2006/relationships/hyperlink" Target="https://www.maghrebvoices.com/a/454909.html" TargetMode="External" /><Relationship Id="rId52" Type="http://schemas.openxmlformats.org/officeDocument/2006/relationships/hyperlink" Target="https://www.maghrebvoices.com/a/422745.html" TargetMode="External" /><Relationship Id="rId53" Type="http://schemas.openxmlformats.org/officeDocument/2006/relationships/hyperlink" Target="https://www.maghrebvoices.com/a/422745.html" TargetMode="External" /><Relationship Id="rId54" Type="http://schemas.openxmlformats.org/officeDocument/2006/relationships/hyperlink" Target="https://www.maghrebvoices.com/a/497255.html" TargetMode="External" /><Relationship Id="rId55" Type="http://schemas.openxmlformats.org/officeDocument/2006/relationships/hyperlink" Target="https://www.maghrebvoices.com/a/497251.html" TargetMode="External" /><Relationship Id="rId56" Type="http://schemas.openxmlformats.org/officeDocument/2006/relationships/hyperlink" Target="https://www.maghrebvoices.com/a/497339.html" TargetMode="External" /><Relationship Id="rId57" Type="http://schemas.openxmlformats.org/officeDocument/2006/relationships/hyperlink" Target="https://www.maghrebvoices.com/a/497342.html" TargetMode="External" /><Relationship Id="rId58" Type="http://schemas.openxmlformats.org/officeDocument/2006/relationships/hyperlink" Target="https://www.maghrebvoices.com/a/497281.html" TargetMode="External" /><Relationship Id="rId59" Type="http://schemas.openxmlformats.org/officeDocument/2006/relationships/hyperlink" Target="https://www.maghrebvoices.com/a/497407.html" TargetMode="External" /><Relationship Id="rId60" Type="http://schemas.openxmlformats.org/officeDocument/2006/relationships/hyperlink" Target="https://www.maghrebvoices.com/a/497359.html" TargetMode="External" /><Relationship Id="rId61" Type="http://schemas.openxmlformats.org/officeDocument/2006/relationships/hyperlink" Target="https://www.maghrebvoices.com/a/Algeria-spain--politics/497472.html" TargetMode="External" /><Relationship Id="rId62" Type="http://schemas.openxmlformats.org/officeDocument/2006/relationships/hyperlink" Target="https://www.maghrebvoices.com/a/497490.html" TargetMode="External" /><Relationship Id="rId63" Type="http://schemas.openxmlformats.org/officeDocument/2006/relationships/hyperlink" Target="https://www.maghrebvoices.com/a/497532.html" TargetMode="External" /><Relationship Id="rId64" Type="http://schemas.openxmlformats.org/officeDocument/2006/relationships/hyperlink" Target="https://www.maghrebvoices.com/a/497524.html" TargetMode="External" /><Relationship Id="rId65" Type="http://schemas.openxmlformats.org/officeDocument/2006/relationships/hyperlink" Target="https://www.maghrebvoices.com/a/497530.html" TargetMode="External" /><Relationship Id="rId66" Type="http://schemas.openxmlformats.org/officeDocument/2006/relationships/hyperlink" Target="https://www.maghrebvoices.com/a/497543.html" TargetMode="External" /><Relationship Id="rId67" Type="http://schemas.openxmlformats.org/officeDocument/2006/relationships/hyperlink" Target="https://www.maghrebvoices.com/a/497541.html" TargetMode="External" /><Relationship Id="rId68" Type="http://schemas.openxmlformats.org/officeDocument/2006/relationships/hyperlink" Target="https://www.maghrebvoices.com/a/497640.html" TargetMode="External" /><Relationship Id="rId69" Type="http://schemas.openxmlformats.org/officeDocument/2006/relationships/hyperlink" Target="https://www.maghrebvoices.com/a/497652.html" TargetMode="External" /><Relationship Id="rId70" Type="http://schemas.openxmlformats.org/officeDocument/2006/relationships/hyperlink" Target="https://www.maghrebvoices.com/a/%d8%ad%d9%8a%d9%88%d8%a7%d9%86%d8%a7%d8%aa-%d9%85%d9%86%d9%88%d9%8a%d8%a9-%d8%b9%d8%b1%d8%a8%d9%8a%d8%a9-%d9%85%d9%82%d8%af%d8%b3%d8%a9/497667.html" TargetMode="External" /><Relationship Id="rId71" Type="http://schemas.openxmlformats.org/officeDocument/2006/relationships/hyperlink" Target="https://www.maghrebvoices.com/a/498270.html" TargetMode="External" /><Relationship Id="rId72" Type="http://schemas.openxmlformats.org/officeDocument/2006/relationships/hyperlink" Target="https://www.maghrebvoices.com/a/498282.html" TargetMode="External" /><Relationship Id="rId73" Type="http://schemas.openxmlformats.org/officeDocument/2006/relationships/hyperlink" Target="https://www.maghrebvoices.com/a/%d9%85%d8%b9%d8%a7%d9%86%d8%a7%d8%a9-%d8%a7%d9%84%d9%85%d8%ba%d8%b1%d8%a8%d9%8a%d8%a7%d8%aa-%d9%85%d9%86-%d8%a7%d9%84%d8%b9%d9%86%d9%81-%d8%a7%d9%84%d8%a3%d8%b3%d8%b1%d9%8a/498278.html" TargetMode="External" /><Relationship Id="rId74" Type="http://schemas.openxmlformats.org/officeDocument/2006/relationships/hyperlink" Target="https://www.maghrebvoices.com/a/498393.html" TargetMode="External" /><Relationship Id="rId75" Type="http://schemas.openxmlformats.org/officeDocument/2006/relationships/hyperlink" Target="https://www.maghrebvoices.com/a/498400.html" TargetMode="External" /><Relationship Id="rId76" Type="http://schemas.openxmlformats.org/officeDocument/2006/relationships/hyperlink" Target="https://www.maghrebvoices.com/a/498433.html" TargetMode="External" /><Relationship Id="rId77" Type="http://schemas.openxmlformats.org/officeDocument/2006/relationships/hyperlink" Target="https://www.maghrebvoices.com/a/498445.html" TargetMode="External" /><Relationship Id="rId78" Type="http://schemas.openxmlformats.org/officeDocument/2006/relationships/hyperlink" Target="https://www.maghrebvoices.com/a/498393.html" TargetMode="External" /><Relationship Id="rId79" Type="http://schemas.openxmlformats.org/officeDocument/2006/relationships/hyperlink" Target="https://www.maghrebvoices.com/a/498393.html" TargetMode="External" /><Relationship Id="rId80" Type="http://schemas.openxmlformats.org/officeDocument/2006/relationships/hyperlink" Target="https://www.maghrebvoices.com/a/498393.html" TargetMode="External" /><Relationship Id="rId81" Type="http://schemas.openxmlformats.org/officeDocument/2006/relationships/hyperlink" Target="https://www.maghrebvoices.com/a/497208.html" TargetMode="External" /><Relationship Id="rId82" Type="http://schemas.openxmlformats.org/officeDocument/2006/relationships/hyperlink" Target="https://www.maghrebvoices.com/a/497214.html" TargetMode="External" /><Relationship Id="rId83" Type="http://schemas.openxmlformats.org/officeDocument/2006/relationships/hyperlink" Target="https://www.maghrebvoices.com/a/497219.html" TargetMode="External" /><Relationship Id="rId84" Type="http://schemas.openxmlformats.org/officeDocument/2006/relationships/hyperlink" Target="https://www.maghrebvoices.com/a/497219.html" TargetMode="External" /><Relationship Id="rId85" Type="http://schemas.openxmlformats.org/officeDocument/2006/relationships/hyperlink" Target="https://www.maghrebvoices.com/a/497251.html" TargetMode="External" /><Relationship Id="rId86" Type="http://schemas.openxmlformats.org/officeDocument/2006/relationships/hyperlink" Target="https://www.maghrebvoices.com/a/497252.html" TargetMode="External" /><Relationship Id="rId87" Type="http://schemas.openxmlformats.org/officeDocument/2006/relationships/hyperlink" Target="https://www.maghrebvoices.com/a/497236.html" TargetMode="External" /><Relationship Id="rId88" Type="http://schemas.openxmlformats.org/officeDocument/2006/relationships/hyperlink" Target="https://www.maghrebvoices.com/a/497339.html" TargetMode="External" /><Relationship Id="rId89" Type="http://schemas.openxmlformats.org/officeDocument/2006/relationships/hyperlink" Target="https://www.maghrebvoices.com/a/497341.html?nocache=1" TargetMode="External" /><Relationship Id="rId90" Type="http://schemas.openxmlformats.org/officeDocument/2006/relationships/hyperlink" Target="https://www.maghrebvoices.com/a/497331.html" TargetMode="External" /><Relationship Id="rId91" Type="http://schemas.openxmlformats.org/officeDocument/2006/relationships/hyperlink" Target="https://www.maghrebvoices.com/a/497509.html" TargetMode="External" /><Relationship Id="rId92" Type="http://schemas.openxmlformats.org/officeDocument/2006/relationships/hyperlink" Target="https://www.maghrebvoices.com/a/497490.html" TargetMode="External" /><Relationship Id="rId93" Type="http://schemas.openxmlformats.org/officeDocument/2006/relationships/hyperlink" Target="https://www.maghrebvoices.com/a/497518.html" TargetMode="External" /><Relationship Id="rId94" Type="http://schemas.openxmlformats.org/officeDocument/2006/relationships/hyperlink" Target="https://www.maghrebvoices.com/a/497532.html" TargetMode="External" /><Relationship Id="rId95" Type="http://schemas.openxmlformats.org/officeDocument/2006/relationships/hyperlink" Target="https://www.maghrebvoices.com/a/497519.html" TargetMode="External" /><Relationship Id="rId96" Type="http://schemas.openxmlformats.org/officeDocument/2006/relationships/hyperlink" Target="https://bit.ly/318D6LL" TargetMode="External" /><Relationship Id="rId97" Type="http://schemas.openxmlformats.org/officeDocument/2006/relationships/hyperlink" Target="https://www.maghrebvoices.com/a/497640.html" TargetMode="External" /><Relationship Id="rId98" Type="http://schemas.openxmlformats.org/officeDocument/2006/relationships/hyperlink" Target="https://www.maghrebvoices.com/a/497640.html" TargetMode="External" /><Relationship Id="rId99" Type="http://schemas.openxmlformats.org/officeDocument/2006/relationships/hyperlink" Target="https://www.maghrebvoices.com/a/497761.html" TargetMode="External" /><Relationship Id="rId100" Type="http://schemas.openxmlformats.org/officeDocument/2006/relationships/hyperlink" Target="https://www.maghrebvoices.com/a/497757.html" TargetMode="External" /><Relationship Id="rId101" Type="http://schemas.openxmlformats.org/officeDocument/2006/relationships/hyperlink" Target="https://www.maghrebvoices.com/a/497767.html" TargetMode="External" /><Relationship Id="rId102" Type="http://schemas.openxmlformats.org/officeDocument/2006/relationships/hyperlink" Target="https://bit.ly/2HZFcFX" TargetMode="External" /><Relationship Id="rId103" Type="http://schemas.openxmlformats.org/officeDocument/2006/relationships/hyperlink" Target="https://www.maghrebvoices.com/a/497628.html" TargetMode="External" /><Relationship Id="rId104" Type="http://schemas.openxmlformats.org/officeDocument/2006/relationships/hyperlink" Target="https://www.maghrebvoices.com/a/Tunisia-economy/497866.html" TargetMode="External" /><Relationship Id="rId105" Type="http://schemas.openxmlformats.org/officeDocument/2006/relationships/hyperlink" Target="https://www.maghrebvoices.com/a/497868.html" TargetMode="External" /><Relationship Id="rId106" Type="http://schemas.openxmlformats.org/officeDocument/2006/relationships/hyperlink" Target="https://www.maghrebvoices.com/a/497877.html" TargetMode="External" /><Relationship Id="rId107" Type="http://schemas.openxmlformats.org/officeDocument/2006/relationships/hyperlink" Target="https://www.maghrebvoices.com/a/497914.html" TargetMode="External" /><Relationship Id="rId108" Type="http://schemas.openxmlformats.org/officeDocument/2006/relationships/hyperlink" Target="https://www.maghrebvoices.com/a/498003.html" TargetMode="External" /><Relationship Id="rId109" Type="http://schemas.openxmlformats.org/officeDocument/2006/relationships/hyperlink" Target="https://www.maghrebvoices.com/a/497994.html" TargetMode="External" /><Relationship Id="rId110" Type="http://schemas.openxmlformats.org/officeDocument/2006/relationships/hyperlink" Target="https://www.maghrebvoices.com/a/497987.html" TargetMode="External" /><Relationship Id="rId111" Type="http://schemas.openxmlformats.org/officeDocument/2006/relationships/hyperlink" Target="https://www.maghrebvoices.com/a/497974.html" TargetMode="External" /><Relationship Id="rId112" Type="http://schemas.openxmlformats.org/officeDocument/2006/relationships/hyperlink" Target="https://www.maghrebvoices.com/a/498245.html" TargetMode="External" /><Relationship Id="rId113" Type="http://schemas.openxmlformats.org/officeDocument/2006/relationships/hyperlink" Target="https://www.maghrebvoices.com/a/498255.html" TargetMode="External" /><Relationship Id="rId114" Type="http://schemas.openxmlformats.org/officeDocument/2006/relationships/hyperlink" Target="https://www.maghrebvoices.com/a/498270.html" TargetMode="External" /><Relationship Id="rId115" Type="http://schemas.openxmlformats.org/officeDocument/2006/relationships/hyperlink" Target="https://www.maghrebvoices.com/a/498267.html" TargetMode="External" /><Relationship Id="rId116" Type="http://schemas.openxmlformats.org/officeDocument/2006/relationships/hyperlink" Target="https://www.maghrebvoices.com/a/498282.html" TargetMode="External" /><Relationship Id="rId117" Type="http://schemas.openxmlformats.org/officeDocument/2006/relationships/hyperlink" Target="https://www.maghrebvoices.com/a/498400.html" TargetMode="External" /><Relationship Id="rId118" Type="http://schemas.openxmlformats.org/officeDocument/2006/relationships/hyperlink" Target="https://www.maghrebvoices.com/a/498416.html" TargetMode="External" /><Relationship Id="rId119" Type="http://schemas.openxmlformats.org/officeDocument/2006/relationships/hyperlink" Target="https://www.maghrebvoices.com/a/498530.html" TargetMode="External" /><Relationship Id="rId120" Type="http://schemas.openxmlformats.org/officeDocument/2006/relationships/hyperlink" Target="https://www.maghrebvoices.com/a/498535.html" TargetMode="External" /><Relationship Id="rId121" Type="http://schemas.openxmlformats.org/officeDocument/2006/relationships/hyperlink" Target="https://www.maghrebvoices.com/a/morocco-justice-crime/498560.html" TargetMode="External" /><Relationship Id="rId122" Type="http://schemas.openxmlformats.org/officeDocument/2006/relationships/hyperlink" Target="https://www.maghrebvoices.com/a/Algeria-justice/498565.html" TargetMode="External" /><Relationship Id="rId123" Type="http://schemas.openxmlformats.org/officeDocument/2006/relationships/hyperlink" Target="https://www.maghrebvoices.com/a/Libya-UN/498589.html" TargetMode="External" /><Relationship Id="rId124" Type="http://schemas.openxmlformats.org/officeDocument/2006/relationships/hyperlink" Target="https://www.maghrebvoices.com/a/Algeria-justice/498597.html" TargetMode="External" /><Relationship Id="rId125" Type="http://schemas.openxmlformats.org/officeDocument/2006/relationships/hyperlink" Target="https://www.maghrebvoices.com/a/498393.html" TargetMode="External" /><Relationship Id="rId126" Type="http://schemas.openxmlformats.org/officeDocument/2006/relationships/hyperlink" Target="https://www.maghrebvoices.com/a/498393.html" TargetMode="External" /><Relationship Id="rId127" Type="http://schemas.openxmlformats.org/officeDocument/2006/relationships/hyperlink" Target="https://www.maghrebvoices.com/a/morocco-andre-azoulay/428342.html" TargetMode="External" /><Relationship Id="rId128" Type="http://schemas.openxmlformats.org/officeDocument/2006/relationships/hyperlink" Target="https://pbs.twimg.com/ext_tw_video_thumb/1138533019390795780/pu/img/-pnhwafxc7O4eblJ.jpg" TargetMode="External" /><Relationship Id="rId129" Type="http://schemas.openxmlformats.org/officeDocument/2006/relationships/hyperlink" Target="https://pbs.twimg.com/ext_tw_video_thumb/1138533019390795780/pu/img/-pnhwafxc7O4eblJ.jpg" TargetMode="External" /><Relationship Id="rId130" Type="http://schemas.openxmlformats.org/officeDocument/2006/relationships/hyperlink" Target="https://pbs.twimg.com/ext_tw_video_thumb/1136340649291026432/pu/img/RVPT21K0Z3sAPkVw.jpg" TargetMode="External" /><Relationship Id="rId131" Type="http://schemas.openxmlformats.org/officeDocument/2006/relationships/hyperlink" Target="https://pbs.twimg.com/ext_tw_video_thumb/1138533019390795780/pu/img/-pnhwafxc7O4eblJ.jpg" TargetMode="External" /><Relationship Id="rId132" Type="http://schemas.openxmlformats.org/officeDocument/2006/relationships/hyperlink" Target="https://pbs.twimg.com/media/D8f1yUqWsAA5Og2.jpg" TargetMode="External" /><Relationship Id="rId133" Type="http://schemas.openxmlformats.org/officeDocument/2006/relationships/hyperlink" Target="https://pbs.twimg.com/media/D8f1yUqWsAA5Og2.jpg" TargetMode="External" /><Relationship Id="rId134" Type="http://schemas.openxmlformats.org/officeDocument/2006/relationships/hyperlink" Target="https://pbs.twimg.com/media/D8f1yUqWsAA5Og2.jpg" TargetMode="External" /><Relationship Id="rId135" Type="http://schemas.openxmlformats.org/officeDocument/2006/relationships/hyperlink" Target="https://pbs.twimg.com/media/D83HB9NW4AACEZr.jpg" TargetMode="External" /><Relationship Id="rId136" Type="http://schemas.openxmlformats.org/officeDocument/2006/relationships/hyperlink" Target="https://pbs.twimg.com/media/D83HB9NW4AACEZr.jpg" TargetMode="External" /><Relationship Id="rId137" Type="http://schemas.openxmlformats.org/officeDocument/2006/relationships/hyperlink" Target="http://pbs.twimg.com/profile_images/932268885809795077/LZTLOZEn_normal.jpg" TargetMode="External" /><Relationship Id="rId138" Type="http://schemas.openxmlformats.org/officeDocument/2006/relationships/hyperlink" Target="http://pbs.twimg.com/profile_images/1132718175710318593/9aYBFIvf_normal.jpg" TargetMode="External" /><Relationship Id="rId139" Type="http://schemas.openxmlformats.org/officeDocument/2006/relationships/hyperlink" Target="http://pbs.twimg.com/profile_images/1011617339794771968/AQpRzsrf_normal.jpg" TargetMode="External" /><Relationship Id="rId140" Type="http://schemas.openxmlformats.org/officeDocument/2006/relationships/hyperlink" Target="http://pbs.twimg.com/profile_images/1127583593293918209/2b8YCOw3_normal.jpg" TargetMode="External" /><Relationship Id="rId141" Type="http://schemas.openxmlformats.org/officeDocument/2006/relationships/hyperlink" Target="http://pbs.twimg.com/profile_images/2556978208/jziospzpkasqzoimokr1_normal.jpeg" TargetMode="External" /><Relationship Id="rId142" Type="http://schemas.openxmlformats.org/officeDocument/2006/relationships/hyperlink" Target="http://pbs.twimg.com/profile_images/684402364070162432/iV_26XX6_normal.jpg" TargetMode="External" /><Relationship Id="rId143" Type="http://schemas.openxmlformats.org/officeDocument/2006/relationships/hyperlink" Target="http://pbs.twimg.com/profile_images/1040131402082205696/rpbqvJA8_normal.jpg" TargetMode="External" /><Relationship Id="rId144" Type="http://schemas.openxmlformats.org/officeDocument/2006/relationships/hyperlink" Target="http://pbs.twimg.com/profile_images/533994242629070849/o4vi6wUk_normal.jpeg" TargetMode="External" /><Relationship Id="rId145" Type="http://schemas.openxmlformats.org/officeDocument/2006/relationships/hyperlink" Target="http://pbs.twimg.com/profile_images/533994242629070849/o4vi6wUk_normal.jpeg" TargetMode="External" /><Relationship Id="rId146" Type="http://schemas.openxmlformats.org/officeDocument/2006/relationships/hyperlink" Target="http://pbs.twimg.com/profile_images/1101662833236983808/-65g6zQK_normal.jpg" TargetMode="External" /><Relationship Id="rId147" Type="http://schemas.openxmlformats.org/officeDocument/2006/relationships/hyperlink" Target="http://pbs.twimg.com/profile_images/1132930305264902145/-vmN7ytQ_normal.jpg" TargetMode="External" /><Relationship Id="rId148" Type="http://schemas.openxmlformats.org/officeDocument/2006/relationships/hyperlink" Target="http://pbs.twimg.com/profile_images/1135806102522814464/T0OBclvt_normal.jpg" TargetMode="External" /><Relationship Id="rId149" Type="http://schemas.openxmlformats.org/officeDocument/2006/relationships/hyperlink" Target="http://pbs.twimg.com/profile_images/1135806102522814464/T0OBclvt_normal.jpg" TargetMode="External" /><Relationship Id="rId150" Type="http://schemas.openxmlformats.org/officeDocument/2006/relationships/hyperlink" Target="http://pbs.twimg.com/profile_images/1136301192424804352/xJCLWkkH_normal.jpg" TargetMode="External" /><Relationship Id="rId151" Type="http://schemas.openxmlformats.org/officeDocument/2006/relationships/hyperlink" Target="http://pbs.twimg.com/profile_images/1093384543481008128/DAz3prwb_normal.jpg" TargetMode="External" /><Relationship Id="rId152" Type="http://schemas.openxmlformats.org/officeDocument/2006/relationships/hyperlink" Target="http://pbs.twimg.com/profile_images/1093384543481008128/DAz3prwb_normal.jpg" TargetMode="External" /><Relationship Id="rId153" Type="http://schemas.openxmlformats.org/officeDocument/2006/relationships/hyperlink" Target="http://pbs.twimg.com/profile_images/960611013086375936/0w4P6ttp_normal.jpg" TargetMode="External" /><Relationship Id="rId154" Type="http://schemas.openxmlformats.org/officeDocument/2006/relationships/hyperlink" Target="http://pbs.twimg.com/profile_images/960611013086375936/0w4P6ttp_normal.jpg" TargetMode="External" /><Relationship Id="rId155" Type="http://schemas.openxmlformats.org/officeDocument/2006/relationships/hyperlink" Target="http://pbs.twimg.com/profile_images/1056285376644558854/iFGjocP4_normal.jpg" TargetMode="External" /><Relationship Id="rId156" Type="http://schemas.openxmlformats.org/officeDocument/2006/relationships/hyperlink" Target="http://pbs.twimg.com/profile_images/1056285376644558854/iFGjocP4_normal.jpg" TargetMode="External" /><Relationship Id="rId157" Type="http://schemas.openxmlformats.org/officeDocument/2006/relationships/hyperlink" Target="http://pbs.twimg.com/profile_images/1023385569546694656/m6t56EmA_normal.jpg" TargetMode="External" /><Relationship Id="rId158" Type="http://schemas.openxmlformats.org/officeDocument/2006/relationships/hyperlink" Target="http://pbs.twimg.com/profile_images/1023385569546694656/m6t56EmA_normal.jpg" TargetMode="External" /><Relationship Id="rId159" Type="http://schemas.openxmlformats.org/officeDocument/2006/relationships/hyperlink" Target="http://pbs.twimg.com/profile_images/629727475526975488/MDWw2i_g_normal.jpg" TargetMode="External" /><Relationship Id="rId160" Type="http://schemas.openxmlformats.org/officeDocument/2006/relationships/hyperlink" Target="http://pbs.twimg.com/profile_images/629727475526975488/MDWw2i_g_normal.jpg" TargetMode="External" /><Relationship Id="rId161" Type="http://schemas.openxmlformats.org/officeDocument/2006/relationships/hyperlink" Target="http://pbs.twimg.com/profile_images/958933443349491712/IoVFCQNg_normal.jpg" TargetMode="External" /><Relationship Id="rId162" Type="http://schemas.openxmlformats.org/officeDocument/2006/relationships/hyperlink" Target="http://pbs.twimg.com/profile_images/958933443349491712/IoVFCQNg_normal.jpg" TargetMode="External" /><Relationship Id="rId163" Type="http://schemas.openxmlformats.org/officeDocument/2006/relationships/hyperlink" Target="http://pbs.twimg.com/profile_images/958933443349491712/IoVFCQNg_normal.jpg" TargetMode="External" /><Relationship Id="rId164" Type="http://schemas.openxmlformats.org/officeDocument/2006/relationships/hyperlink" Target="http://pbs.twimg.com/profile_images/958933443349491712/IoVFCQNg_normal.jpg" TargetMode="External" /><Relationship Id="rId165" Type="http://schemas.openxmlformats.org/officeDocument/2006/relationships/hyperlink" Target="http://pbs.twimg.com/profile_images/958933443349491712/IoVFCQNg_normal.jpg" TargetMode="External" /><Relationship Id="rId166" Type="http://schemas.openxmlformats.org/officeDocument/2006/relationships/hyperlink" Target="http://pbs.twimg.com/profile_images/958933443349491712/IoVFCQNg_normal.jpg" TargetMode="External" /><Relationship Id="rId167" Type="http://schemas.openxmlformats.org/officeDocument/2006/relationships/hyperlink" Target="http://pbs.twimg.com/profile_images/958933443349491712/IoVFCQNg_normal.jpg" TargetMode="External" /><Relationship Id="rId168" Type="http://schemas.openxmlformats.org/officeDocument/2006/relationships/hyperlink" Target="http://pbs.twimg.com/profile_images/958933443349491712/IoVFCQNg_normal.jpg" TargetMode="External" /><Relationship Id="rId169" Type="http://schemas.openxmlformats.org/officeDocument/2006/relationships/hyperlink" Target="http://pbs.twimg.com/profile_images/958933443349491712/IoVFCQNg_normal.jpg" TargetMode="External" /><Relationship Id="rId170" Type="http://schemas.openxmlformats.org/officeDocument/2006/relationships/hyperlink" Target="http://pbs.twimg.com/profile_images/958933443349491712/IoVFCQNg_normal.jpg" TargetMode="External" /><Relationship Id="rId171" Type="http://schemas.openxmlformats.org/officeDocument/2006/relationships/hyperlink" Target="http://pbs.twimg.com/profile_images/958933443349491712/IoVFCQNg_normal.jpg" TargetMode="External" /><Relationship Id="rId172" Type="http://schemas.openxmlformats.org/officeDocument/2006/relationships/hyperlink" Target="http://pbs.twimg.com/profile_images/958933443349491712/IoVFCQNg_normal.jpg" TargetMode="External" /><Relationship Id="rId173" Type="http://schemas.openxmlformats.org/officeDocument/2006/relationships/hyperlink" Target="http://pbs.twimg.com/profile_images/958933443349491712/IoVFCQNg_normal.jpg" TargetMode="External" /><Relationship Id="rId174" Type="http://schemas.openxmlformats.org/officeDocument/2006/relationships/hyperlink" Target="http://pbs.twimg.com/profile_images/958933443349491712/IoVFCQNg_normal.jpg" TargetMode="External" /><Relationship Id="rId175" Type="http://schemas.openxmlformats.org/officeDocument/2006/relationships/hyperlink" Target="http://pbs.twimg.com/profile_images/958933443349491712/IoVFCQNg_normal.jpg" TargetMode="External" /><Relationship Id="rId176" Type="http://schemas.openxmlformats.org/officeDocument/2006/relationships/hyperlink" Target="http://pbs.twimg.com/profile_images/958933443349491712/IoVFCQNg_normal.jpg" TargetMode="External" /><Relationship Id="rId177" Type="http://schemas.openxmlformats.org/officeDocument/2006/relationships/hyperlink" Target="http://pbs.twimg.com/profile_images/958933443349491712/IoVFCQNg_normal.jpg" TargetMode="External" /><Relationship Id="rId178" Type="http://schemas.openxmlformats.org/officeDocument/2006/relationships/hyperlink" Target="http://pbs.twimg.com/profile_images/958933443349491712/IoVFCQNg_normal.jpg" TargetMode="External" /><Relationship Id="rId179" Type="http://schemas.openxmlformats.org/officeDocument/2006/relationships/hyperlink" Target="http://pbs.twimg.com/profile_images/958933443349491712/IoVFCQNg_normal.jpg" TargetMode="External" /><Relationship Id="rId180" Type="http://schemas.openxmlformats.org/officeDocument/2006/relationships/hyperlink" Target="http://pbs.twimg.com/profile_images/958933443349491712/IoVFCQNg_normal.jpg" TargetMode="External" /><Relationship Id="rId181" Type="http://schemas.openxmlformats.org/officeDocument/2006/relationships/hyperlink" Target="http://pbs.twimg.com/profile_images/958933443349491712/IoVFCQNg_normal.jpg" TargetMode="External" /><Relationship Id="rId182" Type="http://schemas.openxmlformats.org/officeDocument/2006/relationships/hyperlink" Target="http://pbs.twimg.com/profile_images/958933443349491712/IoVFCQNg_normal.jpg" TargetMode="External" /><Relationship Id="rId183" Type="http://schemas.openxmlformats.org/officeDocument/2006/relationships/hyperlink" Target="http://pbs.twimg.com/profile_images/958933443349491712/IoVFCQNg_normal.jpg" TargetMode="External" /><Relationship Id="rId184" Type="http://schemas.openxmlformats.org/officeDocument/2006/relationships/hyperlink" Target="http://pbs.twimg.com/profile_images/958933443349491712/IoVFCQNg_normal.jpg" TargetMode="External" /><Relationship Id="rId185" Type="http://schemas.openxmlformats.org/officeDocument/2006/relationships/hyperlink" Target="http://pbs.twimg.com/profile_images/1137257065930514432/VdYFkDNb_normal.jpg" TargetMode="External" /><Relationship Id="rId186" Type="http://schemas.openxmlformats.org/officeDocument/2006/relationships/hyperlink" Target="http://pbs.twimg.com/profile_images/1137257065930514432/VdYFkDNb_normal.jpg" TargetMode="External" /><Relationship Id="rId187" Type="http://schemas.openxmlformats.org/officeDocument/2006/relationships/hyperlink" Target="http://pbs.twimg.com/profile_images/1109959402184994819/lZ4565cV_normal.jpg" TargetMode="External" /><Relationship Id="rId188" Type="http://schemas.openxmlformats.org/officeDocument/2006/relationships/hyperlink" Target="http://pbs.twimg.com/profile_images/1109959402184994819/lZ4565cV_normal.jpg" TargetMode="External" /><Relationship Id="rId189" Type="http://schemas.openxmlformats.org/officeDocument/2006/relationships/hyperlink" Target="http://pbs.twimg.com/profile_images/1119301030599118850/9bfYxtre_normal.jpg" TargetMode="External" /><Relationship Id="rId190" Type="http://schemas.openxmlformats.org/officeDocument/2006/relationships/hyperlink" Target="http://pbs.twimg.com/profile_images/1119301030599118850/9bfYxtre_normal.jpg" TargetMode="External" /><Relationship Id="rId191" Type="http://schemas.openxmlformats.org/officeDocument/2006/relationships/hyperlink" Target="http://pbs.twimg.com/profile_images/798541648032571393/HGS0dfI2_normal.jpg" TargetMode="External" /><Relationship Id="rId192" Type="http://schemas.openxmlformats.org/officeDocument/2006/relationships/hyperlink" Target="http://pbs.twimg.com/profile_images/798541648032571393/HGS0dfI2_normal.jpg" TargetMode="External" /><Relationship Id="rId193" Type="http://schemas.openxmlformats.org/officeDocument/2006/relationships/hyperlink" Target="http://pbs.twimg.com/profile_images/1138321071181090817/5cnrw8oe_normal.jpg" TargetMode="External" /><Relationship Id="rId194" Type="http://schemas.openxmlformats.org/officeDocument/2006/relationships/hyperlink" Target="http://pbs.twimg.com/profile_images/1138321071181090817/5cnrw8oe_normal.jpg" TargetMode="External" /><Relationship Id="rId195" Type="http://schemas.openxmlformats.org/officeDocument/2006/relationships/hyperlink" Target="http://pbs.twimg.com/profile_images/1131952596346916864/IgSNOAA__normal.jpg" TargetMode="External" /><Relationship Id="rId196" Type="http://schemas.openxmlformats.org/officeDocument/2006/relationships/hyperlink" Target="http://pbs.twimg.com/profile_images/1129556110883590144/VmgczlQj_normal.png" TargetMode="External" /><Relationship Id="rId197" Type="http://schemas.openxmlformats.org/officeDocument/2006/relationships/hyperlink" Target="http://pbs.twimg.com/profile_images/1113005797561303040/q536sXTQ_normal.jpg" TargetMode="External" /><Relationship Id="rId198" Type="http://schemas.openxmlformats.org/officeDocument/2006/relationships/hyperlink" Target="http://pbs.twimg.com/profile_images/928770952351113216/R9Qy4xgo_normal.jp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pbs.twimg.com/profile_images/1115742821187825666/KlWme3Ia_normal.jpg" TargetMode="External" /><Relationship Id="rId201" Type="http://schemas.openxmlformats.org/officeDocument/2006/relationships/hyperlink" Target="http://pbs.twimg.com/profile_images/1032660363551158272/_9RhPlyM_normal.jpg" TargetMode="External" /><Relationship Id="rId202" Type="http://schemas.openxmlformats.org/officeDocument/2006/relationships/hyperlink" Target="http://pbs.twimg.com/profile_images/1124326334849847297/F7SktdNR_normal.jpg" TargetMode="External" /><Relationship Id="rId203" Type="http://schemas.openxmlformats.org/officeDocument/2006/relationships/hyperlink" Target="http://pbs.twimg.com/profile_images/1124326334849847297/F7SktdNR_normal.jpg" TargetMode="External" /><Relationship Id="rId204" Type="http://schemas.openxmlformats.org/officeDocument/2006/relationships/hyperlink" Target="http://pbs.twimg.com/profile_images/999666996764491777/hmgziC-O_normal.jpg" TargetMode="External" /><Relationship Id="rId205" Type="http://schemas.openxmlformats.org/officeDocument/2006/relationships/hyperlink" Target="http://pbs.twimg.com/profile_images/1135970239240429570/hks1u9qh_normal.jpg" TargetMode="External" /><Relationship Id="rId206" Type="http://schemas.openxmlformats.org/officeDocument/2006/relationships/hyperlink" Target="http://pbs.twimg.com/profile_images/1135970239240429570/hks1u9qh_normal.jpg" TargetMode="External" /><Relationship Id="rId207" Type="http://schemas.openxmlformats.org/officeDocument/2006/relationships/hyperlink" Target="http://pbs.twimg.com/profile_images/2459424067/an31fztcwwbseys3f8lm_normal.jpeg" TargetMode="External" /><Relationship Id="rId208" Type="http://schemas.openxmlformats.org/officeDocument/2006/relationships/hyperlink" Target="http://pbs.twimg.com/profile_images/1119348556584968192/_lu5OnCt_normal.png" TargetMode="External" /><Relationship Id="rId209" Type="http://schemas.openxmlformats.org/officeDocument/2006/relationships/hyperlink" Target="http://pbs.twimg.com/profile_images/1119348556584968192/_lu5OnCt_normal.png" TargetMode="External" /><Relationship Id="rId210" Type="http://schemas.openxmlformats.org/officeDocument/2006/relationships/hyperlink" Target="http://pbs.twimg.com/profile_images/1130841817518202880/431ttNxN_normal.jpg" TargetMode="External" /><Relationship Id="rId211" Type="http://schemas.openxmlformats.org/officeDocument/2006/relationships/hyperlink" Target="http://pbs.twimg.com/profile_images/1137104386507845632/Q0RD4Zk6_normal.jpg" TargetMode="External" /><Relationship Id="rId212" Type="http://schemas.openxmlformats.org/officeDocument/2006/relationships/hyperlink" Target="http://pbs.twimg.com/profile_images/641085619897298944/Ev5rRkrI_normal.png" TargetMode="External" /><Relationship Id="rId213" Type="http://schemas.openxmlformats.org/officeDocument/2006/relationships/hyperlink" Target="http://pbs.twimg.com/profile_images/1117486210316894208/tePB-pT3_normal.jpg" TargetMode="External" /><Relationship Id="rId214" Type="http://schemas.openxmlformats.org/officeDocument/2006/relationships/hyperlink" Target="http://pbs.twimg.com/profile_images/1755391774/TheCirleNeverDies1_normal_normal.gif" TargetMode="External" /><Relationship Id="rId215" Type="http://schemas.openxmlformats.org/officeDocument/2006/relationships/hyperlink" Target="http://pbs.twimg.com/profile_images/1120812170156105728/7gk3xDdG_normal.png" TargetMode="External" /><Relationship Id="rId216" Type="http://schemas.openxmlformats.org/officeDocument/2006/relationships/hyperlink" Target="http://pbs.twimg.com/profile_images/1120812170156105728/7gk3xDdG_normal.png" TargetMode="External" /><Relationship Id="rId217" Type="http://schemas.openxmlformats.org/officeDocument/2006/relationships/hyperlink" Target="http://pbs.twimg.com/profile_images/1120812170156105728/7gk3xDdG_normal.png" TargetMode="External" /><Relationship Id="rId218" Type="http://schemas.openxmlformats.org/officeDocument/2006/relationships/hyperlink" Target="http://pbs.twimg.com/profile_images/1120812170156105728/7gk3xDdG_normal.png" TargetMode="External" /><Relationship Id="rId219" Type="http://schemas.openxmlformats.org/officeDocument/2006/relationships/hyperlink" Target="http://pbs.twimg.com/profile_images/1120812170156105728/7gk3xDdG_normal.png" TargetMode="External" /><Relationship Id="rId220" Type="http://schemas.openxmlformats.org/officeDocument/2006/relationships/hyperlink" Target="http://pbs.twimg.com/profile_images/1120812170156105728/7gk3xDdG_normal.png" TargetMode="External" /><Relationship Id="rId221" Type="http://schemas.openxmlformats.org/officeDocument/2006/relationships/hyperlink" Target="http://pbs.twimg.com/profile_images/1120812170156105728/7gk3xDdG_normal.png" TargetMode="External" /><Relationship Id="rId222" Type="http://schemas.openxmlformats.org/officeDocument/2006/relationships/hyperlink" Target="http://pbs.twimg.com/profile_images/1044662101862748162/dguYjARw_normal.jpg" TargetMode="External" /><Relationship Id="rId223" Type="http://schemas.openxmlformats.org/officeDocument/2006/relationships/hyperlink" Target="http://pbs.twimg.com/profile_images/1133185903244009480/7RikJ_pT_normal.jpg" TargetMode="External" /><Relationship Id="rId224" Type="http://schemas.openxmlformats.org/officeDocument/2006/relationships/hyperlink" Target="http://pbs.twimg.com/profile_images/1113176818293641216/pFVxpiGV_normal.jpg" TargetMode="External" /><Relationship Id="rId225" Type="http://schemas.openxmlformats.org/officeDocument/2006/relationships/hyperlink" Target="http://pbs.twimg.com/profile_images/537337737624289280/4AzTREQ__normal.jpeg" TargetMode="External" /><Relationship Id="rId226" Type="http://schemas.openxmlformats.org/officeDocument/2006/relationships/hyperlink" Target="http://pbs.twimg.com/profile_images/537337737624289280/4AzTREQ__normal.jpeg" TargetMode="External" /><Relationship Id="rId227" Type="http://schemas.openxmlformats.org/officeDocument/2006/relationships/hyperlink" Target="http://pbs.twimg.com/profile_images/1136219236295225344/6Rq9q2L-_normal.jpg" TargetMode="External" /><Relationship Id="rId228" Type="http://schemas.openxmlformats.org/officeDocument/2006/relationships/hyperlink" Target="http://pbs.twimg.com/profile_images/313488063/rachid_bouksim_in_pescara_normal.jpg" TargetMode="External" /><Relationship Id="rId229" Type="http://schemas.openxmlformats.org/officeDocument/2006/relationships/hyperlink" Target="http://pbs.twimg.com/profile_images/2539415352/56b4q37vgjy0o2dfqdlb_normal.jpeg" TargetMode="External" /><Relationship Id="rId230" Type="http://schemas.openxmlformats.org/officeDocument/2006/relationships/hyperlink" Target="http://pbs.twimg.com/profile_images/2319179182/4gkufy6kvn8mf0yl6wnf_normal.jpeg" TargetMode="External" /><Relationship Id="rId231" Type="http://schemas.openxmlformats.org/officeDocument/2006/relationships/hyperlink" Target="http://pbs.twimg.com/profile_images/1060719260107001856/BqrR4DYf_normal.jpg" TargetMode="External" /><Relationship Id="rId232" Type="http://schemas.openxmlformats.org/officeDocument/2006/relationships/hyperlink" Target="http://pbs.twimg.com/profile_images/701960881890942976/eMFAIMQu_normal.jpg" TargetMode="External" /><Relationship Id="rId233" Type="http://schemas.openxmlformats.org/officeDocument/2006/relationships/hyperlink" Target="http://pbs.twimg.com/profile_images/997108343511498752/5dqBFsgv_normal.jpg" TargetMode="External" /><Relationship Id="rId234" Type="http://schemas.openxmlformats.org/officeDocument/2006/relationships/hyperlink" Target="http://pbs.twimg.com/profile_images/997108343511498752/5dqBFsgv_normal.jpg" TargetMode="External" /><Relationship Id="rId235" Type="http://schemas.openxmlformats.org/officeDocument/2006/relationships/hyperlink" Target="http://pbs.twimg.com/profile_images/1111681806993104896/XqZvGgN7_normal.jpg" TargetMode="External" /><Relationship Id="rId236" Type="http://schemas.openxmlformats.org/officeDocument/2006/relationships/hyperlink" Target="http://pbs.twimg.com/profile_images/1115400721749483520/dWpQwZQW_normal.jpg" TargetMode="External" /><Relationship Id="rId237" Type="http://schemas.openxmlformats.org/officeDocument/2006/relationships/hyperlink" Target="http://pbs.twimg.com/profile_images/1115400721749483520/dWpQwZQW_normal.jpg" TargetMode="External" /><Relationship Id="rId238" Type="http://schemas.openxmlformats.org/officeDocument/2006/relationships/hyperlink" Target="http://pbs.twimg.com/profile_images/1115400721749483520/dWpQwZQW_normal.jpg" TargetMode="External" /><Relationship Id="rId239" Type="http://schemas.openxmlformats.org/officeDocument/2006/relationships/hyperlink" Target="http://pbs.twimg.com/profile_images/1115400721749483520/dWpQwZQW_normal.jpg" TargetMode="External" /><Relationship Id="rId240" Type="http://schemas.openxmlformats.org/officeDocument/2006/relationships/hyperlink" Target="http://pbs.twimg.com/profile_images/1136006174313275394/Egjkgba6_normal.png" TargetMode="External" /><Relationship Id="rId241" Type="http://schemas.openxmlformats.org/officeDocument/2006/relationships/hyperlink" Target="https://pbs.twimg.com/ext_tw_video_thumb/1138533019390795780/pu/img/-pnhwafxc7O4eblJ.jpg" TargetMode="External" /><Relationship Id="rId242" Type="http://schemas.openxmlformats.org/officeDocument/2006/relationships/hyperlink" Target="http://pbs.twimg.com/profile_images/1058739839384907776/WllDCirw_normal.jpg" TargetMode="External" /><Relationship Id="rId243" Type="http://schemas.openxmlformats.org/officeDocument/2006/relationships/hyperlink" Target="https://pbs.twimg.com/ext_tw_video_thumb/1138533019390795780/pu/img/-pnhwafxc7O4eblJ.jpg" TargetMode="External" /><Relationship Id="rId244" Type="http://schemas.openxmlformats.org/officeDocument/2006/relationships/hyperlink" Target="https://pbs.twimg.com/ext_tw_video_thumb/1136340649291026432/pu/img/RVPT21K0Z3sAPkVw.jpg" TargetMode="External" /><Relationship Id="rId245" Type="http://schemas.openxmlformats.org/officeDocument/2006/relationships/hyperlink" Target="http://pbs.twimg.com/profile_images/1136006174313275394/Egjkgba6_normal.png" TargetMode="External" /><Relationship Id="rId246" Type="http://schemas.openxmlformats.org/officeDocument/2006/relationships/hyperlink" Target="http://pbs.twimg.com/profile_images/1136006174313275394/Egjkgba6_normal.png" TargetMode="External" /><Relationship Id="rId247" Type="http://schemas.openxmlformats.org/officeDocument/2006/relationships/hyperlink" Target="https://pbs.twimg.com/ext_tw_video_thumb/1138533019390795780/pu/img/-pnhwafxc7O4eblJ.jpg" TargetMode="External" /><Relationship Id="rId248" Type="http://schemas.openxmlformats.org/officeDocument/2006/relationships/hyperlink" Target="http://pbs.twimg.com/profile_images/471812269249032192/HhS8F1fe_normal.jpeg" TargetMode="External" /><Relationship Id="rId249" Type="http://schemas.openxmlformats.org/officeDocument/2006/relationships/hyperlink" Target="http://pbs.twimg.com/profile_images/1117486210316894208/tePB-pT3_normal.jpg" TargetMode="External" /><Relationship Id="rId250" Type="http://schemas.openxmlformats.org/officeDocument/2006/relationships/hyperlink" Target="https://pbs.twimg.com/media/D8f1yUqWsAA5Og2.jpg" TargetMode="External" /><Relationship Id="rId251" Type="http://schemas.openxmlformats.org/officeDocument/2006/relationships/hyperlink" Target="https://pbs.twimg.com/media/D8f1yUqWsAA5Og2.jpg" TargetMode="External" /><Relationship Id="rId252" Type="http://schemas.openxmlformats.org/officeDocument/2006/relationships/hyperlink" Target="https://pbs.twimg.com/media/D8f1yUqWsAA5Og2.jpg" TargetMode="External" /><Relationship Id="rId253" Type="http://schemas.openxmlformats.org/officeDocument/2006/relationships/hyperlink" Target="https://pbs.twimg.com/media/D83HB9NW4AACEZr.jpg" TargetMode="External" /><Relationship Id="rId254" Type="http://schemas.openxmlformats.org/officeDocument/2006/relationships/hyperlink" Target="http://pbs.twimg.com/profile_images/1117028537465298950/qk5gAhI9_normal.jpg" TargetMode="External" /><Relationship Id="rId255" Type="http://schemas.openxmlformats.org/officeDocument/2006/relationships/hyperlink" Target="https://pbs.twimg.com/media/D83HB9NW4AACEZr.jpg" TargetMode="External" /><Relationship Id="rId256" Type="http://schemas.openxmlformats.org/officeDocument/2006/relationships/hyperlink" Target="http://pbs.twimg.com/profile_images/1117028537465298950/qk5gAhI9_normal.jpg" TargetMode="External" /><Relationship Id="rId257" Type="http://schemas.openxmlformats.org/officeDocument/2006/relationships/hyperlink" Target="http://pbs.twimg.com/profile_images/1117028537465298950/qk5gAhI9_normal.jpg" TargetMode="External" /><Relationship Id="rId258" Type="http://schemas.openxmlformats.org/officeDocument/2006/relationships/hyperlink" Target="http://abs.twimg.com/sticky/default_profile_images/default_profile_normal.png" TargetMode="External" /><Relationship Id="rId259" Type="http://schemas.openxmlformats.org/officeDocument/2006/relationships/hyperlink" Target="http://abs.twimg.com/sticky/default_profile_images/default_profile_normal.pn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abs.twimg.com/sticky/default_profile_images/default_profile_normal.pn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abs.twimg.com/sticky/default_profile_images/default_profile_normal.pn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abs.twimg.com/sticky/default_profile_images/default_profile_normal.pn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abs.twimg.com/sticky/default_profile_images/default_profile_normal.png" TargetMode="External" /><Relationship Id="rId272" Type="http://schemas.openxmlformats.org/officeDocument/2006/relationships/hyperlink" Target="http://abs.twimg.com/sticky/default_profile_images/default_profile_normal.png" TargetMode="External" /><Relationship Id="rId273" Type="http://schemas.openxmlformats.org/officeDocument/2006/relationships/hyperlink" Target="http://abs.twimg.com/sticky/default_profile_images/default_profile_normal.png" TargetMode="External" /><Relationship Id="rId274" Type="http://schemas.openxmlformats.org/officeDocument/2006/relationships/hyperlink" Target="http://abs.twimg.com/sticky/default_profile_images/default_profile_normal.pn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abs.twimg.com/sticky/default_profile_images/default_profile_normal.png" TargetMode="External" /><Relationship Id="rId278" Type="http://schemas.openxmlformats.org/officeDocument/2006/relationships/hyperlink" Target="http://abs.twimg.com/sticky/default_profile_images/default_profile_normal.png" TargetMode="External" /><Relationship Id="rId279" Type="http://schemas.openxmlformats.org/officeDocument/2006/relationships/hyperlink" Target="http://abs.twimg.com/sticky/default_profile_images/default_profile_normal.png" TargetMode="External" /><Relationship Id="rId280" Type="http://schemas.openxmlformats.org/officeDocument/2006/relationships/hyperlink" Target="http://abs.twimg.com/sticky/default_profile_images/default_profile_normal.pn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pbs.twimg.com/profile_images/1112859734976196609/167AKtkj_normal.jpg" TargetMode="External" /><Relationship Id="rId283" Type="http://schemas.openxmlformats.org/officeDocument/2006/relationships/hyperlink" Target="http://pbs.twimg.com/profile_images/1138016669647945731/4Bo-BUJS_normal.png" TargetMode="External" /><Relationship Id="rId284" Type="http://schemas.openxmlformats.org/officeDocument/2006/relationships/hyperlink" Target="http://pbs.twimg.com/profile_images/1131238140646174720/g_bui0aG_normal.jpg" TargetMode="External" /><Relationship Id="rId285" Type="http://schemas.openxmlformats.org/officeDocument/2006/relationships/hyperlink" Target="http://pbs.twimg.com/profile_images/847478321059418112/ryxr2qUM_normal.jpg" TargetMode="External" /><Relationship Id="rId286" Type="http://schemas.openxmlformats.org/officeDocument/2006/relationships/hyperlink" Target="http://pbs.twimg.com/profile_images/847478321059418112/ryxr2qUM_normal.jpg" TargetMode="External" /><Relationship Id="rId287" Type="http://schemas.openxmlformats.org/officeDocument/2006/relationships/hyperlink" Target="http://pbs.twimg.com/profile_images/847478321059418112/ryxr2qUM_normal.jpg" TargetMode="External" /><Relationship Id="rId288" Type="http://schemas.openxmlformats.org/officeDocument/2006/relationships/hyperlink" Target="http://pbs.twimg.com/profile_images/847478321059418112/ryxr2qUM_normal.jpg" TargetMode="External" /><Relationship Id="rId289" Type="http://schemas.openxmlformats.org/officeDocument/2006/relationships/hyperlink" Target="http://pbs.twimg.com/profile_images/847478321059418112/ryxr2qUM_normal.jpg" TargetMode="External" /><Relationship Id="rId290" Type="http://schemas.openxmlformats.org/officeDocument/2006/relationships/hyperlink" Target="http://pbs.twimg.com/profile_images/847478321059418112/ryxr2qUM_normal.jpg" TargetMode="External" /><Relationship Id="rId291" Type="http://schemas.openxmlformats.org/officeDocument/2006/relationships/hyperlink" Target="http://pbs.twimg.com/profile_images/847478321059418112/ryxr2qUM_normal.jpg" TargetMode="External" /><Relationship Id="rId292" Type="http://schemas.openxmlformats.org/officeDocument/2006/relationships/hyperlink" Target="http://pbs.twimg.com/profile_images/847478321059418112/ryxr2qUM_normal.jpg" TargetMode="External" /><Relationship Id="rId293" Type="http://schemas.openxmlformats.org/officeDocument/2006/relationships/hyperlink" Target="http://pbs.twimg.com/profile_images/847478321059418112/ryxr2qUM_normal.jpg" TargetMode="External" /><Relationship Id="rId294" Type="http://schemas.openxmlformats.org/officeDocument/2006/relationships/hyperlink" Target="http://pbs.twimg.com/profile_images/847478321059418112/ryxr2qUM_normal.jpg" TargetMode="External" /><Relationship Id="rId295" Type="http://schemas.openxmlformats.org/officeDocument/2006/relationships/hyperlink" Target="http://pbs.twimg.com/profile_images/847478321059418112/ryxr2qUM_normal.jpg" TargetMode="External" /><Relationship Id="rId296" Type="http://schemas.openxmlformats.org/officeDocument/2006/relationships/hyperlink" Target="http://pbs.twimg.com/profile_images/847478321059418112/ryxr2qUM_normal.jpg" TargetMode="External" /><Relationship Id="rId297" Type="http://schemas.openxmlformats.org/officeDocument/2006/relationships/hyperlink" Target="http://pbs.twimg.com/profile_images/847478321059418112/ryxr2qUM_normal.jpg" TargetMode="External" /><Relationship Id="rId298" Type="http://schemas.openxmlformats.org/officeDocument/2006/relationships/hyperlink" Target="http://pbs.twimg.com/profile_images/847478321059418112/ryxr2qUM_normal.jpg" TargetMode="External" /><Relationship Id="rId299" Type="http://schemas.openxmlformats.org/officeDocument/2006/relationships/hyperlink" Target="http://pbs.twimg.com/profile_images/847478321059418112/ryxr2qUM_normal.jpg" TargetMode="External" /><Relationship Id="rId300" Type="http://schemas.openxmlformats.org/officeDocument/2006/relationships/hyperlink" Target="http://pbs.twimg.com/profile_images/847478321059418112/ryxr2qUM_normal.jpg" TargetMode="External" /><Relationship Id="rId301" Type="http://schemas.openxmlformats.org/officeDocument/2006/relationships/hyperlink" Target="http://pbs.twimg.com/profile_images/847478321059418112/ryxr2qUM_normal.jpg" TargetMode="External" /><Relationship Id="rId302" Type="http://schemas.openxmlformats.org/officeDocument/2006/relationships/hyperlink" Target="http://pbs.twimg.com/profile_images/847478321059418112/ryxr2qUM_normal.jpg" TargetMode="External" /><Relationship Id="rId303" Type="http://schemas.openxmlformats.org/officeDocument/2006/relationships/hyperlink" Target="http://pbs.twimg.com/profile_images/847478321059418112/ryxr2qUM_normal.jpg" TargetMode="External" /><Relationship Id="rId304" Type="http://schemas.openxmlformats.org/officeDocument/2006/relationships/hyperlink" Target="http://pbs.twimg.com/profile_images/847478321059418112/ryxr2qUM_normal.jpg" TargetMode="External" /><Relationship Id="rId305" Type="http://schemas.openxmlformats.org/officeDocument/2006/relationships/hyperlink" Target="http://pbs.twimg.com/profile_images/847478321059418112/ryxr2qUM_normal.jpg" TargetMode="External" /><Relationship Id="rId306" Type="http://schemas.openxmlformats.org/officeDocument/2006/relationships/hyperlink" Target="http://pbs.twimg.com/profile_images/847478321059418112/ryxr2qUM_normal.jpg" TargetMode="External" /><Relationship Id="rId307" Type="http://schemas.openxmlformats.org/officeDocument/2006/relationships/hyperlink" Target="http://pbs.twimg.com/profile_images/847478321059418112/ryxr2qUM_normal.jpg" TargetMode="External" /><Relationship Id="rId308" Type="http://schemas.openxmlformats.org/officeDocument/2006/relationships/hyperlink" Target="http://pbs.twimg.com/profile_images/847478321059418112/ryxr2qUM_normal.jpg" TargetMode="External" /><Relationship Id="rId309" Type="http://schemas.openxmlformats.org/officeDocument/2006/relationships/hyperlink" Target="http://pbs.twimg.com/profile_images/847478321059418112/ryxr2qUM_normal.jpg" TargetMode="External" /><Relationship Id="rId310" Type="http://schemas.openxmlformats.org/officeDocument/2006/relationships/hyperlink" Target="http://pbs.twimg.com/profile_images/847478321059418112/ryxr2qUM_normal.jpg" TargetMode="External" /><Relationship Id="rId311" Type="http://schemas.openxmlformats.org/officeDocument/2006/relationships/hyperlink" Target="http://pbs.twimg.com/profile_images/847478321059418112/ryxr2qUM_normal.jpg" TargetMode="External" /><Relationship Id="rId312" Type="http://schemas.openxmlformats.org/officeDocument/2006/relationships/hyperlink" Target="http://pbs.twimg.com/profile_images/847478321059418112/ryxr2qUM_normal.jpg" TargetMode="External" /><Relationship Id="rId313" Type="http://schemas.openxmlformats.org/officeDocument/2006/relationships/hyperlink" Target="http://pbs.twimg.com/profile_images/847478321059418112/ryxr2qUM_normal.jpg" TargetMode="External" /><Relationship Id="rId314" Type="http://schemas.openxmlformats.org/officeDocument/2006/relationships/hyperlink" Target="http://pbs.twimg.com/profile_images/847478321059418112/ryxr2qUM_normal.jpg" TargetMode="External" /><Relationship Id="rId315" Type="http://schemas.openxmlformats.org/officeDocument/2006/relationships/hyperlink" Target="http://pbs.twimg.com/profile_images/847478321059418112/ryxr2qUM_normal.jpg" TargetMode="External" /><Relationship Id="rId316" Type="http://schemas.openxmlformats.org/officeDocument/2006/relationships/hyperlink" Target="http://pbs.twimg.com/profile_images/847478321059418112/ryxr2qUM_normal.jpg" TargetMode="External" /><Relationship Id="rId317" Type="http://schemas.openxmlformats.org/officeDocument/2006/relationships/hyperlink" Target="http://pbs.twimg.com/profile_images/847478321059418112/ryxr2qUM_normal.jpg" TargetMode="External" /><Relationship Id="rId318" Type="http://schemas.openxmlformats.org/officeDocument/2006/relationships/hyperlink" Target="http://pbs.twimg.com/profile_images/847478321059418112/ryxr2qUM_normal.jpg" TargetMode="External" /><Relationship Id="rId319" Type="http://schemas.openxmlformats.org/officeDocument/2006/relationships/hyperlink" Target="http://pbs.twimg.com/profile_images/847478321059418112/ryxr2qUM_normal.jpg" TargetMode="External" /><Relationship Id="rId320" Type="http://schemas.openxmlformats.org/officeDocument/2006/relationships/hyperlink" Target="http://pbs.twimg.com/profile_images/847478321059418112/ryxr2qUM_normal.jpg" TargetMode="External" /><Relationship Id="rId321" Type="http://schemas.openxmlformats.org/officeDocument/2006/relationships/hyperlink" Target="http://pbs.twimg.com/profile_images/847478321059418112/ryxr2qUM_normal.jpg" TargetMode="External" /><Relationship Id="rId322" Type="http://schemas.openxmlformats.org/officeDocument/2006/relationships/hyperlink" Target="http://pbs.twimg.com/profile_images/847478321059418112/ryxr2qUM_normal.jpg" TargetMode="External" /><Relationship Id="rId323" Type="http://schemas.openxmlformats.org/officeDocument/2006/relationships/hyperlink" Target="http://pbs.twimg.com/profile_images/847478321059418112/ryxr2qUM_normal.jpg" TargetMode="External" /><Relationship Id="rId324" Type="http://schemas.openxmlformats.org/officeDocument/2006/relationships/hyperlink" Target="http://pbs.twimg.com/profile_images/847478321059418112/ryxr2qUM_normal.jpg" TargetMode="External" /><Relationship Id="rId325" Type="http://schemas.openxmlformats.org/officeDocument/2006/relationships/hyperlink" Target="http://pbs.twimg.com/profile_images/847478321059418112/ryxr2qUM_normal.jpg" TargetMode="External" /><Relationship Id="rId326" Type="http://schemas.openxmlformats.org/officeDocument/2006/relationships/hyperlink" Target="http://pbs.twimg.com/profile_images/847478321059418112/ryxr2qUM_normal.jpg" TargetMode="External" /><Relationship Id="rId327" Type="http://schemas.openxmlformats.org/officeDocument/2006/relationships/hyperlink" Target="http://pbs.twimg.com/profile_images/847478321059418112/ryxr2qUM_normal.jpg" TargetMode="External" /><Relationship Id="rId328" Type="http://schemas.openxmlformats.org/officeDocument/2006/relationships/hyperlink" Target="http://pbs.twimg.com/profile_images/847478321059418112/ryxr2qUM_normal.jpg" TargetMode="External" /><Relationship Id="rId329" Type="http://schemas.openxmlformats.org/officeDocument/2006/relationships/hyperlink" Target="http://pbs.twimg.com/profile_images/847478321059418112/ryxr2qUM_normal.jpg" TargetMode="External" /><Relationship Id="rId330" Type="http://schemas.openxmlformats.org/officeDocument/2006/relationships/hyperlink" Target="http://pbs.twimg.com/profile_images/1139272436728434690/pXIzcxAN_normal.jpg" TargetMode="External" /><Relationship Id="rId331" Type="http://schemas.openxmlformats.org/officeDocument/2006/relationships/hyperlink" Target="http://pbs.twimg.com/profile_images/1135194048296300545/STrhlTzv_normal.jpg" TargetMode="External" /><Relationship Id="rId332" Type="http://schemas.openxmlformats.org/officeDocument/2006/relationships/hyperlink" Target="http://pbs.twimg.com/profile_images/1135320032819449859/vp3IEEd5_normal.jpg" TargetMode="External" /><Relationship Id="rId333" Type="http://schemas.openxmlformats.org/officeDocument/2006/relationships/hyperlink" Target="https://twitter.com/#!/riadhamidani/status/1135132045158637569" TargetMode="External" /><Relationship Id="rId334" Type="http://schemas.openxmlformats.org/officeDocument/2006/relationships/hyperlink" Target="https://twitter.com/#!/elsadeer/status/1135344279285616640" TargetMode="External" /><Relationship Id="rId335" Type="http://schemas.openxmlformats.org/officeDocument/2006/relationships/hyperlink" Target="https://twitter.com/#!/fouratsakka/status/1135347294545567744" TargetMode="External" /><Relationship Id="rId336" Type="http://schemas.openxmlformats.org/officeDocument/2006/relationships/hyperlink" Target="https://twitter.com/#!/c1dn8zkourbvljm/status/1135507764799836160" TargetMode="External" /><Relationship Id="rId337" Type="http://schemas.openxmlformats.org/officeDocument/2006/relationships/hyperlink" Target="https://twitter.com/#!/wajdimahouechi/status/1135615152928243713" TargetMode="External" /><Relationship Id="rId338" Type="http://schemas.openxmlformats.org/officeDocument/2006/relationships/hyperlink" Target="https://twitter.com/#!/ali3bidi/status/1135734232335167488" TargetMode="External" /><Relationship Id="rId339" Type="http://schemas.openxmlformats.org/officeDocument/2006/relationships/hyperlink" Target="https://twitter.com/#!/decostrike/status/1135855060863389696" TargetMode="External" /><Relationship Id="rId340" Type="http://schemas.openxmlformats.org/officeDocument/2006/relationships/hyperlink" Target="https://twitter.com/#!/anilk01/status/1135873204940132352" TargetMode="External" /><Relationship Id="rId341" Type="http://schemas.openxmlformats.org/officeDocument/2006/relationships/hyperlink" Target="https://twitter.com/#!/anilk01/status/1135892798442487808" TargetMode="External" /><Relationship Id="rId342" Type="http://schemas.openxmlformats.org/officeDocument/2006/relationships/hyperlink" Target="https://twitter.com/#!/tamazgha_united/status/1136326973234524160" TargetMode="External" /><Relationship Id="rId343" Type="http://schemas.openxmlformats.org/officeDocument/2006/relationships/hyperlink" Target="https://twitter.com/#!/mohdhijazi72/status/1136331691352633345" TargetMode="External" /><Relationship Id="rId344" Type="http://schemas.openxmlformats.org/officeDocument/2006/relationships/hyperlink" Target="https://twitter.com/#!/v1off/status/1136341174858526721" TargetMode="External" /><Relationship Id="rId345" Type="http://schemas.openxmlformats.org/officeDocument/2006/relationships/hyperlink" Target="https://twitter.com/#!/v1off/status/1136341174858526721" TargetMode="External" /><Relationship Id="rId346" Type="http://schemas.openxmlformats.org/officeDocument/2006/relationships/hyperlink" Target="https://twitter.com/#!/hamzafreee/status/1136341518413942785" TargetMode="External" /><Relationship Id="rId347" Type="http://schemas.openxmlformats.org/officeDocument/2006/relationships/hyperlink" Target="https://twitter.com/#!/ahmedsahban/status/1136345728895397889" TargetMode="External" /><Relationship Id="rId348" Type="http://schemas.openxmlformats.org/officeDocument/2006/relationships/hyperlink" Target="https://twitter.com/#!/ahmedsahban/status/1136345728895397889" TargetMode="External" /><Relationship Id="rId349" Type="http://schemas.openxmlformats.org/officeDocument/2006/relationships/hyperlink" Target="https://twitter.com/#!/ibrahim26942467/status/1136345937687777280" TargetMode="External" /><Relationship Id="rId350" Type="http://schemas.openxmlformats.org/officeDocument/2006/relationships/hyperlink" Target="https://twitter.com/#!/ibrahim26942467/status/1136345937687777280" TargetMode="External" /><Relationship Id="rId351" Type="http://schemas.openxmlformats.org/officeDocument/2006/relationships/hyperlink" Target="https://twitter.com/#!/medomadred/status/1136347088961363969" TargetMode="External" /><Relationship Id="rId352" Type="http://schemas.openxmlformats.org/officeDocument/2006/relationships/hyperlink" Target="https://twitter.com/#!/medomadred/status/1136347088961363969" TargetMode="External" /><Relationship Id="rId353" Type="http://schemas.openxmlformats.org/officeDocument/2006/relationships/hyperlink" Target="https://twitter.com/#!/sealibya/status/1136378162433155073" TargetMode="External" /><Relationship Id="rId354" Type="http://schemas.openxmlformats.org/officeDocument/2006/relationships/hyperlink" Target="https://twitter.com/#!/sealibya/status/1136378162433155073" TargetMode="External" /><Relationship Id="rId355" Type="http://schemas.openxmlformats.org/officeDocument/2006/relationships/hyperlink" Target="https://twitter.com/#!/tripoli_man/status/1136354805927088128" TargetMode="External" /><Relationship Id="rId356" Type="http://schemas.openxmlformats.org/officeDocument/2006/relationships/hyperlink" Target="https://twitter.com/#!/tripoli_man/status/1136354805927088128" TargetMode="External" /><Relationship Id="rId357" Type="http://schemas.openxmlformats.org/officeDocument/2006/relationships/hyperlink" Target="https://twitter.com/#!/artisticsound3k/status/1136378176182132736" TargetMode="External" /><Relationship Id="rId358" Type="http://schemas.openxmlformats.org/officeDocument/2006/relationships/hyperlink" Target="https://twitter.com/#!/artisticsound3k/status/1136378320466173952" TargetMode="External" /><Relationship Id="rId359" Type="http://schemas.openxmlformats.org/officeDocument/2006/relationships/hyperlink" Target="https://twitter.com/#!/artisticsound3k/status/1136378565010841600" TargetMode="External" /><Relationship Id="rId360" Type="http://schemas.openxmlformats.org/officeDocument/2006/relationships/hyperlink" Target="https://twitter.com/#!/artisticsound3k/status/1136378734930513921" TargetMode="External" /><Relationship Id="rId361" Type="http://schemas.openxmlformats.org/officeDocument/2006/relationships/hyperlink" Target="https://twitter.com/#!/artisticsound3k/status/1136378918951432193" TargetMode="External" /><Relationship Id="rId362" Type="http://schemas.openxmlformats.org/officeDocument/2006/relationships/hyperlink" Target="https://twitter.com/#!/artisticsound3k/status/1136379068205735938" TargetMode="External" /><Relationship Id="rId363" Type="http://schemas.openxmlformats.org/officeDocument/2006/relationships/hyperlink" Target="https://twitter.com/#!/artisticsound3k/status/1136380214504767488" TargetMode="External" /><Relationship Id="rId364" Type="http://schemas.openxmlformats.org/officeDocument/2006/relationships/hyperlink" Target="https://twitter.com/#!/artisticsound3k/status/1136380275645132800" TargetMode="External" /><Relationship Id="rId365" Type="http://schemas.openxmlformats.org/officeDocument/2006/relationships/hyperlink" Target="https://twitter.com/#!/artisticsound3k/status/1136378176182132736" TargetMode="External" /><Relationship Id="rId366" Type="http://schemas.openxmlformats.org/officeDocument/2006/relationships/hyperlink" Target="https://twitter.com/#!/artisticsound3k/status/1136378176182132736" TargetMode="External" /><Relationship Id="rId367" Type="http://schemas.openxmlformats.org/officeDocument/2006/relationships/hyperlink" Target="https://twitter.com/#!/artisticsound3k/status/1136378320466173952" TargetMode="External" /><Relationship Id="rId368" Type="http://schemas.openxmlformats.org/officeDocument/2006/relationships/hyperlink" Target="https://twitter.com/#!/artisticsound3k/status/1136378320466173952" TargetMode="External" /><Relationship Id="rId369" Type="http://schemas.openxmlformats.org/officeDocument/2006/relationships/hyperlink" Target="https://twitter.com/#!/artisticsound3k/status/1136378565010841600" TargetMode="External" /><Relationship Id="rId370" Type="http://schemas.openxmlformats.org/officeDocument/2006/relationships/hyperlink" Target="https://twitter.com/#!/artisticsound3k/status/1136378565010841600" TargetMode="External" /><Relationship Id="rId371" Type="http://schemas.openxmlformats.org/officeDocument/2006/relationships/hyperlink" Target="https://twitter.com/#!/artisticsound3k/status/1136378734930513921" TargetMode="External" /><Relationship Id="rId372" Type="http://schemas.openxmlformats.org/officeDocument/2006/relationships/hyperlink" Target="https://twitter.com/#!/artisticsound3k/status/1136378734930513921" TargetMode="External" /><Relationship Id="rId373" Type="http://schemas.openxmlformats.org/officeDocument/2006/relationships/hyperlink" Target="https://twitter.com/#!/artisticsound3k/status/1136378918951432193" TargetMode="External" /><Relationship Id="rId374" Type="http://schemas.openxmlformats.org/officeDocument/2006/relationships/hyperlink" Target="https://twitter.com/#!/artisticsound3k/status/1136378918951432193" TargetMode="External" /><Relationship Id="rId375" Type="http://schemas.openxmlformats.org/officeDocument/2006/relationships/hyperlink" Target="https://twitter.com/#!/artisticsound3k/status/1136379068205735938" TargetMode="External" /><Relationship Id="rId376" Type="http://schemas.openxmlformats.org/officeDocument/2006/relationships/hyperlink" Target="https://twitter.com/#!/artisticsound3k/status/1136379068205735938" TargetMode="External" /><Relationship Id="rId377" Type="http://schemas.openxmlformats.org/officeDocument/2006/relationships/hyperlink" Target="https://twitter.com/#!/artisticsound3k/status/1136380214504767488" TargetMode="External" /><Relationship Id="rId378" Type="http://schemas.openxmlformats.org/officeDocument/2006/relationships/hyperlink" Target="https://twitter.com/#!/artisticsound3k/status/1136380214504767488" TargetMode="External" /><Relationship Id="rId379" Type="http://schemas.openxmlformats.org/officeDocument/2006/relationships/hyperlink" Target="https://twitter.com/#!/artisticsound3k/status/1136380275645132800" TargetMode="External" /><Relationship Id="rId380" Type="http://schemas.openxmlformats.org/officeDocument/2006/relationships/hyperlink" Target="https://twitter.com/#!/artisticsound3k/status/1136380275645132800" TargetMode="External" /><Relationship Id="rId381" Type="http://schemas.openxmlformats.org/officeDocument/2006/relationships/hyperlink" Target="https://twitter.com/#!/tshamie/status/1136583098395762690" TargetMode="External" /><Relationship Id="rId382" Type="http://schemas.openxmlformats.org/officeDocument/2006/relationships/hyperlink" Target="https://twitter.com/#!/tshamie/status/1136583098395762690" TargetMode="External" /><Relationship Id="rId383" Type="http://schemas.openxmlformats.org/officeDocument/2006/relationships/hyperlink" Target="https://twitter.com/#!/alihusi16478755/status/1136584367550205953" TargetMode="External" /><Relationship Id="rId384" Type="http://schemas.openxmlformats.org/officeDocument/2006/relationships/hyperlink" Target="https://twitter.com/#!/alihusi16478755/status/1136584367550205953" TargetMode="External" /><Relationship Id="rId385" Type="http://schemas.openxmlformats.org/officeDocument/2006/relationships/hyperlink" Target="https://twitter.com/#!/cheillibico/status/1136584563445182464" TargetMode="External" /><Relationship Id="rId386" Type="http://schemas.openxmlformats.org/officeDocument/2006/relationships/hyperlink" Target="https://twitter.com/#!/cheillibico/status/1136584563445182464" TargetMode="External" /><Relationship Id="rId387" Type="http://schemas.openxmlformats.org/officeDocument/2006/relationships/hyperlink" Target="https://twitter.com/#!/hameed_bazama/status/1136585557872697349" TargetMode="External" /><Relationship Id="rId388" Type="http://schemas.openxmlformats.org/officeDocument/2006/relationships/hyperlink" Target="https://twitter.com/#!/hameed_bazama/status/1136585557872697349" TargetMode="External" /><Relationship Id="rId389" Type="http://schemas.openxmlformats.org/officeDocument/2006/relationships/hyperlink" Target="https://twitter.com/#!/creationisle/status/1136585717713395714" TargetMode="External" /><Relationship Id="rId390" Type="http://schemas.openxmlformats.org/officeDocument/2006/relationships/hyperlink" Target="https://twitter.com/#!/creationisle/status/1136585717713395714" TargetMode="External" /><Relationship Id="rId391" Type="http://schemas.openxmlformats.org/officeDocument/2006/relationships/hyperlink" Target="https://twitter.com/#!/memeamela/status/1136721835264028672" TargetMode="External" /><Relationship Id="rId392" Type="http://schemas.openxmlformats.org/officeDocument/2006/relationships/hyperlink" Target="https://twitter.com/#!/ercbalaguer/status/1136721922266411010" TargetMode="External" /><Relationship Id="rId393" Type="http://schemas.openxmlformats.org/officeDocument/2006/relationships/hyperlink" Target="https://twitter.com/#!/xsalvia3/status/1136722527777099776" TargetMode="External" /><Relationship Id="rId394" Type="http://schemas.openxmlformats.org/officeDocument/2006/relationships/hyperlink" Target="https://twitter.com/#!/ercnoguera/status/1136722866521681920" TargetMode="External" /><Relationship Id="rId395" Type="http://schemas.openxmlformats.org/officeDocument/2006/relationships/hyperlink" Target="https://twitter.com/#!/jaume_sama/status/1136723519914553344" TargetMode="External" /><Relationship Id="rId396" Type="http://schemas.openxmlformats.org/officeDocument/2006/relationships/hyperlink" Target="https://twitter.com/#!/noumri_crrn/status/1136719865719508992" TargetMode="External" /><Relationship Id="rId397" Type="http://schemas.openxmlformats.org/officeDocument/2006/relationships/hyperlink" Target="https://twitter.com/#!/vilarasaumerce/status/1136770276253941761" TargetMode="External" /><Relationship Id="rId398" Type="http://schemas.openxmlformats.org/officeDocument/2006/relationships/hyperlink" Target="https://twitter.com/#!/hichem__mezhoud/status/1136950178211086344" TargetMode="External" /><Relationship Id="rId399" Type="http://schemas.openxmlformats.org/officeDocument/2006/relationships/hyperlink" Target="https://twitter.com/#!/hichem__mezhoud/status/1136950178211086344" TargetMode="External" /><Relationship Id="rId400" Type="http://schemas.openxmlformats.org/officeDocument/2006/relationships/hyperlink" Target="https://twitter.com/#!/saadibelkhir/status/1136952195239333888" TargetMode="External" /><Relationship Id="rId401" Type="http://schemas.openxmlformats.org/officeDocument/2006/relationships/hyperlink" Target="https://twitter.com/#!/k14mje4oso7oyg3/status/1136975951445856256" TargetMode="External" /><Relationship Id="rId402" Type="http://schemas.openxmlformats.org/officeDocument/2006/relationships/hyperlink" Target="https://twitter.com/#!/k14mje4oso7oyg3/status/1136975951445856256" TargetMode="External" /><Relationship Id="rId403" Type="http://schemas.openxmlformats.org/officeDocument/2006/relationships/hyperlink" Target="https://twitter.com/#!/mobel30/status/1136999059397496833" TargetMode="External" /><Relationship Id="rId404" Type="http://schemas.openxmlformats.org/officeDocument/2006/relationships/hyperlink" Target="https://twitter.com/#!/hanunajal/status/1137004667580407808" TargetMode="External" /><Relationship Id="rId405" Type="http://schemas.openxmlformats.org/officeDocument/2006/relationships/hyperlink" Target="https://twitter.com/#!/hanunajal/status/1137004667580407808" TargetMode="External" /><Relationship Id="rId406" Type="http://schemas.openxmlformats.org/officeDocument/2006/relationships/hyperlink" Target="https://twitter.com/#!/t_m_thinkers/status/1137019164718186496" TargetMode="External" /><Relationship Id="rId407" Type="http://schemas.openxmlformats.org/officeDocument/2006/relationships/hyperlink" Target="https://twitter.com/#!/aouinahanen/status/1137029804568584192" TargetMode="External" /><Relationship Id="rId408" Type="http://schemas.openxmlformats.org/officeDocument/2006/relationships/hyperlink" Target="https://twitter.com/#!/hopeimshope/status/1137130565285662720" TargetMode="External" /><Relationship Id="rId409" Type="http://schemas.openxmlformats.org/officeDocument/2006/relationships/hyperlink" Target="https://twitter.com/#!/man_ziyad2/status/1136090129817382923" TargetMode="External" /><Relationship Id="rId410" Type="http://schemas.openxmlformats.org/officeDocument/2006/relationships/hyperlink" Target="https://twitter.com/#!/hbjtn/status/1137167893207101440" TargetMode="External" /><Relationship Id="rId411" Type="http://schemas.openxmlformats.org/officeDocument/2006/relationships/hyperlink" Target="https://twitter.com/#!/hassunabaishu/status/1137002102214074371" TargetMode="External" /><Relationship Id="rId412" Type="http://schemas.openxmlformats.org/officeDocument/2006/relationships/hyperlink" Target="https://twitter.com/#!/hassunabaishu/status/1136278284109565952" TargetMode="External" /><Relationship Id="rId413" Type="http://schemas.openxmlformats.org/officeDocument/2006/relationships/hyperlink" Target="https://twitter.com/#!/hassunabaishu/status/1136293868700426241" TargetMode="External" /><Relationship Id="rId414" Type="http://schemas.openxmlformats.org/officeDocument/2006/relationships/hyperlink" Target="https://twitter.com/#!/hassunabaishu/status/1136711315827937280" TargetMode="External" /><Relationship Id="rId415" Type="http://schemas.openxmlformats.org/officeDocument/2006/relationships/hyperlink" Target="https://twitter.com/#!/hassunabaishu/status/1137352917730713600" TargetMode="External" /><Relationship Id="rId416" Type="http://schemas.openxmlformats.org/officeDocument/2006/relationships/hyperlink" Target="https://twitter.com/#!/hassunabaishu/status/1137353520989052928" TargetMode="External" /><Relationship Id="rId417" Type="http://schemas.openxmlformats.org/officeDocument/2006/relationships/hyperlink" Target="https://twitter.com/#!/hassunabaishu/status/1137354285258293248" TargetMode="External" /><Relationship Id="rId418" Type="http://schemas.openxmlformats.org/officeDocument/2006/relationships/hyperlink" Target="https://twitter.com/#!/hafedalghwell/status/1137354400245198848" TargetMode="External" /><Relationship Id="rId419" Type="http://schemas.openxmlformats.org/officeDocument/2006/relationships/hyperlink" Target="https://twitter.com/#!/majedalansary91/status/1137373185903661062" TargetMode="External" /><Relationship Id="rId420" Type="http://schemas.openxmlformats.org/officeDocument/2006/relationships/hyperlink" Target="https://twitter.com/#!/abdolibe/status/1137444645913419778" TargetMode="External" /><Relationship Id="rId421" Type="http://schemas.openxmlformats.org/officeDocument/2006/relationships/hyperlink" Target="https://twitter.com/#!/nourzorguibbc/status/1136228433690857474" TargetMode="External" /><Relationship Id="rId422" Type="http://schemas.openxmlformats.org/officeDocument/2006/relationships/hyperlink" Target="https://twitter.com/#!/nourzorguibbc/status/1137511791683100673" TargetMode="External" /><Relationship Id="rId423" Type="http://schemas.openxmlformats.org/officeDocument/2006/relationships/hyperlink" Target="https://twitter.com/#!/sohaibrahim199/status/1137594488153628672" TargetMode="External" /><Relationship Id="rId424" Type="http://schemas.openxmlformats.org/officeDocument/2006/relationships/hyperlink" Target="https://twitter.com/#!/bouksim/status/1137775217244278785" TargetMode="External" /><Relationship Id="rId425" Type="http://schemas.openxmlformats.org/officeDocument/2006/relationships/hyperlink" Target="https://twitter.com/#!/halakhalilfilm/status/1137806964174598145" TargetMode="External" /><Relationship Id="rId426" Type="http://schemas.openxmlformats.org/officeDocument/2006/relationships/hyperlink" Target="https://twitter.com/#!/majdst1/status/1137813288308416513" TargetMode="External" /><Relationship Id="rId427" Type="http://schemas.openxmlformats.org/officeDocument/2006/relationships/hyperlink" Target="https://twitter.com/#!/fadouamassat/status/1137847498112999424" TargetMode="External" /><Relationship Id="rId428" Type="http://schemas.openxmlformats.org/officeDocument/2006/relationships/hyperlink" Target="https://twitter.com/#!/ziadturkey/status/1137909994148585472" TargetMode="External" /><Relationship Id="rId429" Type="http://schemas.openxmlformats.org/officeDocument/2006/relationships/hyperlink" Target="https://twitter.com/#!/m__madi/status/1136617078474006528" TargetMode="External" /><Relationship Id="rId430" Type="http://schemas.openxmlformats.org/officeDocument/2006/relationships/hyperlink" Target="https://twitter.com/#!/m__madi/status/1138505028388286464" TargetMode="External" /><Relationship Id="rId431" Type="http://schemas.openxmlformats.org/officeDocument/2006/relationships/hyperlink" Target="https://twitter.com/#!/med_atanan/status/1138523238009585664" TargetMode="External" /><Relationship Id="rId432" Type="http://schemas.openxmlformats.org/officeDocument/2006/relationships/hyperlink" Target="https://twitter.com/#!/wafaali85390576/status/1136342681444114433" TargetMode="External" /><Relationship Id="rId433" Type="http://schemas.openxmlformats.org/officeDocument/2006/relationships/hyperlink" Target="https://twitter.com/#!/wafaali85390576/status/1136342681444114433" TargetMode="External" /><Relationship Id="rId434" Type="http://schemas.openxmlformats.org/officeDocument/2006/relationships/hyperlink" Target="https://twitter.com/#!/wafaali85390576/status/1136345622070661127" TargetMode="External" /><Relationship Id="rId435" Type="http://schemas.openxmlformats.org/officeDocument/2006/relationships/hyperlink" Target="https://twitter.com/#!/wafaali85390576/status/1136345622070661127" TargetMode="External" /><Relationship Id="rId436" Type="http://schemas.openxmlformats.org/officeDocument/2006/relationships/hyperlink" Target="https://twitter.com/#!/fgallalah/status/1136342883165003778" TargetMode="External" /><Relationship Id="rId437" Type="http://schemas.openxmlformats.org/officeDocument/2006/relationships/hyperlink" Target="https://twitter.com/#!/fgallalah/status/1138533393224863745" TargetMode="External" /><Relationship Id="rId438" Type="http://schemas.openxmlformats.org/officeDocument/2006/relationships/hyperlink" Target="https://twitter.com/#!/alhurranews/status/1136331418672480256" TargetMode="External" /><Relationship Id="rId439" Type="http://schemas.openxmlformats.org/officeDocument/2006/relationships/hyperlink" Target="https://twitter.com/#!/fgallalah/status/1138533393224863745" TargetMode="External" /><Relationship Id="rId440" Type="http://schemas.openxmlformats.org/officeDocument/2006/relationships/hyperlink" Target="https://twitter.com/#!/fgallalah/status/1136340779549564928" TargetMode="External" /><Relationship Id="rId441" Type="http://schemas.openxmlformats.org/officeDocument/2006/relationships/hyperlink" Target="https://twitter.com/#!/fgallalah/status/1136342883165003778" TargetMode="External" /><Relationship Id="rId442" Type="http://schemas.openxmlformats.org/officeDocument/2006/relationships/hyperlink" Target="https://twitter.com/#!/fgallalah/status/1136582059982503937" TargetMode="External" /><Relationship Id="rId443" Type="http://schemas.openxmlformats.org/officeDocument/2006/relationships/hyperlink" Target="https://twitter.com/#!/fgallalah/status/1138533393224863745" TargetMode="External" /><Relationship Id="rId444" Type="http://schemas.openxmlformats.org/officeDocument/2006/relationships/hyperlink" Target="https://twitter.com/#!/mhsury1/status/1138594022686150656" TargetMode="External" /><Relationship Id="rId445" Type="http://schemas.openxmlformats.org/officeDocument/2006/relationships/hyperlink" Target="https://twitter.com/#!/man_ziyad2/status/1136090129817382923" TargetMode="External" /><Relationship Id="rId446" Type="http://schemas.openxmlformats.org/officeDocument/2006/relationships/hyperlink" Target="https://twitter.com/#!/man_ziyad2/status/1137147715522113538" TargetMode="External" /><Relationship Id="rId447" Type="http://schemas.openxmlformats.org/officeDocument/2006/relationships/hyperlink" Target="https://twitter.com/#!/josefyroyaliste/status/1137148105298763776" TargetMode="External" /><Relationship Id="rId448" Type="http://schemas.openxmlformats.org/officeDocument/2006/relationships/hyperlink" Target="https://twitter.com/#!/shoocov/status/1137148312602185729" TargetMode="External" /><Relationship Id="rId449" Type="http://schemas.openxmlformats.org/officeDocument/2006/relationships/hyperlink" Target="https://twitter.com/#!/josefyroyaliste/status/1138785121371168773" TargetMode="External" /><Relationship Id="rId450" Type="http://schemas.openxmlformats.org/officeDocument/2006/relationships/hyperlink" Target="https://twitter.com/#!/shoocov/status/1138802676035182592" TargetMode="External" /><Relationship Id="rId451" Type="http://schemas.openxmlformats.org/officeDocument/2006/relationships/hyperlink" Target="https://twitter.com/#!/josefyroyaliste/status/1138785121371168773" TargetMode="External" /><Relationship Id="rId452" Type="http://schemas.openxmlformats.org/officeDocument/2006/relationships/hyperlink" Target="https://twitter.com/#!/shoocov/status/1138802676035182592" TargetMode="External" /><Relationship Id="rId453" Type="http://schemas.openxmlformats.org/officeDocument/2006/relationships/hyperlink" Target="https://twitter.com/#!/shoocov/status/1138802676035182592" TargetMode="External" /><Relationship Id="rId454" Type="http://schemas.openxmlformats.org/officeDocument/2006/relationships/hyperlink" Target="https://twitter.com/#!/fmassat/status/1135583727441076224" TargetMode="External" /><Relationship Id="rId455" Type="http://schemas.openxmlformats.org/officeDocument/2006/relationships/hyperlink" Target="https://twitter.com/#!/fmassat/status/1135586475347730432" TargetMode="External" /><Relationship Id="rId456" Type="http://schemas.openxmlformats.org/officeDocument/2006/relationships/hyperlink" Target="https://twitter.com/#!/fmassat/status/1135898748972871681" TargetMode="External" /><Relationship Id="rId457" Type="http://schemas.openxmlformats.org/officeDocument/2006/relationships/hyperlink" Target="https://twitter.com/#!/fmassat/status/1135900663769178112" TargetMode="External" /><Relationship Id="rId458" Type="http://schemas.openxmlformats.org/officeDocument/2006/relationships/hyperlink" Target="https://twitter.com/#!/fmassat/status/1135922460895862790" TargetMode="External" /><Relationship Id="rId459" Type="http://schemas.openxmlformats.org/officeDocument/2006/relationships/hyperlink" Target="https://twitter.com/#!/fmassat/status/1135977858789257216" TargetMode="External" /><Relationship Id="rId460" Type="http://schemas.openxmlformats.org/officeDocument/2006/relationships/hyperlink" Target="https://twitter.com/#!/fmassat/status/1135977912933466113" TargetMode="External" /><Relationship Id="rId461" Type="http://schemas.openxmlformats.org/officeDocument/2006/relationships/hyperlink" Target="https://twitter.com/#!/fmassat/status/1136258133544898560" TargetMode="External" /><Relationship Id="rId462" Type="http://schemas.openxmlformats.org/officeDocument/2006/relationships/hyperlink" Target="https://twitter.com/#!/fmassat/status/1136275074380652544" TargetMode="External" /><Relationship Id="rId463" Type="http://schemas.openxmlformats.org/officeDocument/2006/relationships/hyperlink" Target="https://twitter.com/#!/fmassat/status/1136330381857361920" TargetMode="External" /><Relationship Id="rId464" Type="http://schemas.openxmlformats.org/officeDocument/2006/relationships/hyperlink" Target="https://twitter.com/#!/fmassat/status/1136341441641365505" TargetMode="External" /><Relationship Id="rId465" Type="http://schemas.openxmlformats.org/officeDocument/2006/relationships/hyperlink" Target="https://twitter.com/#!/fmassat/status/1136618032099463168" TargetMode="External" /><Relationship Id="rId466" Type="http://schemas.openxmlformats.org/officeDocument/2006/relationships/hyperlink" Target="https://twitter.com/#!/fmassat/status/1136625848667254790" TargetMode="External" /><Relationship Id="rId467" Type="http://schemas.openxmlformats.org/officeDocument/2006/relationships/hyperlink" Target="https://twitter.com/#!/fmassat/status/1136670298965794816" TargetMode="External" /><Relationship Id="rId468" Type="http://schemas.openxmlformats.org/officeDocument/2006/relationships/hyperlink" Target="https://twitter.com/#!/fmassat/status/1136684611155693569" TargetMode="External" /><Relationship Id="rId469" Type="http://schemas.openxmlformats.org/officeDocument/2006/relationships/hyperlink" Target="https://twitter.com/#!/fmassat/status/1137053079550009351" TargetMode="External" /><Relationship Id="rId470" Type="http://schemas.openxmlformats.org/officeDocument/2006/relationships/hyperlink" Target="https://twitter.com/#!/fmassat/status/1138105050545438721" TargetMode="External" /><Relationship Id="rId471" Type="http://schemas.openxmlformats.org/officeDocument/2006/relationships/hyperlink" Target="https://twitter.com/#!/fmassat/status/1138467038475816965" TargetMode="External" /><Relationship Id="rId472" Type="http://schemas.openxmlformats.org/officeDocument/2006/relationships/hyperlink" Target="https://twitter.com/#!/fmassat/status/1138541530900287488" TargetMode="External" /><Relationship Id="rId473" Type="http://schemas.openxmlformats.org/officeDocument/2006/relationships/hyperlink" Target="https://twitter.com/#!/fmassat/status/1138802432463556613" TargetMode="External" /><Relationship Id="rId474" Type="http://schemas.openxmlformats.org/officeDocument/2006/relationships/hyperlink" Target="https://twitter.com/#!/fmassat/status/1138836577877188613" TargetMode="External" /><Relationship Id="rId475" Type="http://schemas.openxmlformats.org/officeDocument/2006/relationships/hyperlink" Target="https://twitter.com/#!/fmassat/status/1138844335821266945" TargetMode="External" /><Relationship Id="rId476" Type="http://schemas.openxmlformats.org/officeDocument/2006/relationships/hyperlink" Target="https://twitter.com/#!/fmassat/status/1138882202668818432" TargetMode="External" /><Relationship Id="rId477" Type="http://schemas.openxmlformats.org/officeDocument/2006/relationships/hyperlink" Target="https://twitter.com/#!/fmassat/status/1138894123950387203" TargetMode="External" /><Relationship Id="rId478" Type="http://schemas.openxmlformats.org/officeDocument/2006/relationships/hyperlink" Target="https://twitter.com/#!/horamaghribia/status/1139169401171787778" TargetMode="External" /><Relationship Id="rId479" Type="http://schemas.openxmlformats.org/officeDocument/2006/relationships/hyperlink" Target="https://twitter.com/#!/amrkamal512/status/1139208879328432128" TargetMode="External" /><Relationship Id="rId480" Type="http://schemas.openxmlformats.org/officeDocument/2006/relationships/hyperlink" Target="https://twitter.com/#!/fatima_lachhabe/status/1139220759782539264" TargetMode="External" /><Relationship Id="rId481" Type="http://schemas.openxmlformats.org/officeDocument/2006/relationships/hyperlink" Target="https://twitter.com/#!/maghrebvoices/status/1135500889555443714" TargetMode="External" /><Relationship Id="rId482" Type="http://schemas.openxmlformats.org/officeDocument/2006/relationships/hyperlink" Target="https://twitter.com/#!/maghrebvoices/status/1135509224610549760" TargetMode="External" /><Relationship Id="rId483" Type="http://schemas.openxmlformats.org/officeDocument/2006/relationships/hyperlink" Target="https://twitter.com/#!/maghrebvoices/status/1135528188950515718" TargetMode="External" /><Relationship Id="rId484" Type="http://schemas.openxmlformats.org/officeDocument/2006/relationships/hyperlink" Target="https://twitter.com/#!/maghrebvoices/status/1135632841239408642" TargetMode="External" /><Relationship Id="rId485" Type="http://schemas.openxmlformats.org/officeDocument/2006/relationships/hyperlink" Target="https://twitter.com/#!/maghrebvoices/status/1135644851222040577" TargetMode="External" /><Relationship Id="rId486" Type="http://schemas.openxmlformats.org/officeDocument/2006/relationships/hyperlink" Target="https://twitter.com/#!/maghrebvoices/status/1135652502467207168" TargetMode="External" /><Relationship Id="rId487" Type="http://schemas.openxmlformats.org/officeDocument/2006/relationships/hyperlink" Target="https://twitter.com/#!/maghrebvoices/status/1135667635868307456" TargetMode="External" /><Relationship Id="rId488" Type="http://schemas.openxmlformats.org/officeDocument/2006/relationships/hyperlink" Target="https://twitter.com/#!/maghrebvoices/status/1135872682396987393" TargetMode="External" /><Relationship Id="rId489" Type="http://schemas.openxmlformats.org/officeDocument/2006/relationships/hyperlink" Target="https://twitter.com/#!/maghrebvoices/status/1135891566478929920" TargetMode="External" /><Relationship Id="rId490" Type="http://schemas.openxmlformats.org/officeDocument/2006/relationships/hyperlink" Target="https://twitter.com/#!/maghrebvoices/status/1135910916334243840" TargetMode="External" /><Relationship Id="rId491" Type="http://schemas.openxmlformats.org/officeDocument/2006/relationships/hyperlink" Target="https://twitter.com/#!/maghrebvoices/status/1136289401410084865" TargetMode="External" /><Relationship Id="rId492" Type="http://schemas.openxmlformats.org/officeDocument/2006/relationships/hyperlink" Target="https://twitter.com/#!/maghrebvoices/status/1136296621979963393" TargetMode="External" /><Relationship Id="rId493" Type="http://schemas.openxmlformats.org/officeDocument/2006/relationships/hyperlink" Target="https://twitter.com/#!/maghrebvoices/status/1136316992691081216" TargetMode="External" /><Relationship Id="rId494" Type="http://schemas.openxmlformats.org/officeDocument/2006/relationships/hyperlink" Target="https://twitter.com/#!/maghrebvoices/status/1136326538872459264" TargetMode="External" /><Relationship Id="rId495" Type="http://schemas.openxmlformats.org/officeDocument/2006/relationships/hyperlink" Target="https://twitter.com/#!/maghrebvoices/status/1136327380937728001" TargetMode="External" /><Relationship Id="rId496" Type="http://schemas.openxmlformats.org/officeDocument/2006/relationships/hyperlink" Target="https://twitter.com/#!/maghrebvoices/status/1136332137337167872" TargetMode="External" /><Relationship Id="rId497" Type="http://schemas.openxmlformats.org/officeDocument/2006/relationships/hyperlink" Target="https://twitter.com/#!/maghrebvoices/status/1136609326959865856" TargetMode="External" /><Relationship Id="rId498" Type="http://schemas.openxmlformats.org/officeDocument/2006/relationships/hyperlink" Target="https://twitter.com/#!/maghrebvoices/status/1136644311691485184" TargetMode="External" /><Relationship Id="rId499" Type="http://schemas.openxmlformats.org/officeDocument/2006/relationships/hyperlink" Target="https://twitter.com/#!/maghrebvoices/status/1136669499162320897" TargetMode="External" /><Relationship Id="rId500" Type="http://schemas.openxmlformats.org/officeDocument/2006/relationships/hyperlink" Target="https://twitter.com/#!/maghrebvoices/status/1136981435540283392" TargetMode="External" /><Relationship Id="rId501" Type="http://schemas.openxmlformats.org/officeDocument/2006/relationships/hyperlink" Target="https://twitter.com/#!/maghrebvoices/status/1136987845724446721" TargetMode="External" /><Relationship Id="rId502" Type="http://schemas.openxmlformats.org/officeDocument/2006/relationships/hyperlink" Target="https://twitter.com/#!/maghrebvoices/status/1137000025588977666" TargetMode="External" /><Relationship Id="rId503" Type="http://schemas.openxmlformats.org/officeDocument/2006/relationships/hyperlink" Target="https://twitter.com/#!/maghrebvoices/status/1137011487992700928" TargetMode="External" /><Relationship Id="rId504" Type="http://schemas.openxmlformats.org/officeDocument/2006/relationships/hyperlink" Target="https://twitter.com/#!/maghrebvoices/status/1137042785247334400" TargetMode="External" /><Relationship Id="rId505" Type="http://schemas.openxmlformats.org/officeDocument/2006/relationships/hyperlink" Target="https://twitter.com/#!/maghrebvoices/status/1137328570324398082" TargetMode="External" /><Relationship Id="rId506" Type="http://schemas.openxmlformats.org/officeDocument/2006/relationships/hyperlink" Target="https://twitter.com/#!/maghrebvoices/status/1137343640928477186" TargetMode="External" /><Relationship Id="rId507" Type="http://schemas.openxmlformats.org/officeDocument/2006/relationships/hyperlink" Target="https://twitter.com/#!/maghrebvoices/status/1137386215878078465" TargetMode="External" /><Relationship Id="rId508" Type="http://schemas.openxmlformats.org/officeDocument/2006/relationships/hyperlink" Target="https://twitter.com/#!/maghrebvoices/status/1137407766564364290" TargetMode="External" /><Relationship Id="rId509" Type="http://schemas.openxmlformats.org/officeDocument/2006/relationships/hyperlink" Target="https://twitter.com/#!/maghrebvoices/status/1137770889590837248" TargetMode="External" /><Relationship Id="rId510" Type="http://schemas.openxmlformats.org/officeDocument/2006/relationships/hyperlink" Target="https://twitter.com/#!/maghrebvoices/status/1137781514291298305" TargetMode="External" /><Relationship Id="rId511" Type="http://schemas.openxmlformats.org/officeDocument/2006/relationships/hyperlink" Target="https://twitter.com/#!/maghrebvoices/status/1137811688374317056" TargetMode="External" /><Relationship Id="rId512" Type="http://schemas.openxmlformats.org/officeDocument/2006/relationships/hyperlink" Target="https://twitter.com/#!/maghrebvoices/status/1137826744432570368" TargetMode="External" /><Relationship Id="rId513" Type="http://schemas.openxmlformats.org/officeDocument/2006/relationships/hyperlink" Target="https://twitter.com/#!/maghrebvoices/status/1138417707286765568" TargetMode="External" /><Relationship Id="rId514" Type="http://schemas.openxmlformats.org/officeDocument/2006/relationships/hyperlink" Target="https://twitter.com/#!/maghrebvoices/status/1138460860702236675" TargetMode="External" /><Relationship Id="rId515" Type="http://schemas.openxmlformats.org/officeDocument/2006/relationships/hyperlink" Target="https://twitter.com/#!/maghrebvoices/status/1138467332454572032" TargetMode="External" /><Relationship Id="rId516" Type="http://schemas.openxmlformats.org/officeDocument/2006/relationships/hyperlink" Target="https://twitter.com/#!/maghrebvoices/status/1138480463880830977" TargetMode="External" /><Relationship Id="rId517" Type="http://schemas.openxmlformats.org/officeDocument/2006/relationships/hyperlink" Target="https://twitter.com/#!/maghrebvoices/status/1138498688173649924" TargetMode="External" /><Relationship Id="rId518" Type="http://schemas.openxmlformats.org/officeDocument/2006/relationships/hyperlink" Target="https://twitter.com/#!/maghrebvoices/status/1138794311968071680" TargetMode="External" /><Relationship Id="rId519" Type="http://schemas.openxmlformats.org/officeDocument/2006/relationships/hyperlink" Target="https://twitter.com/#!/maghrebvoices/status/1138817432238329856" TargetMode="External" /><Relationship Id="rId520" Type="http://schemas.openxmlformats.org/officeDocument/2006/relationships/hyperlink" Target="https://twitter.com/#!/maghrebvoices/status/1139123048756514817" TargetMode="External" /><Relationship Id="rId521" Type="http://schemas.openxmlformats.org/officeDocument/2006/relationships/hyperlink" Target="https://twitter.com/#!/maghrebvoices/status/1139173395592097792" TargetMode="External" /><Relationship Id="rId522" Type="http://schemas.openxmlformats.org/officeDocument/2006/relationships/hyperlink" Target="https://twitter.com/#!/maghrebvoices/status/1139180885369135111" TargetMode="External" /><Relationship Id="rId523" Type="http://schemas.openxmlformats.org/officeDocument/2006/relationships/hyperlink" Target="https://twitter.com/#!/maghrebvoices/status/1139200263854657537" TargetMode="External" /><Relationship Id="rId524" Type="http://schemas.openxmlformats.org/officeDocument/2006/relationships/hyperlink" Target="https://twitter.com/#!/maghrebvoices/status/1139223035083481089" TargetMode="External" /><Relationship Id="rId525" Type="http://schemas.openxmlformats.org/officeDocument/2006/relationships/hyperlink" Target="https://twitter.com/#!/maghrebvoices/status/1139238545070153728" TargetMode="External" /><Relationship Id="rId526" Type="http://schemas.openxmlformats.org/officeDocument/2006/relationships/hyperlink" Target="https://twitter.com/#!/merymimib/status/1139130382840938498" TargetMode="External" /><Relationship Id="rId527" Type="http://schemas.openxmlformats.org/officeDocument/2006/relationships/hyperlink" Target="https://twitter.com/#!/i_____ali99/status/1139244626534117376" TargetMode="External" /><Relationship Id="rId528" Type="http://schemas.openxmlformats.org/officeDocument/2006/relationships/hyperlink" Target="https://twitter.com/#!/mustafaozcanhur/status/1139272095202971649" TargetMode="External" /><Relationship Id="rId529" Type="http://schemas.openxmlformats.org/officeDocument/2006/relationships/comments" Target="../comments1.xml" /><Relationship Id="rId530" Type="http://schemas.openxmlformats.org/officeDocument/2006/relationships/vmlDrawing" Target="../drawings/vmlDrawing1.vml" /><Relationship Id="rId531" Type="http://schemas.openxmlformats.org/officeDocument/2006/relationships/table" Target="../tables/table1.xml" /><Relationship Id="rId53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g7fy0pxM94" TargetMode="External" /><Relationship Id="rId2" Type="http://schemas.openxmlformats.org/officeDocument/2006/relationships/hyperlink" Target="https://t.co/QAMrGluoQK" TargetMode="External" /><Relationship Id="rId3" Type="http://schemas.openxmlformats.org/officeDocument/2006/relationships/hyperlink" Target="https://t.co/4FShaK32S1" TargetMode="External" /><Relationship Id="rId4" Type="http://schemas.openxmlformats.org/officeDocument/2006/relationships/hyperlink" Target="https://t.co/8wJ72R0qxY" TargetMode="External" /><Relationship Id="rId5" Type="http://schemas.openxmlformats.org/officeDocument/2006/relationships/hyperlink" Target="https://t.co/c4WsLfJV6h" TargetMode="External" /><Relationship Id="rId6" Type="http://schemas.openxmlformats.org/officeDocument/2006/relationships/hyperlink" Target="https://t.co/0Ixe9D4pjS" TargetMode="External" /><Relationship Id="rId7" Type="http://schemas.openxmlformats.org/officeDocument/2006/relationships/hyperlink" Target="https://t.co/fmm8GqKxDt" TargetMode="External" /><Relationship Id="rId8" Type="http://schemas.openxmlformats.org/officeDocument/2006/relationships/hyperlink" Target="https://t.co/tkuMyuBZ2U" TargetMode="External" /><Relationship Id="rId9" Type="http://schemas.openxmlformats.org/officeDocument/2006/relationships/hyperlink" Target="https://t.co/Dhe8ZWAyxA" TargetMode="External" /><Relationship Id="rId10" Type="http://schemas.openxmlformats.org/officeDocument/2006/relationships/hyperlink" Target="https://www.maghrebvoices.com/a/%d8%aa%d8%ad%d8%b1%d9%8a%d9%85-%d8%a7%d9%84%d8%aa%d8%a8%d9%86%d9%91%d9%8a-%d8%ac%d8%b1%d9%8a%d9%85%d8%a9-%d8%b1%d8%ac%d8%a7%d9%84-%d8%a7%d9%84%d8%af%d9%8a%d9%86-%d8%a8%d8%ad%d9%82-%d8%a7%d9%84%d8%b7%d9%81%d9%88%d9%84%d8%a9/497135.html" TargetMode="External" /><Relationship Id="rId11" Type="http://schemas.openxmlformats.org/officeDocument/2006/relationships/hyperlink" Target="https://www.maghrebvoices.com/a/%d8%aa%d8%ad%d8%b1%d9%8a%d9%85-%d8%a7%d9%84%d8%aa%d8%a8%d9%86%d9%91%d9%8a-%d8%ac%d8%b1%d9%8a%d9%85%d8%a9-%d8%b1%d8%ac%d8%a7%d9%84-%d8%a7%d9%84%d8%af%d9%8a%d9%86-%d8%a8%d8%ad%d9%82-%d8%a7%d9%84%d8%b7%d9%81%d9%88%d9%84%d8%a9/497135.html" TargetMode="External" /><Relationship Id="rId12" Type="http://schemas.openxmlformats.org/officeDocument/2006/relationships/hyperlink" Target="https://www.maghrebvoices.com/a/458271.html" TargetMode="External" /><Relationship Id="rId13" Type="http://schemas.openxmlformats.org/officeDocument/2006/relationships/hyperlink" Target="https://www.maghrebvoices.com/a/415068.html" TargetMode="External" /><Relationship Id="rId14" Type="http://schemas.openxmlformats.org/officeDocument/2006/relationships/hyperlink" Target="https://www.maghrebvoices.com/a/415068.html" TargetMode="External" /><Relationship Id="rId15" Type="http://schemas.openxmlformats.org/officeDocument/2006/relationships/hyperlink" Target="https://www.maghrebvoices.com/a/415068.html" TargetMode="External" /><Relationship Id="rId16" Type="http://schemas.openxmlformats.org/officeDocument/2006/relationships/hyperlink" Target="https://www.maghrebvoices.com/a/497339.html" TargetMode="External" /><Relationship Id="rId17" Type="http://schemas.openxmlformats.org/officeDocument/2006/relationships/hyperlink" Target="https://www.maghrebvoices.com/a/497341.html?nocache=1" TargetMode="External" /><Relationship Id="rId18" Type="http://schemas.openxmlformats.org/officeDocument/2006/relationships/hyperlink" Target="https://www.maghrebvoices.com/a/497532.html" TargetMode="External" /><Relationship Id="rId19" Type="http://schemas.openxmlformats.org/officeDocument/2006/relationships/hyperlink" Target="https://www.maghrebvoices.com/a/Algeria-spain--politics/497472.html" TargetMode="External" /><Relationship Id="rId20" Type="http://schemas.openxmlformats.org/officeDocument/2006/relationships/hyperlink" Target="https://www.maghrebvoices.com/a/497752.html" TargetMode="External" /><Relationship Id="rId21" Type="http://schemas.openxmlformats.org/officeDocument/2006/relationships/hyperlink" Target="https://www.maghrebvoices.com/a/497752.html" TargetMode="External" /><Relationship Id="rId22" Type="http://schemas.openxmlformats.org/officeDocument/2006/relationships/hyperlink" Target="https://www.maghrebvoices.com/a/497758.html" TargetMode="External" /><Relationship Id="rId23" Type="http://schemas.openxmlformats.org/officeDocument/2006/relationships/hyperlink" Target="https://www.maghrebvoices.com/a/415068.html" TargetMode="External" /><Relationship Id="rId24" Type="http://schemas.openxmlformats.org/officeDocument/2006/relationships/hyperlink" Target="https://bit.ly/2HZFcFX" TargetMode="External" /><Relationship Id="rId25" Type="http://schemas.openxmlformats.org/officeDocument/2006/relationships/hyperlink" Target="https://www.maghrebvoices.com/a/497436.html" TargetMode="External" /><Relationship Id="rId26" Type="http://schemas.openxmlformats.org/officeDocument/2006/relationships/hyperlink" Target="https://www.maghrebvoices.com/a/497524.html" TargetMode="External" /><Relationship Id="rId27" Type="http://schemas.openxmlformats.org/officeDocument/2006/relationships/hyperlink" Target="https://www.maghrebvoices.com/a/497758.html" TargetMode="External" /><Relationship Id="rId28" Type="http://schemas.openxmlformats.org/officeDocument/2006/relationships/hyperlink" Target="https://www.maghrebvoices.com/a/497430.html" TargetMode="External" /><Relationship Id="rId29" Type="http://schemas.openxmlformats.org/officeDocument/2006/relationships/hyperlink" Target="https://www.maghrebvoices.com/a/Libya-Omar-AL-mokhtar/423017.html?fbclid=IwAR1UEPe8asbQHx-yimeMO9EMwDppsmj8B3UfIgenBlTiRAW-77fxFnkNFO0" TargetMode="External" /><Relationship Id="rId30" Type="http://schemas.openxmlformats.org/officeDocument/2006/relationships/hyperlink" Target="https://www.maghrebvoices.com/a/Libya-social-media/497597.html" TargetMode="External" /><Relationship Id="rId31" Type="http://schemas.openxmlformats.org/officeDocument/2006/relationships/hyperlink" Target="https://www.maghrebvoices.com/a/497809.html?fbclid=IwAR3JbTM8A17RE-tTR0wuPaoroAKia_pxfrtFPG_39rRss_YTdStetTOANRU" TargetMode="External" /><Relationship Id="rId32" Type="http://schemas.openxmlformats.org/officeDocument/2006/relationships/hyperlink" Target="https://www.maghrebvoices.com/a/Algeria-France-social-media/497858.html" TargetMode="External" /><Relationship Id="rId33" Type="http://schemas.openxmlformats.org/officeDocument/2006/relationships/hyperlink" Target="https://www.facebook.com/maghrebvoices/videos/299282547623025/" TargetMode="External" /><Relationship Id="rId34" Type="http://schemas.openxmlformats.org/officeDocument/2006/relationships/hyperlink" Target="https://www.maghrebvoices.com/a/497809.html" TargetMode="External" /><Relationship Id="rId35" Type="http://schemas.openxmlformats.org/officeDocument/2006/relationships/hyperlink" Target="https://www.maghrebvoices.com/a/497809.html" TargetMode="External" /><Relationship Id="rId36" Type="http://schemas.openxmlformats.org/officeDocument/2006/relationships/hyperlink" Target="https://www.maghrebvoices.com/a/497809.html" TargetMode="External" /><Relationship Id="rId37" Type="http://schemas.openxmlformats.org/officeDocument/2006/relationships/hyperlink" Target="https://www.maghrebvoices.com/a/497339.html" TargetMode="External" /><Relationship Id="rId38" Type="http://schemas.openxmlformats.org/officeDocument/2006/relationships/hyperlink" Target="https://www.maghrebvoices.com/a/Algeria-France-social-media/497858.html" TargetMode="External" /><Relationship Id="rId39" Type="http://schemas.openxmlformats.org/officeDocument/2006/relationships/hyperlink" Target="https://www.maghrebvoices.com/a/%d8%aa%d8%ad%d8%b1%d9%8a%d9%85-%d8%a7%d9%84%d8%aa%d8%a8%d9%86%d9%91%d9%8a-%d8%ac%d8%b1%d9%8a%d9%85%d8%a9-%d8%b1%d8%ac%d8%a7%d9%84-%d8%a7%d9%84%d8%af%d9%8a%d9%86-%d8%a8%d8%ad%d9%82-%d8%a7%d9%84%d8%b7%d9%81%d9%88%d9%84%d8%a9/497135.html" TargetMode="External" /><Relationship Id="rId40" Type="http://schemas.openxmlformats.org/officeDocument/2006/relationships/hyperlink" Target="https://www.maghrebvoices.com/a/498003.html" TargetMode="External" /><Relationship Id="rId41" Type="http://schemas.openxmlformats.org/officeDocument/2006/relationships/hyperlink" Target="https://www.maghrebvoices.com/a/415068.html?fbclid=IwAR0SGOeRtNHln1tqkiE9WGnOgHFIjVFQ2Yqta-UdPP44qSpNtLPlYletqT0" TargetMode="External" /><Relationship Id="rId42" Type="http://schemas.openxmlformats.org/officeDocument/2006/relationships/hyperlink" Target="https://www.maghrebvoices.com/a/498003.html" TargetMode="External" /><Relationship Id="rId43" Type="http://schemas.openxmlformats.org/officeDocument/2006/relationships/hyperlink" Target="https://www.maghrebvoices.com/a/498003.html" TargetMode="External" /><Relationship Id="rId44" Type="http://schemas.openxmlformats.org/officeDocument/2006/relationships/hyperlink" Target="https://www.maghrebvoices.com/a/497987.html" TargetMode="External" /><Relationship Id="rId45" Type="http://schemas.openxmlformats.org/officeDocument/2006/relationships/hyperlink" Target="https://www.maghrebvoices.com/a/497532.html" TargetMode="External" /><Relationship Id="rId46" Type="http://schemas.openxmlformats.org/officeDocument/2006/relationships/hyperlink" Target="https://www.maghrebvoices.com/a/498107.html" TargetMode="External" /><Relationship Id="rId47" Type="http://schemas.openxmlformats.org/officeDocument/2006/relationships/hyperlink" Target="https://www.maghrebvoices.com/a/454909.html" TargetMode="External" /><Relationship Id="rId48" Type="http://schemas.openxmlformats.org/officeDocument/2006/relationships/hyperlink" Target="https://www.maghrebvoices.com/a/454909.html" TargetMode="External" /><Relationship Id="rId49" Type="http://schemas.openxmlformats.org/officeDocument/2006/relationships/hyperlink" Target="https://www.maghrebvoices.com/a/454909.html" TargetMode="External" /><Relationship Id="rId50" Type="http://schemas.openxmlformats.org/officeDocument/2006/relationships/hyperlink" Target="https://www.maghrebvoices.com/a/422745.html" TargetMode="External" /><Relationship Id="rId51" Type="http://schemas.openxmlformats.org/officeDocument/2006/relationships/hyperlink" Target="https://www.maghrebvoices.com/a/497255.html" TargetMode="External" /><Relationship Id="rId52" Type="http://schemas.openxmlformats.org/officeDocument/2006/relationships/hyperlink" Target="https://www.maghrebvoices.com/a/497251.html" TargetMode="External" /><Relationship Id="rId53" Type="http://schemas.openxmlformats.org/officeDocument/2006/relationships/hyperlink" Target="https://www.maghrebvoices.com/a/497339.html" TargetMode="External" /><Relationship Id="rId54" Type="http://schemas.openxmlformats.org/officeDocument/2006/relationships/hyperlink" Target="https://www.maghrebvoices.com/a/497342.html" TargetMode="External" /><Relationship Id="rId55" Type="http://schemas.openxmlformats.org/officeDocument/2006/relationships/hyperlink" Target="https://www.maghrebvoices.com/a/497281.html" TargetMode="External" /><Relationship Id="rId56" Type="http://schemas.openxmlformats.org/officeDocument/2006/relationships/hyperlink" Target="https://www.maghrebvoices.com/a/497407.html" TargetMode="External" /><Relationship Id="rId57" Type="http://schemas.openxmlformats.org/officeDocument/2006/relationships/hyperlink" Target="https://www.maghrebvoices.com/a/497359.html" TargetMode="External" /><Relationship Id="rId58" Type="http://schemas.openxmlformats.org/officeDocument/2006/relationships/hyperlink" Target="https://www.maghrebvoices.com/a/Algeria-spain--politics/497472.html" TargetMode="External" /><Relationship Id="rId59" Type="http://schemas.openxmlformats.org/officeDocument/2006/relationships/hyperlink" Target="https://www.maghrebvoices.com/a/497490.html" TargetMode="External" /><Relationship Id="rId60" Type="http://schemas.openxmlformats.org/officeDocument/2006/relationships/hyperlink" Target="https://www.maghrebvoices.com/a/497532.html" TargetMode="External" /><Relationship Id="rId61" Type="http://schemas.openxmlformats.org/officeDocument/2006/relationships/hyperlink" Target="https://www.maghrebvoices.com/a/497524.html" TargetMode="External" /><Relationship Id="rId62" Type="http://schemas.openxmlformats.org/officeDocument/2006/relationships/hyperlink" Target="https://www.maghrebvoices.com/a/497530.html" TargetMode="External" /><Relationship Id="rId63" Type="http://schemas.openxmlformats.org/officeDocument/2006/relationships/hyperlink" Target="https://www.maghrebvoices.com/a/497543.html" TargetMode="External" /><Relationship Id="rId64" Type="http://schemas.openxmlformats.org/officeDocument/2006/relationships/hyperlink" Target="https://www.maghrebvoices.com/a/497541.html" TargetMode="External" /><Relationship Id="rId65" Type="http://schemas.openxmlformats.org/officeDocument/2006/relationships/hyperlink" Target="https://www.maghrebvoices.com/a/497640.html" TargetMode="External" /><Relationship Id="rId66" Type="http://schemas.openxmlformats.org/officeDocument/2006/relationships/hyperlink" Target="https://www.maghrebvoices.com/a/497652.html" TargetMode="External" /><Relationship Id="rId67" Type="http://schemas.openxmlformats.org/officeDocument/2006/relationships/hyperlink" Target="https://www.maghrebvoices.com/a/%d8%ad%d9%8a%d9%88%d8%a7%d9%86%d8%a7%d8%aa-%d9%85%d9%86%d9%88%d9%8a%d8%a9-%d8%b9%d8%b1%d8%a8%d9%8a%d8%a9-%d9%85%d9%82%d8%af%d8%b3%d8%a9/497667.html" TargetMode="External" /><Relationship Id="rId68" Type="http://schemas.openxmlformats.org/officeDocument/2006/relationships/hyperlink" Target="https://www.maghrebvoices.com/a/498270.html" TargetMode="External" /><Relationship Id="rId69" Type="http://schemas.openxmlformats.org/officeDocument/2006/relationships/hyperlink" Target="https://www.maghrebvoices.com/a/498282.html" TargetMode="External" /><Relationship Id="rId70" Type="http://schemas.openxmlformats.org/officeDocument/2006/relationships/hyperlink" Target="https://www.maghrebvoices.com/a/%d9%85%d8%b9%d8%a7%d9%86%d8%a7%d8%a9-%d8%a7%d9%84%d9%85%d8%ba%d8%b1%d8%a8%d9%8a%d8%a7%d8%aa-%d9%85%d9%86-%d8%a7%d9%84%d8%b9%d9%86%d9%81-%d8%a7%d9%84%d8%a3%d8%b3%d8%b1%d9%8a/498278.html" TargetMode="External" /><Relationship Id="rId71" Type="http://schemas.openxmlformats.org/officeDocument/2006/relationships/hyperlink" Target="https://www.maghrebvoices.com/a/498393.html" TargetMode="External" /><Relationship Id="rId72" Type="http://schemas.openxmlformats.org/officeDocument/2006/relationships/hyperlink" Target="https://www.maghrebvoices.com/a/498400.html" TargetMode="External" /><Relationship Id="rId73" Type="http://schemas.openxmlformats.org/officeDocument/2006/relationships/hyperlink" Target="https://www.maghrebvoices.com/a/498433.html" TargetMode="External" /><Relationship Id="rId74" Type="http://schemas.openxmlformats.org/officeDocument/2006/relationships/hyperlink" Target="https://www.maghrebvoices.com/a/498445.html" TargetMode="External" /><Relationship Id="rId75" Type="http://schemas.openxmlformats.org/officeDocument/2006/relationships/hyperlink" Target="https://www.maghrebvoices.com/a/498393.html" TargetMode="External" /><Relationship Id="rId76" Type="http://schemas.openxmlformats.org/officeDocument/2006/relationships/hyperlink" Target="https://www.maghrebvoices.com/a/498393.html" TargetMode="External" /><Relationship Id="rId77" Type="http://schemas.openxmlformats.org/officeDocument/2006/relationships/hyperlink" Target="https://www.maghrebvoices.com/a/498393.html" TargetMode="External" /><Relationship Id="rId78" Type="http://schemas.openxmlformats.org/officeDocument/2006/relationships/hyperlink" Target="https://www.maghrebvoices.com/a/497208.html" TargetMode="External" /><Relationship Id="rId79" Type="http://schemas.openxmlformats.org/officeDocument/2006/relationships/hyperlink" Target="https://www.maghrebvoices.com/a/497214.html" TargetMode="External" /><Relationship Id="rId80" Type="http://schemas.openxmlformats.org/officeDocument/2006/relationships/hyperlink" Target="https://www.maghrebvoices.com/a/497219.html" TargetMode="External" /><Relationship Id="rId81" Type="http://schemas.openxmlformats.org/officeDocument/2006/relationships/hyperlink" Target="https://www.maghrebvoices.com/a/497219.html" TargetMode="External" /><Relationship Id="rId82" Type="http://schemas.openxmlformats.org/officeDocument/2006/relationships/hyperlink" Target="https://www.maghrebvoices.com/a/497251.html" TargetMode="External" /><Relationship Id="rId83" Type="http://schemas.openxmlformats.org/officeDocument/2006/relationships/hyperlink" Target="https://www.maghrebvoices.com/a/497252.html" TargetMode="External" /><Relationship Id="rId84" Type="http://schemas.openxmlformats.org/officeDocument/2006/relationships/hyperlink" Target="https://www.maghrebvoices.com/a/497236.html" TargetMode="External" /><Relationship Id="rId85" Type="http://schemas.openxmlformats.org/officeDocument/2006/relationships/hyperlink" Target="https://www.maghrebvoices.com/a/497339.html" TargetMode="External" /><Relationship Id="rId86" Type="http://schemas.openxmlformats.org/officeDocument/2006/relationships/hyperlink" Target="https://www.maghrebvoices.com/a/497341.html?nocache=1" TargetMode="External" /><Relationship Id="rId87" Type="http://schemas.openxmlformats.org/officeDocument/2006/relationships/hyperlink" Target="https://www.maghrebvoices.com/a/497331.html" TargetMode="External" /><Relationship Id="rId88" Type="http://schemas.openxmlformats.org/officeDocument/2006/relationships/hyperlink" Target="https://www.maghrebvoices.com/a/497509.html" TargetMode="External" /><Relationship Id="rId89" Type="http://schemas.openxmlformats.org/officeDocument/2006/relationships/hyperlink" Target="https://www.maghrebvoices.com/a/497490.html" TargetMode="External" /><Relationship Id="rId90" Type="http://schemas.openxmlformats.org/officeDocument/2006/relationships/hyperlink" Target="https://www.maghrebvoices.com/a/497518.html" TargetMode="External" /><Relationship Id="rId91" Type="http://schemas.openxmlformats.org/officeDocument/2006/relationships/hyperlink" Target="https://www.maghrebvoices.com/a/497532.html" TargetMode="External" /><Relationship Id="rId92" Type="http://schemas.openxmlformats.org/officeDocument/2006/relationships/hyperlink" Target="https://www.maghrebvoices.com/a/497519.html" TargetMode="External" /><Relationship Id="rId93" Type="http://schemas.openxmlformats.org/officeDocument/2006/relationships/hyperlink" Target="https://bit.ly/318D6LL" TargetMode="External" /><Relationship Id="rId94" Type="http://schemas.openxmlformats.org/officeDocument/2006/relationships/hyperlink" Target="https://www.maghrebvoices.com/a/497640.html" TargetMode="External" /><Relationship Id="rId95" Type="http://schemas.openxmlformats.org/officeDocument/2006/relationships/hyperlink" Target="https://www.maghrebvoices.com/a/497640.html" TargetMode="External" /><Relationship Id="rId96" Type="http://schemas.openxmlformats.org/officeDocument/2006/relationships/hyperlink" Target="https://www.maghrebvoices.com/a/497761.html" TargetMode="External" /><Relationship Id="rId97" Type="http://schemas.openxmlformats.org/officeDocument/2006/relationships/hyperlink" Target="https://www.maghrebvoices.com/a/497757.html" TargetMode="External" /><Relationship Id="rId98" Type="http://schemas.openxmlformats.org/officeDocument/2006/relationships/hyperlink" Target="https://www.maghrebvoices.com/a/497767.html" TargetMode="External" /><Relationship Id="rId99" Type="http://schemas.openxmlformats.org/officeDocument/2006/relationships/hyperlink" Target="https://bit.ly/2HZFcFX" TargetMode="External" /><Relationship Id="rId100" Type="http://schemas.openxmlformats.org/officeDocument/2006/relationships/hyperlink" Target="https://www.maghrebvoices.com/a/497628.html" TargetMode="External" /><Relationship Id="rId101" Type="http://schemas.openxmlformats.org/officeDocument/2006/relationships/hyperlink" Target="https://www.maghrebvoices.com/a/Tunisia-economy/497866.html" TargetMode="External" /><Relationship Id="rId102" Type="http://schemas.openxmlformats.org/officeDocument/2006/relationships/hyperlink" Target="https://www.maghrebvoices.com/a/497868.html" TargetMode="External" /><Relationship Id="rId103" Type="http://schemas.openxmlformats.org/officeDocument/2006/relationships/hyperlink" Target="https://www.maghrebvoices.com/a/497877.html" TargetMode="External" /><Relationship Id="rId104" Type="http://schemas.openxmlformats.org/officeDocument/2006/relationships/hyperlink" Target="https://www.maghrebvoices.com/a/497914.html" TargetMode="External" /><Relationship Id="rId105" Type="http://schemas.openxmlformats.org/officeDocument/2006/relationships/hyperlink" Target="https://www.maghrebvoices.com/a/498003.html" TargetMode="External" /><Relationship Id="rId106" Type="http://schemas.openxmlformats.org/officeDocument/2006/relationships/hyperlink" Target="https://www.maghrebvoices.com/a/497994.html" TargetMode="External" /><Relationship Id="rId107" Type="http://schemas.openxmlformats.org/officeDocument/2006/relationships/hyperlink" Target="https://www.maghrebvoices.com/a/497987.html" TargetMode="External" /><Relationship Id="rId108" Type="http://schemas.openxmlformats.org/officeDocument/2006/relationships/hyperlink" Target="https://www.maghrebvoices.com/a/497974.html" TargetMode="External" /><Relationship Id="rId109" Type="http://schemas.openxmlformats.org/officeDocument/2006/relationships/hyperlink" Target="https://www.maghrebvoices.com/a/498245.html" TargetMode="External" /><Relationship Id="rId110" Type="http://schemas.openxmlformats.org/officeDocument/2006/relationships/hyperlink" Target="https://www.maghrebvoices.com/a/498255.html" TargetMode="External" /><Relationship Id="rId111" Type="http://schemas.openxmlformats.org/officeDocument/2006/relationships/hyperlink" Target="https://www.maghrebvoices.com/a/498270.html" TargetMode="External" /><Relationship Id="rId112" Type="http://schemas.openxmlformats.org/officeDocument/2006/relationships/hyperlink" Target="https://www.maghrebvoices.com/a/498267.html" TargetMode="External" /><Relationship Id="rId113" Type="http://schemas.openxmlformats.org/officeDocument/2006/relationships/hyperlink" Target="https://www.maghrebvoices.com/a/498282.html" TargetMode="External" /><Relationship Id="rId114" Type="http://schemas.openxmlformats.org/officeDocument/2006/relationships/hyperlink" Target="https://www.maghrebvoices.com/a/498400.html" TargetMode="External" /><Relationship Id="rId115" Type="http://schemas.openxmlformats.org/officeDocument/2006/relationships/hyperlink" Target="https://www.maghrebvoices.com/a/498416.html" TargetMode="External" /><Relationship Id="rId116" Type="http://schemas.openxmlformats.org/officeDocument/2006/relationships/hyperlink" Target="https://www.maghrebvoices.com/a/498530.html" TargetMode="External" /><Relationship Id="rId117" Type="http://schemas.openxmlformats.org/officeDocument/2006/relationships/hyperlink" Target="https://www.maghrebvoices.com/a/498535.html" TargetMode="External" /><Relationship Id="rId118" Type="http://schemas.openxmlformats.org/officeDocument/2006/relationships/hyperlink" Target="https://www.maghrebvoices.com/a/morocco-justice-crime/498560.html" TargetMode="External" /><Relationship Id="rId119" Type="http://schemas.openxmlformats.org/officeDocument/2006/relationships/hyperlink" Target="https://www.maghrebvoices.com/a/Algeria-justice/498565.html" TargetMode="External" /><Relationship Id="rId120" Type="http://schemas.openxmlformats.org/officeDocument/2006/relationships/hyperlink" Target="https://www.maghrebvoices.com/a/Libya-UN/498589.html" TargetMode="External" /><Relationship Id="rId121" Type="http://schemas.openxmlformats.org/officeDocument/2006/relationships/hyperlink" Target="https://www.maghrebvoices.com/a/Algeria-justice/498597.html" TargetMode="External" /><Relationship Id="rId122" Type="http://schemas.openxmlformats.org/officeDocument/2006/relationships/hyperlink" Target="https://www.maghrebvoices.com/a/498393.html" TargetMode="External" /><Relationship Id="rId123" Type="http://schemas.openxmlformats.org/officeDocument/2006/relationships/hyperlink" Target="https://www.maghrebvoices.com/a/498393.html" TargetMode="External" /><Relationship Id="rId124" Type="http://schemas.openxmlformats.org/officeDocument/2006/relationships/hyperlink" Target="https://www.maghrebvoices.com/a/morocco-andre-azoulay/428342.html" TargetMode="External" /><Relationship Id="rId125" Type="http://schemas.openxmlformats.org/officeDocument/2006/relationships/hyperlink" Target="https://pbs.twimg.com/ext_tw_video_thumb/1138533019390795780/pu/img/-pnhwafxc7O4eblJ.jpg" TargetMode="External" /><Relationship Id="rId126" Type="http://schemas.openxmlformats.org/officeDocument/2006/relationships/hyperlink" Target="https://pbs.twimg.com/ext_tw_video_thumb/1136340649291026432/pu/img/RVPT21K0Z3sAPkVw.jpg" TargetMode="External" /><Relationship Id="rId127" Type="http://schemas.openxmlformats.org/officeDocument/2006/relationships/hyperlink" Target="https://pbs.twimg.com/media/D8f1yUqWsAA5Og2.jpg" TargetMode="External" /><Relationship Id="rId128" Type="http://schemas.openxmlformats.org/officeDocument/2006/relationships/hyperlink" Target="https://pbs.twimg.com/media/D8f1yUqWsAA5Og2.jpg" TargetMode="External" /><Relationship Id="rId129" Type="http://schemas.openxmlformats.org/officeDocument/2006/relationships/hyperlink" Target="https://pbs.twimg.com/media/D8f1yUqWsAA5Og2.jpg" TargetMode="External" /><Relationship Id="rId130" Type="http://schemas.openxmlformats.org/officeDocument/2006/relationships/hyperlink" Target="https://pbs.twimg.com/media/D83HB9NW4AACEZr.jpg" TargetMode="External" /><Relationship Id="rId131" Type="http://schemas.openxmlformats.org/officeDocument/2006/relationships/hyperlink" Target="http://pbs.twimg.com/profile_images/932268885809795077/LZTLOZEn_normal.jpg" TargetMode="External" /><Relationship Id="rId132" Type="http://schemas.openxmlformats.org/officeDocument/2006/relationships/hyperlink" Target="http://pbs.twimg.com/profile_images/1132718175710318593/9aYBFIvf_normal.jpg" TargetMode="External" /><Relationship Id="rId133" Type="http://schemas.openxmlformats.org/officeDocument/2006/relationships/hyperlink" Target="http://pbs.twimg.com/profile_images/1011617339794771968/AQpRzsrf_normal.jpg" TargetMode="External" /><Relationship Id="rId134" Type="http://schemas.openxmlformats.org/officeDocument/2006/relationships/hyperlink" Target="http://pbs.twimg.com/profile_images/1127583593293918209/2b8YCOw3_normal.jpg" TargetMode="External" /><Relationship Id="rId135" Type="http://schemas.openxmlformats.org/officeDocument/2006/relationships/hyperlink" Target="http://pbs.twimg.com/profile_images/2556978208/jziospzpkasqzoimokr1_normal.jpeg" TargetMode="External" /><Relationship Id="rId136" Type="http://schemas.openxmlformats.org/officeDocument/2006/relationships/hyperlink" Target="http://pbs.twimg.com/profile_images/684402364070162432/iV_26XX6_normal.jpg" TargetMode="External" /><Relationship Id="rId137" Type="http://schemas.openxmlformats.org/officeDocument/2006/relationships/hyperlink" Target="http://pbs.twimg.com/profile_images/1040131402082205696/rpbqvJA8_normal.jpg" TargetMode="External" /><Relationship Id="rId138" Type="http://schemas.openxmlformats.org/officeDocument/2006/relationships/hyperlink" Target="http://pbs.twimg.com/profile_images/533994242629070849/o4vi6wUk_normal.jpeg" TargetMode="External" /><Relationship Id="rId139" Type="http://schemas.openxmlformats.org/officeDocument/2006/relationships/hyperlink" Target="http://pbs.twimg.com/profile_images/533994242629070849/o4vi6wUk_normal.jpeg" TargetMode="External" /><Relationship Id="rId140" Type="http://schemas.openxmlformats.org/officeDocument/2006/relationships/hyperlink" Target="http://pbs.twimg.com/profile_images/1101662833236983808/-65g6zQK_normal.jpg" TargetMode="External" /><Relationship Id="rId141" Type="http://schemas.openxmlformats.org/officeDocument/2006/relationships/hyperlink" Target="http://pbs.twimg.com/profile_images/1132930305264902145/-vmN7ytQ_normal.jpg" TargetMode="External" /><Relationship Id="rId142" Type="http://schemas.openxmlformats.org/officeDocument/2006/relationships/hyperlink" Target="http://pbs.twimg.com/profile_images/1135806102522814464/T0OBclvt_normal.jpg" TargetMode="External" /><Relationship Id="rId143" Type="http://schemas.openxmlformats.org/officeDocument/2006/relationships/hyperlink" Target="http://pbs.twimg.com/profile_images/1136301192424804352/xJCLWkkH_normal.jpg" TargetMode="External" /><Relationship Id="rId144" Type="http://schemas.openxmlformats.org/officeDocument/2006/relationships/hyperlink" Target="http://pbs.twimg.com/profile_images/1093384543481008128/DAz3prwb_normal.jpg" TargetMode="External" /><Relationship Id="rId145" Type="http://schemas.openxmlformats.org/officeDocument/2006/relationships/hyperlink" Target="http://pbs.twimg.com/profile_images/960611013086375936/0w4P6ttp_normal.jpg" TargetMode="External" /><Relationship Id="rId146" Type="http://schemas.openxmlformats.org/officeDocument/2006/relationships/hyperlink" Target="http://pbs.twimg.com/profile_images/1056285376644558854/iFGjocP4_normal.jpg" TargetMode="External" /><Relationship Id="rId147" Type="http://schemas.openxmlformats.org/officeDocument/2006/relationships/hyperlink" Target="http://pbs.twimg.com/profile_images/1023385569546694656/m6t56EmA_normal.jpg" TargetMode="External" /><Relationship Id="rId148" Type="http://schemas.openxmlformats.org/officeDocument/2006/relationships/hyperlink" Target="http://pbs.twimg.com/profile_images/629727475526975488/MDWw2i_g_normal.jpg" TargetMode="External" /><Relationship Id="rId149" Type="http://schemas.openxmlformats.org/officeDocument/2006/relationships/hyperlink" Target="http://pbs.twimg.com/profile_images/958933443349491712/IoVFCQNg_normal.jpg" TargetMode="External" /><Relationship Id="rId150" Type="http://schemas.openxmlformats.org/officeDocument/2006/relationships/hyperlink" Target="http://pbs.twimg.com/profile_images/958933443349491712/IoVFCQNg_normal.jpg" TargetMode="External" /><Relationship Id="rId151" Type="http://schemas.openxmlformats.org/officeDocument/2006/relationships/hyperlink" Target="http://pbs.twimg.com/profile_images/958933443349491712/IoVFCQNg_normal.jpg" TargetMode="External" /><Relationship Id="rId152" Type="http://schemas.openxmlformats.org/officeDocument/2006/relationships/hyperlink" Target="http://pbs.twimg.com/profile_images/958933443349491712/IoVFCQNg_normal.jpg" TargetMode="External" /><Relationship Id="rId153" Type="http://schemas.openxmlformats.org/officeDocument/2006/relationships/hyperlink" Target="http://pbs.twimg.com/profile_images/958933443349491712/IoVFCQNg_normal.jpg" TargetMode="External" /><Relationship Id="rId154" Type="http://schemas.openxmlformats.org/officeDocument/2006/relationships/hyperlink" Target="http://pbs.twimg.com/profile_images/958933443349491712/IoVFCQNg_normal.jpg" TargetMode="External" /><Relationship Id="rId155" Type="http://schemas.openxmlformats.org/officeDocument/2006/relationships/hyperlink" Target="http://pbs.twimg.com/profile_images/958933443349491712/IoVFCQNg_normal.jpg" TargetMode="External" /><Relationship Id="rId156" Type="http://schemas.openxmlformats.org/officeDocument/2006/relationships/hyperlink" Target="http://pbs.twimg.com/profile_images/958933443349491712/IoVFCQNg_normal.jpg" TargetMode="External" /><Relationship Id="rId157" Type="http://schemas.openxmlformats.org/officeDocument/2006/relationships/hyperlink" Target="http://pbs.twimg.com/profile_images/1137257065930514432/VdYFkDNb_normal.jpg" TargetMode="External" /><Relationship Id="rId158" Type="http://schemas.openxmlformats.org/officeDocument/2006/relationships/hyperlink" Target="http://pbs.twimg.com/profile_images/1109959402184994819/lZ4565cV_normal.jpg" TargetMode="External" /><Relationship Id="rId159" Type="http://schemas.openxmlformats.org/officeDocument/2006/relationships/hyperlink" Target="http://pbs.twimg.com/profile_images/1119301030599118850/9bfYxtre_normal.jpg" TargetMode="External" /><Relationship Id="rId160" Type="http://schemas.openxmlformats.org/officeDocument/2006/relationships/hyperlink" Target="http://pbs.twimg.com/profile_images/798541648032571393/HGS0dfI2_normal.jpg" TargetMode="External" /><Relationship Id="rId161" Type="http://schemas.openxmlformats.org/officeDocument/2006/relationships/hyperlink" Target="http://pbs.twimg.com/profile_images/1138321071181090817/5cnrw8oe_normal.jpg" TargetMode="External" /><Relationship Id="rId162" Type="http://schemas.openxmlformats.org/officeDocument/2006/relationships/hyperlink" Target="http://pbs.twimg.com/profile_images/1131952596346916864/IgSNOAA__normal.jpg" TargetMode="External" /><Relationship Id="rId163" Type="http://schemas.openxmlformats.org/officeDocument/2006/relationships/hyperlink" Target="http://pbs.twimg.com/profile_images/1129556110883590144/VmgczlQj_normal.png" TargetMode="External" /><Relationship Id="rId164" Type="http://schemas.openxmlformats.org/officeDocument/2006/relationships/hyperlink" Target="http://pbs.twimg.com/profile_images/1113005797561303040/q536sXTQ_normal.jpg" TargetMode="External" /><Relationship Id="rId165" Type="http://schemas.openxmlformats.org/officeDocument/2006/relationships/hyperlink" Target="http://pbs.twimg.com/profile_images/928770952351113216/R9Qy4xgo_normal.jpg" TargetMode="External" /><Relationship Id="rId166" Type="http://schemas.openxmlformats.org/officeDocument/2006/relationships/hyperlink" Target="http://abs.twimg.com/sticky/default_profile_images/default_profile_normal.png" TargetMode="External" /><Relationship Id="rId167" Type="http://schemas.openxmlformats.org/officeDocument/2006/relationships/hyperlink" Target="http://pbs.twimg.com/profile_images/1115742821187825666/KlWme3Ia_normal.jpg" TargetMode="External" /><Relationship Id="rId168" Type="http://schemas.openxmlformats.org/officeDocument/2006/relationships/hyperlink" Target="http://pbs.twimg.com/profile_images/1032660363551158272/_9RhPlyM_normal.jpg" TargetMode="External" /><Relationship Id="rId169" Type="http://schemas.openxmlformats.org/officeDocument/2006/relationships/hyperlink" Target="http://pbs.twimg.com/profile_images/1124326334849847297/F7SktdNR_normal.jpg" TargetMode="External" /><Relationship Id="rId170" Type="http://schemas.openxmlformats.org/officeDocument/2006/relationships/hyperlink" Target="http://pbs.twimg.com/profile_images/999666996764491777/hmgziC-O_normal.jpg" TargetMode="External" /><Relationship Id="rId171" Type="http://schemas.openxmlformats.org/officeDocument/2006/relationships/hyperlink" Target="http://pbs.twimg.com/profile_images/1135970239240429570/hks1u9qh_normal.jpg" TargetMode="External" /><Relationship Id="rId172" Type="http://schemas.openxmlformats.org/officeDocument/2006/relationships/hyperlink" Target="http://pbs.twimg.com/profile_images/2459424067/an31fztcwwbseys3f8lm_normal.jpeg" TargetMode="External" /><Relationship Id="rId173" Type="http://schemas.openxmlformats.org/officeDocument/2006/relationships/hyperlink" Target="http://pbs.twimg.com/profile_images/1119348556584968192/_lu5OnCt_normal.png" TargetMode="External" /><Relationship Id="rId174" Type="http://schemas.openxmlformats.org/officeDocument/2006/relationships/hyperlink" Target="http://pbs.twimg.com/profile_images/1130841817518202880/431ttNxN_normal.jpg" TargetMode="External" /><Relationship Id="rId175" Type="http://schemas.openxmlformats.org/officeDocument/2006/relationships/hyperlink" Target="http://pbs.twimg.com/profile_images/1137104386507845632/Q0RD4Zk6_normal.jpg" TargetMode="External" /><Relationship Id="rId176" Type="http://schemas.openxmlformats.org/officeDocument/2006/relationships/hyperlink" Target="http://pbs.twimg.com/profile_images/641085619897298944/Ev5rRkrI_normal.png" TargetMode="External" /><Relationship Id="rId177" Type="http://schemas.openxmlformats.org/officeDocument/2006/relationships/hyperlink" Target="http://pbs.twimg.com/profile_images/1117486210316894208/tePB-pT3_normal.jpg" TargetMode="External" /><Relationship Id="rId178" Type="http://schemas.openxmlformats.org/officeDocument/2006/relationships/hyperlink" Target="http://pbs.twimg.com/profile_images/1755391774/TheCirleNeverDies1_normal_normal.gif" TargetMode="External" /><Relationship Id="rId179" Type="http://schemas.openxmlformats.org/officeDocument/2006/relationships/hyperlink" Target="http://pbs.twimg.com/profile_images/1120812170156105728/7gk3xDdG_normal.png" TargetMode="External" /><Relationship Id="rId180" Type="http://schemas.openxmlformats.org/officeDocument/2006/relationships/hyperlink" Target="http://pbs.twimg.com/profile_images/1120812170156105728/7gk3xDdG_normal.png" TargetMode="External" /><Relationship Id="rId181" Type="http://schemas.openxmlformats.org/officeDocument/2006/relationships/hyperlink" Target="http://pbs.twimg.com/profile_images/1120812170156105728/7gk3xDdG_normal.png" TargetMode="External" /><Relationship Id="rId182" Type="http://schemas.openxmlformats.org/officeDocument/2006/relationships/hyperlink" Target="http://pbs.twimg.com/profile_images/1120812170156105728/7gk3xDdG_normal.png" TargetMode="External" /><Relationship Id="rId183" Type="http://schemas.openxmlformats.org/officeDocument/2006/relationships/hyperlink" Target="http://pbs.twimg.com/profile_images/1120812170156105728/7gk3xDdG_normal.png" TargetMode="External" /><Relationship Id="rId184" Type="http://schemas.openxmlformats.org/officeDocument/2006/relationships/hyperlink" Target="http://pbs.twimg.com/profile_images/1120812170156105728/7gk3xDdG_normal.png" TargetMode="External" /><Relationship Id="rId185" Type="http://schemas.openxmlformats.org/officeDocument/2006/relationships/hyperlink" Target="http://pbs.twimg.com/profile_images/1120812170156105728/7gk3xDdG_normal.png" TargetMode="External" /><Relationship Id="rId186" Type="http://schemas.openxmlformats.org/officeDocument/2006/relationships/hyperlink" Target="http://pbs.twimg.com/profile_images/1044662101862748162/dguYjARw_normal.jpg" TargetMode="External" /><Relationship Id="rId187" Type="http://schemas.openxmlformats.org/officeDocument/2006/relationships/hyperlink" Target="http://pbs.twimg.com/profile_images/1133185903244009480/7RikJ_pT_normal.jpg" TargetMode="External" /><Relationship Id="rId188" Type="http://schemas.openxmlformats.org/officeDocument/2006/relationships/hyperlink" Target="http://pbs.twimg.com/profile_images/1113176818293641216/pFVxpiGV_normal.jpg" TargetMode="External" /><Relationship Id="rId189" Type="http://schemas.openxmlformats.org/officeDocument/2006/relationships/hyperlink" Target="http://pbs.twimg.com/profile_images/537337737624289280/4AzTREQ__normal.jpeg" TargetMode="External" /><Relationship Id="rId190" Type="http://schemas.openxmlformats.org/officeDocument/2006/relationships/hyperlink" Target="http://pbs.twimg.com/profile_images/537337737624289280/4AzTREQ__normal.jpeg" TargetMode="External" /><Relationship Id="rId191" Type="http://schemas.openxmlformats.org/officeDocument/2006/relationships/hyperlink" Target="http://pbs.twimg.com/profile_images/1136219236295225344/6Rq9q2L-_normal.jpg" TargetMode="External" /><Relationship Id="rId192" Type="http://schemas.openxmlformats.org/officeDocument/2006/relationships/hyperlink" Target="http://pbs.twimg.com/profile_images/313488063/rachid_bouksim_in_pescara_normal.jpg" TargetMode="External" /><Relationship Id="rId193" Type="http://schemas.openxmlformats.org/officeDocument/2006/relationships/hyperlink" Target="http://pbs.twimg.com/profile_images/2539415352/56b4q37vgjy0o2dfqdlb_normal.jpeg" TargetMode="External" /><Relationship Id="rId194" Type="http://schemas.openxmlformats.org/officeDocument/2006/relationships/hyperlink" Target="http://pbs.twimg.com/profile_images/2319179182/4gkufy6kvn8mf0yl6wnf_normal.jpeg" TargetMode="External" /><Relationship Id="rId195" Type="http://schemas.openxmlformats.org/officeDocument/2006/relationships/hyperlink" Target="http://pbs.twimg.com/profile_images/1060719260107001856/BqrR4DYf_normal.jpg" TargetMode="External" /><Relationship Id="rId196" Type="http://schemas.openxmlformats.org/officeDocument/2006/relationships/hyperlink" Target="http://pbs.twimg.com/profile_images/701960881890942976/eMFAIMQu_normal.jpg" TargetMode="External" /><Relationship Id="rId197" Type="http://schemas.openxmlformats.org/officeDocument/2006/relationships/hyperlink" Target="http://pbs.twimg.com/profile_images/997108343511498752/5dqBFsgv_normal.jpg" TargetMode="External" /><Relationship Id="rId198" Type="http://schemas.openxmlformats.org/officeDocument/2006/relationships/hyperlink" Target="http://pbs.twimg.com/profile_images/997108343511498752/5dqBFsgv_normal.jpg" TargetMode="External" /><Relationship Id="rId199" Type="http://schemas.openxmlformats.org/officeDocument/2006/relationships/hyperlink" Target="http://pbs.twimg.com/profile_images/1111681806993104896/XqZvGgN7_normal.jpg" TargetMode="External" /><Relationship Id="rId200" Type="http://schemas.openxmlformats.org/officeDocument/2006/relationships/hyperlink" Target="http://pbs.twimg.com/profile_images/1115400721749483520/dWpQwZQW_normal.jpg" TargetMode="External" /><Relationship Id="rId201" Type="http://schemas.openxmlformats.org/officeDocument/2006/relationships/hyperlink" Target="http://pbs.twimg.com/profile_images/1115400721749483520/dWpQwZQW_normal.jpg" TargetMode="External" /><Relationship Id="rId202" Type="http://schemas.openxmlformats.org/officeDocument/2006/relationships/hyperlink" Target="http://pbs.twimg.com/profile_images/1136006174313275394/Egjkgba6_normal.png" TargetMode="External" /><Relationship Id="rId203" Type="http://schemas.openxmlformats.org/officeDocument/2006/relationships/hyperlink" Target="https://pbs.twimg.com/ext_tw_video_thumb/1138533019390795780/pu/img/-pnhwafxc7O4eblJ.jpg" TargetMode="External" /><Relationship Id="rId204" Type="http://schemas.openxmlformats.org/officeDocument/2006/relationships/hyperlink" Target="http://pbs.twimg.com/profile_images/1058739839384907776/WllDCirw_normal.jpg" TargetMode="External" /><Relationship Id="rId205" Type="http://schemas.openxmlformats.org/officeDocument/2006/relationships/hyperlink" Target="https://pbs.twimg.com/ext_tw_video_thumb/1136340649291026432/pu/img/RVPT21K0Z3sAPkVw.jpg" TargetMode="External" /><Relationship Id="rId206" Type="http://schemas.openxmlformats.org/officeDocument/2006/relationships/hyperlink" Target="http://pbs.twimg.com/profile_images/1136006174313275394/Egjkgba6_normal.png" TargetMode="External" /><Relationship Id="rId207" Type="http://schemas.openxmlformats.org/officeDocument/2006/relationships/hyperlink" Target="http://pbs.twimg.com/profile_images/471812269249032192/HhS8F1fe_normal.jpeg" TargetMode="External" /><Relationship Id="rId208" Type="http://schemas.openxmlformats.org/officeDocument/2006/relationships/hyperlink" Target="https://pbs.twimg.com/media/D8f1yUqWsAA5Og2.jpg" TargetMode="External" /><Relationship Id="rId209" Type="http://schemas.openxmlformats.org/officeDocument/2006/relationships/hyperlink" Target="https://pbs.twimg.com/media/D8f1yUqWsAA5Og2.jpg" TargetMode="External" /><Relationship Id="rId210" Type="http://schemas.openxmlformats.org/officeDocument/2006/relationships/hyperlink" Target="https://pbs.twimg.com/media/D8f1yUqWsAA5Og2.jpg" TargetMode="External" /><Relationship Id="rId211" Type="http://schemas.openxmlformats.org/officeDocument/2006/relationships/hyperlink" Target="https://pbs.twimg.com/media/D83HB9NW4AACEZr.jpg" TargetMode="External" /><Relationship Id="rId212" Type="http://schemas.openxmlformats.org/officeDocument/2006/relationships/hyperlink" Target="http://pbs.twimg.com/profile_images/1117028537465298950/qk5gAhI9_normal.jp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abs.twimg.com/sticky/default_profile_images/default_profile_normal.png" TargetMode="External" /><Relationship Id="rId216" Type="http://schemas.openxmlformats.org/officeDocument/2006/relationships/hyperlink" Target="http://abs.twimg.com/sticky/default_profile_images/default_profile_normal.pn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abs.twimg.com/sticky/default_profile_images/default_profile_normal.png" TargetMode="External" /><Relationship Id="rId222" Type="http://schemas.openxmlformats.org/officeDocument/2006/relationships/hyperlink" Target="http://abs.twimg.com/sticky/default_profile_images/default_profile_normal.pn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abs.twimg.com/sticky/default_profile_images/default_profile_normal.pn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abs.twimg.com/sticky/default_profile_images/default_profile_normal.pn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abs.twimg.com/sticky/default_profile_images/default_profile_normal.pn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abs.twimg.com/sticky/default_profile_images/default_profile_normal.png" TargetMode="External" /><Relationship Id="rId236" Type="http://schemas.openxmlformats.org/officeDocument/2006/relationships/hyperlink" Target="http://abs.twimg.com/sticky/default_profile_images/default_profile_normal.png" TargetMode="External" /><Relationship Id="rId237" Type="http://schemas.openxmlformats.org/officeDocument/2006/relationships/hyperlink" Target="http://pbs.twimg.com/profile_images/1112859734976196609/167AKtkj_normal.jpg" TargetMode="External" /><Relationship Id="rId238" Type="http://schemas.openxmlformats.org/officeDocument/2006/relationships/hyperlink" Target="http://pbs.twimg.com/profile_images/1138016669647945731/4Bo-BUJS_normal.png" TargetMode="External" /><Relationship Id="rId239" Type="http://schemas.openxmlformats.org/officeDocument/2006/relationships/hyperlink" Target="http://pbs.twimg.com/profile_images/1131238140646174720/g_bui0aG_normal.jpg" TargetMode="External" /><Relationship Id="rId240" Type="http://schemas.openxmlformats.org/officeDocument/2006/relationships/hyperlink" Target="http://pbs.twimg.com/profile_images/847478321059418112/ryxr2qUM_normal.jpg" TargetMode="External" /><Relationship Id="rId241" Type="http://schemas.openxmlformats.org/officeDocument/2006/relationships/hyperlink" Target="http://pbs.twimg.com/profile_images/847478321059418112/ryxr2qUM_normal.jpg" TargetMode="External" /><Relationship Id="rId242" Type="http://schemas.openxmlformats.org/officeDocument/2006/relationships/hyperlink" Target="http://pbs.twimg.com/profile_images/847478321059418112/ryxr2qUM_normal.jpg" TargetMode="External" /><Relationship Id="rId243" Type="http://schemas.openxmlformats.org/officeDocument/2006/relationships/hyperlink" Target="http://pbs.twimg.com/profile_images/847478321059418112/ryxr2qUM_normal.jpg" TargetMode="External" /><Relationship Id="rId244" Type="http://schemas.openxmlformats.org/officeDocument/2006/relationships/hyperlink" Target="http://pbs.twimg.com/profile_images/847478321059418112/ryxr2qUM_normal.jpg" TargetMode="External" /><Relationship Id="rId245" Type="http://schemas.openxmlformats.org/officeDocument/2006/relationships/hyperlink" Target="http://pbs.twimg.com/profile_images/847478321059418112/ryxr2qUM_normal.jpg" TargetMode="External" /><Relationship Id="rId246" Type="http://schemas.openxmlformats.org/officeDocument/2006/relationships/hyperlink" Target="http://pbs.twimg.com/profile_images/847478321059418112/ryxr2qUM_normal.jpg" TargetMode="External" /><Relationship Id="rId247" Type="http://schemas.openxmlformats.org/officeDocument/2006/relationships/hyperlink" Target="http://pbs.twimg.com/profile_images/847478321059418112/ryxr2qUM_normal.jpg" TargetMode="External" /><Relationship Id="rId248" Type="http://schemas.openxmlformats.org/officeDocument/2006/relationships/hyperlink" Target="http://pbs.twimg.com/profile_images/847478321059418112/ryxr2qUM_normal.jpg" TargetMode="External" /><Relationship Id="rId249" Type="http://schemas.openxmlformats.org/officeDocument/2006/relationships/hyperlink" Target="http://pbs.twimg.com/profile_images/847478321059418112/ryxr2qUM_normal.jpg" TargetMode="External" /><Relationship Id="rId250" Type="http://schemas.openxmlformats.org/officeDocument/2006/relationships/hyperlink" Target="http://pbs.twimg.com/profile_images/847478321059418112/ryxr2qUM_normal.jpg" TargetMode="External" /><Relationship Id="rId251" Type="http://schemas.openxmlformats.org/officeDocument/2006/relationships/hyperlink" Target="http://pbs.twimg.com/profile_images/847478321059418112/ryxr2qUM_normal.jpg" TargetMode="External" /><Relationship Id="rId252" Type="http://schemas.openxmlformats.org/officeDocument/2006/relationships/hyperlink" Target="http://pbs.twimg.com/profile_images/847478321059418112/ryxr2qUM_normal.jpg" TargetMode="External" /><Relationship Id="rId253" Type="http://schemas.openxmlformats.org/officeDocument/2006/relationships/hyperlink" Target="http://pbs.twimg.com/profile_images/847478321059418112/ryxr2qUM_normal.jpg" TargetMode="External" /><Relationship Id="rId254" Type="http://schemas.openxmlformats.org/officeDocument/2006/relationships/hyperlink" Target="http://pbs.twimg.com/profile_images/847478321059418112/ryxr2qUM_normal.jpg" TargetMode="External" /><Relationship Id="rId255" Type="http://schemas.openxmlformats.org/officeDocument/2006/relationships/hyperlink" Target="http://pbs.twimg.com/profile_images/847478321059418112/ryxr2qUM_normal.jpg" TargetMode="External" /><Relationship Id="rId256" Type="http://schemas.openxmlformats.org/officeDocument/2006/relationships/hyperlink" Target="http://pbs.twimg.com/profile_images/847478321059418112/ryxr2qUM_normal.jpg" TargetMode="External" /><Relationship Id="rId257" Type="http://schemas.openxmlformats.org/officeDocument/2006/relationships/hyperlink" Target="http://pbs.twimg.com/profile_images/847478321059418112/ryxr2qUM_normal.jpg" TargetMode="External" /><Relationship Id="rId258" Type="http://schemas.openxmlformats.org/officeDocument/2006/relationships/hyperlink" Target="http://pbs.twimg.com/profile_images/847478321059418112/ryxr2qUM_normal.jpg" TargetMode="External" /><Relationship Id="rId259" Type="http://schemas.openxmlformats.org/officeDocument/2006/relationships/hyperlink" Target="http://pbs.twimg.com/profile_images/847478321059418112/ryxr2qUM_normal.jpg" TargetMode="External" /><Relationship Id="rId260" Type="http://schemas.openxmlformats.org/officeDocument/2006/relationships/hyperlink" Target="http://pbs.twimg.com/profile_images/847478321059418112/ryxr2qUM_normal.jpg" TargetMode="External" /><Relationship Id="rId261" Type="http://schemas.openxmlformats.org/officeDocument/2006/relationships/hyperlink" Target="http://pbs.twimg.com/profile_images/847478321059418112/ryxr2qUM_normal.jpg" TargetMode="External" /><Relationship Id="rId262" Type="http://schemas.openxmlformats.org/officeDocument/2006/relationships/hyperlink" Target="http://pbs.twimg.com/profile_images/847478321059418112/ryxr2qUM_normal.jpg" TargetMode="External" /><Relationship Id="rId263" Type="http://schemas.openxmlformats.org/officeDocument/2006/relationships/hyperlink" Target="http://pbs.twimg.com/profile_images/847478321059418112/ryxr2qUM_normal.jpg" TargetMode="External" /><Relationship Id="rId264" Type="http://schemas.openxmlformats.org/officeDocument/2006/relationships/hyperlink" Target="http://pbs.twimg.com/profile_images/847478321059418112/ryxr2qUM_normal.jpg" TargetMode="External" /><Relationship Id="rId265" Type="http://schemas.openxmlformats.org/officeDocument/2006/relationships/hyperlink" Target="http://pbs.twimg.com/profile_images/847478321059418112/ryxr2qUM_normal.jpg" TargetMode="External" /><Relationship Id="rId266" Type="http://schemas.openxmlformats.org/officeDocument/2006/relationships/hyperlink" Target="http://pbs.twimg.com/profile_images/847478321059418112/ryxr2qUM_normal.jpg" TargetMode="External" /><Relationship Id="rId267" Type="http://schemas.openxmlformats.org/officeDocument/2006/relationships/hyperlink" Target="http://pbs.twimg.com/profile_images/847478321059418112/ryxr2qUM_normal.jpg" TargetMode="External" /><Relationship Id="rId268" Type="http://schemas.openxmlformats.org/officeDocument/2006/relationships/hyperlink" Target="http://pbs.twimg.com/profile_images/847478321059418112/ryxr2qUM_normal.jpg" TargetMode="External" /><Relationship Id="rId269" Type="http://schemas.openxmlformats.org/officeDocument/2006/relationships/hyperlink" Target="http://pbs.twimg.com/profile_images/847478321059418112/ryxr2qUM_normal.jpg" TargetMode="External" /><Relationship Id="rId270" Type="http://schemas.openxmlformats.org/officeDocument/2006/relationships/hyperlink" Target="http://pbs.twimg.com/profile_images/847478321059418112/ryxr2qUM_normal.jpg" TargetMode="External" /><Relationship Id="rId271" Type="http://schemas.openxmlformats.org/officeDocument/2006/relationships/hyperlink" Target="http://pbs.twimg.com/profile_images/847478321059418112/ryxr2qUM_normal.jpg" TargetMode="External" /><Relationship Id="rId272" Type="http://schemas.openxmlformats.org/officeDocument/2006/relationships/hyperlink" Target="http://pbs.twimg.com/profile_images/847478321059418112/ryxr2qUM_normal.jpg" TargetMode="External" /><Relationship Id="rId273" Type="http://schemas.openxmlformats.org/officeDocument/2006/relationships/hyperlink" Target="http://pbs.twimg.com/profile_images/847478321059418112/ryxr2qUM_normal.jpg" TargetMode="External" /><Relationship Id="rId274" Type="http://schemas.openxmlformats.org/officeDocument/2006/relationships/hyperlink" Target="http://pbs.twimg.com/profile_images/847478321059418112/ryxr2qUM_normal.jpg" TargetMode="External" /><Relationship Id="rId275" Type="http://schemas.openxmlformats.org/officeDocument/2006/relationships/hyperlink" Target="http://pbs.twimg.com/profile_images/847478321059418112/ryxr2qUM_normal.jpg" TargetMode="External" /><Relationship Id="rId276" Type="http://schemas.openxmlformats.org/officeDocument/2006/relationships/hyperlink" Target="http://pbs.twimg.com/profile_images/847478321059418112/ryxr2qUM_normal.jpg" TargetMode="External" /><Relationship Id="rId277" Type="http://schemas.openxmlformats.org/officeDocument/2006/relationships/hyperlink" Target="http://pbs.twimg.com/profile_images/847478321059418112/ryxr2qUM_normal.jpg" TargetMode="External" /><Relationship Id="rId278" Type="http://schemas.openxmlformats.org/officeDocument/2006/relationships/hyperlink" Target="http://pbs.twimg.com/profile_images/847478321059418112/ryxr2qUM_normal.jpg" TargetMode="External" /><Relationship Id="rId279" Type="http://schemas.openxmlformats.org/officeDocument/2006/relationships/hyperlink" Target="http://pbs.twimg.com/profile_images/847478321059418112/ryxr2qUM_normal.jpg" TargetMode="External" /><Relationship Id="rId280" Type="http://schemas.openxmlformats.org/officeDocument/2006/relationships/hyperlink" Target="http://pbs.twimg.com/profile_images/847478321059418112/ryxr2qUM_normal.jpg" TargetMode="External" /><Relationship Id="rId281" Type="http://schemas.openxmlformats.org/officeDocument/2006/relationships/hyperlink" Target="http://pbs.twimg.com/profile_images/847478321059418112/ryxr2qUM_normal.jpg" TargetMode="External" /><Relationship Id="rId282" Type="http://schemas.openxmlformats.org/officeDocument/2006/relationships/hyperlink" Target="http://pbs.twimg.com/profile_images/847478321059418112/ryxr2qUM_normal.jpg" TargetMode="External" /><Relationship Id="rId283" Type="http://schemas.openxmlformats.org/officeDocument/2006/relationships/hyperlink" Target="http://pbs.twimg.com/profile_images/847478321059418112/ryxr2qUM_normal.jpg" TargetMode="External" /><Relationship Id="rId284" Type="http://schemas.openxmlformats.org/officeDocument/2006/relationships/hyperlink" Target="http://pbs.twimg.com/profile_images/847478321059418112/ryxr2qUM_normal.jpg" TargetMode="External" /><Relationship Id="rId285" Type="http://schemas.openxmlformats.org/officeDocument/2006/relationships/hyperlink" Target="http://pbs.twimg.com/profile_images/1139272436728434690/pXIzcxAN_normal.jpg" TargetMode="External" /><Relationship Id="rId286" Type="http://schemas.openxmlformats.org/officeDocument/2006/relationships/hyperlink" Target="http://pbs.twimg.com/profile_images/1135194048296300545/STrhlTzv_normal.jpg" TargetMode="External" /><Relationship Id="rId287" Type="http://schemas.openxmlformats.org/officeDocument/2006/relationships/hyperlink" Target="http://pbs.twimg.com/profile_images/1135320032819449859/vp3IEEd5_normal.jpg" TargetMode="External" /><Relationship Id="rId288" Type="http://schemas.openxmlformats.org/officeDocument/2006/relationships/hyperlink" Target="https://twitter.com/#!/riadhamidani/status/1135132045158637569" TargetMode="External" /><Relationship Id="rId289" Type="http://schemas.openxmlformats.org/officeDocument/2006/relationships/hyperlink" Target="https://twitter.com/#!/elsadeer/status/1135344279285616640" TargetMode="External" /><Relationship Id="rId290" Type="http://schemas.openxmlformats.org/officeDocument/2006/relationships/hyperlink" Target="https://twitter.com/#!/fouratsakka/status/1135347294545567744" TargetMode="External" /><Relationship Id="rId291" Type="http://schemas.openxmlformats.org/officeDocument/2006/relationships/hyperlink" Target="https://twitter.com/#!/c1dn8zkourbvljm/status/1135507764799836160" TargetMode="External" /><Relationship Id="rId292" Type="http://schemas.openxmlformats.org/officeDocument/2006/relationships/hyperlink" Target="https://twitter.com/#!/wajdimahouechi/status/1135615152928243713" TargetMode="External" /><Relationship Id="rId293" Type="http://schemas.openxmlformats.org/officeDocument/2006/relationships/hyperlink" Target="https://twitter.com/#!/ali3bidi/status/1135734232335167488" TargetMode="External" /><Relationship Id="rId294" Type="http://schemas.openxmlformats.org/officeDocument/2006/relationships/hyperlink" Target="https://twitter.com/#!/decostrike/status/1135855060863389696" TargetMode="External" /><Relationship Id="rId295" Type="http://schemas.openxmlformats.org/officeDocument/2006/relationships/hyperlink" Target="https://twitter.com/#!/anilk01/status/1135873204940132352" TargetMode="External" /><Relationship Id="rId296" Type="http://schemas.openxmlformats.org/officeDocument/2006/relationships/hyperlink" Target="https://twitter.com/#!/anilk01/status/1135892798442487808" TargetMode="External" /><Relationship Id="rId297" Type="http://schemas.openxmlformats.org/officeDocument/2006/relationships/hyperlink" Target="https://twitter.com/#!/tamazgha_united/status/1136326973234524160" TargetMode="External" /><Relationship Id="rId298" Type="http://schemas.openxmlformats.org/officeDocument/2006/relationships/hyperlink" Target="https://twitter.com/#!/mohdhijazi72/status/1136331691352633345" TargetMode="External" /><Relationship Id="rId299" Type="http://schemas.openxmlformats.org/officeDocument/2006/relationships/hyperlink" Target="https://twitter.com/#!/v1off/status/1136341174858526721" TargetMode="External" /><Relationship Id="rId300" Type="http://schemas.openxmlformats.org/officeDocument/2006/relationships/hyperlink" Target="https://twitter.com/#!/hamzafreee/status/1136341518413942785" TargetMode="External" /><Relationship Id="rId301" Type="http://schemas.openxmlformats.org/officeDocument/2006/relationships/hyperlink" Target="https://twitter.com/#!/ahmedsahban/status/1136345728895397889" TargetMode="External" /><Relationship Id="rId302" Type="http://schemas.openxmlformats.org/officeDocument/2006/relationships/hyperlink" Target="https://twitter.com/#!/ibrahim26942467/status/1136345937687777280" TargetMode="External" /><Relationship Id="rId303" Type="http://schemas.openxmlformats.org/officeDocument/2006/relationships/hyperlink" Target="https://twitter.com/#!/medomadred/status/1136347088961363969" TargetMode="External" /><Relationship Id="rId304" Type="http://schemas.openxmlformats.org/officeDocument/2006/relationships/hyperlink" Target="https://twitter.com/#!/sealibya/status/1136378162433155073" TargetMode="External" /><Relationship Id="rId305" Type="http://schemas.openxmlformats.org/officeDocument/2006/relationships/hyperlink" Target="https://twitter.com/#!/tripoli_man/status/1136354805927088128" TargetMode="External" /><Relationship Id="rId306" Type="http://schemas.openxmlformats.org/officeDocument/2006/relationships/hyperlink" Target="https://twitter.com/#!/artisticsound3k/status/1136378176182132736" TargetMode="External" /><Relationship Id="rId307" Type="http://schemas.openxmlformats.org/officeDocument/2006/relationships/hyperlink" Target="https://twitter.com/#!/artisticsound3k/status/1136378320466173952" TargetMode="External" /><Relationship Id="rId308" Type="http://schemas.openxmlformats.org/officeDocument/2006/relationships/hyperlink" Target="https://twitter.com/#!/artisticsound3k/status/1136378565010841600" TargetMode="External" /><Relationship Id="rId309" Type="http://schemas.openxmlformats.org/officeDocument/2006/relationships/hyperlink" Target="https://twitter.com/#!/artisticsound3k/status/1136378734930513921" TargetMode="External" /><Relationship Id="rId310" Type="http://schemas.openxmlformats.org/officeDocument/2006/relationships/hyperlink" Target="https://twitter.com/#!/artisticsound3k/status/1136378918951432193" TargetMode="External" /><Relationship Id="rId311" Type="http://schemas.openxmlformats.org/officeDocument/2006/relationships/hyperlink" Target="https://twitter.com/#!/artisticsound3k/status/1136379068205735938" TargetMode="External" /><Relationship Id="rId312" Type="http://schemas.openxmlformats.org/officeDocument/2006/relationships/hyperlink" Target="https://twitter.com/#!/artisticsound3k/status/1136380214504767488" TargetMode="External" /><Relationship Id="rId313" Type="http://schemas.openxmlformats.org/officeDocument/2006/relationships/hyperlink" Target="https://twitter.com/#!/artisticsound3k/status/1136380275645132800" TargetMode="External" /><Relationship Id="rId314" Type="http://schemas.openxmlformats.org/officeDocument/2006/relationships/hyperlink" Target="https://twitter.com/#!/tshamie/status/1136583098395762690" TargetMode="External" /><Relationship Id="rId315" Type="http://schemas.openxmlformats.org/officeDocument/2006/relationships/hyperlink" Target="https://twitter.com/#!/alihusi16478755/status/1136584367550205953" TargetMode="External" /><Relationship Id="rId316" Type="http://schemas.openxmlformats.org/officeDocument/2006/relationships/hyperlink" Target="https://twitter.com/#!/cheillibico/status/1136584563445182464" TargetMode="External" /><Relationship Id="rId317" Type="http://schemas.openxmlformats.org/officeDocument/2006/relationships/hyperlink" Target="https://twitter.com/#!/hameed_bazama/status/1136585557872697349" TargetMode="External" /><Relationship Id="rId318" Type="http://schemas.openxmlformats.org/officeDocument/2006/relationships/hyperlink" Target="https://twitter.com/#!/creationisle/status/1136585717713395714" TargetMode="External" /><Relationship Id="rId319" Type="http://schemas.openxmlformats.org/officeDocument/2006/relationships/hyperlink" Target="https://twitter.com/#!/memeamela/status/1136721835264028672" TargetMode="External" /><Relationship Id="rId320" Type="http://schemas.openxmlformats.org/officeDocument/2006/relationships/hyperlink" Target="https://twitter.com/#!/ercbalaguer/status/1136721922266411010" TargetMode="External" /><Relationship Id="rId321" Type="http://schemas.openxmlformats.org/officeDocument/2006/relationships/hyperlink" Target="https://twitter.com/#!/xsalvia3/status/1136722527777099776" TargetMode="External" /><Relationship Id="rId322" Type="http://schemas.openxmlformats.org/officeDocument/2006/relationships/hyperlink" Target="https://twitter.com/#!/ercnoguera/status/1136722866521681920" TargetMode="External" /><Relationship Id="rId323" Type="http://schemas.openxmlformats.org/officeDocument/2006/relationships/hyperlink" Target="https://twitter.com/#!/jaume_sama/status/1136723519914553344" TargetMode="External" /><Relationship Id="rId324" Type="http://schemas.openxmlformats.org/officeDocument/2006/relationships/hyperlink" Target="https://twitter.com/#!/noumri_crrn/status/1136719865719508992" TargetMode="External" /><Relationship Id="rId325" Type="http://schemas.openxmlformats.org/officeDocument/2006/relationships/hyperlink" Target="https://twitter.com/#!/vilarasaumerce/status/1136770276253941761" TargetMode="External" /><Relationship Id="rId326" Type="http://schemas.openxmlformats.org/officeDocument/2006/relationships/hyperlink" Target="https://twitter.com/#!/hichem__mezhoud/status/1136950178211086344" TargetMode="External" /><Relationship Id="rId327" Type="http://schemas.openxmlformats.org/officeDocument/2006/relationships/hyperlink" Target="https://twitter.com/#!/saadibelkhir/status/1136952195239333888" TargetMode="External" /><Relationship Id="rId328" Type="http://schemas.openxmlformats.org/officeDocument/2006/relationships/hyperlink" Target="https://twitter.com/#!/k14mje4oso7oyg3/status/1136975951445856256" TargetMode="External" /><Relationship Id="rId329" Type="http://schemas.openxmlformats.org/officeDocument/2006/relationships/hyperlink" Target="https://twitter.com/#!/mobel30/status/1136999059397496833" TargetMode="External" /><Relationship Id="rId330" Type="http://schemas.openxmlformats.org/officeDocument/2006/relationships/hyperlink" Target="https://twitter.com/#!/hanunajal/status/1137004667580407808" TargetMode="External" /><Relationship Id="rId331" Type="http://schemas.openxmlformats.org/officeDocument/2006/relationships/hyperlink" Target="https://twitter.com/#!/t_m_thinkers/status/1137019164718186496" TargetMode="External" /><Relationship Id="rId332" Type="http://schemas.openxmlformats.org/officeDocument/2006/relationships/hyperlink" Target="https://twitter.com/#!/aouinahanen/status/1137029804568584192" TargetMode="External" /><Relationship Id="rId333" Type="http://schemas.openxmlformats.org/officeDocument/2006/relationships/hyperlink" Target="https://twitter.com/#!/hopeimshope/status/1137130565285662720" TargetMode="External" /><Relationship Id="rId334" Type="http://schemas.openxmlformats.org/officeDocument/2006/relationships/hyperlink" Target="https://twitter.com/#!/man_ziyad2/status/1136090129817382923" TargetMode="External" /><Relationship Id="rId335" Type="http://schemas.openxmlformats.org/officeDocument/2006/relationships/hyperlink" Target="https://twitter.com/#!/hbjtn/status/1137167893207101440" TargetMode="External" /><Relationship Id="rId336" Type="http://schemas.openxmlformats.org/officeDocument/2006/relationships/hyperlink" Target="https://twitter.com/#!/hassunabaishu/status/1137002102214074371" TargetMode="External" /><Relationship Id="rId337" Type="http://schemas.openxmlformats.org/officeDocument/2006/relationships/hyperlink" Target="https://twitter.com/#!/hassunabaishu/status/1136278284109565952" TargetMode="External" /><Relationship Id="rId338" Type="http://schemas.openxmlformats.org/officeDocument/2006/relationships/hyperlink" Target="https://twitter.com/#!/hassunabaishu/status/1136293868700426241" TargetMode="External" /><Relationship Id="rId339" Type="http://schemas.openxmlformats.org/officeDocument/2006/relationships/hyperlink" Target="https://twitter.com/#!/hassunabaishu/status/1136711315827937280" TargetMode="External" /><Relationship Id="rId340" Type="http://schemas.openxmlformats.org/officeDocument/2006/relationships/hyperlink" Target="https://twitter.com/#!/hassunabaishu/status/1137352917730713600" TargetMode="External" /><Relationship Id="rId341" Type="http://schemas.openxmlformats.org/officeDocument/2006/relationships/hyperlink" Target="https://twitter.com/#!/hassunabaishu/status/1137353520989052928" TargetMode="External" /><Relationship Id="rId342" Type="http://schemas.openxmlformats.org/officeDocument/2006/relationships/hyperlink" Target="https://twitter.com/#!/hassunabaishu/status/1137354285258293248" TargetMode="External" /><Relationship Id="rId343" Type="http://schemas.openxmlformats.org/officeDocument/2006/relationships/hyperlink" Target="https://twitter.com/#!/hafedalghwell/status/1137354400245198848" TargetMode="External" /><Relationship Id="rId344" Type="http://schemas.openxmlformats.org/officeDocument/2006/relationships/hyperlink" Target="https://twitter.com/#!/majedalansary91/status/1137373185903661062" TargetMode="External" /><Relationship Id="rId345" Type="http://schemas.openxmlformats.org/officeDocument/2006/relationships/hyperlink" Target="https://twitter.com/#!/abdolibe/status/1137444645913419778" TargetMode="External" /><Relationship Id="rId346" Type="http://schemas.openxmlformats.org/officeDocument/2006/relationships/hyperlink" Target="https://twitter.com/#!/nourzorguibbc/status/1136228433690857474" TargetMode="External" /><Relationship Id="rId347" Type="http://schemas.openxmlformats.org/officeDocument/2006/relationships/hyperlink" Target="https://twitter.com/#!/nourzorguibbc/status/1137511791683100673" TargetMode="External" /><Relationship Id="rId348" Type="http://schemas.openxmlformats.org/officeDocument/2006/relationships/hyperlink" Target="https://twitter.com/#!/sohaibrahim199/status/1137594488153628672" TargetMode="External" /><Relationship Id="rId349" Type="http://schemas.openxmlformats.org/officeDocument/2006/relationships/hyperlink" Target="https://twitter.com/#!/bouksim/status/1137775217244278785" TargetMode="External" /><Relationship Id="rId350" Type="http://schemas.openxmlformats.org/officeDocument/2006/relationships/hyperlink" Target="https://twitter.com/#!/halakhalilfilm/status/1137806964174598145" TargetMode="External" /><Relationship Id="rId351" Type="http://schemas.openxmlformats.org/officeDocument/2006/relationships/hyperlink" Target="https://twitter.com/#!/majdst1/status/1137813288308416513" TargetMode="External" /><Relationship Id="rId352" Type="http://schemas.openxmlformats.org/officeDocument/2006/relationships/hyperlink" Target="https://twitter.com/#!/fadouamassat/status/1137847498112999424" TargetMode="External" /><Relationship Id="rId353" Type="http://schemas.openxmlformats.org/officeDocument/2006/relationships/hyperlink" Target="https://twitter.com/#!/ziadturkey/status/1137909994148585472" TargetMode="External" /><Relationship Id="rId354" Type="http://schemas.openxmlformats.org/officeDocument/2006/relationships/hyperlink" Target="https://twitter.com/#!/m__madi/status/1136617078474006528" TargetMode="External" /><Relationship Id="rId355" Type="http://schemas.openxmlformats.org/officeDocument/2006/relationships/hyperlink" Target="https://twitter.com/#!/m__madi/status/1138505028388286464" TargetMode="External" /><Relationship Id="rId356" Type="http://schemas.openxmlformats.org/officeDocument/2006/relationships/hyperlink" Target="https://twitter.com/#!/med_atanan/status/1138523238009585664" TargetMode="External" /><Relationship Id="rId357" Type="http://schemas.openxmlformats.org/officeDocument/2006/relationships/hyperlink" Target="https://twitter.com/#!/wafaali85390576/status/1136342681444114433" TargetMode="External" /><Relationship Id="rId358" Type="http://schemas.openxmlformats.org/officeDocument/2006/relationships/hyperlink" Target="https://twitter.com/#!/wafaali85390576/status/1136345622070661127" TargetMode="External" /><Relationship Id="rId359" Type="http://schemas.openxmlformats.org/officeDocument/2006/relationships/hyperlink" Target="https://twitter.com/#!/fgallalah/status/1136342883165003778" TargetMode="External" /><Relationship Id="rId360" Type="http://schemas.openxmlformats.org/officeDocument/2006/relationships/hyperlink" Target="https://twitter.com/#!/fgallalah/status/1138533393224863745" TargetMode="External" /><Relationship Id="rId361" Type="http://schemas.openxmlformats.org/officeDocument/2006/relationships/hyperlink" Target="https://twitter.com/#!/alhurranews/status/1136331418672480256" TargetMode="External" /><Relationship Id="rId362" Type="http://schemas.openxmlformats.org/officeDocument/2006/relationships/hyperlink" Target="https://twitter.com/#!/fgallalah/status/1136340779549564928" TargetMode="External" /><Relationship Id="rId363" Type="http://schemas.openxmlformats.org/officeDocument/2006/relationships/hyperlink" Target="https://twitter.com/#!/fgallalah/status/1136582059982503937" TargetMode="External" /><Relationship Id="rId364" Type="http://schemas.openxmlformats.org/officeDocument/2006/relationships/hyperlink" Target="https://twitter.com/#!/mhsury1/status/1138594022686150656" TargetMode="External" /><Relationship Id="rId365" Type="http://schemas.openxmlformats.org/officeDocument/2006/relationships/hyperlink" Target="https://twitter.com/#!/man_ziyad2/status/1137147715522113538" TargetMode="External" /><Relationship Id="rId366" Type="http://schemas.openxmlformats.org/officeDocument/2006/relationships/hyperlink" Target="https://twitter.com/#!/josefyroyaliste/status/1137148105298763776" TargetMode="External" /><Relationship Id="rId367" Type="http://schemas.openxmlformats.org/officeDocument/2006/relationships/hyperlink" Target="https://twitter.com/#!/shoocov/status/1137148312602185729" TargetMode="External" /><Relationship Id="rId368" Type="http://schemas.openxmlformats.org/officeDocument/2006/relationships/hyperlink" Target="https://twitter.com/#!/josefyroyaliste/status/1138785121371168773" TargetMode="External" /><Relationship Id="rId369" Type="http://schemas.openxmlformats.org/officeDocument/2006/relationships/hyperlink" Target="https://twitter.com/#!/shoocov/status/1138802676035182592" TargetMode="External" /><Relationship Id="rId370" Type="http://schemas.openxmlformats.org/officeDocument/2006/relationships/hyperlink" Target="https://twitter.com/#!/fmassat/status/1135583727441076224" TargetMode="External" /><Relationship Id="rId371" Type="http://schemas.openxmlformats.org/officeDocument/2006/relationships/hyperlink" Target="https://twitter.com/#!/fmassat/status/1135586475347730432" TargetMode="External" /><Relationship Id="rId372" Type="http://schemas.openxmlformats.org/officeDocument/2006/relationships/hyperlink" Target="https://twitter.com/#!/fmassat/status/1135898748972871681" TargetMode="External" /><Relationship Id="rId373" Type="http://schemas.openxmlformats.org/officeDocument/2006/relationships/hyperlink" Target="https://twitter.com/#!/fmassat/status/1135900663769178112" TargetMode="External" /><Relationship Id="rId374" Type="http://schemas.openxmlformats.org/officeDocument/2006/relationships/hyperlink" Target="https://twitter.com/#!/fmassat/status/1135922460895862790" TargetMode="External" /><Relationship Id="rId375" Type="http://schemas.openxmlformats.org/officeDocument/2006/relationships/hyperlink" Target="https://twitter.com/#!/fmassat/status/1135977858789257216" TargetMode="External" /><Relationship Id="rId376" Type="http://schemas.openxmlformats.org/officeDocument/2006/relationships/hyperlink" Target="https://twitter.com/#!/fmassat/status/1135977912933466113" TargetMode="External" /><Relationship Id="rId377" Type="http://schemas.openxmlformats.org/officeDocument/2006/relationships/hyperlink" Target="https://twitter.com/#!/fmassat/status/1136258133544898560" TargetMode="External" /><Relationship Id="rId378" Type="http://schemas.openxmlformats.org/officeDocument/2006/relationships/hyperlink" Target="https://twitter.com/#!/fmassat/status/1136275074380652544" TargetMode="External" /><Relationship Id="rId379" Type="http://schemas.openxmlformats.org/officeDocument/2006/relationships/hyperlink" Target="https://twitter.com/#!/fmassat/status/1136330381857361920" TargetMode="External" /><Relationship Id="rId380" Type="http://schemas.openxmlformats.org/officeDocument/2006/relationships/hyperlink" Target="https://twitter.com/#!/fmassat/status/1136341441641365505" TargetMode="External" /><Relationship Id="rId381" Type="http://schemas.openxmlformats.org/officeDocument/2006/relationships/hyperlink" Target="https://twitter.com/#!/fmassat/status/1136618032099463168" TargetMode="External" /><Relationship Id="rId382" Type="http://schemas.openxmlformats.org/officeDocument/2006/relationships/hyperlink" Target="https://twitter.com/#!/fmassat/status/1136625848667254790" TargetMode="External" /><Relationship Id="rId383" Type="http://schemas.openxmlformats.org/officeDocument/2006/relationships/hyperlink" Target="https://twitter.com/#!/fmassat/status/1136670298965794816" TargetMode="External" /><Relationship Id="rId384" Type="http://schemas.openxmlformats.org/officeDocument/2006/relationships/hyperlink" Target="https://twitter.com/#!/fmassat/status/1136684611155693569" TargetMode="External" /><Relationship Id="rId385" Type="http://schemas.openxmlformats.org/officeDocument/2006/relationships/hyperlink" Target="https://twitter.com/#!/fmassat/status/1137053079550009351" TargetMode="External" /><Relationship Id="rId386" Type="http://schemas.openxmlformats.org/officeDocument/2006/relationships/hyperlink" Target="https://twitter.com/#!/fmassat/status/1138105050545438721" TargetMode="External" /><Relationship Id="rId387" Type="http://schemas.openxmlformats.org/officeDocument/2006/relationships/hyperlink" Target="https://twitter.com/#!/fmassat/status/1138467038475816965" TargetMode="External" /><Relationship Id="rId388" Type="http://schemas.openxmlformats.org/officeDocument/2006/relationships/hyperlink" Target="https://twitter.com/#!/fmassat/status/1138541530900287488" TargetMode="External" /><Relationship Id="rId389" Type="http://schemas.openxmlformats.org/officeDocument/2006/relationships/hyperlink" Target="https://twitter.com/#!/fmassat/status/1138802432463556613" TargetMode="External" /><Relationship Id="rId390" Type="http://schemas.openxmlformats.org/officeDocument/2006/relationships/hyperlink" Target="https://twitter.com/#!/fmassat/status/1138836577877188613" TargetMode="External" /><Relationship Id="rId391" Type="http://schemas.openxmlformats.org/officeDocument/2006/relationships/hyperlink" Target="https://twitter.com/#!/fmassat/status/1138844335821266945" TargetMode="External" /><Relationship Id="rId392" Type="http://schemas.openxmlformats.org/officeDocument/2006/relationships/hyperlink" Target="https://twitter.com/#!/fmassat/status/1138882202668818432" TargetMode="External" /><Relationship Id="rId393" Type="http://schemas.openxmlformats.org/officeDocument/2006/relationships/hyperlink" Target="https://twitter.com/#!/fmassat/status/1138894123950387203" TargetMode="External" /><Relationship Id="rId394" Type="http://schemas.openxmlformats.org/officeDocument/2006/relationships/hyperlink" Target="https://twitter.com/#!/horamaghribia/status/1139169401171787778" TargetMode="External" /><Relationship Id="rId395" Type="http://schemas.openxmlformats.org/officeDocument/2006/relationships/hyperlink" Target="https://twitter.com/#!/amrkamal512/status/1139208879328432128" TargetMode="External" /><Relationship Id="rId396" Type="http://schemas.openxmlformats.org/officeDocument/2006/relationships/hyperlink" Target="https://twitter.com/#!/fatima_lachhabe/status/1139220759782539264" TargetMode="External" /><Relationship Id="rId397" Type="http://schemas.openxmlformats.org/officeDocument/2006/relationships/hyperlink" Target="https://twitter.com/#!/maghrebvoices/status/1135500889555443714" TargetMode="External" /><Relationship Id="rId398" Type="http://schemas.openxmlformats.org/officeDocument/2006/relationships/hyperlink" Target="https://twitter.com/#!/maghrebvoices/status/1135509224610549760" TargetMode="External" /><Relationship Id="rId399" Type="http://schemas.openxmlformats.org/officeDocument/2006/relationships/hyperlink" Target="https://twitter.com/#!/maghrebvoices/status/1135528188950515718" TargetMode="External" /><Relationship Id="rId400" Type="http://schemas.openxmlformats.org/officeDocument/2006/relationships/hyperlink" Target="https://twitter.com/#!/maghrebvoices/status/1135632841239408642" TargetMode="External" /><Relationship Id="rId401" Type="http://schemas.openxmlformats.org/officeDocument/2006/relationships/hyperlink" Target="https://twitter.com/#!/maghrebvoices/status/1135644851222040577" TargetMode="External" /><Relationship Id="rId402" Type="http://schemas.openxmlformats.org/officeDocument/2006/relationships/hyperlink" Target="https://twitter.com/#!/maghrebvoices/status/1135652502467207168" TargetMode="External" /><Relationship Id="rId403" Type="http://schemas.openxmlformats.org/officeDocument/2006/relationships/hyperlink" Target="https://twitter.com/#!/maghrebvoices/status/1135667635868307456" TargetMode="External" /><Relationship Id="rId404" Type="http://schemas.openxmlformats.org/officeDocument/2006/relationships/hyperlink" Target="https://twitter.com/#!/maghrebvoices/status/1135872682396987393" TargetMode="External" /><Relationship Id="rId405" Type="http://schemas.openxmlformats.org/officeDocument/2006/relationships/hyperlink" Target="https://twitter.com/#!/maghrebvoices/status/1135891566478929920" TargetMode="External" /><Relationship Id="rId406" Type="http://schemas.openxmlformats.org/officeDocument/2006/relationships/hyperlink" Target="https://twitter.com/#!/maghrebvoices/status/1135910916334243840" TargetMode="External" /><Relationship Id="rId407" Type="http://schemas.openxmlformats.org/officeDocument/2006/relationships/hyperlink" Target="https://twitter.com/#!/maghrebvoices/status/1136289401410084865" TargetMode="External" /><Relationship Id="rId408" Type="http://schemas.openxmlformats.org/officeDocument/2006/relationships/hyperlink" Target="https://twitter.com/#!/maghrebvoices/status/1136296621979963393" TargetMode="External" /><Relationship Id="rId409" Type="http://schemas.openxmlformats.org/officeDocument/2006/relationships/hyperlink" Target="https://twitter.com/#!/maghrebvoices/status/1136316992691081216" TargetMode="External" /><Relationship Id="rId410" Type="http://schemas.openxmlformats.org/officeDocument/2006/relationships/hyperlink" Target="https://twitter.com/#!/maghrebvoices/status/1136326538872459264" TargetMode="External" /><Relationship Id="rId411" Type="http://schemas.openxmlformats.org/officeDocument/2006/relationships/hyperlink" Target="https://twitter.com/#!/maghrebvoices/status/1136327380937728001" TargetMode="External" /><Relationship Id="rId412" Type="http://schemas.openxmlformats.org/officeDocument/2006/relationships/hyperlink" Target="https://twitter.com/#!/maghrebvoices/status/1136332137337167872" TargetMode="External" /><Relationship Id="rId413" Type="http://schemas.openxmlformats.org/officeDocument/2006/relationships/hyperlink" Target="https://twitter.com/#!/maghrebvoices/status/1136609326959865856" TargetMode="External" /><Relationship Id="rId414" Type="http://schemas.openxmlformats.org/officeDocument/2006/relationships/hyperlink" Target="https://twitter.com/#!/maghrebvoices/status/1136644311691485184" TargetMode="External" /><Relationship Id="rId415" Type="http://schemas.openxmlformats.org/officeDocument/2006/relationships/hyperlink" Target="https://twitter.com/#!/maghrebvoices/status/1136669499162320897" TargetMode="External" /><Relationship Id="rId416" Type="http://schemas.openxmlformats.org/officeDocument/2006/relationships/hyperlink" Target="https://twitter.com/#!/maghrebvoices/status/1136981435540283392" TargetMode="External" /><Relationship Id="rId417" Type="http://schemas.openxmlformats.org/officeDocument/2006/relationships/hyperlink" Target="https://twitter.com/#!/maghrebvoices/status/1136987845724446721" TargetMode="External" /><Relationship Id="rId418" Type="http://schemas.openxmlformats.org/officeDocument/2006/relationships/hyperlink" Target="https://twitter.com/#!/maghrebvoices/status/1137000025588977666" TargetMode="External" /><Relationship Id="rId419" Type="http://schemas.openxmlformats.org/officeDocument/2006/relationships/hyperlink" Target="https://twitter.com/#!/maghrebvoices/status/1137011487992700928" TargetMode="External" /><Relationship Id="rId420" Type="http://schemas.openxmlformats.org/officeDocument/2006/relationships/hyperlink" Target="https://twitter.com/#!/maghrebvoices/status/1137042785247334400" TargetMode="External" /><Relationship Id="rId421" Type="http://schemas.openxmlformats.org/officeDocument/2006/relationships/hyperlink" Target="https://twitter.com/#!/maghrebvoices/status/1137328570324398082" TargetMode="External" /><Relationship Id="rId422" Type="http://schemas.openxmlformats.org/officeDocument/2006/relationships/hyperlink" Target="https://twitter.com/#!/maghrebvoices/status/1137343640928477186" TargetMode="External" /><Relationship Id="rId423" Type="http://schemas.openxmlformats.org/officeDocument/2006/relationships/hyperlink" Target="https://twitter.com/#!/maghrebvoices/status/1137386215878078465" TargetMode="External" /><Relationship Id="rId424" Type="http://schemas.openxmlformats.org/officeDocument/2006/relationships/hyperlink" Target="https://twitter.com/#!/maghrebvoices/status/1137407766564364290" TargetMode="External" /><Relationship Id="rId425" Type="http://schemas.openxmlformats.org/officeDocument/2006/relationships/hyperlink" Target="https://twitter.com/#!/maghrebvoices/status/1137770889590837248" TargetMode="External" /><Relationship Id="rId426" Type="http://schemas.openxmlformats.org/officeDocument/2006/relationships/hyperlink" Target="https://twitter.com/#!/maghrebvoices/status/1137781514291298305" TargetMode="External" /><Relationship Id="rId427" Type="http://schemas.openxmlformats.org/officeDocument/2006/relationships/hyperlink" Target="https://twitter.com/#!/maghrebvoices/status/1137811688374317056" TargetMode="External" /><Relationship Id="rId428" Type="http://schemas.openxmlformats.org/officeDocument/2006/relationships/hyperlink" Target="https://twitter.com/#!/maghrebvoices/status/1137826744432570368" TargetMode="External" /><Relationship Id="rId429" Type="http://schemas.openxmlformats.org/officeDocument/2006/relationships/hyperlink" Target="https://twitter.com/#!/maghrebvoices/status/1138417707286765568" TargetMode="External" /><Relationship Id="rId430" Type="http://schemas.openxmlformats.org/officeDocument/2006/relationships/hyperlink" Target="https://twitter.com/#!/maghrebvoices/status/1138460860702236675" TargetMode="External" /><Relationship Id="rId431" Type="http://schemas.openxmlformats.org/officeDocument/2006/relationships/hyperlink" Target="https://twitter.com/#!/maghrebvoices/status/1138467332454572032" TargetMode="External" /><Relationship Id="rId432" Type="http://schemas.openxmlformats.org/officeDocument/2006/relationships/hyperlink" Target="https://twitter.com/#!/maghrebvoices/status/1138480463880830977" TargetMode="External" /><Relationship Id="rId433" Type="http://schemas.openxmlformats.org/officeDocument/2006/relationships/hyperlink" Target="https://twitter.com/#!/maghrebvoices/status/1138498688173649924" TargetMode="External" /><Relationship Id="rId434" Type="http://schemas.openxmlformats.org/officeDocument/2006/relationships/hyperlink" Target="https://twitter.com/#!/maghrebvoices/status/1138794311968071680" TargetMode="External" /><Relationship Id="rId435" Type="http://schemas.openxmlformats.org/officeDocument/2006/relationships/hyperlink" Target="https://twitter.com/#!/maghrebvoices/status/1138817432238329856" TargetMode="External" /><Relationship Id="rId436" Type="http://schemas.openxmlformats.org/officeDocument/2006/relationships/hyperlink" Target="https://twitter.com/#!/maghrebvoices/status/1139123048756514817" TargetMode="External" /><Relationship Id="rId437" Type="http://schemas.openxmlformats.org/officeDocument/2006/relationships/hyperlink" Target="https://twitter.com/#!/maghrebvoices/status/1139173395592097792" TargetMode="External" /><Relationship Id="rId438" Type="http://schemas.openxmlformats.org/officeDocument/2006/relationships/hyperlink" Target="https://twitter.com/#!/maghrebvoices/status/1139180885369135111" TargetMode="External" /><Relationship Id="rId439" Type="http://schemas.openxmlformats.org/officeDocument/2006/relationships/hyperlink" Target="https://twitter.com/#!/maghrebvoices/status/1139200263854657537" TargetMode="External" /><Relationship Id="rId440" Type="http://schemas.openxmlformats.org/officeDocument/2006/relationships/hyperlink" Target="https://twitter.com/#!/maghrebvoices/status/1139223035083481089" TargetMode="External" /><Relationship Id="rId441" Type="http://schemas.openxmlformats.org/officeDocument/2006/relationships/hyperlink" Target="https://twitter.com/#!/maghrebvoices/status/1139238545070153728" TargetMode="External" /><Relationship Id="rId442" Type="http://schemas.openxmlformats.org/officeDocument/2006/relationships/hyperlink" Target="https://twitter.com/#!/merymimib/status/1139130382840938498" TargetMode="External" /><Relationship Id="rId443" Type="http://schemas.openxmlformats.org/officeDocument/2006/relationships/hyperlink" Target="https://twitter.com/#!/i_____ali99/status/1139244626534117376" TargetMode="External" /><Relationship Id="rId444" Type="http://schemas.openxmlformats.org/officeDocument/2006/relationships/hyperlink" Target="https://twitter.com/#!/mustafaozcanhur/status/1139272095202971649" TargetMode="External" /><Relationship Id="rId445" Type="http://schemas.openxmlformats.org/officeDocument/2006/relationships/comments" Target="../comments12.xml" /><Relationship Id="rId446" Type="http://schemas.openxmlformats.org/officeDocument/2006/relationships/vmlDrawing" Target="../drawings/vmlDrawing6.vml" /><Relationship Id="rId447" Type="http://schemas.openxmlformats.org/officeDocument/2006/relationships/table" Target="../tables/table22.xml" /><Relationship Id="rId44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7lJlsPUajs" TargetMode="External" /><Relationship Id="rId2" Type="http://schemas.openxmlformats.org/officeDocument/2006/relationships/hyperlink" Target="https://t.co/3SsD8i1SRP" TargetMode="External" /><Relationship Id="rId3" Type="http://schemas.openxmlformats.org/officeDocument/2006/relationships/hyperlink" Target="http://t.co/lZF2QPUsn2" TargetMode="External" /><Relationship Id="rId4" Type="http://schemas.openxmlformats.org/officeDocument/2006/relationships/hyperlink" Target="https://t.co/6jvg9G8VUC" TargetMode="External" /><Relationship Id="rId5" Type="http://schemas.openxmlformats.org/officeDocument/2006/relationships/hyperlink" Target="https://t.co/f5jzyAOVt1" TargetMode="External" /><Relationship Id="rId6" Type="http://schemas.openxmlformats.org/officeDocument/2006/relationships/hyperlink" Target="https://t.co/RHqu897puc" TargetMode="External" /><Relationship Id="rId7" Type="http://schemas.openxmlformats.org/officeDocument/2006/relationships/hyperlink" Target="https://t.co/O0wY3uCtco" TargetMode="External" /><Relationship Id="rId8" Type="http://schemas.openxmlformats.org/officeDocument/2006/relationships/hyperlink" Target="https://t.co/q6KIrLCDAx" TargetMode="External" /><Relationship Id="rId9" Type="http://schemas.openxmlformats.org/officeDocument/2006/relationships/hyperlink" Target="https://t.co/xOkdR79kEa" TargetMode="External" /><Relationship Id="rId10" Type="http://schemas.openxmlformats.org/officeDocument/2006/relationships/hyperlink" Target="https://t.co/zwDZhuC45U" TargetMode="External" /><Relationship Id="rId11" Type="http://schemas.openxmlformats.org/officeDocument/2006/relationships/hyperlink" Target="http://pc.gov.ly/" TargetMode="External" /><Relationship Id="rId12" Type="http://schemas.openxmlformats.org/officeDocument/2006/relationships/hyperlink" Target="https://t.co/likk32f0fL" TargetMode="External" /><Relationship Id="rId13" Type="http://schemas.openxmlformats.org/officeDocument/2006/relationships/hyperlink" Target="https://t.co/076kGlKfts" TargetMode="External" /><Relationship Id="rId14" Type="http://schemas.openxmlformats.org/officeDocument/2006/relationships/hyperlink" Target="http://t.co/WRgyQ0gaLf" TargetMode="External" /><Relationship Id="rId15" Type="http://schemas.openxmlformats.org/officeDocument/2006/relationships/hyperlink" Target="https://t.co/Vle2eQoXgb" TargetMode="External" /><Relationship Id="rId16" Type="http://schemas.openxmlformats.org/officeDocument/2006/relationships/hyperlink" Target="https://t.co/ta4L9odjgi" TargetMode="External" /><Relationship Id="rId17" Type="http://schemas.openxmlformats.org/officeDocument/2006/relationships/hyperlink" Target="https://t.co/RHqu897puc" TargetMode="External" /><Relationship Id="rId18" Type="http://schemas.openxmlformats.org/officeDocument/2006/relationships/hyperlink" Target="https://pbs.twimg.com/profile_banners/114320783/1496133287" TargetMode="External" /><Relationship Id="rId19" Type="http://schemas.openxmlformats.org/officeDocument/2006/relationships/hyperlink" Target="https://pbs.twimg.com/profile_banners/112700858/1516131309" TargetMode="External" /><Relationship Id="rId20" Type="http://schemas.openxmlformats.org/officeDocument/2006/relationships/hyperlink" Target="https://pbs.twimg.com/profile_banners/1124787038363037696/1558608754" TargetMode="External" /><Relationship Id="rId21" Type="http://schemas.openxmlformats.org/officeDocument/2006/relationships/hyperlink" Target="https://pbs.twimg.com/profile_banners/298947711/1380128712" TargetMode="External" /><Relationship Id="rId22" Type="http://schemas.openxmlformats.org/officeDocument/2006/relationships/hyperlink" Target="https://pbs.twimg.com/profile_banners/519608918/1425085851" TargetMode="External" /><Relationship Id="rId23" Type="http://schemas.openxmlformats.org/officeDocument/2006/relationships/hyperlink" Target="https://pbs.twimg.com/profile_banners/79092896/1397832509" TargetMode="External" /><Relationship Id="rId24" Type="http://schemas.openxmlformats.org/officeDocument/2006/relationships/hyperlink" Target="https://pbs.twimg.com/profile_banners/887441282/1477946442" TargetMode="External" /><Relationship Id="rId25" Type="http://schemas.openxmlformats.org/officeDocument/2006/relationships/hyperlink" Target="https://pbs.twimg.com/profile_banners/804994138974339072/1547481041" TargetMode="External" /><Relationship Id="rId26" Type="http://schemas.openxmlformats.org/officeDocument/2006/relationships/hyperlink" Target="https://pbs.twimg.com/profile_banners/920759535979171841/1508684857" TargetMode="External" /><Relationship Id="rId27" Type="http://schemas.openxmlformats.org/officeDocument/2006/relationships/hyperlink" Target="https://pbs.twimg.com/profile_banners/361508756/1526588564" TargetMode="External" /><Relationship Id="rId28" Type="http://schemas.openxmlformats.org/officeDocument/2006/relationships/hyperlink" Target="https://pbs.twimg.com/profile_banners/4480123216/1558326968" TargetMode="External" /><Relationship Id="rId29" Type="http://schemas.openxmlformats.org/officeDocument/2006/relationships/hyperlink" Target="https://pbs.twimg.com/profile_banners/41383236/1542974591" TargetMode="External" /><Relationship Id="rId30" Type="http://schemas.openxmlformats.org/officeDocument/2006/relationships/hyperlink" Target="https://pbs.twimg.com/profile_banners/1127351276348616704/1560010245" TargetMode="External" /><Relationship Id="rId31" Type="http://schemas.openxmlformats.org/officeDocument/2006/relationships/hyperlink" Target="https://pbs.twimg.com/profile_banners/540360985/1546075147" TargetMode="External" /><Relationship Id="rId32" Type="http://schemas.openxmlformats.org/officeDocument/2006/relationships/hyperlink" Target="https://pbs.twimg.com/profile_banners/960490115889074176/1517834821" TargetMode="External" /><Relationship Id="rId33" Type="http://schemas.openxmlformats.org/officeDocument/2006/relationships/hyperlink" Target="https://pbs.twimg.com/profile_banners/29957837/1473932343" TargetMode="External" /><Relationship Id="rId34" Type="http://schemas.openxmlformats.org/officeDocument/2006/relationships/hyperlink" Target="https://pbs.twimg.com/profile_banners/249442483/1488179072" TargetMode="External" /><Relationship Id="rId35" Type="http://schemas.openxmlformats.org/officeDocument/2006/relationships/hyperlink" Target="https://pbs.twimg.com/profile_banners/1683895212/1446915751" TargetMode="External" /><Relationship Id="rId36" Type="http://schemas.openxmlformats.org/officeDocument/2006/relationships/hyperlink" Target="https://pbs.twimg.com/profile_banners/894788954/1350805423" TargetMode="External" /><Relationship Id="rId37" Type="http://schemas.openxmlformats.org/officeDocument/2006/relationships/hyperlink" Target="https://pbs.twimg.com/profile_banners/135458629/1554590774" TargetMode="External" /><Relationship Id="rId38" Type="http://schemas.openxmlformats.org/officeDocument/2006/relationships/hyperlink" Target="https://pbs.twimg.com/profile_banners/951971283998330881/1553469875" TargetMode="External" /><Relationship Id="rId39" Type="http://schemas.openxmlformats.org/officeDocument/2006/relationships/hyperlink" Target="https://pbs.twimg.com/profile_banners/863674816959741952/1555931248" TargetMode="External" /><Relationship Id="rId40" Type="http://schemas.openxmlformats.org/officeDocument/2006/relationships/hyperlink" Target="https://pbs.twimg.com/profile_banners/2772957132/1479222197" TargetMode="External" /><Relationship Id="rId41" Type="http://schemas.openxmlformats.org/officeDocument/2006/relationships/hyperlink" Target="https://pbs.twimg.com/profile_banners/1122042018493018112/1559508161" TargetMode="External" /><Relationship Id="rId42" Type="http://schemas.openxmlformats.org/officeDocument/2006/relationships/hyperlink" Target="https://pbs.twimg.com/profile_banners/711364492/1559253913" TargetMode="External" /><Relationship Id="rId43" Type="http://schemas.openxmlformats.org/officeDocument/2006/relationships/hyperlink" Target="https://pbs.twimg.com/profile_banners/1010865276420874243/1529845846" TargetMode="External" /><Relationship Id="rId44" Type="http://schemas.openxmlformats.org/officeDocument/2006/relationships/hyperlink" Target="https://pbs.twimg.com/profile_banners/2986347532/1558141852" TargetMode="External" /><Relationship Id="rId45" Type="http://schemas.openxmlformats.org/officeDocument/2006/relationships/hyperlink" Target="https://pbs.twimg.com/profile_banners/2887207719/1532715883" TargetMode="External" /><Relationship Id="rId46" Type="http://schemas.openxmlformats.org/officeDocument/2006/relationships/hyperlink" Target="https://pbs.twimg.com/profile_banners/849378984504823808/1521141913" TargetMode="External" /><Relationship Id="rId47" Type="http://schemas.openxmlformats.org/officeDocument/2006/relationships/hyperlink" Target="https://pbs.twimg.com/profile_banners/702626334305026049/1459082190" TargetMode="External" /><Relationship Id="rId48" Type="http://schemas.openxmlformats.org/officeDocument/2006/relationships/hyperlink" Target="https://pbs.twimg.com/profile_banners/2371337620/1505292404" TargetMode="External" /><Relationship Id="rId49" Type="http://schemas.openxmlformats.org/officeDocument/2006/relationships/hyperlink" Target="https://pbs.twimg.com/profile_banners/990606984478150656/1560068254" TargetMode="External" /><Relationship Id="rId50" Type="http://schemas.openxmlformats.org/officeDocument/2006/relationships/hyperlink" Target="https://pbs.twimg.com/profile_banners/191790821/1400259896" TargetMode="External" /><Relationship Id="rId51" Type="http://schemas.openxmlformats.org/officeDocument/2006/relationships/hyperlink" Target="https://pbs.twimg.com/profile_banners/1117053387718238211/1557398040" TargetMode="External" /><Relationship Id="rId52" Type="http://schemas.openxmlformats.org/officeDocument/2006/relationships/hyperlink" Target="https://pbs.twimg.com/profile_banners/403522104/1410472584" TargetMode="External" /><Relationship Id="rId53" Type="http://schemas.openxmlformats.org/officeDocument/2006/relationships/hyperlink" Target="https://pbs.twimg.com/profile_banners/1060308589309542400/1541721448" TargetMode="External" /><Relationship Id="rId54" Type="http://schemas.openxmlformats.org/officeDocument/2006/relationships/hyperlink" Target="https://pbs.twimg.com/profile_banners/4736174597/1453034627" TargetMode="External" /><Relationship Id="rId55" Type="http://schemas.openxmlformats.org/officeDocument/2006/relationships/hyperlink" Target="https://pbs.twimg.com/profile_banners/393559667/1546106121" TargetMode="External" /><Relationship Id="rId56" Type="http://schemas.openxmlformats.org/officeDocument/2006/relationships/hyperlink" Target="https://pbs.twimg.com/profile_banners/944298666562596865/1558448738" TargetMode="External" /><Relationship Id="rId57" Type="http://schemas.openxmlformats.org/officeDocument/2006/relationships/hyperlink" Target="https://pbs.twimg.com/profile_banners/720061130/1554536805" TargetMode="External" /><Relationship Id="rId58" Type="http://schemas.openxmlformats.org/officeDocument/2006/relationships/hyperlink" Target="https://pbs.twimg.com/profile_banners/963057408/1488657656" TargetMode="External" /><Relationship Id="rId59" Type="http://schemas.openxmlformats.org/officeDocument/2006/relationships/hyperlink" Target="https://pbs.twimg.com/profile_banners/1116777367849132033/1555114488" TargetMode="External" /><Relationship Id="rId60" Type="http://schemas.openxmlformats.org/officeDocument/2006/relationships/hyperlink" Target="https://pbs.twimg.com/profile_banners/69128991/1359093462" TargetMode="External" /><Relationship Id="rId61" Type="http://schemas.openxmlformats.org/officeDocument/2006/relationships/hyperlink" Target="https://pbs.twimg.com/profile_banners/37867889/1473272471" TargetMode="External" /><Relationship Id="rId62" Type="http://schemas.openxmlformats.org/officeDocument/2006/relationships/hyperlink" Target="https://pbs.twimg.com/profile_banners/3815142916/1559079041" TargetMode="External" /><Relationship Id="rId63" Type="http://schemas.openxmlformats.org/officeDocument/2006/relationships/hyperlink" Target="https://pbs.twimg.com/profile_banners/1271047447/1423327548" TargetMode="External" /><Relationship Id="rId64" Type="http://schemas.openxmlformats.org/officeDocument/2006/relationships/hyperlink" Target="https://pbs.twimg.com/profile_banners/97296176/1506982594" TargetMode="External" /><Relationship Id="rId65" Type="http://schemas.openxmlformats.org/officeDocument/2006/relationships/hyperlink" Target="https://pbs.twimg.com/profile_banners/55160020/1560120197" TargetMode="External" /><Relationship Id="rId66" Type="http://schemas.openxmlformats.org/officeDocument/2006/relationships/hyperlink" Target="https://pbs.twimg.com/profile_banners/759656208/1541730154" TargetMode="External" /><Relationship Id="rId67" Type="http://schemas.openxmlformats.org/officeDocument/2006/relationships/hyperlink" Target="https://pbs.twimg.com/profile_banners/120418798/1551845520" TargetMode="External" /><Relationship Id="rId68" Type="http://schemas.openxmlformats.org/officeDocument/2006/relationships/hyperlink" Target="https://pbs.twimg.com/profile_banners/252450645/1559832321" TargetMode="External" /><Relationship Id="rId69" Type="http://schemas.openxmlformats.org/officeDocument/2006/relationships/hyperlink" Target="https://pbs.twimg.com/profile_banners/312668752/1556474497" TargetMode="External" /><Relationship Id="rId70" Type="http://schemas.openxmlformats.org/officeDocument/2006/relationships/hyperlink" Target="https://pbs.twimg.com/profile_banners/1104298893808947200/1558146495" TargetMode="External" /><Relationship Id="rId71" Type="http://schemas.openxmlformats.org/officeDocument/2006/relationships/hyperlink" Target="https://pbs.twimg.com/profile_banners/3014932139/1506441041" TargetMode="External" /><Relationship Id="rId72" Type="http://schemas.openxmlformats.org/officeDocument/2006/relationships/hyperlink" Target="https://pbs.twimg.com/profile_banners/60598920/1541352971" TargetMode="External" /><Relationship Id="rId73" Type="http://schemas.openxmlformats.org/officeDocument/2006/relationships/hyperlink" Target="https://pbs.twimg.com/profile_banners/1045363244062461953/1544964160" TargetMode="External" /><Relationship Id="rId74" Type="http://schemas.openxmlformats.org/officeDocument/2006/relationships/hyperlink" Target="https://pbs.twimg.com/profile_banners/1117027038844596224/1555155331" TargetMode="External" /><Relationship Id="rId75" Type="http://schemas.openxmlformats.org/officeDocument/2006/relationships/hyperlink" Target="https://pbs.twimg.com/profile_banners/1083740328597901318/1547401096" TargetMode="External" /><Relationship Id="rId76" Type="http://schemas.openxmlformats.org/officeDocument/2006/relationships/hyperlink" Target="https://pbs.twimg.com/profile_banners/1112615577821036545/1560079307" TargetMode="External" /><Relationship Id="rId77" Type="http://schemas.openxmlformats.org/officeDocument/2006/relationships/hyperlink" Target="https://pbs.twimg.com/profile_banners/1111002556489232384/1554161414" TargetMode="External" /><Relationship Id="rId78" Type="http://schemas.openxmlformats.org/officeDocument/2006/relationships/hyperlink" Target="https://pbs.twimg.com/profile_banners/1007062740140265472/1555625067" TargetMode="External" /><Relationship Id="rId79" Type="http://schemas.openxmlformats.org/officeDocument/2006/relationships/hyperlink" Target="https://pbs.twimg.com/profile_banners/157662362/1559854105" TargetMode="External" /><Relationship Id="rId80" Type="http://schemas.openxmlformats.org/officeDocument/2006/relationships/hyperlink" Target="https://pbs.twimg.com/profile_banners/1090200235605929986/1559355917" TargetMode="External" /><Relationship Id="rId81" Type="http://schemas.openxmlformats.org/officeDocument/2006/relationships/hyperlink" Target="https://pbs.twimg.com/profile_banners/4836130035/1540720115"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5/bg.gif" TargetMode="External" /><Relationship Id="rId88" Type="http://schemas.openxmlformats.org/officeDocument/2006/relationships/hyperlink" Target="http://abs.twimg.com/images/themes/theme14/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0/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8/bg.gif" TargetMode="External" /><Relationship Id="rId94" Type="http://schemas.openxmlformats.org/officeDocument/2006/relationships/hyperlink" Target="http://abs.twimg.com/images/themes/theme2/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8/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0/bg.gif" TargetMode="External" /><Relationship Id="rId111" Type="http://schemas.openxmlformats.org/officeDocument/2006/relationships/hyperlink" Target="http://abs.twimg.com/images/themes/theme11/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0/bg.gif" TargetMode="External" /><Relationship Id="rId114" Type="http://schemas.openxmlformats.org/officeDocument/2006/relationships/hyperlink" Target="http://abs.twimg.com/images/themes/theme7/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8/bg.gif" TargetMode="External" /><Relationship Id="rId119" Type="http://schemas.openxmlformats.org/officeDocument/2006/relationships/hyperlink" Target="http://abs.twimg.com/images/themes/theme6/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6/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2/bg.gif" TargetMode="External" /><Relationship Id="rId126" Type="http://schemas.openxmlformats.org/officeDocument/2006/relationships/hyperlink" Target="http://abs.twimg.com/images/themes/theme9/bg.gif" TargetMode="External" /><Relationship Id="rId127" Type="http://schemas.openxmlformats.org/officeDocument/2006/relationships/hyperlink" Target="http://abs.twimg.com/images/themes/theme14/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pbs.twimg.com/profile_images/932268885809795077/LZTLOZEn_normal.jpg" TargetMode="External" /><Relationship Id="rId134" Type="http://schemas.openxmlformats.org/officeDocument/2006/relationships/hyperlink" Target="http://pbs.twimg.com/profile_images/1132718175710318593/9aYBFIvf_normal.jpg" TargetMode="External" /><Relationship Id="rId135" Type="http://schemas.openxmlformats.org/officeDocument/2006/relationships/hyperlink" Target="http://pbs.twimg.com/profile_images/1011617339794771968/AQpRzsrf_normal.jpg" TargetMode="External" /><Relationship Id="rId136" Type="http://schemas.openxmlformats.org/officeDocument/2006/relationships/hyperlink" Target="http://pbs.twimg.com/profile_images/1127583593293918209/2b8YCOw3_normal.jpg" TargetMode="External" /><Relationship Id="rId137" Type="http://schemas.openxmlformats.org/officeDocument/2006/relationships/hyperlink" Target="http://pbs.twimg.com/profile_images/2556978208/jziospzpkasqzoimokr1_normal.jpeg" TargetMode="External" /><Relationship Id="rId138" Type="http://schemas.openxmlformats.org/officeDocument/2006/relationships/hyperlink" Target="http://pbs.twimg.com/profile_images/684402364070162432/iV_26XX6_normal.jpg" TargetMode="External" /><Relationship Id="rId139" Type="http://schemas.openxmlformats.org/officeDocument/2006/relationships/hyperlink" Target="http://pbs.twimg.com/profile_images/1040131402082205696/rpbqvJA8_normal.jpg" TargetMode="External" /><Relationship Id="rId140" Type="http://schemas.openxmlformats.org/officeDocument/2006/relationships/hyperlink" Target="http://pbs.twimg.com/profile_images/533994242629070849/o4vi6wUk_normal.jpeg" TargetMode="External" /><Relationship Id="rId141" Type="http://schemas.openxmlformats.org/officeDocument/2006/relationships/hyperlink" Target="http://pbs.twimg.com/profile_images/847478321059418112/ryxr2qUM_normal.jpg" TargetMode="External" /><Relationship Id="rId142" Type="http://schemas.openxmlformats.org/officeDocument/2006/relationships/hyperlink" Target="http://pbs.twimg.com/profile_images/1101662833236983808/-65g6zQK_normal.jpg" TargetMode="External" /><Relationship Id="rId143" Type="http://schemas.openxmlformats.org/officeDocument/2006/relationships/hyperlink" Target="http://pbs.twimg.com/profile_images/1132930305264902145/-vmN7ytQ_normal.jpg" TargetMode="External" /><Relationship Id="rId144" Type="http://schemas.openxmlformats.org/officeDocument/2006/relationships/hyperlink" Target="http://pbs.twimg.com/profile_images/1135806102522814464/T0OBclvt_normal.jpg" TargetMode="External" /><Relationship Id="rId145" Type="http://schemas.openxmlformats.org/officeDocument/2006/relationships/hyperlink" Target="http://pbs.twimg.com/profile_images/1136006174313275394/Egjkgba6_normal.png" TargetMode="External" /><Relationship Id="rId146" Type="http://schemas.openxmlformats.org/officeDocument/2006/relationships/hyperlink" Target="http://pbs.twimg.com/profile_images/1136301192424804352/xJCLWkkH_normal.jpg" TargetMode="External" /><Relationship Id="rId147" Type="http://schemas.openxmlformats.org/officeDocument/2006/relationships/hyperlink" Target="http://pbs.twimg.com/profile_images/1093384543481008128/DAz3prwb_normal.jpg" TargetMode="External" /><Relationship Id="rId148" Type="http://schemas.openxmlformats.org/officeDocument/2006/relationships/hyperlink" Target="http://pbs.twimg.com/profile_images/960611013086375936/0w4P6ttp_normal.jpg" TargetMode="External" /><Relationship Id="rId149" Type="http://schemas.openxmlformats.org/officeDocument/2006/relationships/hyperlink" Target="http://pbs.twimg.com/profile_images/1056285376644558854/iFGjocP4_normal.jpg" TargetMode="External" /><Relationship Id="rId150" Type="http://schemas.openxmlformats.org/officeDocument/2006/relationships/hyperlink" Target="http://pbs.twimg.com/profile_images/1023385569546694656/m6t56EmA_normal.jpg" TargetMode="External" /><Relationship Id="rId151" Type="http://schemas.openxmlformats.org/officeDocument/2006/relationships/hyperlink" Target="http://pbs.twimg.com/profile_images/629727475526975488/MDWw2i_g_normal.jpg" TargetMode="External" /><Relationship Id="rId152" Type="http://schemas.openxmlformats.org/officeDocument/2006/relationships/hyperlink" Target="http://pbs.twimg.com/profile_images/958933443349491712/IoVFCQNg_normal.jpg" TargetMode="External" /><Relationship Id="rId153" Type="http://schemas.openxmlformats.org/officeDocument/2006/relationships/hyperlink" Target="http://pbs.twimg.com/profile_images/1137257065930514432/VdYFkDNb_normal.jpg" TargetMode="External" /><Relationship Id="rId154" Type="http://schemas.openxmlformats.org/officeDocument/2006/relationships/hyperlink" Target="http://pbs.twimg.com/profile_images/1109959402184994819/lZ4565cV_normal.jpg" TargetMode="External" /><Relationship Id="rId155" Type="http://schemas.openxmlformats.org/officeDocument/2006/relationships/hyperlink" Target="http://pbs.twimg.com/profile_images/1119301030599118850/9bfYxtre_normal.jpg" TargetMode="External" /><Relationship Id="rId156" Type="http://schemas.openxmlformats.org/officeDocument/2006/relationships/hyperlink" Target="http://pbs.twimg.com/profile_images/798541648032571393/HGS0dfI2_normal.jpg" TargetMode="External" /><Relationship Id="rId157" Type="http://schemas.openxmlformats.org/officeDocument/2006/relationships/hyperlink" Target="http://pbs.twimg.com/profile_images/1138321071181090817/5cnrw8oe_normal.jpg" TargetMode="External" /><Relationship Id="rId158" Type="http://schemas.openxmlformats.org/officeDocument/2006/relationships/hyperlink" Target="http://pbs.twimg.com/profile_images/1131952596346916864/IgSNOAA__normal.jpg" TargetMode="External" /><Relationship Id="rId159" Type="http://schemas.openxmlformats.org/officeDocument/2006/relationships/hyperlink" Target="http://pbs.twimg.com/profile_images/1115742821187825666/KlWme3Ia_normal.jpg" TargetMode="External" /><Relationship Id="rId160" Type="http://schemas.openxmlformats.org/officeDocument/2006/relationships/hyperlink" Target="http://pbs.twimg.com/profile_images/1129556110883590144/VmgczlQj_normal.png" TargetMode="External" /><Relationship Id="rId161" Type="http://schemas.openxmlformats.org/officeDocument/2006/relationships/hyperlink" Target="http://pbs.twimg.com/profile_images/1113005797561303040/q536sXTQ_normal.jpg" TargetMode="External" /><Relationship Id="rId162" Type="http://schemas.openxmlformats.org/officeDocument/2006/relationships/hyperlink" Target="http://pbs.twimg.com/profile_images/928770952351113216/R9Qy4xgo_normal.jpg" TargetMode="External" /><Relationship Id="rId163" Type="http://schemas.openxmlformats.org/officeDocument/2006/relationships/hyperlink" Target="http://abs.twimg.com/sticky/default_profile_images/default_profile_normal.png" TargetMode="External" /><Relationship Id="rId164" Type="http://schemas.openxmlformats.org/officeDocument/2006/relationships/hyperlink" Target="http://pbs.twimg.com/profile_images/1032660363551158272/_9RhPlyM_normal.jpg" TargetMode="External" /><Relationship Id="rId165" Type="http://schemas.openxmlformats.org/officeDocument/2006/relationships/hyperlink" Target="http://pbs.twimg.com/profile_images/1124326334849847297/F7SktdNR_normal.jpg" TargetMode="External" /><Relationship Id="rId166" Type="http://schemas.openxmlformats.org/officeDocument/2006/relationships/hyperlink" Target="http://pbs.twimg.com/profile_images/999666996764491777/hmgziC-O_normal.jpg" TargetMode="External" /><Relationship Id="rId167" Type="http://schemas.openxmlformats.org/officeDocument/2006/relationships/hyperlink" Target="http://pbs.twimg.com/profile_images/1135970239240429570/hks1u9qh_normal.jpg" TargetMode="External" /><Relationship Id="rId168" Type="http://schemas.openxmlformats.org/officeDocument/2006/relationships/hyperlink" Target="http://pbs.twimg.com/profile_images/2459424067/an31fztcwwbseys3f8lm_normal.jpeg" TargetMode="External" /><Relationship Id="rId169" Type="http://schemas.openxmlformats.org/officeDocument/2006/relationships/hyperlink" Target="http://pbs.twimg.com/profile_images/1119348556584968192/_lu5OnCt_normal.png" TargetMode="External" /><Relationship Id="rId170" Type="http://schemas.openxmlformats.org/officeDocument/2006/relationships/hyperlink" Target="http://pbs.twimg.com/profile_images/688703260820135936/KuQPTx_i_normal.jpg" TargetMode="External" /><Relationship Id="rId171" Type="http://schemas.openxmlformats.org/officeDocument/2006/relationships/hyperlink" Target="http://pbs.twimg.com/profile_images/1120812170156105728/7gk3xDdG_normal.png" TargetMode="External" /><Relationship Id="rId172" Type="http://schemas.openxmlformats.org/officeDocument/2006/relationships/hyperlink" Target="http://pbs.twimg.com/profile_images/1130841817518202880/431ttNxN_normal.jpg" TargetMode="External" /><Relationship Id="rId173" Type="http://schemas.openxmlformats.org/officeDocument/2006/relationships/hyperlink" Target="http://pbs.twimg.com/profile_images/1137104386507845632/Q0RD4Zk6_normal.jpg" TargetMode="External" /><Relationship Id="rId174" Type="http://schemas.openxmlformats.org/officeDocument/2006/relationships/hyperlink" Target="http://pbs.twimg.com/profile_images/641085619897298944/Ev5rRkrI_normal.png" TargetMode="External" /><Relationship Id="rId175" Type="http://schemas.openxmlformats.org/officeDocument/2006/relationships/hyperlink" Target="http://pbs.twimg.com/profile_images/1117486210316894208/tePB-pT3_normal.jpg" TargetMode="External" /><Relationship Id="rId176" Type="http://schemas.openxmlformats.org/officeDocument/2006/relationships/hyperlink" Target="http://pbs.twimg.com/profile_images/646507874852671488/z4Mcppqs_normal.jpg" TargetMode="External" /><Relationship Id="rId177" Type="http://schemas.openxmlformats.org/officeDocument/2006/relationships/hyperlink" Target="http://pbs.twimg.com/profile_images/1755391774/TheCirleNeverDies1_normal_normal.gif" TargetMode="External" /><Relationship Id="rId178" Type="http://schemas.openxmlformats.org/officeDocument/2006/relationships/hyperlink" Target="http://pbs.twimg.com/profile_images/1044662101862748162/dguYjARw_normal.jpg" TargetMode="External" /><Relationship Id="rId179" Type="http://schemas.openxmlformats.org/officeDocument/2006/relationships/hyperlink" Target="http://pbs.twimg.com/profile_images/1133185903244009480/7RikJ_pT_normal.jpg" TargetMode="External" /><Relationship Id="rId180" Type="http://schemas.openxmlformats.org/officeDocument/2006/relationships/hyperlink" Target="http://pbs.twimg.com/profile_images/1113176818293641216/pFVxpiGV_normal.jpg" TargetMode="External" /><Relationship Id="rId181" Type="http://schemas.openxmlformats.org/officeDocument/2006/relationships/hyperlink" Target="http://pbs.twimg.com/profile_images/537337737624289280/4AzTREQ__normal.jpeg" TargetMode="External" /><Relationship Id="rId182" Type="http://schemas.openxmlformats.org/officeDocument/2006/relationships/hyperlink" Target="http://pbs.twimg.com/profile_images/1136219236295225344/6Rq9q2L-_normal.jpg" TargetMode="External" /><Relationship Id="rId183" Type="http://schemas.openxmlformats.org/officeDocument/2006/relationships/hyperlink" Target="http://pbs.twimg.com/profile_images/313488063/rachid_bouksim_in_pescara_normal.jpg" TargetMode="External" /><Relationship Id="rId184" Type="http://schemas.openxmlformats.org/officeDocument/2006/relationships/hyperlink" Target="http://pbs.twimg.com/profile_images/2539415352/56b4q37vgjy0o2dfqdlb_normal.jpeg" TargetMode="External" /><Relationship Id="rId185" Type="http://schemas.openxmlformats.org/officeDocument/2006/relationships/hyperlink" Target="http://pbs.twimg.com/profile_images/2319179182/4gkufy6kvn8mf0yl6wnf_normal.jpeg" TargetMode="External" /><Relationship Id="rId186" Type="http://schemas.openxmlformats.org/officeDocument/2006/relationships/hyperlink" Target="http://pbs.twimg.com/profile_images/1060719260107001856/BqrR4DYf_normal.jpg" TargetMode="External" /><Relationship Id="rId187" Type="http://schemas.openxmlformats.org/officeDocument/2006/relationships/hyperlink" Target="http://pbs.twimg.com/profile_images/701960881890942976/eMFAIMQu_normal.jpg" TargetMode="External" /><Relationship Id="rId188" Type="http://schemas.openxmlformats.org/officeDocument/2006/relationships/hyperlink" Target="http://pbs.twimg.com/profile_images/997108343511498752/5dqBFsgv_normal.jpg" TargetMode="External" /><Relationship Id="rId189" Type="http://schemas.openxmlformats.org/officeDocument/2006/relationships/hyperlink" Target="http://pbs.twimg.com/profile_images/1111681806993104896/XqZvGgN7_normal.jpg" TargetMode="External" /><Relationship Id="rId190" Type="http://schemas.openxmlformats.org/officeDocument/2006/relationships/hyperlink" Target="http://pbs.twimg.com/profile_images/1115400721749483520/dWpQwZQW_normal.jpg" TargetMode="External" /><Relationship Id="rId191" Type="http://schemas.openxmlformats.org/officeDocument/2006/relationships/hyperlink" Target="http://pbs.twimg.com/profile_images/946455009612484609/DqI_L8ii_normal.jpg" TargetMode="External" /><Relationship Id="rId192" Type="http://schemas.openxmlformats.org/officeDocument/2006/relationships/hyperlink" Target="http://pbs.twimg.com/profile_images/1058739839384907776/WllDCirw_normal.jpg" TargetMode="External" /><Relationship Id="rId193" Type="http://schemas.openxmlformats.org/officeDocument/2006/relationships/hyperlink" Target="http://pbs.twimg.com/profile_images/471812269249032192/HhS8F1fe_normal.jpeg" TargetMode="External" /><Relationship Id="rId194" Type="http://schemas.openxmlformats.org/officeDocument/2006/relationships/hyperlink" Target="http://pbs.twimg.com/profile_images/1136095416628518920/iTkYCahY_normal.jpg" TargetMode="External" /><Relationship Id="rId195" Type="http://schemas.openxmlformats.org/officeDocument/2006/relationships/hyperlink" Target="http://pbs.twimg.com/profile_images/1117028537465298950/qk5gAhI9_normal.jpg" TargetMode="External" /><Relationship Id="rId196" Type="http://schemas.openxmlformats.org/officeDocument/2006/relationships/hyperlink" Target="http://pbs.twimg.com/profile_images/1092793603959803907/Adj65Vll_normal.jpg" TargetMode="External" /><Relationship Id="rId197" Type="http://schemas.openxmlformats.org/officeDocument/2006/relationships/hyperlink" Target="http://pbs.twimg.com/profile_images/1137535517900320769/hswcSxWQ_normal.jpg" TargetMode="External" /><Relationship Id="rId198" Type="http://schemas.openxmlformats.org/officeDocument/2006/relationships/hyperlink" Target="http://abs.twimg.com/sticky/default_profile_images/default_profile_normal.png" TargetMode="External" /><Relationship Id="rId199" Type="http://schemas.openxmlformats.org/officeDocument/2006/relationships/hyperlink" Target="http://pbs.twimg.com/profile_images/1112859734976196609/167AKtkj_normal.jpg" TargetMode="External" /><Relationship Id="rId200" Type="http://schemas.openxmlformats.org/officeDocument/2006/relationships/hyperlink" Target="http://pbs.twimg.com/profile_images/1139272436728434690/pXIzcxAN_normal.jpg" TargetMode="External" /><Relationship Id="rId201" Type="http://schemas.openxmlformats.org/officeDocument/2006/relationships/hyperlink" Target="http://pbs.twimg.com/profile_images/1138016669647945731/4Bo-BUJS_normal.png" TargetMode="External" /><Relationship Id="rId202" Type="http://schemas.openxmlformats.org/officeDocument/2006/relationships/hyperlink" Target="http://pbs.twimg.com/profile_images/1131238140646174720/g_bui0aG_normal.jpg" TargetMode="External" /><Relationship Id="rId203" Type="http://schemas.openxmlformats.org/officeDocument/2006/relationships/hyperlink" Target="http://pbs.twimg.com/profile_images/1135194048296300545/STrhlTzv_normal.jpg" TargetMode="External" /><Relationship Id="rId204" Type="http://schemas.openxmlformats.org/officeDocument/2006/relationships/hyperlink" Target="http://pbs.twimg.com/profile_images/1135320032819449859/vp3IEEd5_normal.jpg" TargetMode="External" /><Relationship Id="rId205" Type="http://schemas.openxmlformats.org/officeDocument/2006/relationships/hyperlink" Target="https://twitter.com/riadhamidani" TargetMode="External" /><Relationship Id="rId206" Type="http://schemas.openxmlformats.org/officeDocument/2006/relationships/hyperlink" Target="https://twitter.com/elsadeer" TargetMode="External" /><Relationship Id="rId207" Type="http://schemas.openxmlformats.org/officeDocument/2006/relationships/hyperlink" Target="https://twitter.com/fouratsakka" TargetMode="External" /><Relationship Id="rId208" Type="http://schemas.openxmlformats.org/officeDocument/2006/relationships/hyperlink" Target="https://twitter.com/c1dn8zkourbvljm" TargetMode="External" /><Relationship Id="rId209" Type="http://schemas.openxmlformats.org/officeDocument/2006/relationships/hyperlink" Target="https://twitter.com/wajdimahouechi" TargetMode="External" /><Relationship Id="rId210" Type="http://schemas.openxmlformats.org/officeDocument/2006/relationships/hyperlink" Target="https://twitter.com/ali3bidi" TargetMode="External" /><Relationship Id="rId211" Type="http://schemas.openxmlformats.org/officeDocument/2006/relationships/hyperlink" Target="https://twitter.com/decostrike" TargetMode="External" /><Relationship Id="rId212" Type="http://schemas.openxmlformats.org/officeDocument/2006/relationships/hyperlink" Target="https://twitter.com/anilk01" TargetMode="External" /><Relationship Id="rId213" Type="http://schemas.openxmlformats.org/officeDocument/2006/relationships/hyperlink" Target="https://twitter.com/maghrebvoices" TargetMode="External" /><Relationship Id="rId214" Type="http://schemas.openxmlformats.org/officeDocument/2006/relationships/hyperlink" Target="https://twitter.com/tamazgha_united" TargetMode="External" /><Relationship Id="rId215" Type="http://schemas.openxmlformats.org/officeDocument/2006/relationships/hyperlink" Target="https://twitter.com/mohdhijazi72" TargetMode="External" /><Relationship Id="rId216" Type="http://schemas.openxmlformats.org/officeDocument/2006/relationships/hyperlink" Target="https://twitter.com/v1off" TargetMode="External" /><Relationship Id="rId217" Type="http://schemas.openxmlformats.org/officeDocument/2006/relationships/hyperlink" Target="https://twitter.com/fgallalah" TargetMode="External" /><Relationship Id="rId218" Type="http://schemas.openxmlformats.org/officeDocument/2006/relationships/hyperlink" Target="https://twitter.com/hamzafreee" TargetMode="External" /><Relationship Id="rId219" Type="http://schemas.openxmlformats.org/officeDocument/2006/relationships/hyperlink" Target="https://twitter.com/ahmedsahban" TargetMode="External" /><Relationship Id="rId220" Type="http://schemas.openxmlformats.org/officeDocument/2006/relationships/hyperlink" Target="https://twitter.com/ibrahim26942467" TargetMode="External" /><Relationship Id="rId221" Type="http://schemas.openxmlformats.org/officeDocument/2006/relationships/hyperlink" Target="https://twitter.com/medomadred" TargetMode="External" /><Relationship Id="rId222" Type="http://schemas.openxmlformats.org/officeDocument/2006/relationships/hyperlink" Target="https://twitter.com/sealibya" TargetMode="External" /><Relationship Id="rId223" Type="http://schemas.openxmlformats.org/officeDocument/2006/relationships/hyperlink" Target="https://twitter.com/tripoli_man" TargetMode="External" /><Relationship Id="rId224" Type="http://schemas.openxmlformats.org/officeDocument/2006/relationships/hyperlink" Target="https://twitter.com/artisticsound3k" TargetMode="External" /><Relationship Id="rId225" Type="http://schemas.openxmlformats.org/officeDocument/2006/relationships/hyperlink" Target="https://twitter.com/tshamie" TargetMode="External" /><Relationship Id="rId226" Type="http://schemas.openxmlformats.org/officeDocument/2006/relationships/hyperlink" Target="https://twitter.com/alihusi16478755" TargetMode="External" /><Relationship Id="rId227" Type="http://schemas.openxmlformats.org/officeDocument/2006/relationships/hyperlink" Target="https://twitter.com/cheillibico" TargetMode="External" /><Relationship Id="rId228" Type="http://schemas.openxmlformats.org/officeDocument/2006/relationships/hyperlink" Target="https://twitter.com/hameed_bazama" TargetMode="External" /><Relationship Id="rId229" Type="http://schemas.openxmlformats.org/officeDocument/2006/relationships/hyperlink" Target="https://twitter.com/creationisle" TargetMode="External" /><Relationship Id="rId230" Type="http://schemas.openxmlformats.org/officeDocument/2006/relationships/hyperlink" Target="https://twitter.com/memeamela" TargetMode="External" /><Relationship Id="rId231" Type="http://schemas.openxmlformats.org/officeDocument/2006/relationships/hyperlink" Target="https://twitter.com/noumri_crrn" TargetMode="External" /><Relationship Id="rId232" Type="http://schemas.openxmlformats.org/officeDocument/2006/relationships/hyperlink" Target="https://twitter.com/ercbalaguer" TargetMode="External" /><Relationship Id="rId233" Type="http://schemas.openxmlformats.org/officeDocument/2006/relationships/hyperlink" Target="https://twitter.com/xsalvia3" TargetMode="External" /><Relationship Id="rId234" Type="http://schemas.openxmlformats.org/officeDocument/2006/relationships/hyperlink" Target="https://twitter.com/ercnoguera" TargetMode="External" /><Relationship Id="rId235" Type="http://schemas.openxmlformats.org/officeDocument/2006/relationships/hyperlink" Target="https://twitter.com/jaume_sama" TargetMode="External" /><Relationship Id="rId236" Type="http://schemas.openxmlformats.org/officeDocument/2006/relationships/hyperlink" Target="https://twitter.com/vilarasaumerce" TargetMode="External" /><Relationship Id="rId237" Type="http://schemas.openxmlformats.org/officeDocument/2006/relationships/hyperlink" Target="https://twitter.com/hichem__mezhoud" TargetMode="External" /><Relationship Id="rId238" Type="http://schemas.openxmlformats.org/officeDocument/2006/relationships/hyperlink" Target="https://twitter.com/saadibelkhir" TargetMode="External" /><Relationship Id="rId239" Type="http://schemas.openxmlformats.org/officeDocument/2006/relationships/hyperlink" Target="https://twitter.com/k14mje4oso7oyg3" TargetMode="External" /><Relationship Id="rId240" Type="http://schemas.openxmlformats.org/officeDocument/2006/relationships/hyperlink" Target="https://twitter.com/mobel30" TargetMode="External" /><Relationship Id="rId241" Type="http://schemas.openxmlformats.org/officeDocument/2006/relationships/hyperlink" Target="https://twitter.com/hanunajal" TargetMode="External" /><Relationship Id="rId242" Type="http://schemas.openxmlformats.org/officeDocument/2006/relationships/hyperlink" Target="https://twitter.com/lgnamedia" TargetMode="External" /><Relationship Id="rId243" Type="http://schemas.openxmlformats.org/officeDocument/2006/relationships/hyperlink" Target="https://twitter.com/hassunabaishu" TargetMode="External" /><Relationship Id="rId244" Type="http://schemas.openxmlformats.org/officeDocument/2006/relationships/hyperlink" Target="https://twitter.com/t_m_thinkers" TargetMode="External" /><Relationship Id="rId245" Type="http://schemas.openxmlformats.org/officeDocument/2006/relationships/hyperlink" Target="https://twitter.com/aouinahanen" TargetMode="External" /><Relationship Id="rId246" Type="http://schemas.openxmlformats.org/officeDocument/2006/relationships/hyperlink" Target="https://twitter.com/hopeimshope" TargetMode="External" /><Relationship Id="rId247" Type="http://schemas.openxmlformats.org/officeDocument/2006/relationships/hyperlink" Target="https://twitter.com/man_ziyad2" TargetMode="External" /><Relationship Id="rId248" Type="http://schemas.openxmlformats.org/officeDocument/2006/relationships/hyperlink" Target="https://twitter.com/nazihhanane" TargetMode="External" /><Relationship Id="rId249" Type="http://schemas.openxmlformats.org/officeDocument/2006/relationships/hyperlink" Target="https://twitter.com/hbjtn" TargetMode="External" /><Relationship Id="rId250" Type="http://schemas.openxmlformats.org/officeDocument/2006/relationships/hyperlink" Target="https://twitter.com/hafedalghwell" TargetMode="External" /><Relationship Id="rId251" Type="http://schemas.openxmlformats.org/officeDocument/2006/relationships/hyperlink" Target="https://twitter.com/majedalansary91" TargetMode="External" /><Relationship Id="rId252" Type="http://schemas.openxmlformats.org/officeDocument/2006/relationships/hyperlink" Target="https://twitter.com/abdolibe" TargetMode="External" /><Relationship Id="rId253" Type="http://schemas.openxmlformats.org/officeDocument/2006/relationships/hyperlink" Target="https://twitter.com/nourzorguibbc" TargetMode="External" /><Relationship Id="rId254" Type="http://schemas.openxmlformats.org/officeDocument/2006/relationships/hyperlink" Target="https://twitter.com/sohaibrahim199" TargetMode="External" /><Relationship Id="rId255" Type="http://schemas.openxmlformats.org/officeDocument/2006/relationships/hyperlink" Target="https://twitter.com/bouksim" TargetMode="External" /><Relationship Id="rId256" Type="http://schemas.openxmlformats.org/officeDocument/2006/relationships/hyperlink" Target="https://twitter.com/halakhalilfilm" TargetMode="External" /><Relationship Id="rId257" Type="http://schemas.openxmlformats.org/officeDocument/2006/relationships/hyperlink" Target="https://twitter.com/majdst1" TargetMode="External" /><Relationship Id="rId258" Type="http://schemas.openxmlformats.org/officeDocument/2006/relationships/hyperlink" Target="https://twitter.com/fadouamassat" TargetMode="External" /><Relationship Id="rId259" Type="http://schemas.openxmlformats.org/officeDocument/2006/relationships/hyperlink" Target="https://twitter.com/ziadturkey" TargetMode="External" /><Relationship Id="rId260" Type="http://schemas.openxmlformats.org/officeDocument/2006/relationships/hyperlink" Target="https://twitter.com/m__madi" TargetMode="External" /><Relationship Id="rId261" Type="http://schemas.openxmlformats.org/officeDocument/2006/relationships/hyperlink" Target="https://twitter.com/med_atanan" TargetMode="External" /><Relationship Id="rId262" Type="http://schemas.openxmlformats.org/officeDocument/2006/relationships/hyperlink" Target="https://twitter.com/wafaali85390576" TargetMode="External" /><Relationship Id="rId263" Type="http://schemas.openxmlformats.org/officeDocument/2006/relationships/hyperlink" Target="https://twitter.com/irfaasawtak" TargetMode="External" /><Relationship Id="rId264" Type="http://schemas.openxmlformats.org/officeDocument/2006/relationships/hyperlink" Target="https://twitter.com/alhurranews" TargetMode="External" /><Relationship Id="rId265" Type="http://schemas.openxmlformats.org/officeDocument/2006/relationships/hyperlink" Target="https://twitter.com/mhsury1" TargetMode="External" /><Relationship Id="rId266" Type="http://schemas.openxmlformats.org/officeDocument/2006/relationships/hyperlink" Target="https://twitter.com/josefyroyaliste" TargetMode="External" /><Relationship Id="rId267" Type="http://schemas.openxmlformats.org/officeDocument/2006/relationships/hyperlink" Target="https://twitter.com/shoocov" TargetMode="External" /><Relationship Id="rId268" Type="http://schemas.openxmlformats.org/officeDocument/2006/relationships/hyperlink" Target="https://twitter.com/c8ytezpf6jjprg3" TargetMode="External" /><Relationship Id="rId269" Type="http://schemas.openxmlformats.org/officeDocument/2006/relationships/hyperlink" Target="https://twitter.com/man___32" TargetMode="External" /><Relationship Id="rId270" Type="http://schemas.openxmlformats.org/officeDocument/2006/relationships/hyperlink" Target="https://twitter.com/fmassat" TargetMode="External" /><Relationship Id="rId271" Type="http://schemas.openxmlformats.org/officeDocument/2006/relationships/hyperlink" Target="https://twitter.com/horamaghribia" TargetMode="External" /><Relationship Id="rId272" Type="http://schemas.openxmlformats.org/officeDocument/2006/relationships/hyperlink" Target="https://twitter.com/merymimib" TargetMode="External" /><Relationship Id="rId273" Type="http://schemas.openxmlformats.org/officeDocument/2006/relationships/hyperlink" Target="https://twitter.com/amrkamal512" TargetMode="External" /><Relationship Id="rId274" Type="http://schemas.openxmlformats.org/officeDocument/2006/relationships/hyperlink" Target="https://twitter.com/fatima_lachhabe" TargetMode="External" /><Relationship Id="rId275" Type="http://schemas.openxmlformats.org/officeDocument/2006/relationships/hyperlink" Target="https://twitter.com/i_____ali99" TargetMode="External" /><Relationship Id="rId276" Type="http://schemas.openxmlformats.org/officeDocument/2006/relationships/hyperlink" Target="https://twitter.com/mustafaozcanhur" TargetMode="External" /><Relationship Id="rId277" Type="http://schemas.openxmlformats.org/officeDocument/2006/relationships/comments" Target="../comments2.xml" /><Relationship Id="rId278" Type="http://schemas.openxmlformats.org/officeDocument/2006/relationships/vmlDrawing" Target="../drawings/vmlDrawing2.vml" /><Relationship Id="rId279" Type="http://schemas.openxmlformats.org/officeDocument/2006/relationships/table" Target="../tables/table2.xml" /><Relationship Id="rId28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maghrebvoices.com/a/498393.html" TargetMode="External" /><Relationship Id="rId2" Type="http://schemas.openxmlformats.org/officeDocument/2006/relationships/hyperlink" Target="https://www.maghrebvoices.com/a/497532.html" TargetMode="External" /><Relationship Id="rId3" Type="http://schemas.openxmlformats.org/officeDocument/2006/relationships/hyperlink" Target="https://www.maghrebvoices.com/a/497339.html" TargetMode="External" /><Relationship Id="rId4" Type="http://schemas.openxmlformats.org/officeDocument/2006/relationships/hyperlink" Target="https://www.maghrebvoices.com/a/498003.html" TargetMode="External" /><Relationship Id="rId5" Type="http://schemas.openxmlformats.org/officeDocument/2006/relationships/hyperlink" Target="https://www.maghrebvoices.com/a/415068.html" TargetMode="External" /><Relationship Id="rId6" Type="http://schemas.openxmlformats.org/officeDocument/2006/relationships/hyperlink" Target="https://www.maghrebvoices.com/a/497640.html" TargetMode="External" /><Relationship Id="rId7" Type="http://schemas.openxmlformats.org/officeDocument/2006/relationships/hyperlink" Target="https://www.maghrebvoices.com/a/454909.html" TargetMode="External" /><Relationship Id="rId8" Type="http://schemas.openxmlformats.org/officeDocument/2006/relationships/hyperlink" Target="https://www.maghrebvoices.com/a/%d8%aa%d8%ad%d8%b1%d9%8a%d9%85-%d8%a7%d9%84%d8%aa%d8%a8%d9%86%d9%91%d9%8a-%d8%ac%d8%b1%d9%8a%d9%85%d8%a9-%d8%b1%d8%ac%d8%a7%d9%84-%d8%a7%d9%84%d8%af%d9%8a%d9%86-%d8%a8%d8%ad%d9%82-%d8%a7%d9%84%d8%b7%d9%81%d9%88%d9%84%d8%a9/497135.html" TargetMode="External" /><Relationship Id="rId9" Type="http://schemas.openxmlformats.org/officeDocument/2006/relationships/hyperlink" Target="https://www.maghrebvoices.com/a/497809.html" TargetMode="External" /><Relationship Id="rId10" Type="http://schemas.openxmlformats.org/officeDocument/2006/relationships/hyperlink" Target="https://www.maghrebvoices.com/a/498400.html" TargetMode="External" /><Relationship Id="rId11" Type="http://schemas.openxmlformats.org/officeDocument/2006/relationships/hyperlink" Target="https://www.maghrebvoices.com/a/497532.html" TargetMode="External" /><Relationship Id="rId12" Type="http://schemas.openxmlformats.org/officeDocument/2006/relationships/hyperlink" Target="https://www.maghrebvoices.com/a/497219.html" TargetMode="External" /><Relationship Id="rId13" Type="http://schemas.openxmlformats.org/officeDocument/2006/relationships/hyperlink" Target="https://www.maghrebvoices.com/a/497339.html" TargetMode="External" /><Relationship Id="rId14" Type="http://schemas.openxmlformats.org/officeDocument/2006/relationships/hyperlink" Target="https://www.maghrebvoices.com/a/497341.html?nocache=1" TargetMode="External" /><Relationship Id="rId15" Type="http://schemas.openxmlformats.org/officeDocument/2006/relationships/hyperlink" Target="https://www.maghrebvoices.com/a/497640.html" TargetMode="External" /><Relationship Id="rId16" Type="http://schemas.openxmlformats.org/officeDocument/2006/relationships/hyperlink" Target="https://bit.ly/2HZFcFX" TargetMode="External" /><Relationship Id="rId17" Type="http://schemas.openxmlformats.org/officeDocument/2006/relationships/hyperlink" Target="https://www.maghrebvoices.com/a/498003.html" TargetMode="External" /><Relationship Id="rId18" Type="http://schemas.openxmlformats.org/officeDocument/2006/relationships/hyperlink" Target="https://www.maghrebvoices.com/a/Algeria-justice/498597.html" TargetMode="External" /><Relationship Id="rId19" Type="http://schemas.openxmlformats.org/officeDocument/2006/relationships/hyperlink" Target="https://www.maghrebvoices.com/a/497208.html" TargetMode="External" /><Relationship Id="rId20" Type="http://schemas.openxmlformats.org/officeDocument/2006/relationships/hyperlink" Target="https://www.maghrebvoices.com/a/497214.html" TargetMode="External" /><Relationship Id="rId21" Type="http://schemas.openxmlformats.org/officeDocument/2006/relationships/hyperlink" Target="https://www.maghrebvoices.com/a/415068.html" TargetMode="External" /><Relationship Id="rId22" Type="http://schemas.openxmlformats.org/officeDocument/2006/relationships/hyperlink" Target="https://www.maghrebvoices.com/a/%d8%aa%d8%ad%d8%b1%d9%8a%d9%85-%d8%a7%d9%84%d8%aa%d8%a8%d9%86%d9%91%d9%8a-%d8%ac%d8%b1%d9%8a%d9%85%d8%a9-%d8%b1%d8%ac%d8%a7%d9%84-%d8%a7%d9%84%d8%af%d9%8a%d9%86-%d8%a8%d8%ad%d9%82-%d8%a7%d9%84%d8%b7%d9%81%d9%88%d9%84%d8%a9/497135.html" TargetMode="External" /><Relationship Id="rId23" Type="http://schemas.openxmlformats.org/officeDocument/2006/relationships/hyperlink" Target="https://www.maghrebvoices.com/a/497809.html" TargetMode="External" /><Relationship Id="rId24" Type="http://schemas.openxmlformats.org/officeDocument/2006/relationships/hyperlink" Target="https://www.maghrebvoices.com/a/497752.html" TargetMode="External" /><Relationship Id="rId25" Type="http://schemas.openxmlformats.org/officeDocument/2006/relationships/hyperlink" Target="https://www.maghrebvoices.com/a/497524.html" TargetMode="External" /><Relationship Id="rId26" Type="http://schemas.openxmlformats.org/officeDocument/2006/relationships/hyperlink" Target="https://www.maghrebvoices.com/a/497339.html" TargetMode="External" /><Relationship Id="rId27" Type="http://schemas.openxmlformats.org/officeDocument/2006/relationships/hyperlink" Target="https://www.maghrebvoices.com/a/498003.html" TargetMode="External" /><Relationship Id="rId28" Type="http://schemas.openxmlformats.org/officeDocument/2006/relationships/hyperlink" Target="https://lnkd.in/dc3dQn5" TargetMode="External" /><Relationship Id="rId29" Type="http://schemas.openxmlformats.org/officeDocument/2006/relationships/hyperlink" Target="https://lnkd.in/dJ74cak" TargetMode="External" /><Relationship Id="rId30" Type="http://schemas.openxmlformats.org/officeDocument/2006/relationships/hyperlink" Target="https://www.maghrebvoices.com/a/458271.html" TargetMode="External" /><Relationship Id="rId31" Type="http://schemas.openxmlformats.org/officeDocument/2006/relationships/hyperlink" Target="https://www.maghrebvoices.com/a/Algeria-spain--politics/497472.html" TargetMode="External" /><Relationship Id="rId32" Type="http://schemas.openxmlformats.org/officeDocument/2006/relationships/hyperlink" Target="https://www.maghrebvoices.com/a/454909.html" TargetMode="External" /><Relationship Id="rId33" Type="http://schemas.openxmlformats.org/officeDocument/2006/relationships/hyperlink" Target="https://www.maghrebvoices.com/a/422745.html" TargetMode="External" /><Relationship Id="rId34" Type="http://schemas.openxmlformats.org/officeDocument/2006/relationships/hyperlink" Target="https://www.maghrebvoices.com/a/497436.html" TargetMode="External" /><Relationship Id="rId35" Type="http://schemas.openxmlformats.org/officeDocument/2006/relationships/hyperlink" Target="https://www.maghrebvoices.com/a/498393.html" TargetMode="External" /><Relationship Id="rId36" Type="http://schemas.openxmlformats.org/officeDocument/2006/relationships/hyperlink" Target="https://www.maghrebvoices.com/a/497758.html" TargetMode="External" /><Relationship Id="rId37" Type="http://schemas.openxmlformats.org/officeDocument/2006/relationships/hyperlink" Target="https://www.facebook.com/maghrebvoices/videos/299282547623025/" TargetMode="External" /><Relationship Id="rId38" Type="http://schemas.openxmlformats.org/officeDocument/2006/relationships/hyperlink" Target="https://www.maghrebvoices.com/a/497430.html" TargetMode="External" /><Relationship Id="rId39" Type="http://schemas.openxmlformats.org/officeDocument/2006/relationships/hyperlink" Target="https://www.maghrebvoices.com/a/Libya-Omar-AL-mokhtar/423017.html?fbclid=IwAR1UEPe8asbQHx-yimeMO9EMwDppsmj8B3UfIgenBlTiRAW-77fxFnkNFO0" TargetMode="External" /><Relationship Id="rId40" Type="http://schemas.openxmlformats.org/officeDocument/2006/relationships/hyperlink" Target="https://www.maghrebvoices.com/a/Libya-social-media/497597.html" TargetMode="External" /><Relationship Id="rId41" Type="http://schemas.openxmlformats.org/officeDocument/2006/relationships/hyperlink" Target="https://www.maghrebvoices.com/a/497809.html?fbclid=IwAR3JbTM8A17RE-tTR0wuPaoroAKia_pxfrtFPG_39rRss_YTdStetTOANRU" TargetMode="External" /><Relationship Id="rId42" Type="http://schemas.openxmlformats.org/officeDocument/2006/relationships/hyperlink" Target="https://www.maghrebvoices.com/a/Algeria-France-social-media/497858.html" TargetMode="Externa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 Id="rId5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1407</v>
      </c>
      <c r="BB2" s="13" t="s">
        <v>1421</v>
      </c>
      <c r="BC2" s="13" t="s">
        <v>1422</v>
      </c>
      <c r="BD2" s="117" t="s">
        <v>1913</v>
      </c>
      <c r="BE2" s="117" t="s">
        <v>1914</v>
      </c>
      <c r="BF2" s="117" t="s">
        <v>1915</v>
      </c>
      <c r="BG2" s="117" t="s">
        <v>1916</v>
      </c>
      <c r="BH2" s="117" t="s">
        <v>1917</v>
      </c>
      <c r="BI2" s="117" t="s">
        <v>1918</v>
      </c>
      <c r="BJ2" s="117" t="s">
        <v>1919</v>
      </c>
      <c r="BK2" s="117" t="s">
        <v>1920</v>
      </c>
      <c r="BL2" s="117" t="s">
        <v>1921</v>
      </c>
    </row>
    <row r="3" spans="1:64" ht="15" customHeight="1">
      <c r="A3" s="64" t="s">
        <v>212</v>
      </c>
      <c r="B3" s="64" t="s">
        <v>212</v>
      </c>
      <c r="C3" s="65" t="s">
        <v>1960</v>
      </c>
      <c r="D3" s="66">
        <v>3</v>
      </c>
      <c r="E3" s="67" t="s">
        <v>132</v>
      </c>
      <c r="F3" s="68">
        <v>35</v>
      </c>
      <c r="G3" s="65"/>
      <c r="H3" s="69"/>
      <c r="I3" s="70"/>
      <c r="J3" s="70"/>
      <c r="K3" s="34" t="s">
        <v>65</v>
      </c>
      <c r="L3" s="71">
        <v>3</v>
      </c>
      <c r="M3" s="71"/>
      <c r="N3" s="72"/>
      <c r="O3" s="78" t="s">
        <v>176</v>
      </c>
      <c r="P3" s="80">
        <v>43618.439155092594</v>
      </c>
      <c r="Q3" s="78" t="s">
        <v>286</v>
      </c>
      <c r="R3" s="78" t="s">
        <v>433</v>
      </c>
      <c r="S3" s="78" t="s">
        <v>510</v>
      </c>
      <c r="T3" s="78"/>
      <c r="U3" s="78"/>
      <c r="V3" s="84" t="s">
        <v>525</v>
      </c>
      <c r="W3" s="80">
        <v>43618.439155092594</v>
      </c>
      <c r="X3" s="84" t="s">
        <v>590</v>
      </c>
      <c r="Y3" s="78"/>
      <c r="Z3" s="78"/>
      <c r="AA3" s="85" t="s">
        <v>747</v>
      </c>
      <c r="AB3" s="78"/>
      <c r="AC3" s="78" t="b">
        <v>0</v>
      </c>
      <c r="AD3" s="78">
        <v>1</v>
      </c>
      <c r="AE3" s="85" t="s">
        <v>906</v>
      </c>
      <c r="AF3" s="78" t="b">
        <v>0</v>
      </c>
      <c r="AG3" s="78" t="s">
        <v>914</v>
      </c>
      <c r="AH3" s="78"/>
      <c r="AI3" s="85" t="s">
        <v>906</v>
      </c>
      <c r="AJ3" s="78" t="b">
        <v>0</v>
      </c>
      <c r="AK3" s="78">
        <v>0</v>
      </c>
      <c r="AL3" s="85" t="s">
        <v>906</v>
      </c>
      <c r="AM3" s="78" t="s">
        <v>920</v>
      </c>
      <c r="AN3" s="78" t="b">
        <v>0</v>
      </c>
      <c r="AO3" s="85" t="s">
        <v>747</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5</v>
      </c>
      <c r="BF3" s="48">
        <v>0</v>
      </c>
      <c r="BG3" s="49">
        <v>0</v>
      </c>
      <c r="BH3" s="48">
        <v>0</v>
      </c>
      <c r="BI3" s="49">
        <v>0</v>
      </c>
      <c r="BJ3" s="48">
        <v>19</v>
      </c>
      <c r="BK3" s="49">
        <v>95</v>
      </c>
      <c r="BL3" s="48">
        <v>20</v>
      </c>
    </row>
    <row r="4" spans="1:64" ht="15" customHeight="1">
      <c r="A4" s="64" t="s">
        <v>213</v>
      </c>
      <c r="B4" s="64" t="s">
        <v>213</v>
      </c>
      <c r="C4" s="65" t="s">
        <v>1960</v>
      </c>
      <c r="D4" s="66">
        <v>3</v>
      </c>
      <c r="E4" s="67" t="s">
        <v>132</v>
      </c>
      <c r="F4" s="68">
        <v>35</v>
      </c>
      <c r="G4" s="65"/>
      <c r="H4" s="69"/>
      <c r="I4" s="70"/>
      <c r="J4" s="70"/>
      <c r="K4" s="34" t="s">
        <v>65</v>
      </c>
      <c r="L4" s="77">
        <v>4</v>
      </c>
      <c r="M4" s="77"/>
      <c r="N4" s="72"/>
      <c r="O4" s="79" t="s">
        <v>176</v>
      </c>
      <c r="P4" s="81">
        <v>43619.02481481482</v>
      </c>
      <c r="Q4" s="79" t="s">
        <v>287</v>
      </c>
      <c r="R4" s="82" t="s">
        <v>434</v>
      </c>
      <c r="S4" s="79" t="s">
        <v>511</v>
      </c>
      <c r="T4" s="79"/>
      <c r="U4" s="79"/>
      <c r="V4" s="82" t="s">
        <v>526</v>
      </c>
      <c r="W4" s="81">
        <v>43619.02481481482</v>
      </c>
      <c r="X4" s="82" t="s">
        <v>591</v>
      </c>
      <c r="Y4" s="79"/>
      <c r="Z4" s="79"/>
      <c r="AA4" s="83" t="s">
        <v>748</v>
      </c>
      <c r="AB4" s="79"/>
      <c r="AC4" s="79" t="b">
        <v>0</v>
      </c>
      <c r="AD4" s="79">
        <v>0</v>
      </c>
      <c r="AE4" s="83" t="s">
        <v>906</v>
      </c>
      <c r="AF4" s="79" t="b">
        <v>0</v>
      </c>
      <c r="AG4" s="79" t="s">
        <v>915</v>
      </c>
      <c r="AH4" s="79"/>
      <c r="AI4" s="83" t="s">
        <v>906</v>
      </c>
      <c r="AJ4" s="79" t="b">
        <v>0</v>
      </c>
      <c r="AK4" s="79">
        <v>0</v>
      </c>
      <c r="AL4" s="83" t="s">
        <v>906</v>
      </c>
      <c r="AM4" s="79" t="s">
        <v>921</v>
      </c>
      <c r="AN4" s="79" t="b">
        <v>0</v>
      </c>
      <c r="AO4" s="83" t="s">
        <v>748</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0</v>
      </c>
      <c r="BE4" s="49">
        <v>0</v>
      </c>
      <c r="BF4" s="48">
        <v>0</v>
      </c>
      <c r="BG4" s="49">
        <v>0</v>
      </c>
      <c r="BH4" s="48">
        <v>0</v>
      </c>
      <c r="BI4" s="49">
        <v>0</v>
      </c>
      <c r="BJ4" s="48">
        <v>30</v>
      </c>
      <c r="BK4" s="49">
        <v>100</v>
      </c>
      <c r="BL4" s="48">
        <v>30</v>
      </c>
    </row>
    <row r="5" spans="1:64" ht="15">
      <c r="A5" s="64" t="s">
        <v>214</v>
      </c>
      <c r="B5" s="64" t="s">
        <v>214</v>
      </c>
      <c r="C5" s="65" t="s">
        <v>1960</v>
      </c>
      <c r="D5" s="66">
        <v>3</v>
      </c>
      <c r="E5" s="67" t="s">
        <v>132</v>
      </c>
      <c r="F5" s="68">
        <v>35</v>
      </c>
      <c r="G5" s="65"/>
      <c r="H5" s="69"/>
      <c r="I5" s="70"/>
      <c r="J5" s="70"/>
      <c r="K5" s="34" t="s">
        <v>65</v>
      </c>
      <c r="L5" s="77">
        <v>5</v>
      </c>
      <c r="M5" s="77"/>
      <c r="N5" s="72"/>
      <c r="O5" s="79" t="s">
        <v>176</v>
      </c>
      <c r="P5" s="81">
        <v>43619.03313657407</v>
      </c>
      <c r="Q5" s="79" t="s">
        <v>288</v>
      </c>
      <c r="R5" s="82" t="s">
        <v>434</v>
      </c>
      <c r="S5" s="79" t="s">
        <v>511</v>
      </c>
      <c r="T5" s="79"/>
      <c r="U5" s="79"/>
      <c r="V5" s="82" t="s">
        <v>527</v>
      </c>
      <c r="W5" s="81">
        <v>43619.03313657407</v>
      </c>
      <c r="X5" s="82" t="s">
        <v>592</v>
      </c>
      <c r="Y5" s="79"/>
      <c r="Z5" s="79"/>
      <c r="AA5" s="83" t="s">
        <v>749</v>
      </c>
      <c r="AB5" s="79"/>
      <c r="AC5" s="79" t="b">
        <v>0</v>
      </c>
      <c r="AD5" s="79">
        <v>0</v>
      </c>
      <c r="AE5" s="83" t="s">
        <v>906</v>
      </c>
      <c r="AF5" s="79" t="b">
        <v>0</v>
      </c>
      <c r="AG5" s="79" t="s">
        <v>915</v>
      </c>
      <c r="AH5" s="79"/>
      <c r="AI5" s="83" t="s">
        <v>906</v>
      </c>
      <c r="AJ5" s="79" t="b">
        <v>0</v>
      </c>
      <c r="AK5" s="79">
        <v>0</v>
      </c>
      <c r="AL5" s="83" t="s">
        <v>906</v>
      </c>
      <c r="AM5" s="79" t="s">
        <v>922</v>
      </c>
      <c r="AN5" s="79" t="b">
        <v>0</v>
      </c>
      <c r="AO5" s="83" t="s">
        <v>749</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0</v>
      </c>
      <c r="BE5" s="49">
        <v>0</v>
      </c>
      <c r="BF5" s="48">
        <v>0</v>
      </c>
      <c r="BG5" s="49">
        <v>0</v>
      </c>
      <c r="BH5" s="48">
        <v>0</v>
      </c>
      <c r="BI5" s="49">
        <v>0</v>
      </c>
      <c r="BJ5" s="48">
        <v>30</v>
      </c>
      <c r="BK5" s="49">
        <v>100</v>
      </c>
      <c r="BL5" s="48">
        <v>30</v>
      </c>
    </row>
    <row r="6" spans="1:64" ht="15">
      <c r="A6" s="64" t="s">
        <v>215</v>
      </c>
      <c r="B6" s="64" t="s">
        <v>215</v>
      </c>
      <c r="C6" s="65" t="s">
        <v>1960</v>
      </c>
      <c r="D6" s="66">
        <v>3</v>
      </c>
      <c r="E6" s="67" t="s">
        <v>132</v>
      </c>
      <c r="F6" s="68">
        <v>35</v>
      </c>
      <c r="G6" s="65"/>
      <c r="H6" s="69"/>
      <c r="I6" s="70"/>
      <c r="J6" s="70"/>
      <c r="K6" s="34" t="s">
        <v>65</v>
      </c>
      <c r="L6" s="77">
        <v>6</v>
      </c>
      <c r="M6" s="77"/>
      <c r="N6" s="72"/>
      <c r="O6" s="79" t="s">
        <v>176</v>
      </c>
      <c r="P6" s="81">
        <v>43619.475949074076</v>
      </c>
      <c r="Q6" s="79" t="s">
        <v>289</v>
      </c>
      <c r="R6" s="82" t="s">
        <v>435</v>
      </c>
      <c r="S6" s="79" t="s">
        <v>511</v>
      </c>
      <c r="T6" s="79"/>
      <c r="U6" s="79"/>
      <c r="V6" s="82" t="s">
        <v>528</v>
      </c>
      <c r="W6" s="81">
        <v>43619.475949074076</v>
      </c>
      <c r="X6" s="82" t="s">
        <v>593</v>
      </c>
      <c r="Y6" s="79"/>
      <c r="Z6" s="79"/>
      <c r="AA6" s="83" t="s">
        <v>750</v>
      </c>
      <c r="AB6" s="79"/>
      <c r="AC6" s="79" t="b">
        <v>0</v>
      </c>
      <c r="AD6" s="79">
        <v>1</v>
      </c>
      <c r="AE6" s="83" t="s">
        <v>906</v>
      </c>
      <c r="AF6" s="79" t="b">
        <v>0</v>
      </c>
      <c r="AG6" s="79" t="s">
        <v>915</v>
      </c>
      <c r="AH6" s="79"/>
      <c r="AI6" s="83" t="s">
        <v>906</v>
      </c>
      <c r="AJ6" s="79" t="b">
        <v>0</v>
      </c>
      <c r="AK6" s="79">
        <v>0</v>
      </c>
      <c r="AL6" s="83" t="s">
        <v>906</v>
      </c>
      <c r="AM6" s="79" t="s">
        <v>923</v>
      </c>
      <c r="AN6" s="79" t="b">
        <v>0</v>
      </c>
      <c r="AO6" s="83" t="s">
        <v>750</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0</v>
      </c>
      <c r="BE6" s="49">
        <v>0</v>
      </c>
      <c r="BF6" s="48">
        <v>0</v>
      </c>
      <c r="BG6" s="49">
        <v>0</v>
      </c>
      <c r="BH6" s="48">
        <v>0</v>
      </c>
      <c r="BI6" s="49">
        <v>0</v>
      </c>
      <c r="BJ6" s="48">
        <v>34</v>
      </c>
      <c r="BK6" s="49">
        <v>100</v>
      </c>
      <c r="BL6" s="48">
        <v>34</v>
      </c>
    </row>
    <row r="7" spans="1:64" ht="15">
      <c r="A7" s="64" t="s">
        <v>216</v>
      </c>
      <c r="B7" s="64" t="s">
        <v>216</v>
      </c>
      <c r="C7" s="65" t="s">
        <v>1960</v>
      </c>
      <c r="D7" s="66">
        <v>3</v>
      </c>
      <c r="E7" s="67" t="s">
        <v>132</v>
      </c>
      <c r="F7" s="68">
        <v>35</v>
      </c>
      <c r="G7" s="65"/>
      <c r="H7" s="69"/>
      <c r="I7" s="70"/>
      <c r="J7" s="70"/>
      <c r="K7" s="34" t="s">
        <v>65</v>
      </c>
      <c r="L7" s="77">
        <v>7</v>
      </c>
      <c r="M7" s="77"/>
      <c r="N7" s="72"/>
      <c r="O7" s="79" t="s">
        <v>176</v>
      </c>
      <c r="P7" s="81">
        <v>43619.77228009259</v>
      </c>
      <c r="Q7" s="79" t="s">
        <v>290</v>
      </c>
      <c r="R7" s="82" t="s">
        <v>436</v>
      </c>
      <c r="S7" s="79" t="s">
        <v>511</v>
      </c>
      <c r="T7" s="79"/>
      <c r="U7" s="79"/>
      <c r="V7" s="82" t="s">
        <v>529</v>
      </c>
      <c r="W7" s="81">
        <v>43619.77228009259</v>
      </c>
      <c r="X7" s="82" t="s">
        <v>594</v>
      </c>
      <c r="Y7" s="79"/>
      <c r="Z7" s="79"/>
      <c r="AA7" s="83" t="s">
        <v>751</v>
      </c>
      <c r="AB7" s="79"/>
      <c r="AC7" s="79" t="b">
        <v>0</v>
      </c>
      <c r="AD7" s="79">
        <v>0</v>
      </c>
      <c r="AE7" s="83" t="s">
        <v>906</v>
      </c>
      <c r="AF7" s="79" t="b">
        <v>0</v>
      </c>
      <c r="AG7" s="79" t="s">
        <v>915</v>
      </c>
      <c r="AH7" s="79"/>
      <c r="AI7" s="83" t="s">
        <v>906</v>
      </c>
      <c r="AJ7" s="79" t="b">
        <v>0</v>
      </c>
      <c r="AK7" s="79">
        <v>0</v>
      </c>
      <c r="AL7" s="83" t="s">
        <v>906</v>
      </c>
      <c r="AM7" s="79" t="s">
        <v>924</v>
      </c>
      <c r="AN7" s="79" t="b">
        <v>0</v>
      </c>
      <c r="AO7" s="83" t="s">
        <v>751</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v>0</v>
      </c>
      <c r="BE7" s="49">
        <v>0</v>
      </c>
      <c r="BF7" s="48">
        <v>0</v>
      </c>
      <c r="BG7" s="49">
        <v>0</v>
      </c>
      <c r="BH7" s="48">
        <v>0</v>
      </c>
      <c r="BI7" s="49">
        <v>0</v>
      </c>
      <c r="BJ7" s="48">
        <v>148</v>
      </c>
      <c r="BK7" s="49">
        <v>100</v>
      </c>
      <c r="BL7" s="48">
        <v>148</v>
      </c>
    </row>
    <row r="8" spans="1:64" ht="15">
      <c r="A8" s="64" t="s">
        <v>217</v>
      </c>
      <c r="B8" s="64" t="s">
        <v>217</v>
      </c>
      <c r="C8" s="65" t="s">
        <v>1960</v>
      </c>
      <c r="D8" s="66">
        <v>3</v>
      </c>
      <c r="E8" s="67" t="s">
        <v>132</v>
      </c>
      <c r="F8" s="68">
        <v>35</v>
      </c>
      <c r="G8" s="65"/>
      <c r="H8" s="69"/>
      <c r="I8" s="70"/>
      <c r="J8" s="70"/>
      <c r="K8" s="34" t="s">
        <v>65</v>
      </c>
      <c r="L8" s="77">
        <v>8</v>
      </c>
      <c r="M8" s="77"/>
      <c r="N8" s="72"/>
      <c r="O8" s="79" t="s">
        <v>176</v>
      </c>
      <c r="P8" s="81">
        <v>43620.10087962963</v>
      </c>
      <c r="Q8" s="79" t="s">
        <v>291</v>
      </c>
      <c r="R8" s="82" t="s">
        <v>436</v>
      </c>
      <c r="S8" s="79" t="s">
        <v>511</v>
      </c>
      <c r="T8" s="79"/>
      <c r="U8" s="79"/>
      <c r="V8" s="82" t="s">
        <v>530</v>
      </c>
      <c r="W8" s="81">
        <v>43620.10087962963</v>
      </c>
      <c r="X8" s="82" t="s">
        <v>595</v>
      </c>
      <c r="Y8" s="79"/>
      <c r="Z8" s="79"/>
      <c r="AA8" s="83" t="s">
        <v>752</v>
      </c>
      <c r="AB8" s="79"/>
      <c r="AC8" s="79" t="b">
        <v>0</v>
      </c>
      <c r="AD8" s="79">
        <v>0</v>
      </c>
      <c r="AE8" s="83" t="s">
        <v>906</v>
      </c>
      <c r="AF8" s="79" t="b">
        <v>0</v>
      </c>
      <c r="AG8" s="79" t="s">
        <v>915</v>
      </c>
      <c r="AH8" s="79"/>
      <c r="AI8" s="83" t="s">
        <v>906</v>
      </c>
      <c r="AJ8" s="79" t="b">
        <v>0</v>
      </c>
      <c r="AK8" s="79">
        <v>0</v>
      </c>
      <c r="AL8" s="83" t="s">
        <v>906</v>
      </c>
      <c r="AM8" s="79" t="s">
        <v>924</v>
      </c>
      <c r="AN8" s="79" t="b">
        <v>0</v>
      </c>
      <c r="AO8" s="83" t="s">
        <v>752</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0</v>
      </c>
      <c r="BE8" s="49">
        <v>0</v>
      </c>
      <c r="BF8" s="48">
        <v>0</v>
      </c>
      <c r="BG8" s="49">
        <v>0</v>
      </c>
      <c r="BH8" s="48">
        <v>0</v>
      </c>
      <c r="BI8" s="49">
        <v>0</v>
      </c>
      <c r="BJ8" s="48">
        <v>40</v>
      </c>
      <c r="BK8" s="49">
        <v>100</v>
      </c>
      <c r="BL8" s="48">
        <v>40</v>
      </c>
    </row>
    <row r="9" spans="1:64" ht="15">
      <c r="A9" s="64" t="s">
        <v>218</v>
      </c>
      <c r="B9" s="64" t="s">
        <v>218</v>
      </c>
      <c r="C9" s="65" t="s">
        <v>1960</v>
      </c>
      <c r="D9" s="66">
        <v>3</v>
      </c>
      <c r="E9" s="67" t="s">
        <v>132</v>
      </c>
      <c r="F9" s="68">
        <v>35</v>
      </c>
      <c r="G9" s="65"/>
      <c r="H9" s="69"/>
      <c r="I9" s="70"/>
      <c r="J9" s="70"/>
      <c r="K9" s="34" t="s">
        <v>65</v>
      </c>
      <c r="L9" s="77">
        <v>9</v>
      </c>
      <c r="M9" s="77"/>
      <c r="N9" s="72"/>
      <c r="O9" s="79" t="s">
        <v>176</v>
      </c>
      <c r="P9" s="81">
        <v>43620.43430555556</v>
      </c>
      <c r="Q9" s="79" t="s">
        <v>292</v>
      </c>
      <c r="R9" s="82" t="s">
        <v>436</v>
      </c>
      <c r="S9" s="79" t="s">
        <v>511</v>
      </c>
      <c r="T9" s="79"/>
      <c r="U9" s="79"/>
      <c r="V9" s="82" t="s">
        <v>531</v>
      </c>
      <c r="W9" s="81">
        <v>43620.43430555556</v>
      </c>
      <c r="X9" s="82" t="s">
        <v>596</v>
      </c>
      <c r="Y9" s="79"/>
      <c r="Z9" s="79"/>
      <c r="AA9" s="83" t="s">
        <v>753</v>
      </c>
      <c r="AB9" s="79"/>
      <c r="AC9" s="79" t="b">
        <v>0</v>
      </c>
      <c r="AD9" s="79">
        <v>0</v>
      </c>
      <c r="AE9" s="83" t="s">
        <v>906</v>
      </c>
      <c r="AF9" s="79" t="b">
        <v>0</v>
      </c>
      <c r="AG9" s="79" t="s">
        <v>915</v>
      </c>
      <c r="AH9" s="79"/>
      <c r="AI9" s="83" t="s">
        <v>906</v>
      </c>
      <c r="AJ9" s="79" t="b">
        <v>0</v>
      </c>
      <c r="AK9" s="79">
        <v>0</v>
      </c>
      <c r="AL9" s="83" t="s">
        <v>906</v>
      </c>
      <c r="AM9" s="79" t="s">
        <v>924</v>
      </c>
      <c r="AN9" s="79" t="b">
        <v>0</v>
      </c>
      <c r="AO9" s="83" t="s">
        <v>753</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4</v>
      </c>
      <c r="BK9" s="49">
        <v>100</v>
      </c>
      <c r="BL9" s="48">
        <v>4</v>
      </c>
    </row>
    <row r="10" spans="1:64" ht="15">
      <c r="A10" s="64" t="s">
        <v>219</v>
      </c>
      <c r="B10" s="64" t="s">
        <v>275</v>
      </c>
      <c r="C10" s="65" t="s">
        <v>1961</v>
      </c>
      <c r="D10" s="66">
        <v>3.3043478260869565</v>
      </c>
      <c r="E10" s="67" t="s">
        <v>136</v>
      </c>
      <c r="F10" s="68">
        <v>34</v>
      </c>
      <c r="G10" s="65"/>
      <c r="H10" s="69"/>
      <c r="I10" s="70"/>
      <c r="J10" s="70"/>
      <c r="K10" s="34" t="s">
        <v>65</v>
      </c>
      <c r="L10" s="77">
        <v>10</v>
      </c>
      <c r="M10" s="77"/>
      <c r="N10" s="72"/>
      <c r="O10" s="79" t="s">
        <v>284</v>
      </c>
      <c r="P10" s="81">
        <v>43620.484375</v>
      </c>
      <c r="Q10" s="79" t="s">
        <v>293</v>
      </c>
      <c r="R10" s="82" t="s">
        <v>437</v>
      </c>
      <c r="S10" s="79" t="s">
        <v>511</v>
      </c>
      <c r="T10" s="79"/>
      <c r="U10" s="79"/>
      <c r="V10" s="82" t="s">
        <v>532</v>
      </c>
      <c r="W10" s="81">
        <v>43620.484375</v>
      </c>
      <c r="X10" s="82" t="s">
        <v>597</v>
      </c>
      <c r="Y10" s="79"/>
      <c r="Z10" s="79"/>
      <c r="AA10" s="83" t="s">
        <v>754</v>
      </c>
      <c r="AB10" s="79"/>
      <c r="AC10" s="79" t="b">
        <v>0</v>
      </c>
      <c r="AD10" s="79">
        <v>0</v>
      </c>
      <c r="AE10" s="83" t="s">
        <v>906</v>
      </c>
      <c r="AF10" s="79" t="b">
        <v>0</v>
      </c>
      <c r="AG10" s="79" t="s">
        <v>915</v>
      </c>
      <c r="AH10" s="79"/>
      <c r="AI10" s="83" t="s">
        <v>906</v>
      </c>
      <c r="AJ10" s="79" t="b">
        <v>0</v>
      </c>
      <c r="AK10" s="79">
        <v>1</v>
      </c>
      <c r="AL10" s="83" t="s">
        <v>863</v>
      </c>
      <c r="AM10" s="79" t="s">
        <v>923</v>
      </c>
      <c r="AN10" s="79" t="b">
        <v>0</v>
      </c>
      <c r="AO10" s="83" t="s">
        <v>863</v>
      </c>
      <c r="AP10" s="79" t="s">
        <v>176</v>
      </c>
      <c r="AQ10" s="79">
        <v>0</v>
      </c>
      <c r="AR10" s="79">
        <v>0</v>
      </c>
      <c r="AS10" s="79"/>
      <c r="AT10" s="79"/>
      <c r="AU10" s="79"/>
      <c r="AV10" s="79"/>
      <c r="AW10" s="79"/>
      <c r="AX10" s="79"/>
      <c r="AY10" s="79"/>
      <c r="AZ10" s="79"/>
      <c r="BA10">
        <v>2</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40</v>
      </c>
      <c r="BK10" s="49">
        <v>100</v>
      </c>
      <c r="BL10" s="48">
        <v>40</v>
      </c>
    </row>
    <row r="11" spans="1:64" ht="15">
      <c r="A11" s="64" t="s">
        <v>219</v>
      </c>
      <c r="B11" s="64" t="s">
        <v>275</v>
      </c>
      <c r="C11" s="65" t="s">
        <v>1961</v>
      </c>
      <c r="D11" s="66">
        <v>3.3043478260869565</v>
      </c>
      <c r="E11" s="67" t="s">
        <v>136</v>
      </c>
      <c r="F11" s="68">
        <v>34</v>
      </c>
      <c r="G11" s="65"/>
      <c r="H11" s="69"/>
      <c r="I11" s="70"/>
      <c r="J11" s="70"/>
      <c r="K11" s="34" t="s">
        <v>65</v>
      </c>
      <c r="L11" s="77">
        <v>11</v>
      </c>
      <c r="M11" s="77"/>
      <c r="N11" s="72"/>
      <c r="O11" s="79" t="s">
        <v>284</v>
      </c>
      <c r="P11" s="81">
        <v>43620.5384375</v>
      </c>
      <c r="Q11" s="79" t="s">
        <v>294</v>
      </c>
      <c r="R11" s="82" t="s">
        <v>438</v>
      </c>
      <c r="S11" s="79" t="s">
        <v>511</v>
      </c>
      <c r="T11" s="79"/>
      <c r="U11" s="79"/>
      <c r="V11" s="82" t="s">
        <v>532</v>
      </c>
      <c r="W11" s="81">
        <v>43620.5384375</v>
      </c>
      <c r="X11" s="82" t="s">
        <v>598</v>
      </c>
      <c r="Y11" s="79"/>
      <c r="Z11" s="79"/>
      <c r="AA11" s="83" t="s">
        <v>755</v>
      </c>
      <c r="AB11" s="79"/>
      <c r="AC11" s="79" t="b">
        <v>0</v>
      </c>
      <c r="AD11" s="79">
        <v>0</v>
      </c>
      <c r="AE11" s="83" t="s">
        <v>906</v>
      </c>
      <c r="AF11" s="79" t="b">
        <v>0</v>
      </c>
      <c r="AG11" s="79" t="s">
        <v>915</v>
      </c>
      <c r="AH11" s="79"/>
      <c r="AI11" s="83" t="s">
        <v>906</v>
      </c>
      <c r="AJ11" s="79" t="b">
        <v>0</v>
      </c>
      <c r="AK11" s="79">
        <v>1</v>
      </c>
      <c r="AL11" s="83" t="s">
        <v>864</v>
      </c>
      <c r="AM11" s="79" t="s">
        <v>923</v>
      </c>
      <c r="AN11" s="79" t="b">
        <v>0</v>
      </c>
      <c r="AO11" s="83" t="s">
        <v>864</v>
      </c>
      <c r="AP11" s="79" t="s">
        <v>176</v>
      </c>
      <c r="AQ11" s="79">
        <v>0</v>
      </c>
      <c r="AR11" s="79">
        <v>0</v>
      </c>
      <c r="AS11" s="79"/>
      <c r="AT11" s="79"/>
      <c r="AU11" s="79"/>
      <c r="AV11" s="79"/>
      <c r="AW11" s="79"/>
      <c r="AX11" s="79"/>
      <c r="AY11" s="79"/>
      <c r="AZ11" s="79"/>
      <c r="BA11">
        <v>2</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39</v>
      </c>
      <c r="BK11" s="49">
        <v>100</v>
      </c>
      <c r="BL11" s="48">
        <v>39</v>
      </c>
    </row>
    <row r="12" spans="1:64" ht="15">
      <c r="A12" s="64" t="s">
        <v>220</v>
      </c>
      <c r="B12" s="64" t="s">
        <v>275</v>
      </c>
      <c r="C12" s="65" t="s">
        <v>1960</v>
      </c>
      <c r="D12" s="66">
        <v>3</v>
      </c>
      <c r="E12" s="67" t="s">
        <v>132</v>
      </c>
      <c r="F12" s="68">
        <v>35</v>
      </c>
      <c r="G12" s="65"/>
      <c r="H12" s="69"/>
      <c r="I12" s="70"/>
      <c r="J12" s="70"/>
      <c r="K12" s="34" t="s">
        <v>65</v>
      </c>
      <c r="L12" s="77">
        <v>12</v>
      </c>
      <c r="M12" s="77"/>
      <c r="N12" s="72"/>
      <c r="O12" s="79" t="s">
        <v>285</v>
      </c>
      <c r="P12" s="81">
        <v>43621.73653935185</v>
      </c>
      <c r="Q12" s="79" t="s">
        <v>295</v>
      </c>
      <c r="R12" s="79"/>
      <c r="S12" s="79"/>
      <c r="T12" s="79"/>
      <c r="U12" s="79"/>
      <c r="V12" s="82" t="s">
        <v>533</v>
      </c>
      <c r="W12" s="81">
        <v>43621.73653935185</v>
      </c>
      <c r="X12" s="82" t="s">
        <v>599</v>
      </c>
      <c r="Y12" s="79"/>
      <c r="Z12" s="79"/>
      <c r="AA12" s="83" t="s">
        <v>756</v>
      </c>
      <c r="AB12" s="83" t="s">
        <v>869</v>
      </c>
      <c r="AC12" s="79" t="b">
        <v>0</v>
      </c>
      <c r="AD12" s="79">
        <v>0</v>
      </c>
      <c r="AE12" s="83" t="s">
        <v>907</v>
      </c>
      <c r="AF12" s="79" t="b">
        <v>0</v>
      </c>
      <c r="AG12" s="79" t="s">
        <v>916</v>
      </c>
      <c r="AH12" s="79"/>
      <c r="AI12" s="83" t="s">
        <v>906</v>
      </c>
      <c r="AJ12" s="79" t="b">
        <v>0</v>
      </c>
      <c r="AK12" s="79">
        <v>0</v>
      </c>
      <c r="AL12" s="83" t="s">
        <v>906</v>
      </c>
      <c r="AM12" s="79" t="s">
        <v>923</v>
      </c>
      <c r="AN12" s="79" t="b">
        <v>0</v>
      </c>
      <c r="AO12" s="83" t="s">
        <v>869</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25</v>
      </c>
      <c r="BF12" s="48">
        <v>0</v>
      </c>
      <c r="BG12" s="49">
        <v>0</v>
      </c>
      <c r="BH12" s="48">
        <v>0</v>
      </c>
      <c r="BI12" s="49">
        <v>0</v>
      </c>
      <c r="BJ12" s="48">
        <v>3</v>
      </c>
      <c r="BK12" s="49">
        <v>75</v>
      </c>
      <c r="BL12" s="48">
        <v>4</v>
      </c>
    </row>
    <row r="13" spans="1:64" ht="15">
      <c r="A13" s="64" t="s">
        <v>221</v>
      </c>
      <c r="B13" s="64" t="s">
        <v>275</v>
      </c>
      <c r="C13" s="65" t="s">
        <v>1960</v>
      </c>
      <c r="D13" s="66">
        <v>3</v>
      </c>
      <c r="E13" s="67" t="s">
        <v>132</v>
      </c>
      <c r="F13" s="68">
        <v>35</v>
      </c>
      <c r="G13" s="65"/>
      <c r="H13" s="69"/>
      <c r="I13" s="70"/>
      <c r="J13" s="70"/>
      <c r="K13" s="34" t="s">
        <v>65</v>
      </c>
      <c r="L13" s="77">
        <v>13</v>
      </c>
      <c r="M13" s="77"/>
      <c r="N13" s="72"/>
      <c r="O13" s="79" t="s">
        <v>284</v>
      </c>
      <c r="P13" s="81">
        <v>43621.749548611115</v>
      </c>
      <c r="Q13" s="79" t="s">
        <v>296</v>
      </c>
      <c r="R13" s="82" t="s">
        <v>439</v>
      </c>
      <c r="S13" s="79" t="s">
        <v>511</v>
      </c>
      <c r="T13" s="79"/>
      <c r="U13" s="79"/>
      <c r="V13" s="82" t="s">
        <v>534</v>
      </c>
      <c r="W13" s="81">
        <v>43621.749548611115</v>
      </c>
      <c r="X13" s="82" t="s">
        <v>600</v>
      </c>
      <c r="Y13" s="79"/>
      <c r="Z13" s="79"/>
      <c r="AA13" s="83" t="s">
        <v>757</v>
      </c>
      <c r="AB13" s="79"/>
      <c r="AC13" s="79" t="b">
        <v>0</v>
      </c>
      <c r="AD13" s="79">
        <v>0</v>
      </c>
      <c r="AE13" s="83" t="s">
        <v>906</v>
      </c>
      <c r="AF13" s="79" t="b">
        <v>0</v>
      </c>
      <c r="AG13" s="79" t="s">
        <v>915</v>
      </c>
      <c r="AH13" s="79"/>
      <c r="AI13" s="83" t="s">
        <v>906</v>
      </c>
      <c r="AJ13" s="79" t="b">
        <v>0</v>
      </c>
      <c r="AK13" s="79">
        <v>4</v>
      </c>
      <c r="AL13" s="83" t="s">
        <v>870</v>
      </c>
      <c r="AM13" s="79" t="s">
        <v>923</v>
      </c>
      <c r="AN13" s="79" t="b">
        <v>0</v>
      </c>
      <c r="AO13" s="83" t="s">
        <v>870</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55</v>
      </c>
      <c r="BK13" s="49">
        <v>100</v>
      </c>
      <c r="BL13" s="48">
        <v>55</v>
      </c>
    </row>
    <row r="14" spans="1:64" ht="15">
      <c r="A14" s="64" t="s">
        <v>222</v>
      </c>
      <c r="B14" s="64" t="s">
        <v>275</v>
      </c>
      <c r="C14" s="65" t="s">
        <v>1960</v>
      </c>
      <c r="D14" s="66">
        <v>3</v>
      </c>
      <c r="E14" s="67" t="s">
        <v>132</v>
      </c>
      <c r="F14" s="68">
        <v>35</v>
      </c>
      <c r="G14" s="65"/>
      <c r="H14" s="69"/>
      <c r="I14" s="70"/>
      <c r="J14" s="70"/>
      <c r="K14" s="34" t="s">
        <v>65</v>
      </c>
      <c r="L14" s="77">
        <v>14</v>
      </c>
      <c r="M14" s="77"/>
      <c r="N14" s="72"/>
      <c r="O14" s="79" t="s">
        <v>284</v>
      </c>
      <c r="P14" s="81">
        <v>43621.775717592594</v>
      </c>
      <c r="Q14" s="79" t="s">
        <v>297</v>
      </c>
      <c r="R14" s="79"/>
      <c r="S14" s="79"/>
      <c r="T14" s="79"/>
      <c r="U14" s="79"/>
      <c r="V14" s="82" t="s">
        <v>535</v>
      </c>
      <c r="W14" s="81">
        <v>43621.775717592594</v>
      </c>
      <c r="X14" s="82" t="s">
        <v>601</v>
      </c>
      <c r="Y14" s="79"/>
      <c r="Z14" s="79"/>
      <c r="AA14" s="83" t="s">
        <v>758</v>
      </c>
      <c r="AB14" s="83" t="s">
        <v>821</v>
      </c>
      <c r="AC14" s="79" t="b">
        <v>0</v>
      </c>
      <c r="AD14" s="79">
        <v>0</v>
      </c>
      <c r="AE14" s="83" t="s">
        <v>908</v>
      </c>
      <c r="AF14" s="79" t="b">
        <v>0</v>
      </c>
      <c r="AG14" s="79" t="s">
        <v>915</v>
      </c>
      <c r="AH14" s="79"/>
      <c r="AI14" s="83" t="s">
        <v>906</v>
      </c>
      <c r="AJ14" s="79" t="b">
        <v>0</v>
      </c>
      <c r="AK14" s="79">
        <v>0</v>
      </c>
      <c r="AL14" s="83" t="s">
        <v>906</v>
      </c>
      <c r="AM14" s="79" t="s">
        <v>925</v>
      </c>
      <c r="AN14" s="79" t="b">
        <v>0</v>
      </c>
      <c r="AO14" s="83" t="s">
        <v>821</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222</v>
      </c>
      <c r="B15" s="64" t="s">
        <v>266</v>
      </c>
      <c r="C15" s="65" t="s">
        <v>1960</v>
      </c>
      <c r="D15" s="66">
        <v>3</v>
      </c>
      <c r="E15" s="67" t="s">
        <v>132</v>
      </c>
      <c r="F15" s="68">
        <v>35</v>
      </c>
      <c r="G15" s="65"/>
      <c r="H15" s="69"/>
      <c r="I15" s="70"/>
      <c r="J15" s="70"/>
      <c r="K15" s="34" t="s">
        <v>65</v>
      </c>
      <c r="L15" s="77">
        <v>15</v>
      </c>
      <c r="M15" s="77"/>
      <c r="N15" s="72"/>
      <c r="O15" s="79" t="s">
        <v>285</v>
      </c>
      <c r="P15" s="81">
        <v>43621.775717592594</v>
      </c>
      <c r="Q15" s="79" t="s">
        <v>297</v>
      </c>
      <c r="R15" s="79"/>
      <c r="S15" s="79"/>
      <c r="T15" s="79"/>
      <c r="U15" s="79"/>
      <c r="V15" s="82" t="s">
        <v>535</v>
      </c>
      <c r="W15" s="81">
        <v>43621.775717592594</v>
      </c>
      <c r="X15" s="82" t="s">
        <v>601</v>
      </c>
      <c r="Y15" s="79"/>
      <c r="Z15" s="79"/>
      <c r="AA15" s="83" t="s">
        <v>758</v>
      </c>
      <c r="AB15" s="83" t="s">
        <v>821</v>
      </c>
      <c r="AC15" s="79" t="b">
        <v>0</v>
      </c>
      <c r="AD15" s="79">
        <v>0</v>
      </c>
      <c r="AE15" s="83" t="s">
        <v>908</v>
      </c>
      <c r="AF15" s="79" t="b">
        <v>0</v>
      </c>
      <c r="AG15" s="79" t="s">
        <v>915</v>
      </c>
      <c r="AH15" s="79"/>
      <c r="AI15" s="83" t="s">
        <v>906</v>
      </c>
      <c r="AJ15" s="79" t="b">
        <v>0</v>
      </c>
      <c r="AK15" s="79">
        <v>0</v>
      </c>
      <c r="AL15" s="83" t="s">
        <v>906</v>
      </c>
      <c r="AM15" s="79" t="s">
        <v>925</v>
      </c>
      <c r="AN15" s="79" t="b">
        <v>0</v>
      </c>
      <c r="AO15" s="83" t="s">
        <v>821</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34</v>
      </c>
      <c r="BK15" s="49">
        <v>100</v>
      </c>
      <c r="BL15" s="48">
        <v>34</v>
      </c>
    </row>
    <row r="16" spans="1:64" ht="15">
      <c r="A16" s="64" t="s">
        <v>223</v>
      </c>
      <c r="B16" s="64" t="s">
        <v>266</v>
      </c>
      <c r="C16" s="65" t="s">
        <v>1960</v>
      </c>
      <c r="D16" s="66">
        <v>3</v>
      </c>
      <c r="E16" s="67" t="s">
        <v>132</v>
      </c>
      <c r="F16" s="68">
        <v>35</v>
      </c>
      <c r="G16" s="65"/>
      <c r="H16" s="69"/>
      <c r="I16" s="70"/>
      <c r="J16" s="70"/>
      <c r="K16" s="34" t="s">
        <v>65</v>
      </c>
      <c r="L16" s="77">
        <v>16</v>
      </c>
      <c r="M16" s="77"/>
      <c r="N16" s="72"/>
      <c r="O16" s="79" t="s">
        <v>284</v>
      </c>
      <c r="P16" s="81">
        <v>43621.776666666665</v>
      </c>
      <c r="Q16" s="79" t="s">
        <v>298</v>
      </c>
      <c r="R16" s="79"/>
      <c r="S16" s="79"/>
      <c r="T16" s="79"/>
      <c r="U16" s="79"/>
      <c r="V16" s="82" t="s">
        <v>536</v>
      </c>
      <c r="W16" s="81">
        <v>43621.776666666665</v>
      </c>
      <c r="X16" s="82" t="s">
        <v>602</v>
      </c>
      <c r="Y16" s="79"/>
      <c r="Z16" s="79"/>
      <c r="AA16" s="83" t="s">
        <v>759</v>
      </c>
      <c r="AB16" s="79"/>
      <c r="AC16" s="79" t="b">
        <v>0</v>
      </c>
      <c r="AD16" s="79">
        <v>0</v>
      </c>
      <c r="AE16" s="83" t="s">
        <v>906</v>
      </c>
      <c r="AF16" s="79" t="b">
        <v>0</v>
      </c>
      <c r="AG16" s="79" t="s">
        <v>915</v>
      </c>
      <c r="AH16" s="79"/>
      <c r="AI16" s="83" t="s">
        <v>906</v>
      </c>
      <c r="AJ16" s="79" t="b">
        <v>0</v>
      </c>
      <c r="AK16" s="79">
        <v>3</v>
      </c>
      <c r="AL16" s="83" t="s">
        <v>821</v>
      </c>
      <c r="AM16" s="79" t="s">
        <v>923</v>
      </c>
      <c r="AN16" s="79" t="b">
        <v>0</v>
      </c>
      <c r="AO16" s="83" t="s">
        <v>821</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84</v>
      </c>
      <c r="BK16" s="49">
        <v>100</v>
      </c>
      <c r="BL16" s="48">
        <v>84</v>
      </c>
    </row>
    <row r="17" spans="1:64" ht="15">
      <c r="A17" s="64" t="s">
        <v>224</v>
      </c>
      <c r="B17" s="64" t="s">
        <v>275</v>
      </c>
      <c r="C17" s="65" t="s">
        <v>1960</v>
      </c>
      <c r="D17" s="66">
        <v>3</v>
      </c>
      <c r="E17" s="67" t="s">
        <v>132</v>
      </c>
      <c r="F17" s="68">
        <v>35</v>
      </c>
      <c r="G17" s="65"/>
      <c r="H17" s="69"/>
      <c r="I17" s="70"/>
      <c r="J17" s="70"/>
      <c r="K17" s="34" t="s">
        <v>65</v>
      </c>
      <c r="L17" s="77">
        <v>17</v>
      </c>
      <c r="M17" s="77"/>
      <c r="N17" s="72"/>
      <c r="O17" s="79" t="s">
        <v>284</v>
      </c>
      <c r="P17" s="81">
        <v>43621.78828703704</v>
      </c>
      <c r="Q17" s="79" t="s">
        <v>299</v>
      </c>
      <c r="R17" s="79"/>
      <c r="S17" s="79"/>
      <c r="T17" s="79"/>
      <c r="U17" s="79"/>
      <c r="V17" s="82" t="s">
        <v>537</v>
      </c>
      <c r="W17" s="81">
        <v>43621.78828703704</v>
      </c>
      <c r="X17" s="82" t="s">
        <v>603</v>
      </c>
      <c r="Y17" s="79"/>
      <c r="Z17" s="79"/>
      <c r="AA17" s="83" t="s">
        <v>760</v>
      </c>
      <c r="AB17" s="83" t="s">
        <v>821</v>
      </c>
      <c r="AC17" s="79" t="b">
        <v>0</v>
      </c>
      <c r="AD17" s="79">
        <v>0</v>
      </c>
      <c r="AE17" s="83" t="s">
        <v>908</v>
      </c>
      <c r="AF17" s="79" t="b">
        <v>0</v>
      </c>
      <c r="AG17" s="79" t="s">
        <v>915</v>
      </c>
      <c r="AH17" s="79"/>
      <c r="AI17" s="83" t="s">
        <v>906</v>
      </c>
      <c r="AJ17" s="79" t="b">
        <v>0</v>
      </c>
      <c r="AK17" s="79">
        <v>0</v>
      </c>
      <c r="AL17" s="83" t="s">
        <v>906</v>
      </c>
      <c r="AM17" s="79" t="s">
        <v>925</v>
      </c>
      <c r="AN17" s="79" t="b">
        <v>0</v>
      </c>
      <c r="AO17" s="83" t="s">
        <v>821</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224</v>
      </c>
      <c r="B18" s="64" t="s">
        <v>266</v>
      </c>
      <c r="C18" s="65" t="s">
        <v>1960</v>
      </c>
      <c r="D18" s="66">
        <v>3</v>
      </c>
      <c r="E18" s="67" t="s">
        <v>132</v>
      </c>
      <c r="F18" s="68">
        <v>35</v>
      </c>
      <c r="G18" s="65"/>
      <c r="H18" s="69"/>
      <c r="I18" s="70"/>
      <c r="J18" s="70"/>
      <c r="K18" s="34" t="s">
        <v>65</v>
      </c>
      <c r="L18" s="77">
        <v>18</v>
      </c>
      <c r="M18" s="77"/>
      <c r="N18" s="72"/>
      <c r="O18" s="79" t="s">
        <v>285</v>
      </c>
      <c r="P18" s="81">
        <v>43621.78828703704</v>
      </c>
      <c r="Q18" s="79" t="s">
        <v>299</v>
      </c>
      <c r="R18" s="79"/>
      <c r="S18" s="79"/>
      <c r="T18" s="79"/>
      <c r="U18" s="79"/>
      <c r="V18" s="82" t="s">
        <v>537</v>
      </c>
      <c r="W18" s="81">
        <v>43621.78828703704</v>
      </c>
      <c r="X18" s="82" t="s">
        <v>603</v>
      </c>
      <c r="Y18" s="79"/>
      <c r="Z18" s="79"/>
      <c r="AA18" s="83" t="s">
        <v>760</v>
      </c>
      <c r="AB18" s="83" t="s">
        <v>821</v>
      </c>
      <c r="AC18" s="79" t="b">
        <v>0</v>
      </c>
      <c r="AD18" s="79">
        <v>0</v>
      </c>
      <c r="AE18" s="83" t="s">
        <v>908</v>
      </c>
      <c r="AF18" s="79" t="b">
        <v>0</v>
      </c>
      <c r="AG18" s="79" t="s">
        <v>915</v>
      </c>
      <c r="AH18" s="79"/>
      <c r="AI18" s="83" t="s">
        <v>906</v>
      </c>
      <c r="AJ18" s="79" t="b">
        <v>0</v>
      </c>
      <c r="AK18" s="79">
        <v>0</v>
      </c>
      <c r="AL18" s="83" t="s">
        <v>906</v>
      </c>
      <c r="AM18" s="79" t="s">
        <v>925</v>
      </c>
      <c r="AN18" s="79" t="b">
        <v>0</v>
      </c>
      <c r="AO18" s="83" t="s">
        <v>821</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31</v>
      </c>
      <c r="BK18" s="49">
        <v>100</v>
      </c>
      <c r="BL18" s="48">
        <v>31</v>
      </c>
    </row>
    <row r="19" spans="1:64" ht="15">
      <c r="A19" s="64" t="s">
        <v>225</v>
      </c>
      <c r="B19" s="64" t="s">
        <v>275</v>
      </c>
      <c r="C19" s="65" t="s">
        <v>1960</v>
      </c>
      <c r="D19" s="66">
        <v>3</v>
      </c>
      <c r="E19" s="67" t="s">
        <v>132</v>
      </c>
      <c r="F19" s="68">
        <v>35</v>
      </c>
      <c r="G19" s="65"/>
      <c r="H19" s="69"/>
      <c r="I19" s="70"/>
      <c r="J19" s="70"/>
      <c r="K19" s="34" t="s">
        <v>65</v>
      </c>
      <c r="L19" s="77">
        <v>19</v>
      </c>
      <c r="M19" s="77"/>
      <c r="N19" s="72"/>
      <c r="O19" s="79" t="s">
        <v>284</v>
      </c>
      <c r="P19" s="81">
        <v>43621.78886574074</v>
      </c>
      <c r="Q19" s="79" t="s">
        <v>300</v>
      </c>
      <c r="R19" s="79"/>
      <c r="S19" s="79"/>
      <c r="T19" s="79"/>
      <c r="U19" s="79"/>
      <c r="V19" s="82" t="s">
        <v>538</v>
      </c>
      <c r="W19" s="81">
        <v>43621.78886574074</v>
      </c>
      <c r="X19" s="82" t="s">
        <v>604</v>
      </c>
      <c r="Y19" s="79"/>
      <c r="Z19" s="79"/>
      <c r="AA19" s="83" t="s">
        <v>761</v>
      </c>
      <c r="AB19" s="83" t="s">
        <v>821</v>
      </c>
      <c r="AC19" s="79" t="b">
        <v>0</v>
      </c>
      <c r="AD19" s="79">
        <v>0</v>
      </c>
      <c r="AE19" s="83" t="s">
        <v>908</v>
      </c>
      <c r="AF19" s="79" t="b">
        <v>0</v>
      </c>
      <c r="AG19" s="79" t="s">
        <v>917</v>
      </c>
      <c r="AH19" s="79"/>
      <c r="AI19" s="83" t="s">
        <v>906</v>
      </c>
      <c r="AJ19" s="79" t="b">
        <v>0</v>
      </c>
      <c r="AK19" s="79">
        <v>0</v>
      </c>
      <c r="AL19" s="83" t="s">
        <v>906</v>
      </c>
      <c r="AM19" s="79" t="s">
        <v>923</v>
      </c>
      <c r="AN19" s="79" t="b">
        <v>0</v>
      </c>
      <c r="AO19" s="83" t="s">
        <v>821</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225</v>
      </c>
      <c r="B20" s="64" t="s">
        <v>266</v>
      </c>
      <c r="C20" s="65" t="s">
        <v>1960</v>
      </c>
      <c r="D20" s="66">
        <v>3</v>
      </c>
      <c r="E20" s="67" t="s">
        <v>132</v>
      </c>
      <c r="F20" s="68">
        <v>35</v>
      </c>
      <c r="G20" s="65"/>
      <c r="H20" s="69"/>
      <c r="I20" s="70"/>
      <c r="J20" s="70"/>
      <c r="K20" s="34" t="s">
        <v>65</v>
      </c>
      <c r="L20" s="77">
        <v>20</v>
      </c>
      <c r="M20" s="77"/>
      <c r="N20" s="72"/>
      <c r="O20" s="79" t="s">
        <v>285</v>
      </c>
      <c r="P20" s="81">
        <v>43621.78886574074</v>
      </c>
      <c r="Q20" s="79" t="s">
        <v>300</v>
      </c>
      <c r="R20" s="79"/>
      <c r="S20" s="79"/>
      <c r="T20" s="79"/>
      <c r="U20" s="79"/>
      <c r="V20" s="82" t="s">
        <v>538</v>
      </c>
      <c r="W20" s="81">
        <v>43621.78886574074</v>
      </c>
      <c r="X20" s="82" t="s">
        <v>604</v>
      </c>
      <c r="Y20" s="79"/>
      <c r="Z20" s="79"/>
      <c r="AA20" s="83" t="s">
        <v>761</v>
      </c>
      <c r="AB20" s="83" t="s">
        <v>821</v>
      </c>
      <c r="AC20" s="79" t="b">
        <v>0</v>
      </c>
      <c r="AD20" s="79">
        <v>0</v>
      </c>
      <c r="AE20" s="83" t="s">
        <v>908</v>
      </c>
      <c r="AF20" s="79" t="b">
        <v>0</v>
      </c>
      <c r="AG20" s="79" t="s">
        <v>917</v>
      </c>
      <c r="AH20" s="79"/>
      <c r="AI20" s="83" t="s">
        <v>906</v>
      </c>
      <c r="AJ20" s="79" t="b">
        <v>0</v>
      </c>
      <c r="AK20" s="79">
        <v>0</v>
      </c>
      <c r="AL20" s="83" t="s">
        <v>906</v>
      </c>
      <c r="AM20" s="79" t="s">
        <v>923</v>
      </c>
      <c r="AN20" s="79" t="b">
        <v>0</v>
      </c>
      <c r="AO20" s="83" t="s">
        <v>821</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4</v>
      </c>
      <c r="BK20" s="49">
        <v>100</v>
      </c>
      <c r="BL20" s="48">
        <v>4</v>
      </c>
    </row>
    <row r="21" spans="1:64" ht="15">
      <c r="A21" s="64" t="s">
        <v>226</v>
      </c>
      <c r="B21" s="64" t="s">
        <v>275</v>
      </c>
      <c r="C21" s="65" t="s">
        <v>1960</v>
      </c>
      <c r="D21" s="66">
        <v>3</v>
      </c>
      <c r="E21" s="67" t="s">
        <v>132</v>
      </c>
      <c r="F21" s="68">
        <v>35</v>
      </c>
      <c r="G21" s="65"/>
      <c r="H21" s="69"/>
      <c r="I21" s="70"/>
      <c r="J21" s="70"/>
      <c r="K21" s="34" t="s">
        <v>65</v>
      </c>
      <c r="L21" s="77">
        <v>21</v>
      </c>
      <c r="M21" s="77"/>
      <c r="N21" s="72"/>
      <c r="O21" s="79" t="s">
        <v>284</v>
      </c>
      <c r="P21" s="81">
        <v>43621.792037037034</v>
      </c>
      <c r="Q21" s="79" t="s">
        <v>301</v>
      </c>
      <c r="R21" s="79"/>
      <c r="S21" s="79"/>
      <c r="T21" s="79"/>
      <c r="U21" s="79"/>
      <c r="V21" s="82" t="s">
        <v>539</v>
      </c>
      <c r="W21" s="81">
        <v>43621.792037037034</v>
      </c>
      <c r="X21" s="82" t="s">
        <v>605</v>
      </c>
      <c r="Y21" s="79"/>
      <c r="Z21" s="79"/>
      <c r="AA21" s="83" t="s">
        <v>762</v>
      </c>
      <c r="AB21" s="83" t="s">
        <v>821</v>
      </c>
      <c r="AC21" s="79" t="b">
        <v>0</v>
      </c>
      <c r="AD21" s="79">
        <v>0</v>
      </c>
      <c r="AE21" s="83" t="s">
        <v>908</v>
      </c>
      <c r="AF21" s="79" t="b">
        <v>0</v>
      </c>
      <c r="AG21" s="79" t="s">
        <v>915</v>
      </c>
      <c r="AH21" s="79"/>
      <c r="AI21" s="83" t="s">
        <v>906</v>
      </c>
      <c r="AJ21" s="79" t="b">
        <v>0</v>
      </c>
      <c r="AK21" s="79">
        <v>0</v>
      </c>
      <c r="AL21" s="83" t="s">
        <v>906</v>
      </c>
      <c r="AM21" s="79" t="s">
        <v>922</v>
      </c>
      <c r="AN21" s="79" t="b">
        <v>0</v>
      </c>
      <c r="AO21" s="83" t="s">
        <v>821</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226</v>
      </c>
      <c r="B22" s="64" t="s">
        <v>266</v>
      </c>
      <c r="C22" s="65" t="s">
        <v>1960</v>
      </c>
      <c r="D22" s="66">
        <v>3</v>
      </c>
      <c r="E22" s="67" t="s">
        <v>132</v>
      </c>
      <c r="F22" s="68">
        <v>35</v>
      </c>
      <c r="G22" s="65"/>
      <c r="H22" s="69"/>
      <c r="I22" s="70"/>
      <c r="J22" s="70"/>
      <c r="K22" s="34" t="s">
        <v>65</v>
      </c>
      <c r="L22" s="77">
        <v>22</v>
      </c>
      <c r="M22" s="77"/>
      <c r="N22" s="72"/>
      <c r="O22" s="79" t="s">
        <v>285</v>
      </c>
      <c r="P22" s="81">
        <v>43621.792037037034</v>
      </c>
      <c r="Q22" s="79" t="s">
        <v>301</v>
      </c>
      <c r="R22" s="79"/>
      <c r="S22" s="79"/>
      <c r="T22" s="79"/>
      <c r="U22" s="79"/>
      <c r="V22" s="82" t="s">
        <v>539</v>
      </c>
      <c r="W22" s="81">
        <v>43621.792037037034</v>
      </c>
      <c r="X22" s="82" t="s">
        <v>605</v>
      </c>
      <c r="Y22" s="79"/>
      <c r="Z22" s="79"/>
      <c r="AA22" s="83" t="s">
        <v>762</v>
      </c>
      <c r="AB22" s="83" t="s">
        <v>821</v>
      </c>
      <c r="AC22" s="79" t="b">
        <v>0</v>
      </c>
      <c r="AD22" s="79">
        <v>0</v>
      </c>
      <c r="AE22" s="83" t="s">
        <v>908</v>
      </c>
      <c r="AF22" s="79" t="b">
        <v>0</v>
      </c>
      <c r="AG22" s="79" t="s">
        <v>915</v>
      </c>
      <c r="AH22" s="79"/>
      <c r="AI22" s="83" t="s">
        <v>906</v>
      </c>
      <c r="AJ22" s="79" t="b">
        <v>0</v>
      </c>
      <c r="AK22" s="79">
        <v>0</v>
      </c>
      <c r="AL22" s="83" t="s">
        <v>906</v>
      </c>
      <c r="AM22" s="79" t="s">
        <v>922</v>
      </c>
      <c r="AN22" s="79" t="b">
        <v>0</v>
      </c>
      <c r="AO22" s="83" t="s">
        <v>821</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15</v>
      </c>
      <c r="BK22" s="49">
        <v>100</v>
      </c>
      <c r="BL22" s="48">
        <v>15</v>
      </c>
    </row>
    <row r="23" spans="1:64" ht="15">
      <c r="A23" s="64" t="s">
        <v>227</v>
      </c>
      <c r="B23" s="64" t="s">
        <v>275</v>
      </c>
      <c r="C23" s="65" t="s">
        <v>1960</v>
      </c>
      <c r="D23" s="66">
        <v>3</v>
      </c>
      <c r="E23" s="67" t="s">
        <v>132</v>
      </c>
      <c r="F23" s="68">
        <v>35</v>
      </c>
      <c r="G23" s="65"/>
      <c r="H23" s="69"/>
      <c r="I23" s="70"/>
      <c r="J23" s="70"/>
      <c r="K23" s="34" t="s">
        <v>65</v>
      </c>
      <c r="L23" s="77">
        <v>23</v>
      </c>
      <c r="M23" s="77"/>
      <c r="N23" s="72"/>
      <c r="O23" s="79" t="s">
        <v>284</v>
      </c>
      <c r="P23" s="81">
        <v>43621.87778935185</v>
      </c>
      <c r="Q23" s="79" t="s">
        <v>302</v>
      </c>
      <c r="R23" s="79"/>
      <c r="S23" s="79"/>
      <c r="T23" s="79"/>
      <c r="U23" s="79"/>
      <c r="V23" s="82" t="s">
        <v>540</v>
      </c>
      <c r="W23" s="81">
        <v>43621.87778935185</v>
      </c>
      <c r="X23" s="82" t="s">
        <v>606</v>
      </c>
      <c r="Y23" s="79"/>
      <c r="Z23" s="79"/>
      <c r="AA23" s="83" t="s">
        <v>763</v>
      </c>
      <c r="AB23" s="83" t="s">
        <v>821</v>
      </c>
      <c r="AC23" s="79" t="b">
        <v>0</v>
      </c>
      <c r="AD23" s="79">
        <v>0</v>
      </c>
      <c r="AE23" s="83" t="s">
        <v>908</v>
      </c>
      <c r="AF23" s="79" t="b">
        <v>0</v>
      </c>
      <c r="AG23" s="79" t="s">
        <v>915</v>
      </c>
      <c r="AH23" s="79"/>
      <c r="AI23" s="83" t="s">
        <v>906</v>
      </c>
      <c r="AJ23" s="79" t="b">
        <v>0</v>
      </c>
      <c r="AK23" s="79">
        <v>0</v>
      </c>
      <c r="AL23" s="83" t="s">
        <v>906</v>
      </c>
      <c r="AM23" s="79" t="s">
        <v>925</v>
      </c>
      <c r="AN23" s="79" t="b">
        <v>0</v>
      </c>
      <c r="AO23" s="83" t="s">
        <v>821</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227</v>
      </c>
      <c r="B24" s="64" t="s">
        <v>266</v>
      </c>
      <c r="C24" s="65" t="s">
        <v>1960</v>
      </c>
      <c r="D24" s="66">
        <v>3</v>
      </c>
      <c r="E24" s="67" t="s">
        <v>132</v>
      </c>
      <c r="F24" s="68">
        <v>35</v>
      </c>
      <c r="G24" s="65"/>
      <c r="H24" s="69"/>
      <c r="I24" s="70"/>
      <c r="J24" s="70"/>
      <c r="K24" s="34" t="s">
        <v>65</v>
      </c>
      <c r="L24" s="77">
        <v>24</v>
      </c>
      <c r="M24" s="77"/>
      <c r="N24" s="72"/>
      <c r="O24" s="79" t="s">
        <v>285</v>
      </c>
      <c r="P24" s="81">
        <v>43621.87778935185</v>
      </c>
      <c r="Q24" s="79" t="s">
        <v>302</v>
      </c>
      <c r="R24" s="79"/>
      <c r="S24" s="79"/>
      <c r="T24" s="79"/>
      <c r="U24" s="79"/>
      <c r="V24" s="82" t="s">
        <v>540</v>
      </c>
      <c r="W24" s="81">
        <v>43621.87778935185</v>
      </c>
      <c r="X24" s="82" t="s">
        <v>606</v>
      </c>
      <c r="Y24" s="79"/>
      <c r="Z24" s="79"/>
      <c r="AA24" s="83" t="s">
        <v>763</v>
      </c>
      <c r="AB24" s="83" t="s">
        <v>821</v>
      </c>
      <c r="AC24" s="79" t="b">
        <v>0</v>
      </c>
      <c r="AD24" s="79">
        <v>0</v>
      </c>
      <c r="AE24" s="83" t="s">
        <v>908</v>
      </c>
      <c r="AF24" s="79" t="b">
        <v>0</v>
      </c>
      <c r="AG24" s="79" t="s">
        <v>915</v>
      </c>
      <c r="AH24" s="79"/>
      <c r="AI24" s="83" t="s">
        <v>906</v>
      </c>
      <c r="AJ24" s="79" t="b">
        <v>0</v>
      </c>
      <c r="AK24" s="79">
        <v>0</v>
      </c>
      <c r="AL24" s="83" t="s">
        <v>906</v>
      </c>
      <c r="AM24" s="79" t="s">
        <v>925</v>
      </c>
      <c r="AN24" s="79" t="b">
        <v>0</v>
      </c>
      <c r="AO24" s="83" t="s">
        <v>821</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27</v>
      </c>
      <c r="BK24" s="49">
        <v>100</v>
      </c>
      <c r="BL24" s="48">
        <v>27</v>
      </c>
    </row>
    <row r="25" spans="1:64" ht="15">
      <c r="A25" s="64" t="s">
        <v>228</v>
      </c>
      <c r="B25" s="64" t="s">
        <v>275</v>
      </c>
      <c r="C25" s="65" t="s">
        <v>1960</v>
      </c>
      <c r="D25" s="66">
        <v>3</v>
      </c>
      <c r="E25" s="67" t="s">
        <v>132</v>
      </c>
      <c r="F25" s="68">
        <v>35</v>
      </c>
      <c r="G25" s="65"/>
      <c r="H25" s="69"/>
      <c r="I25" s="70"/>
      <c r="J25" s="70"/>
      <c r="K25" s="34" t="s">
        <v>65</v>
      </c>
      <c r="L25" s="77">
        <v>25</v>
      </c>
      <c r="M25" s="77"/>
      <c r="N25" s="72"/>
      <c r="O25" s="79" t="s">
        <v>284</v>
      </c>
      <c r="P25" s="81">
        <v>43621.81333333333</v>
      </c>
      <c r="Q25" s="79" t="s">
        <v>303</v>
      </c>
      <c r="R25" s="79"/>
      <c r="S25" s="79"/>
      <c r="T25" s="79"/>
      <c r="U25" s="79"/>
      <c r="V25" s="82" t="s">
        <v>541</v>
      </c>
      <c r="W25" s="81">
        <v>43621.81333333333</v>
      </c>
      <c r="X25" s="82" t="s">
        <v>607</v>
      </c>
      <c r="Y25" s="79"/>
      <c r="Z25" s="79"/>
      <c r="AA25" s="83" t="s">
        <v>764</v>
      </c>
      <c r="AB25" s="83" t="s">
        <v>821</v>
      </c>
      <c r="AC25" s="79" t="b">
        <v>0</v>
      </c>
      <c r="AD25" s="79">
        <v>0</v>
      </c>
      <c r="AE25" s="83" t="s">
        <v>908</v>
      </c>
      <c r="AF25" s="79" t="b">
        <v>0</v>
      </c>
      <c r="AG25" s="79" t="s">
        <v>915</v>
      </c>
      <c r="AH25" s="79"/>
      <c r="AI25" s="83" t="s">
        <v>906</v>
      </c>
      <c r="AJ25" s="79" t="b">
        <v>0</v>
      </c>
      <c r="AK25" s="79">
        <v>0</v>
      </c>
      <c r="AL25" s="83" t="s">
        <v>906</v>
      </c>
      <c r="AM25" s="79" t="s">
        <v>922</v>
      </c>
      <c r="AN25" s="79" t="b">
        <v>0</v>
      </c>
      <c r="AO25" s="83" t="s">
        <v>821</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228</v>
      </c>
      <c r="B26" s="64" t="s">
        <v>266</v>
      </c>
      <c r="C26" s="65" t="s">
        <v>1960</v>
      </c>
      <c r="D26" s="66">
        <v>3</v>
      </c>
      <c r="E26" s="67" t="s">
        <v>132</v>
      </c>
      <c r="F26" s="68">
        <v>35</v>
      </c>
      <c r="G26" s="65"/>
      <c r="H26" s="69"/>
      <c r="I26" s="70"/>
      <c r="J26" s="70"/>
      <c r="K26" s="34" t="s">
        <v>65</v>
      </c>
      <c r="L26" s="77">
        <v>26</v>
      </c>
      <c r="M26" s="77"/>
      <c r="N26" s="72"/>
      <c r="O26" s="79" t="s">
        <v>285</v>
      </c>
      <c r="P26" s="81">
        <v>43621.81333333333</v>
      </c>
      <c r="Q26" s="79" t="s">
        <v>303</v>
      </c>
      <c r="R26" s="79"/>
      <c r="S26" s="79"/>
      <c r="T26" s="79"/>
      <c r="U26" s="79"/>
      <c r="V26" s="82" t="s">
        <v>541</v>
      </c>
      <c r="W26" s="81">
        <v>43621.81333333333</v>
      </c>
      <c r="X26" s="82" t="s">
        <v>607</v>
      </c>
      <c r="Y26" s="79"/>
      <c r="Z26" s="79"/>
      <c r="AA26" s="83" t="s">
        <v>764</v>
      </c>
      <c r="AB26" s="83" t="s">
        <v>821</v>
      </c>
      <c r="AC26" s="79" t="b">
        <v>0</v>
      </c>
      <c r="AD26" s="79">
        <v>0</v>
      </c>
      <c r="AE26" s="83" t="s">
        <v>908</v>
      </c>
      <c r="AF26" s="79" t="b">
        <v>0</v>
      </c>
      <c r="AG26" s="79" t="s">
        <v>915</v>
      </c>
      <c r="AH26" s="79"/>
      <c r="AI26" s="83" t="s">
        <v>906</v>
      </c>
      <c r="AJ26" s="79" t="b">
        <v>0</v>
      </c>
      <c r="AK26" s="79">
        <v>0</v>
      </c>
      <c r="AL26" s="83" t="s">
        <v>906</v>
      </c>
      <c r="AM26" s="79" t="s">
        <v>922</v>
      </c>
      <c r="AN26" s="79" t="b">
        <v>0</v>
      </c>
      <c r="AO26" s="83" t="s">
        <v>821</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170</v>
      </c>
      <c r="BK26" s="49">
        <v>100</v>
      </c>
      <c r="BL26" s="48">
        <v>170</v>
      </c>
    </row>
    <row r="27" spans="1:64" ht="15">
      <c r="A27" s="64" t="s">
        <v>229</v>
      </c>
      <c r="B27" s="64" t="s">
        <v>228</v>
      </c>
      <c r="C27" s="65" t="s">
        <v>1962</v>
      </c>
      <c r="D27" s="66">
        <v>5.130434782608695</v>
      </c>
      <c r="E27" s="67" t="s">
        <v>136</v>
      </c>
      <c r="F27" s="68">
        <v>28</v>
      </c>
      <c r="G27" s="65"/>
      <c r="H27" s="69"/>
      <c r="I27" s="70"/>
      <c r="J27" s="70"/>
      <c r="K27" s="34" t="s">
        <v>65</v>
      </c>
      <c r="L27" s="77">
        <v>27</v>
      </c>
      <c r="M27" s="77"/>
      <c r="N27" s="72"/>
      <c r="O27" s="79" t="s">
        <v>285</v>
      </c>
      <c r="P27" s="81">
        <v>43621.87782407407</v>
      </c>
      <c r="Q27" s="79" t="s">
        <v>304</v>
      </c>
      <c r="R27" s="79"/>
      <c r="S27" s="79"/>
      <c r="T27" s="79"/>
      <c r="U27" s="79"/>
      <c r="V27" s="82" t="s">
        <v>542</v>
      </c>
      <c r="W27" s="81">
        <v>43621.87782407407</v>
      </c>
      <c r="X27" s="82" t="s">
        <v>608</v>
      </c>
      <c r="Y27" s="79"/>
      <c r="Z27" s="79"/>
      <c r="AA27" s="83" t="s">
        <v>765</v>
      </c>
      <c r="AB27" s="83" t="s">
        <v>764</v>
      </c>
      <c r="AC27" s="79" t="b">
        <v>0</v>
      </c>
      <c r="AD27" s="79">
        <v>1</v>
      </c>
      <c r="AE27" s="83" t="s">
        <v>909</v>
      </c>
      <c r="AF27" s="79" t="b">
        <v>0</v>
      </c>
      <c r="AG27" s="79" t="s">
        <v>915</v>
      </c>
      <c r="AH27" s="79"/>
      <c r="AI27" s="83" t="s">
        <v>906</v>
      </c>
      <c r="AJ27" s="79" t="b">
        <v>0</v>
      </c>
      <c r="AK27" s="79">
        <v>0</v>
      </c>
      <c r="AL27" s="83" t="s">
        <v>906</v>
      </c>
      <c r="AM27" s="79" t="s">
        <v>921</v>
      </c>
      <c r="AN27" s="79" t="b">
        <v>0</v>
      </c>
      <c r="AO27" s="83" t="s">
        <v>764</v>
      </c>
      <c r="AP27" s="79" t="s">
        <v>176</v>
      </c>
      <c r="AQ27" s="79">
        <v>0</v>
      </c>
      <c r="AR27" s="79">
        <v>0</v>
      </c>
      <c r="AS27" s="79"/>
      <c r="AT27" s="79"/>
      <c r="AU27" s="79"/>
      <c r="AV27" s="79"/>
      <c r="AW27" s="79"/>
      <c r="AX27" s="79"/>
      <c r="AY27" s="79"/>
      <c r="AZ27" s="79"/>
      <c r="BA27">
        <v>8</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229</v>
      </c>
      <c r="B28" s="64" t="s">
        <v>228</v>
      </c>
      <c r="C28" s="65" t="s">
        <v>1962</v>
      </c>
      <c r="D28" s="66">
        <v>5.130434782608695</v>
      </c>
      <c r="E28" s="67" t="s">
        <v>136</v>
      </c>
      <c r="F28" s="68">
        <v>28</v>
      </c>
      <c r="G28" s="65"/>
      <c r="H28" s="69"/>
      <c r="I28" s="70"/>
      <c r="J28" s="70"/>
      <c r="K28" s="34" t="s">
        <v>65</v>
      </c>
      <c r="L28" s="77">
        <v>28</v>
      </c>
      <c r="M28" s="77"/>
      <c r="N28" s="72"/>
      <c r="O28" s="79" t="s">
        <v>285</v>
      </c>
      <c r="P28" s="81">
        <v>43621.878229166665</v>
      </c>
      <c r="Q28" s="79" t="s">
        <v>305</v>
      </c>
      <c r="R28" s="79"/>
      <c r="S28" s="79"/>
      <c r="T28" s="79"/>
      <c r="U28" s="79"/>
      <c r="V28" s="82" t="s">
        <v>542</v>
      </c>
      <c r="W28" s="81">
        <v>43621.878229166665</v>
      </c>
      <c r="X28" s="82" t="s">
        <v>609</v>
      </c>
      <c r="Y28" s="79"/>
      <c r="Z28" s="79"/>
      <c r="AA28" s="83" t="s">
        <v>766</v>
      </c>
      <c r="AB28" s="83" t="s">
        <v>765</v>
      </c>
      <c r="AC28" s="79" t="b">
        <v>0</v>
      </c>
      <c r="AD28" s="79">
        <v>1</v>
      </c>
      <c r="AE28" s="83" t="s">
        <v>910</v>
      </c>
      <c r="AF28" s="79" t="b">
        <v>0</v>
      </c>
      <c r="AG28" s="79" t="s">
        <v>915</v>
      </c>
      <c r="AH28" s="79"/>
      <c r="AI28" s="83" t="s">
        <v>906</v>
      </c>
      <c r="AJ28" s="79" t="b">
        <v>0</v>
      </c>
      <c r="AK28" s="79">
        <v>0</v>
      </c>
      <c r="AL28" s="83" t="s">
        <v>906</v>
      </c>
      <c r="AM28" s="79" t="s">
        <v>921</v>
      </c>
      <c r="AN28" s="79" t="b">
        <v>0</v>
      </c>
      <c r="AO28" s="83" t="s">
        <v>765</v>
      </c>
      <c r="AP28" s="79" t="s">
        <v>176</v>
      </c>
      <c r="AQ28" s="79">
        <v>0</v>
      </c>
      <c r="AR28" s="79">
        <v>0</v>
      </c>
      <c r="AS28" s="79"/>
      <c r="AT28" s="79"/>
      <c r="AU28" s="79"/>
      <c r="AV28" s="79"/>
      <c r="AW28" s="79"/>
      <c r="AX28" s="79"/>
      <c r="AY28" s="79"/>
      <c r="AZ28" s="79"/>
      <c r="BA28">
        <v>8</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229</v>
      </c>
      <c r="B29" s="64" t="s">
        <v>228</v>
      </c>
      <c r="C29" s="65" t="s">
        <v>1962</v>
      </c>
      <c r="D29" s="66">
        <v>5.130434782608695</v>
      </c>
      <c r="E29" s="67" t="s">
        <v>136</v>
      </c>
      <c r="F29" s="68">
        <v>28</v>
      </c>
      <c r="G29" s="65"/>
      <c r="H29" s="69"/>
      <c r="I29" s="70"/>
      <c r="J29" s="70"/>
      <c r="K29" s="34" t="s">
        <v>65</v>
      </c>
      <c r="L29" s="77">
        <v>29</v>
      </c>
      <c r="M29" s="77"/>
      <c r="N29" s="72"/>
      <c r="O29" s="79" t="s">
        <v>285</v>
      </c>
      <c r="P29" s="81">
        <v>43621.878900462965</v>
      </c>
      <c r="Q29" s="79" t="s">
        <v>306</v>
      </c>
      <c r="R29" s="79"/>
      <c r="S29" s="79"/>
      <c r="T29" s="79"/>
      <c r="U29" s="79"/>
      <c r="V29" s="82" t="s">
        <v>542</v>
      </c>
      <c r="W29" s="81">
        <v>43621.878900462965</v>
      </c>
      <c r="X29" s="82" t="s">
        <v>610</v>
      </c>
      <c r="Y29" s="79"/>
      <c r="Z29" s="79"/>
      <c r="AA29" s="83" t="s">
        <v>767</v>
      </c>
      <c r="AB29" s="83" t="s">
        <v>766</v>
      </c>
      <c r="AC29" s="79" t="b">
        <v>0</v>
      </c>
      <c r="AD29" s="79">
        <v>2</v>
      </c>
      <c r="AE29" s="83" t="s">
        <v>910</v>
      </c>
      <c r="AF29" s="79" t="b">
        <v>0</v>
      </c>
      <c r="AG29" s="79" t="s">
        <v>915</v>
      </c>
      <c r="AH29" s="79"/>
      <c r="AI29" s="83" t="s">
        <v>906</v>
      </c>
      <c r="AJ29" s="79" t="b">
        <v>0</v>
      </c>
      <c r="AK29" s="79">
        <v>0</v>
      </c>
      <c r="AL29" s="83" t="s">
        <v>906</v>
      </c>
      <c r="AM29" s="79" t="s">
        <v>921</v>
      </c>
      <c r="AN29" s="79" t="b">
        <v>0</v>
      </c>
      <c r="AO29" s="83" t="s">
        <v>766</v>
      </c>
      <c r="AP29" s="79" t="s">
        <v>176</v>
      </c>
      <c r="AQ29" s="79">
        <v>0</v>
      </c>
      <c r="AR29" s="79">
        <v>0</v>
      </c>
      <c r="AS29" s="79"/>
      <c r="AT29" s="79"/>
      <c r="AU29" s="79"/>
      <c r="AV29" s="79"/>
      <c r="AW29" s="79"/>
      <c r="AX29" s="79"/>
      <c r="AY29" s="79"/>
      <c r="AZ29" s="79"/>
      <c r="BA29">
        <v>8</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229</v>
      </c>
      <c r="B30" s="64" t="s">
        <v>228</v>
      </c>
      <c r="C30" s="65" t="s">
        <v>1962</v>
      </c>
      <c r="D30" s="66">
        <v>5.130434782608695</v>
      </c>
      <c r="E30" s="67" t="s">
        <v>136</v>
      </c>
      <c r="F30" s="68">
        <v>28</v>
      </c>
      <c r="G30" s="65"/>
      <c r="H30" s="69"/>
      <c r="I30" s="70"/>
      <c r="J30" s="70"/>
      <c r="K30" s="34" t="s">
        <v>65</v>
      </c>
      <c r="L30" s="77">
        <v>30</v>
      </c>
      <c r="M30" s="77"/>
      <c r="N30" s="72"/>
      <c r="O30" s="79" t="s">
        <v>285</v>
      </c>
      <c r="P30" s="81">
        <v>43621.87936342593</v>
      </c>
      <c r="Q30" s="79" t="s">
        <v>307</v>
      </c>
      <c r="R30" s="79"/>
      <c r="S30" s="79"/>
      <c r="T30" s="79"/>
      <c r="U30" s="79"/>
      <c r="V30" s="82" t="s">
        <v>542</v>
      </c>
      <c r="W30" s="81">
        <v>43621.87936342593</v>
      </c>
      <c r="X30" s="82" t="s">
        <v>611</v>
      </c>
      <c r="Y30" s="79"/>
      <c r="Z30" s="79"/>
      <c r="AA30" s="83" t="s">
        <v>768</v>
      </c>
      <c r="AB30" s="83" t="s">
        <v>767</v>
      </c>
      <c r="AC30" s="79" t="b">
        <v>0</v>
      </c>
      <c r="AD30" s="79">
        <v>1</v>
      </c>
      <c r="AE30" s="83" t="s">
        <v>910</v>
      </c>
      <c r="AF30" s="79" t="b">
        <v>0</v>
      </c>
      <c r="AG30" s="79" t="s">
        <v>915</v>
      </c>
      <c r="AH30" s="79"/>
      <c r="AI30" s="83" t="s">
        <v>906</v>
      </c>
      <c r="AJ30" s="79" t="b">
        <v>0</v>
      </c>
      <c r="AK30" s="79">
        <v>0</v>
      </c>
      <c r="AL30" s="83" t="s">
        <v>906</v>
      </c>
      <c r="AM30" s="79" t="s">
        <v>921</v>
      </c>
      <c r="AN30" s="79" t="b">
        <v>0</v>
      </c>
      <c r="AO30" s="83" t="s">
        <v>767</v>
      </c>
      <c r="AP30" s="79" t="s">
        <v>176</v>
      </c>
      <c r="AQ30" s="79">
        <v>0</v>
      </c>
      <c r="AR30" s="79">
        <v>0</v>
      </c>
      <c r="AS30" s="79"/>
      <c r="AT30" s="79"/>
      <c r="AU30" s="79"/>
      <c r="AV30" s="79"/>
      <c r="AW30" s="79"/>
      <c r="AX30" s="79"/>
      <c r="AY30" s="79"/>
      <c r="AZ30" s="79"/>
      <c r="BA30">
        <v>8</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229</v>
      </c>
      <c r="B31" s="64" t="s">
        <v>228</v>
      </c>
      <c r="C31" s="65" t="s">
        <v>1962</v>
      </c>
      <c r="D31" s="66">
        <v>5.130434782608695</v>
      </c>
      <c r="E31" s="67" t="s">
        <v>136</v>
      </c>
      <c r="F31" s="68">
        <v>28</v>
      </c>
      <c r="G31" s="65"/>
      <c r="H31" s="69"/>
      <c r="I31" s="70"/>
      <c r="J31" s="70"/>
      <c r="K31" s="34" t="s">
        <v>65</v>
      </c>
      <c r="L31" s="77">
        <v>31</v>
      </c>
      <c r="M31" s="77"/>
      <c r="N31" s="72"/>
      <c r="O31" s="79" t="s">
        <v>285</v>
      </c>
      <c r="P31" s="81">
        <v>43621.87987268518</v>
      </c>
      <c r="Q31" s="79" t="s">
        <v>308</v>
      </c>
      <c r="R31" s="79"/>
      <c r="S31" s="79"/>
      <c r="T31" s="79"/>
      <c r="U31" s="79"/>
      <c r="V31" s="82" t="s">
        <v>542</v>
      </c>
      <c r="W31" s="81">
        <v>43621.87987268518</v>
      </c>
      <c r="X31" s="82" t="s">
        <v>612</v>
      </c>
      <c r="Y31" s="79"/>
      <c r="Z31" s="79"/>
      <c r="AA31" s="83" t="s">
        <v>769</v>
      </c>
      <c r="AB31" s="83" t="s">
        <v>768</v>
      </c>
      <c r="AC31" s="79" t="b">
        <v>0</v>
      </c>
      <c r="AD31" s="79">
        <v>2</v>
      </c>
      <c r="AE31" s="83" t="s">
        <v>910</v>
      </c>
      <c r="AF31" s="79" t="b">
        <v>0</v>
      </c>
      <c r="AG31" s="79" t="s">
        <v>915</v>
      </c>
      <c r="AH31" s="79"/>
      <c r="AI31" s="83" t="s">
        <v>906</v>
      </c>
      <c r="AJ31" s="79" t="b">
        <v>0</v>
      </c>
      <c r="AK31" s="79">
        <v>0</v>
      </c>
      <c r="AL31" s="83" t="s">
        <v>906</v>
      </c>
      <c r="AM31" s="79" t="s">
        <v>921</v>
      </c>
      <c r="AN31" s="79" t="b">
        <v>0</v>
      </c>
      <c r="AO31" s="83" t="s">
        <v>768</v>
      </c>
      <c r="AP31" s="79" t="s">
        <v>176</v>
      </c>
      <c r="AQ31" s="79">
        <v>0</v>
      </c>
      <c r="AR31" s="79">
        <v>0</v>
      </c>
      <c r="AS31" s="79"/>
      <c r="AT31" s="79"/>
      <c r="AU31" s="79"/>
      <c r="AV31" s="79"/>
      <c r="AW31" s="79"/>
      <c r="AX31" s="79"/>
      <c r="AY31" s="79"/>
      <c r="AZ31" s="79"/>
      <c r="BA31">
        <v>8</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229</v>
      </c>
      <c r="B32" s="64" t="s">
        <v>228</v>
      </c>
      <c r="C32" s="65" t="s">
        <v>1962</v>
      </c>
      <c r="D32" s="66">
        <v>5.130434782608695</v>
      </c>
      <c r="E32" s="67" t="s">
        <v>136</v>
      </c>
      <c r="F32" s="68">
        <v>28</v>
      </c>
      <c r="G32" s="65"/>
      <c r="H32" s="69"/>
      <c r="I32" s="70"/>
      <c r="J32" s="70"/>
      <c r="K32" s="34" t="s">
        <v>65</v>
      </c>
      <c r="L32" s="77">
        <v>32</v>
      </c>
      <c r="M32" s="77"/>
      <c r="N32" s="72"/>
      <c r="O32" s="79" t="s">
        <v>285</v>
      </c>
      <c r="P32" s="81">
        <v>43621.88028935185</v>
      </c>
      <c r="Q32" s="79" t="s">
        <v>309</v>
      </c>
      <c r="R32" s="79"/>
      <c r="S32" s="79"/>
      <c r="T32" s="79"/>
      <c r="U32" s="79"/>
      <c r="V32" s="82" t="s">
        <v>542</v>
      </c>
      <c r="W32" s="81">
        <v>43621.88028935185</v>
      </c>
      <c r="X32" s="82" t="s">
        <v>613</v>
      </c>
      <c r="Y32" s="79"/>
      <c r="Z32" s="79"/>
      <c r="AA32" s="83" t="s">
        <v>770</v>
      </c>
      <c r="AB32" s="83" t="s">
        <v>769</v>
      </c>
      <c r="AC32" s="79" t="b">
        <v>0</v>
      </c>
      <c r="AD32" s="79">
        <v>1</v>
      </c>
      <c r="AE32" s="83" t="s">
        <v>910</v>
      </c>
      <c r="AF32" s="79" t="b">
        <v>0</v>
      </c>
      <c r="AG32" s="79" t="s">
        <v>915</v>
      </c>
      <c r="AH32" s="79"/>
      <c r="AI32" s="83" t="s">
        <v>906</v>
      </c>
      <c r="AJ32" s="79" t="b">
        <v>0</v>
      </c>
      <c r="AK32" s="79">
        <v>0</v>
      </c>
      <c r="AL32" s="83" t="s">
        <v>906</v>
      </c>
      <c r="AM32" s="79" t="s">
        <v>921</v>
      </c>
      <c r="AN32" s="79" t="b">
        <v>0</v>
      </c>
      <c r="AO32" s="83" t="s">
        <v>769</v>
      </c>
      <c r="AP32" s="79" t="s">
        <v>176</v>
      </c>
      <c r="AQ32" s="79">
        <v>0</v>
      </c>
      <c r="AR32" s="79">
        <v>0</v>
      </c>
      <c r="AS32" s="79"/>
      <c r="AT32" s="79"/>
      <c r="AU32" s="79"/>
      <c r="AV32" s="79"/>
      <c r="AW32" s="79"/>
      <c r="AX32" s="79"/>
      <c r="AY32" s="79"/>
      <c r="AZ32" s="79"/>
      <c r="BA32">
        <v>8</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229</v>
      </c>
      <c r="B33" s="64" t="s">
        <v>228</v>
      </c>
      <c r="C33" s="65" t="s">
        <v>1962</v>
      </c>
      <c r="D33" s="66">
        <v>5.130434782608695</v>
      </c>
      <c r="E33" s="67" t="s">
        <v>136</v>
      </c>
      <c r="F33" s="68">
        <v>28</v>
      </c>
      <c r="G33" s="65"/>
      <c r="H33" s="69"/>
      <c r="I33" s="70"/>
      <c r="J33" s="70"/>
      <c r="K33" s="34" t="s">
        <v>65</v>
      </c>
      <c r="L33" s="77">
        <v>33</v>
      </c>
      <c r="M33" s="77"/>
      <c r="N33" s="72"/>
      <c r="O33" s="79" t="s">
        <v>285</v>
      </c>
      <c r="P33" s="81">
        <v>43621.88344907408</v>
      </c>
      <c r="Q33" s="79" t="s">
        <v>310</v>
      </c>
      <c r="R33" s="79"/>
      <c r="S33" s="79"/>
      <c r="T33" s="79"/>
      <c r="U33" s="79"/>
      <c r="V33" s="82" t="s">
        <v>542</v>
      </c>
      <c r="W33" s="81">
        <v>43621.88344907408</v>
      </c>
      <c r="X33" s="82" t="s">
        <v>614</v>
      </c>
      <c r="Y33" s="79"/>
      <c r="Z33" s="79"/>
      <c r="AA33" s="83" t="s">
        <v>771</v>
      </c>
      <c r="AB33" s="83" t="s">
        <v>770</v>
      </c>
      <c r="AC33" s="79" t="b">
        <v>0</v>
      </c>
      <c r="AD33" s="79">
        <v>0</v>
      </c>
      <c r="AE33" s="83" t="s">
        <v>910</v>
      </c>
      <c r="AF33" s="79" t="b">
        <v>0</v>
      </c>
      <c r="AG33" s="79" t="s">
        <v>915</v>
      </c>
      <c r="AH33" s="79"/>
      <c r="AI33" s="83" t="s">
        <v>906</v>
      </c>
      <c r="AJ33" s="79" t="b">
        <v>0</v>
      </c>
      <c r="AK33" s="79">
        <v>0</v>
      </c>
      <c r="AL33" s="83" t="s">
        <v>906</v>
      </c>
      <c r="AM33" s="79" t="s">
        <v>921</v>
      </c>
      <c r="AN33" s="79" t="b">
        <v>0</v>
      </c>
      <c r="AO33" s="83" t="s">
        <v>770</v>
      </c>
      <c r="AP33" s="79" t="s">
        <v>176</v>
      </c>
      <c r="AQ33" s="79">
        <v>0</v>
      </c>
      <c r="AR33" s="79">
        <v>0</v>
      </c>
      <c r="AS33" s="79"/>
      <c r="AT33" s="79"/>
      <c r="AU33" s="79"/>
      <c r="AV33" s="79"/>
      <c r="AW33" s="79"/>
      <c r="AX33" s="79"/>
      <c r="AY33" s="79"/>
      <c r="AZ33" s="79"/>
      <c r="BA33">
        <v>8</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229</v>
      </c>
      <c r="B34" s="64" t="s">
        <v>228</v>
      </c>
      <c r="C34" s="65" t="s">
        <v>1962</v>
      </c>
      <c r="D34" s="66">
        <v>5.130434782608695</v>
      </c>
      <c r="E34" s="67" t="s">
        <v>136</v>
      </c>
      <c r="F34" s="68">
        <v>28</v>
      </c>
      <c r="G34" s="65"/>
      <c r="H34" s="69"/>
      <c r="I34" s="70"/>
      <c r="J34" s="70"/>
      <c r="K34" s="34" t="s">
        <v>65</v>
      </c>
      <c r="L34" s="77">
        <v>34</v>
      </c>
      <c r="M34" s="77"/>
      <c r="N34" s="72"/>
      <c r="O34" s="79" t="s">
        <v>285</v>
      </c>
      <c r="P34" s="81">
        <v>43621.883622685185</v>
      </c>
      <c r="Q34" s="79" t="s">
        <v>311</v>
      </c>
      <c r="R34" s="79"/>
      <c r="S34" s="79"/>
      <c r="T34" s="79"/>
      <c r="U34" s="79"/>
      <c r="V34" s="82" t="s">
        <v>542</v>
      </c>
      <c r="W34" s="81">
        <v>43621.883622685185</v>
      </c>
      <c r="X34" s="82" t="s">
        <v>615</v>
      </c>
      <c r="Y34" s="79"/>
      <c r="Z34" s="79"/>
      <c r="AA34" s="83" t="s">
        <v>772</v>
      </c>
      <c r="AB34" s="83" t="s">
        <v>771</v>
      </c>
      <c r="AC34" s="79" t="b">
        <v>0</v>
      </c>
      <c r="AD34" s="79">
        <v>0</v>
      </c>
      <c r="AE34" s="83" t="s">
        <v>910</v>
      </c>
      <c r="AF34" s="79" t="b">
        <v>0</v>
      </c>
      <c r="AG34" s="79" t="s">
        <v>915</v>
      </c>
      <c r="AH34" s="79"/>
      <c r="AI34" s="83" t="s">
        <v>906</v>
      </c>
      <c r="AJ34" s="79" t="b">
        <v>0</v>
      </c>
      <c r="AK34" s="79">
        <v>0</v>
      </c>
      <c r="AL34" s="83" t="s">
        <v>906</v>
      </c>
      <c r="AM34" s="79" t="s">
        <v>921</v>
      </c>
      <c r="AN34" s="79" t="b">
        <v>0</v>
      </c>
      <c r="AO34" s="83" t="s">
        <v>771</v>
      </c>
      <c r="AP34" s="79" t="s">
        <v>176</v>
      </c>
      <c r="AQ34" s="79">
        <v>0</v>
      </c>
      <c r="AR34" s="79">
        <v>0</v>
      </c>
      <c r="AS34" s="79"/>
      <c r="AT34" s="79"/>
      <c r="AU34" s="79"/>
      <c r="AV34" s="79"/>
      <c r="AW34" s="79"/>
      <c r="AX34" s="79"/>
      <c r="AY34" s="79"/>
      <c r="AZ34" s="79"/>
      <c r="BA34">
        <v>8</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229</v>
      </c>
      <c r="B35" s="64" t="s">
        <v>275</v>
      </c>
      <c r="C35" s="65" t="s">
        <v>1962</v>
      </c>
      <c r="D35" s="66">
        <v>5.130434782608695</v>
      </c>
      <c r="E35" s="67" t="s">
        <v>136</v>
      </c>
      <c r="F35" s="68">
        <v>28</v>
      </c>
      <c r="G35" s="65"/>
      <c r="H35" s="69"/>
      <c r="I35" s="70"/>
      <c r="J35" s="70"/>
      <c r="K35" s="34" t="s">
        <v>65</v>
      </c>
      <c r="L35" s="77">
        <v>35</v>
      </c>
      <c r="M35" s="77"/>
      <c r="N35" s="72"/>
      <c r="O35" s="79" t="s">
        <v>284</v>
      </c>
      <c r="P35" s="81">
        <v>43621.87782407407</v>
      </c>
      <c r="Q35" s="79" t="s">
        <v>304</v>
      </c>
      <c r="R35" s="79"/>
      <c r="S35" s="79"/>
      <c r="T35" s="79"/>
      <c r="U35" s="79"/>
      <c r="V35" s="82" t="s">
        <v>542</v>
      </c>
      <c r="W35" s="81">
        <v>43621.87782407407</v>
      </c>
      <c r="X35" s="82" t="s">
        <v>608</v>
      </c>
      <c r="Y35" s="79"/>
      <c r="Z35" s="79"/>
      <c r="AA35" s="83" t="s">
        <v>765</v>
      </c>
      <c r="AB35" s="83" t="s">
        <v>764</v>
      </c>
      <c r="AC35" s="79" t="b">
        <v>0</v>
      </c>
      <c r="AD35" s="79">
        <v>1</v>
      </c>
      <c r="AE35" s="83" t="s">
        <v>909</v>
      </c>
      <c r="AF35" s="79" t="b">
        <v>0</v>
      </c>
      <c r="AG35" s="79" t="s">
        <v>915</v>
      </c>
      <c r="AH35" s="79"/>
      <c r="AI35" s="83" t="s">
        <v>906</v>
      </c>
      <c r="AJ35" s="79" t="b">
        <v>0</v>
      </c>
      <c r="AK35" s="79">
        <v>0</v>
      </c>
      <c r="AL35" s="83" t="s">
        <v>906</v>
      </c>
      <c r="AM35" s="79" t="s">
        <v>921</v>
      </c>
      <c r="AN35" s="79" t="b">
        <v>0</v>
      </c>
      <c r="AO35" s="83" t="s">
        <v>764</v>
      </c>
      <c r="AP35" s="79" t="s">
        <v>176</v>
      </c>
      <c r="AQ35" s="79">
        <v>0</v>
      </c>
      <c r="AR35" s="79">
        <v>0</v>
      </c>
      <c r="AS35" s="79"/>
      <c r="AT35" s="79"/>
      <c r="AU35" s="79"/>
      <c r="AV35" s="79"/>
      <c r="AW35" s="79"/>
      <c r="AX35" s="79"/>
      <c r="AY35" s="79"/>
      <c r="AZ35" s="79"/>
      <c r="BA35">
        <v>8</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229</v>
      </c>
      <c r="B36" s="64" t="s">
        <v>266</v>
      </c>
      <c r="C36" s="65" t="s">
        <v>1962</v>
      </c>
      <c r="D36" s="66">
        <v>5.130434782608695</v>
      </c>
      <c r="E36" s="67" t="s">
        <v>136</v>
      </c>
      <c r="F36" s="68">
        <v>28</v>
      </c>
      <c r="G36" s="65"/>
      <c r="H36" s="69"/>
      <c r="I36" s="70"/>
      <c r="J36" s="70"/>
      <c r="K36" s="34" t="s">
        <v>65</v>
      </c>
      <c r="L36" s="77">
        <v>36</v>
      </c>
      <c r="M36" s="77"/>
      <c r="N36" s="72"/>
      <c r="O36" s="79" t="s">
        <v>284</v>
      </c>
      <c r="P36" s="81">
        <v>43621.87782407407</v>
      </c>
      <c r="Q36" s="79" t="s">
        <v>304</v>
      </c>
      <c r="R36" s="79"/>
      <c r="S36" s="79"/>
      <c r="T36" s="79"/>
      <c r="U36" s="79"/>
      <c r="V36" s="82" t="s">
        <v>542</v>
      </c>
      <c r="W36" s="81">
        <v>43621.87782407407</v>
      </c>
      <c r="X36" s="82" t="s">
        <v>608</v>
      </c>
      <c r="Y36" s="79"/>
      <c r="Z36" s="79"/>
      <c r="AA36" s="83" t="s">
        <v>765</v>
      </c>
      <c r="AB36" s="83" t="s">
        <v>764</v>
      </c>
      <c r="AC36" s="79" t="b">
        <v>0</v>
      </c>
      <c r="AD36" s="79">
        <v>1</v>
      </c>
      <c r="AE36" s="83" t="s">
        <v>909</v>
      </c>
      <c r="AF36" s="79" t="b">
        <v>0</v>
      </c>
      <c r="AG36" s="79" t="s">
        <v>915</v>
      </c>
      <c r="AH36" s="79"/>
      <c r="AI36" s="83" t="s">
        <v>906</v>
      </c>
      <c r="AJ36" s="79" t="b">
        <v>0</v>
      </c>
      <c r="AK36" s="79">
        <v>0</v>
      </c>
      <c r="AL36" s="83" t="s">
        <v>906</v>
      </c>
      <c r="AM36" s="79" t="s">
        <v>921</v>
      </c>
      <c r="AN36" s="79" t="b">
        <v>0</v>
      </c>
      <c r="AO36" s="83" t="s">
        <v>764</v>
      </c>
      <c r="AP36" s="79" t="s">
        <v>176</v>
      </c>
      <c r="AQ36" s="79">
        <v>0</v>
      </c>
      <c r="AR36" s="79">
        <v>0</v>
      </c>
      <c r="AS36" s="79"/>
      <c r="AT36" s="79"/>
      <c r="AU36" s="79"/>
      <c r="AV36" s="79"/>
      <c r="AW36" s="79"/>
      <c r="AX36" s="79"/>
      <c r="AY36" s="79"/>
      <c r="AZ36" s="79"/>
      <c r="BA36">
        <v>8</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153</v>
      </c>
      <c r="BK36" s="49">
        <v>100</v>
      </c>
      <c r="BL36" s="48">
        <v>153</v>
      </c>
    </row>
    <row r="37" spans="1:64" ht="15">
      <c r="A37" s="64" t="s">
        <v>229</v>
      </c>
      <c r="B37" s="64" t="s">
        <v>275</v>
      </c>
      <c r="C37" s="65" t="s">
        <v>1962</v>
      </c>
      <c r="D37" s="66">
        <v>5.130434782608695</v>
      </c>
      <c r="E37" s="67" t="s">
        <v>136</v>
      </c>
      <c r="F37" s="68">
        <v>28</v>
      </c>
      <c r="G37" s="65"/>
      <c r="H37" s="69"/>
      <c r="I37" s="70"/>
      <c r="J37" s="70"/>
      <c r="K37" s="34" t="s">
        <v>65</v>
      </c>
      <c r="L37" s="77">
        <v>37</v>
      </c>
      <c r="M37" s="77"/>
      <c r="N37" s="72"/>
      <c r="O37" s="79" t="s">
        <v>284</v>
      </c>
      <c r="P37" s="81">
        <v>43621.878229166665</v>
      </c>
      <c r="Q37" s="79" t="s">
        <v>305</v>
      </c>
      <c r="R37" s="79"/>
      <c r="S37" s="79"/>
      <c r="T37" s="79"/>
      <c r="U37" s="79"/>
      <c r="V37" s="82" t="s">
        <v>542</v>
      </c>
      <c r="W37" s="81">
        <v>43621.878229166665</v>
      </c>
      <c r="X37" s="82" t="s">
        <v>609</v>
      </c>
      <c r="Y37" s="79"/>
      <c r="Z37" s="79"/>
      <c r="AA37" s="83" t="s">
        <v>766</v>
      </c>
      <c r="AB37" s="83" t="s">
        <v>765</v>
      </c>
      <c r="AC37" s="79" t="b">
        <v>0</v>
      </c>
      <c r="AD37" s="79">
        <v>1</v>
      </c>
      <c r="AE37" s="83" t="s">
        <v>910</v>
      </c>
      <c r="AF37" s="79" t="b">
        <v>0</v>
      </c>
      <c r="AG37" s="79" t="s">
        <v>915</v>
      </c>
      <c r="AH37" s="79"/>
      <c r="AI37" s="83" t="s">
        <v>906</v>
      </c>
      <c r="AJ37" s="79" t="b">
        <v>0</v>
      </c>
      <c r="AK37" s="79">
        <v>0</v>
      </c>
      <c r="AL37" s="83" t="s">
        <v>906</v>
      </c>
      <c r="AM37" s="79" t="s">
        <v>921</v>
      </c>
      <c r="AN37" s="79" t="b">
        <v>0</v>
      </c>
      <c r="AO37" s="83" t="s">
        <v>765</v>
      </c>
      <c r="AP37" s="79" t="s">
        <v>176</v>
      </c>
      <c r="AQ37" s="79">
        <v>0</v>
      </c>
      <c r="AR37" s="79">
        <v>0</v>
      </c>
      <c r="AS37" s="79"/>
      <c r="AT37" s="79"/>
      <c r="AU37" s="79"/>
      <c r="AV37" s="79"/>
      <c r="AW37" s="79"/>
      <c r="AX37" s="79"/>
      <c r="AY37" s="79"/>
      <c r="AZ37" s="79"/>
      <c r="BA37">
        <v>8</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229</v>
      </c>
      <c r="B38" s="64" t="s">
        <v>266</v>
      </c>
      <c r="C38" s="65" t="s">
        <v>1962</v>
      </c>
      <c r="D38" s="66">
        <v>5.130434782608695</v>
      </c>
      <c r="E38" s="67" t="s">
        <v>136</v>
      </c>
      <c r="F38" s="68">
        <v>28</v>
      </c>
      <c r="G38" s="65"/>
      <c r="H38" s="69"/>
      <c r="I38" s="70"/>
      <c r="J38" s="70"/>
      <c r="K38" s="34" t="s">
        <v>65</v>
      </c>
      <c r="L38" s="77">
        <v>38</v>
      </c>
      <c r="M38" s="77"/>
      <c r="N38" s="72"/>
      <c r="O38" s="79" t="s">
        <v>284</v>
      </c>
      <c r="P38" s="81">
        <v>43621.878229166665</v>
      </c>
      <c r="Q38" s="79" t="s">
        <v>305</v>
      </c>
      <c r="R38" s="79"/>
      <c r="S38" s="79"/>
      <c r="T38" s="79"/>
      <c r="U38" s="79"/>
      <c r="V38" s="82" t="s">
        <v>542</v>
      </c>
      <c r="W38" s="81">
        <v>43621.878229166665</v>
      </c>
      <c r="X38" s="82" t="s">
        <v>609</v>
      </c>
      <c r="Y38" s="79"/>
      <c r="Z38" s="79"/>
      <c r="AA38" s="83" t="s">
        <v>766</v>
      </c>
      <c r="AB38" s="83" t="s">
        <v>765</v>
      </c>
      <c r="AC38" s="79" t="b">
        <v>0</v>
      </c>
      <c r="AD38" s="79">
        <v>1</v>
      </c>
      <c r="AE38" s="83" t="s">
        <v>910</v>
      </c>
      <c r="AF38" s="79" t="b">
        <v>0</v>
      </c>
      <c r="AG38" s="79" t="s">
        <v>915</v>
      </c>
      <c r="AH38" s="79"/>
      <c r="AI38" s="83" t="s">
        <v>906</v>
      </c>
      <c r="AJ38" s="79" t="b">
        <v>0</v>
      </c>
      <c r="AK38" s="79">
        <v>0</v>
      </c>
      <c r="AL38" s="83" t="s">
        <v>906</v>
      </c>
      <c r="AM38" s="79" t="s">
        <v>921</v>
      </c>
      <c r="AN38" s="79" t="b">
        <v>0</v>
      </c>
      <c r="AO38" s="83" t="s">
        <v>765</v>
      </c>
      <c r="AP38" s="79" t="s">
        <v>176</v>
      </c>
      <c r="AQ38" s="79">
        <v>0</v>
      </c>
      <c r="AR38" s="79">
        <v>0</v>
      </c>
      <c r="AS38" s="79"/>
      <c r="AT38" s="79"/>
      <c r="AU38" s="79"/>
      <c r="AV38" s="79"/>
      <c r="AW38" s="79"/>
      <c r="AX38" s="79"/>
      <c r="AY38" s="79"/>
      <c r="AZ38" s="79"/>
      <c r="BA38">
        <v>8</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193</v>
      </c>
      <c r="BK38" s="49">
        <v>100</v>
      </c>
      <c r="BL38" s="48">
        <v>193</v>
      </c>
    </row>
    <row r="39" spans="1:64" ht="15">
      <c r="A39" s="64" t="s">
        <v>229</v>
      </c>
      <c r="B39" s="64" t="s">
        <v>275</v>
      </c>
      <c r="C39" s="65" t="s">
        <v>1962</v>
      </c>
      <c r="D39" s="66">
        <v>5.130434782608695</v>
      </c>
      <c r="E39" s="67" t="s">
        <v>136</v>
      </c>
      <c r="F39" s="68">
        <v>28</v>
      </c>
      <c r="G39" s="65"/>
      <c r="H39" s="69"/>
      <c r="I39" s="70"/>
      <c r="J39" s="70"/>
      <c r="K39" s="34" t="s">
        <v>65</v>
      </c>
      <c r="L39" s="77">
        <v>39</v>
      </c>
      <c r="M39" s="77"/>
      <c r="N39" s="72"/>
      <c r="O39" s="79" t="s">
        <v>284</v>
      </c>
      <c r="P39" s="81">
        <v>43621.878900462965</v>
      </c>
      <c r="Q39" s="79" t="s">
        <v>306</v>
      </c>
      <c r="R39" s="79"/>
      <c r="S39" s="79"/>
      <c r="T39" s="79"/>
      <c r="U39" s="79"/>
      <c r="V39" s="82" t="s">
        <v>542</v>
      </c>
      <c r="W39" s="81">
        <v>43621.878900462965</v>
      </c>
      <c r="X39" s="82" t="s">
        <v>610</v>
      </c>
      <c r="Y39" s="79"/>
      <c r="Z39" s="79"/>
      <c r="AA39" s="83" t="s">
        <v>767</v>
      </c>
      <c r="AB39" s="83" t="s">
        <v>766</v>
      </c>
      <c r="AC39" s="79" t="b">
        <v>0</v>
      </c>
      <c r="AD39" s="79">
        <v>2</v>
      </c>
      <c r="AE39" s="83" t="s">
        <v>910</v>
      </c>
      <c r="AF39" s="79" t="b">
        <v>0</v>
      </c>
      <c r="AG39" s="79" t="s">
        <v>915</v>
      </c>
      <c r="AH39" s="79"/>
      <c r="AI39" s="83" t="s">
        <v>906</v>
      </c>
      <c r="AJ39" s="79" t="b">
        <v>0</v>
      </c>
      <c r="AK39" s="79">
        <v>0</v>
      </c>
      <c r="AL39" s="83" t="s">
        <v>906</v>
      </c>
      <c r="AM39" s="79" t="s">
        <v>921</v>
      </c>
      <c r="AN39" s="79" t="b">
        <v>0</v>
      </c>
      <c r="AO39" s="83" t="s">
        <v>766</v>
      </c>
      <c r="AP39" s="79" t="s">
        <v>176</v>
      </c>
      <c r="AQ39" s="79">
        <v>0</v>
      </c>
      <c r="AR39" s="79">
        <v>0</v>
      </c>
      <c r="AS39" s="79"/>
      <c r="AT39" s="79"/>
      <c r="AU39" s="79"/>
      <c r="AV39" s="79"/>
      <c r="AW39" s="79"/>
      <c r="AX39" s="79"/>
      <c r="AY39" s="79"/>
      <c r="AZ39" s="79"/>
      <c r="BA39">
        <v>8</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229</v>
      </c>
      <c r="B40" s="64" t="s">
        <v>266</v>
      </c>
      <c r="C40" s="65" t="s">
        <v>1962</v>
      </c>
      <c r="D40" s="66">
        <v>5.130434782608695</v>
      </c>
      <c r="E40" s="67" t="s">
        <v>136</v>
      </c>
      <c r="F40" s="68">
        <v>28</v>
      </c>
      <c r="G40" s="65"/>
      <c r="H40" s="69"/>
      <c r="I40" s="70"/>
      <c r="J40" s="70"/>
      <c r="K40" s="34" t="s">
        <v>65</v>
      </c>
      <c r="L40" s="77">
        <v>40</v>
      </c>
      <c r="M40" s="77"/>
      <c r="N40" s="72"/>
      <c r="O40" s="79" t="s">
        <v>284</v>
      </c>
      <c r="P40" s="81">
        <v>43621.878900462965</v>
      </c>
      <c r="Q40" s="79" t="s">
        <v>306</v>
      </c>
      <c r="R40" s="79"/>
      <c r="S40" s="79"/>
      <c r="T40" s="79"/>
      <c r="U40" s="79"/>
      <c r="V40" s="82" t="s">
        <v>542</v>
      </c>
      <c r="W40" s="81">
        <v>43621.878900462965</v>
      </c>
      <c r="X40" s="82" t="s">
        <v>610</v>
      </c>
      <c r="Y40" s="79"/>
      <c r="Z40" s="79"/>
      <c r="AA40" s="83" t="s">
        <v>767</v>
      </c>
      <c r="AB40" s="83" t="s">
        <v>766</v>
      </c>
      <c r="AC40" s="79" t="b">
        <v>0</v>
      </c>
      <c r="AD40" s="79">
        <v>2</v>
      </c>
      <c r="AE40" s="83" t="s">
        <v>910</v>
      </c>
      <c r="AF40" s="79" t="b">
        <v>0</v>
      </c>
      <c r="AG40" s="79" t="s">
        <v>915</v>
      </c>
      <c r="AH40" s="79"/>
      <c r="AI40" s="83" t="s">
        <v>906</v>
      </c>
      <c r="AJ40" s="79" t="b">
        <v>0</v>
      </c>
      <c r="AK40" s="79">
        <v>0</v>
      </c>
      <c r="AL40" s="83" t="s">
        <v>906</v>
      </c>
      <c r="AM40" s="79" t="s">
        <v>921</v>
      </c>
      <c r="AN40" s="79" t="b">
        <v>0</v>
      </c>
      <c r="AO40" s="83" t="s">
        <v>766</v>
      </c>
      <c r="AP40" s="79" t="s">
        <v>176</v>
      </c>
      <c r="AQ40" s="79">
        <v>0</v>
      </c>
      <c r="AR40" s="79">
        <v>0</v>
      </c>
      <c r="AS40" s="79"/>
      <c r="AT40" s="79"/>
      <c r="AU40" s="79"/>
      <c r="AV40" s="79"/>
      <c r="AW40" s="79"/>
      <c r="AX40" s="79"/>
      <c r="AY40" s="79"/>
      <c r="AZ40" s="79"/>
      <c r="BA40">
        <v>8</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201</v>
      </c>
      <c r="BK40" s="49">
        <v>100</v>
      </c>
      <c r="BL40" s="48">
        <v>201</v>
      </c>
    </row>
    <row r="41" spans="1:64" ht="15">
      <c r="A41" s="64" t="s">
        <v>229</v>
      </c>
      <c r="B41" s="64" t="s">
        <v>275</v>
      </c>
      <c r="C41" s="65" t="s">
        <v>1962</v>
      </c>
      <c r="D41" s="66">
        <v>5.130434782608695</v>
      </c>
      <c r="E41" s="67" t="s">
        <v>136</v>
      </c>
      <c r="F41" s="68">
        <v>28</v>
      </c>
      <c r="G41" s="65"/>
      <c r="H41" s="69"/>
      <c r="I41" s="70"/>
      <c r="J41" s="70"/>
      <c r="K41" s="34" t="s">
        <v>65</v>
      </c>
      <c r="L41" s="77">
        <v>41</v>
      </c>
      <c r="M41" s="77"/>
      <c r="N41" s="72"/>
      <c r="O41" s="79" t="s">
        <v>284</v>
      </c>
      <c r="P41" s="81">
        <v>43621.87936342593</v>
      </c>
      <c r="Q41" s="79" t="s">
        <v>307</v>
      </c>
      <c r="R41" s="79"/>
      <c r="S41" s="79"/>
      <c r="T41" s="79"/>
      <c r="U41" s="79"/>
      <c r="V41" s="82" t="s">
        <v>542</v>
      </c>
      <c r="W41" s="81">
        <v>43621.87936342593</v>
      </c>
      <c r="X41" s="82" t="s">
        <v>611</v>
      </c>
      <c r="Y41" s="79"/>
      <c r="Z41" s="79"/>
      <c r="AA41" s="83" t="s">
        <v>768</v>
      </c>
      <c r="AB41" s="83" t="s">
        <v>767</v>
      </c>
      <c r="AC41" s="79" t="b">
        <v>0</v>
      </c>
      <c r="AD41" s="79">
        <v>1</v>
      </c>
      <c r="AE41" s="83" t="s">
        <v>910</v>
      </c>
      <c r="AF41" s="79" t="b">
        <v>0</v>
      </c>
      <c r="AG41" s="79" t="s">
        <v>915</v>
      </c>
      <c r="AH41" s="79"/>
      <c r="AI41" s="83" t="s">
        <v>906</v>
      </c>
      <c r="AJ41" s="79" t="b">
        <v>0</v>
      </c>
      <c r="AK41" s="79">
        <v>0</v>
      </c>
      <c r="AL41" s="83" t="s">
        <v>906</v>
      </c>
      <c r="AM41" s="79" t="s">
        <v>921</v>
      </c>
      <c r="AN41" s="79" t="b">
        <v>0</v>
      </c>
      <c r="AO41" s="83" t="s">
        <v>767</v>
      </c>
      <c r="AP41" s="79" t="s">
        <v>176</v>
      </c>
      <c r="AQ41" s="79">
        <v>0</v>
      </c>
      <c r="AR41" s="79">
        <v>0</v>
      </c>
      <c r="AS41" s="79"/>
      <c r="AT41" s="79"/>
      <c r="AU41" s="79"/>
      <c r="AV41" s="79"/>
      <c r="AW41" s="79"/>
      <c r="AX41" s="79"/>
      <c r="AY41" s="79"/>
      <c r="AZ41" s="79"/>
      <c r="BA41">
        <v>8</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229</v>
      </c>
      <c r="B42" s="64" t="s">
        <v>266</v>
      </c>
      <c r="C42" s="65" t="s">
        <v>1962</v>
      </c>
      <c r="D42" s="66">
        <v>5.130434782608695</v>
      </c>
      <c r="E42" s="67" t="s">
        <v>136</v>
      </c>
      <c r="F42" s="68">
        <v>28</v>
      </c>
      <c r="G42" s="65"/>
      <c r="H42" s="69"/>
      <c r="I42" s="70"/>
      <c r="J42" s="70"/>
      <c r="K42" s="34" t="s">
        <v>65</v>
      </c>
      <c r="L42" s="77">
        <v>42</v>
      </c>
      <c r="M42" s="77"/>
      <c r="N42" s="72"/>
      <c r="O42" s="79" t="s">
        <v>284</v>
      </c>
      <c r="P42" s="81">
        <v>43621.87936342593</v>
      </c>
      <c r="Q42" s="79" t="s">
        <v>307</v>
      </c>
      <c r="R42" s="79"/>
      <c r="S42" s="79"/>
      <c r="T42" s="79"/>
      <c r="U42" s="79"/>
      <c r="V42" s="82" t="s">
        <v>542</v>
      </c>
      <c r="W42" s="81">
        <v>43621.87936342593</v>
      </c>
      <c r="X42" s="82" t="s">
        <v>611</v>
      </c>
      <c r="Y42" s="79"/>
      <c r="Z42" s="79"/>
      <c r="AA42" s="83" t="s">
        <v>768</v>
      </c>
      <c r="AB42" s="83" t="s">
        <v>767</v>
      </c>
      <c r="AC42" s="79" t="b">
        <v>0</v>
      </c>
      <c r="AD42" s="79">
        <v>1</v>
      </c>
      <c r="AE42" s="83" t="s">
        <v>910</v>
      </c>
      <c r="AF42" s="79" t="b">
        <v>0</v>
      </c>
      <c r="AG42" s="79" t="s">
        <v>915</v>
      </c>
      <c r="AH42" s="79"/>
      <c r="AI42" s="83" t="s">
        <v>906</v>
      </c>
      <c r="AJ42" s="79" t="b">
        <v>0</v>
      </c>
      <c r="AK42" s="79">
        <v>0</v>
      </c>
      <c r="AL42" s="83" t="s">
        <v>906</v>
      </c>
      <c r="AM42" s="79" t="s">
        <v>921</v>
      </c>
      <c r="AN42" s="79" t="b">
        <v>0</v>
      </c>
      <c r="AO42" s="83" t="s">
        <v>767</v>
      </c>
      <c r="AP42" s="79" t="s">
        <v>176</v>
      </c>
      <c r="AQ42" s="79">
        <v>0</v>
      </c>
      <c r="AR42" s="79">
        <v>0</v>
      </c>
      <c r="AS42" s="79"/>
      <c r="AT42" s="79"/>
      <c r="AU42" s="79"/>
      <c r="AV42" s="79"/>
      <c r="AW42" s="79"/>
      <c r="AX42" s="79"/>
      <c r="AY42" s="79"/>
      <c r="AZ42" s="79"/>
      <c r="BA42">
        <v>8</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175</v>
      </c>
      <c r="BK42" s="49">
        <v>100</v>
      </c>
      <c r="BL42" s="48">
        <v>175</v>
      </c>
    </row>
    <row r="43" spans="1:64" ht="15">
      <c r="A43" s="64" t="s">
        <v>229</v>
      </c>
      <c r="B43" s="64" t="s">
        <v>275</v>
      </c>
      <c r="C43" s="65" t="s">
        <v>1962</v>
      </c>
      <c r="D43" s="66">
        <v>5.130434782608695</v>
      </c>
      <c r="E43" s="67" t="s">
        <v>136</v>
      </c>
      <c r="F43" s="68">
        <v>28</v>
      </c>
      <c r="G43" s="65"/>
      <c r="H43" s="69"/>
      <c r="I43" s="70"/>
      <c r="J43" s="70"/>
      <c r="K43" s="34" t="s">
        <v>65</v>
      </c>
      <c r="L43" s="77">
        <v>43</v>
      </c>
      <c r="M43" s="77"/>
      <c r="N43" s="72"/>
      <c r="O43" s="79" t="s">
        <v>284</v>
      </c>
      <c r="P43" s="81">
        <v>43621.87987268518</v>
      </c>
      <c r="Q43" s="79" t="s">
        <v>308</v>
      </c>
      <c r="R43" s="79"/>
      <c r="S43" s="79"/>
      <c r="T43" s="79"/>
      <c r="U43" s="79"/>
      <c r="V43" s="82" t="s">
        <v>542</v>
      </c>
      <c r="W43" s="81">
        <v>43621.87987268518</v>
      </c>
      <c r="X43" s="82" t="s">
        <v>612</v>
      </c>
      <c r="Y43" s="79"/>
      <c r="Z43" s="79"/>
      <c r="AA43" s="83" t="s">
        <v>769</v>
      </c>
      <c r="AB43" s="83" t="s">
        <v>768</v>
      </c>
      <c r="AC43" s="79" t="b">
        <v>0</v>
      </c>
      <c r="AD43" s="79">
        <v>2</v>
      </c>
      <c r="AE43" s="83" t="s">
        <v>910</v>
      </c>
      <c r="AF43" s="79" t="b">
        <v>0</v>
      </c>
      <c r="AG43" s="79" t="s">
        <v>915</v>
      </c>
      <c r="AH43" s="79"/>
      <c r="AI43" s="83" t="s">
        <v>906</v>
      </c>
      <c r="AJ43" s="79" t="b">
        <v>0</v>
      </c>
      <c r="AK43" s="79">
        <v>0</v>
      </c>
      <c r="AL43" s="83" t="s">
        <v>906</v>
      </c>
      <c r="AM43" s="79" t="s">
        <v>921</v>
      </c>
      <c r="AN43" s="79" t="b">
        <v>0</v>
      </c>
      <c r="AO43" s="83" t="s">
        <v>768</v>
      </c>
      <c r="AP43" s="79" t="s">
        <v>176</v>
      </c>
      <c r="AQ43" s="79">
        <v>0</v>
      </c>
      <c r="AR43" s="79">
        <v>0</v>
      </c>
      <c r="AS43" s="79"/>
      <c r="AT43" s="79"/>
      <c r="AU43" s="79"/>
      <c r="AV43" s="79"/>
      <c r="AW43" s="79"/>
      <c r="AX43" s="79"/>
      <c r="AY43" s="79"/>
      <c r="AZ43" s="79"/>
      <c r="BA43">
        <v>8</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229</v>
      </c>
      <c r="B44" s="64" t="s">
        <v>266</v>
      </c>
      <c r="C44" s="65" t="s">
        <v>1962</v>
      </c>
      <c r="D44" s="66">
        <v>5.130434782608695</v>
      </c>
      <c r="E44" s="67" t="s">
        <v>136</v>
      </c>
      <c r="F44" s="68">
        <v>28</v>
      </c>
      <c r="G44" s="65"/>
      <c r="H44" s="69"/>
      <c r="I44" s="70"/>
      <c r="J44" s="70"/>
      <c r="K44" s="34" t="s">
        <v>65</v>
      </c>
      <c r="L44" s="77">
        <v>44</v>
      </c>
      <c r="M44" s="77"/>
      <c r="N44" s="72"/>
      <c r="O44" s="79" t="s">
        <v>284</v>
      </c>
      <c r="P44" s="81">
        <v>43621.87987268518</v>
      </c>
      <c r="Q44" s="79" t="s">
        <v>308</v>
      </c>
      <c r="R44" s="79"/>
      <c r="S44" s="79"/>
      <c r="T44" s="79"/>
      <c r="U44" s="79"/>
      <c r="V44" s="82" t="s">
        <v>542</v>
      </c>
      <c r="W44" s="81">
        <v>43621.87987268518</v>
      </c>
      <c r="X44" s="82" t="s">
        <v>612</v>
      </c>
      <c r="Y44" s="79"/>
      <c r="Z44" s="79"/>
      <c r="AA44" s="83" t="s">
        <v>769</v>
      </c>
      <c r="AB44" s="83" t="s">
        <v>768</v>
      </c>
      <c r="AC44" s="79" t="b">
        <v>0</v>
      </c>
      <c r="AD44" s="79">
        <v>2</v>
      </c>
      <c r="AE44" s="83" t="s">
        <v>910</v>
      </c>
      <c r="AF44" s="79" t="b">
        <v>0</v>
      </c>
      <c r="AG44" s="79" t="s">
        <v>915</v>
      </c>
      <c r="AH44" s="79"/>
      <c r="AI44" s="83" t="s">
        <v>906</v>
      </c>
      <c r="AJ44" s="79" t="b">
        <v>0</v>
      </c>
      <c r="AK44" s="79">
        <v>0</v>
      </c>
      <c r="AL44" s="83" t="s">
        <v>906</v>
      </c>
      <c r="AM44" s="79" t="s">
        <v>921</v>
      </c>
      <c r="AN44" s="79" t="b">
        <v>0</v>
      </c>
      <c r="AO44" s="83" t="s">
        <v>768</v>
      </c>
      <c r="AP44" s="79" t="s">
        <v>176</v>
      </c>
      <c r="AQ44" s="79">
        <v>0</v>
      </c>
      <c r="AR44" s="79">
        <v>0</v>
      </c>
      <c r="AS44" s="79"/>
      <c r="AT44" s="79"/>
      <c r="AU44" s="79"/>
      <c r="AV44" s="79"/>
      <c r="AW44" s="79"/>
      <c r="AX44" s="79"/>
      <c r="AY44" s="79"/>
      <c r="AZ44" s="79"/>
      <c r="BA44">
        <v>8</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159</v>
      </c>
      <c r="BK44" s="49">
        <v>100</v>
      </c>
      <c r="BL44" s="48">
        <v>159</v>
      </c>
    </row>
    <row r="45" spans="1:64" ht="15">
      <c r="A45" s="64" t="s">
        <v>229</v>
      </c>
      <c r="B45" s="64" t="s">
        <v>275</v>
      </c>
      <c r="C45" s="65" t="s">
        <v>1962</v>
      </c>
      <c r="D45" s="66">
        <v>5.130434782608695</v>
      </c>
      <c r="E45" s="67" t="s">
        <v>136</v>
      </c>
      <c r="F45" s="68">
        <v>28</v>
      </c>
      <c r="G45" s="65"/>
      <c r="H45" s="69"/>
      <c r="I45" s="70"/>
      <c r="J45" s="70"/>
      <c r="K45" s="34" t="s">
        <v>65</v>
      </c>
      <c r="L45" s="77">
        <v>45</v>
      </c>
      <c r="M45" s="77"/>
      <c r="N45" s="72"/>
      <c r="O45" s="79" t="s">
        <v>284</v>
      </c>
      <c r="P45" s="81">
        <v>43621.88028935185</v>
      </c>
      <c r="Q45" s="79" t="s">
        <v>309</v>
      </c>
      <c r="R45" s="79"/>
      <c r="S45" s="79"/>
      <c r="T45" s="79"/>
      <c r="U45" s="79"/>
      <c r="V45" s="82" t="s">
        <v>542</v>
      </c>
      <c r="W45" s="81">
        <v>43621.88028935185</v>
      </c>
      <c r="X45" s="82" t="s">
        <v>613</v>
      </c>
      <c r="Y45" s="79"/>
      <c r="Z45" s="79"/>
      <c r="AA45" s="83" t="s">
        <v>770</v>
      </c>
      <c r="AB45" s="83" t="s">
        <v>769</v>
      </c>
      <c r="AC45" s="79" t="b">
        <v>0</v>
      </c>
      <c r="AD45" s="79">
        <v>1</v>
      </c>
      <c r="AE45" s="83" t="s">
        <v>910</v>
      </c>
      <c r="AF45" s="79" t="b">
        <v>0</v>
      </c>
      <c r="AG45" s="79" t="s">
        <v>915</v>
      </c>
      <c r="AH45" s="79"/>
      <c r="AI45" s="83" t="s">
        <v>906</v>
      </c>
      <c r="AJ45" s="79" t="b">
        <v>0</v>
      </c>
      <c r="AK45" s="79">
        <v>0</v>
      </c>
      <c r="AL45" s="83" t="s">
        <v>906</v>
      </c>
      <c r="AM45" s="79" t="s">
        <v>921</v>
      </c>
      <c r="AN45" s="79" t="b">
        <v>0</v>
      </c>
      <c r="AO45" s="83" t="s">
        <v>769</v>
      </c>
      <c r="AP45" s="79" t="s">
        <v>176</v>
      </c>
      <c r="AQ45" s="79">
        <v>0</v>
      </c>
      <c r="AR45" s="79">
        <v>0</v>
      </c>
      <c r="AS45" s="79"/>
      <c r="AT45" s="79"/>
      <c r="AU45" s="79"/>
      <c r="AV45" s="79"/>
      <c r="AW45" s="79"/>
      <c r="AX45" s="79"/>
      <c r="AY45" s="79"/>
      <c r="AZ45" s="79"/>
      <c r="BA45">
        <v>8</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229</v>
      </c>
      <c r="B46" s="64" t="s">
        <v>266</v>
      </c>
      <c r="C46" s="65" t="s">
        <v>1962</v>
      </c>
      <c r="D46" s="66">
        <v>5.130434782608695</v>
      </c>
      <c r="E46" s="67" t="s">
        <v>136</v>
      </c>
      <c r="F46" s="68">
        <v>28</v>
      </c>
      <c r="G46" s="65"/>
      <c r="H46" s="69"/>
      <c r="I46" s="70"/>
      <c r="J46" s="70"/>
      <c r="K46" s="34" t="s">
        <v>65</v>
      </c>
      <c r="L46" s="77">
        <v>46</v>
      </c>
      <c r="M46" s="77"/>
      <c r="N46" s="72"/>
      <c r="O46" s="79" t="s">
        <v>284</v>
      </c>
      <c r="P46" s="81">
        <v>43621.88028935185</v>
      </c>
      <c r="Q46" s="79" t="s">
        <v>309</v>
      </c>
      <c r="R46" s="79"/>
      <c r="S46" s="79"/>
      <c r="T46" s="79"/>
      <c r="U46" s="79"/>
      <c r="V46" s="82" t="s">
        <v>542</v>
      </c>
      <c r="W46" s="81">
        <v>43621.88028935185</v>
      </c>
      <c r="X46" s="82" t="s">
        <v>613</v>
      </c>
      <c r="Y46" s="79"/>
      <c r="Z46" s="79"/>
      <c r="AA46" s="83" t="s">
        <v>770</v>
      </c>
      <c r="AB46" s="83" t="s">
        <v>769</v>
      </c>
      <c r="AC46" s="79" t="b">
        <v>0</v>
      </c>
      <c r="AD46" s="79">
        <v>1</v>
      </c>
      <c r="AE46" s="83" t="s">
        <v>910</v>
      </c>
      <c r="AF46" s="79" t="b">
        <v>0</v>
      </c>
      <c r="AG46" s="79" t="s">
        <v>915</v>
      </c>
      <c r="AH46" s="79"/>
      <c r="AI46" s="83" t="s">
        <v>906</v>
      </c>
      <c r="AJ46" s="79" t="b">
        <v>0</v>
      </c>
      <c r="AK46" s="79">
        <v>0</v>
      </c>
      <c r="AL46" s="83" t="s">
        <v>906</v>
      </c>
      <c r="AM46" s="79" t="s">
        <v>921</v>
      </c>
      <c r="AN46" s="79" t="b">
        <v>0</v>
      </c>
      <c r="AO46" s="83" t="s">
        <v>769</v>
      </c>
      <c r="AP46" s="79" t="s">
        <v>176</v>
      </c>
      <c r="AQ46" s="79">
        <v>0</v>
      </c>
      <c r="AR46" s="79">
        <v>0</v>
      </c>
      <c r="AS46" s="79"/>
      <c r="AT46" s="79"/>
      <c r="AU46" s="79"/>
      <c r="AV46" s="79"/>
      <c r="AW46" s="79"/>
      <c r="AX46" s="79"/>
      <c r="AY46" s="79"/>
      <c r="AZ46" s="79"/>
      <c r="BA46">
        <v>8</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199</v>
      </c>
      <c r="BK46" s="49">
        <v>100</v>
      </c>
      <c r="BL46" s="48">
        <v>199</v>
      </c>
    </row>
    <row r="47" spans="1:64" ht="15">
      <c r="A47" s="64" t="s">
        <v>229</v>
      </c>
      <c r="B47" s="64" t="s">
        <v>275</v>
      </c>
      <c r="C47" s="65" t="s">
        <v>1962</v>
      </c>
      <c r="D47" s="66">
        <v>5.130434782608695</v>
      </c>
      <c r="E47" s="67" t="s">
        <v>136</v>
      </c>
      <c r="F47" s="68">
        <v>28</v>
      </c>
      <c r="G47" s="65"/>
      <c r="H47" s="69"/>
      <c r="I47" s="70"/>
      <c r="J47" s="70"/>
      <c r="K47" s="34" t="s">
        <v>65</v>
      </c>
      <c r="L47" s="77">
        <v>47</v>
      </c>
      <c r="M47" s="77"/>
      <c r="N47" s="72"/>
      <c r="O47" s="79" t="s">
        <v>284</v>
      </c>
      <c r="P47" s="81">
        <v>43621.88344907408</v>
      </c>
      <c r="Q47" s="79" t="s">
        <v>310</v>
      </c>
      <c r="R47" s="79"/>
      <c r="S47" s="79"/>
      <c r="T47" s="79"/>
      <c r="U47" s="79"/>
      <c r="V47" s="82" t="s">
        <v>542</v>
      </c>
      <c r="W47" s="81">
        <v>43621.88344907408</v>
      </c>
      <c r="X47" s="82" t="s">
        <v>614</v>
      </c>
      <c r="Y47" s="79"/>
      <c r="Z47" s="79"/>
      <c r="AA47" s="83" t="s">
        <v>771</v>
      </c>
      <c r="AB47" s="83" t="s">
        <v>770</v>
      </c>
      <c r="AC47" s="79" t="b">
        <v>0</v>
      </c>
      <c r="AD47" s="79">
        <v>0</v>
      </c>
      <c r="AE47" s="83" t="s">
        <v>910</v>
      </c>
      <c r="AF47" s="79" t="b">
        <v>0</v>
      </c>
      <c r="AG47" s="79" t="s">
        <v>915</v>
      </c>
      <c r="AH47" s="79"/>
      <c r="AI47" s="83" t="s">
        <v>906</v>
      </c>
      <c r="AJ47" s="79" t="b">
        <v>0</v>
      </c>
      <c r="AK47" s="79">
        <v>0</v>
      </c>
      <c r="AL47" s="83" t="s">
        <v>906</v>
      </c>
      <c r="AM47" s="79" t="s">
        <v>921</v>
      </c>
      <c r="AN47" s="79" t="b">
        <v>0</v>
      </c>
      <c r="AO47" s="83" t="s">
        <v>770</v>
      </c>
      <c r="AP47" s="79" t="s">
        <v>176</v>
      </c>
      <c r="AQ47" s="79">
        <v>0</v>
      </c>
      <c r="AR47" s="79">
        <v>0</v>
      </c>
      <c r="AS47" s="79"/>
      <c r="AT47" s="79"/>
      <c r="AU47" s="79"/>
      <c r="AV47" s="79"/>
      <c r="AW47" s="79"/>
      <c r="AX47" s="79"/>
      <c r="AY47" s="79"/>
      <c r="AZ47" s="79"/>
      <c r="BA47">
        <v>8</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229</v>
      </c>
      <c r="B48" s="64" t="s">
        <v>266</v>
      </c>
      <c r="C48" s="65" t="s">
        <v>1962</v>
      </c>
      <c r="D48" s="66">
        <v>5.130434782608695</v>
      </c>
      <c r="E48" s="67" t="s">
        <v>136</v>
      </c>
      <c r="F48" s="68">
        <v>28</v>
      </c>
      <c r="G48" s="65"/>
      <c r="H48" s="69"/>
      <c r="I48" s="70"/>
      <c r="J48" s="70"/>
      <c r="K48" s="34" t="s">
        <v>65</v>
      </c>
      <c r="L48" s="77">
        <v>48</v>
      </c>
      <c r="M48" s="77"/>
      <c r="N48" s="72"/>
      <c r="O48" s="79" t="s">
        <v>284</v>
      </c>
      <c r="P48" s="81">
        <v>43621.88344907408</v>
      </c>
      <c r="Q48" s="79" t="s">
        <v>310</v>
      </c>
      <c r="R48" s="79"/>
      <c r="S48" s="79"/>
      <c r="T48" s="79"/>
      <c r="U48" s="79"/>
      <c r="V48" s="82" t="s">
        <v>542</v>
      </c>
      <c r="W48" s="81">
        <v>43621.88344907408</v>
      </c>
      <c r="X48" s="82" t="s">
        <v>614</v>
      </c>
      <c r="Y48" s="79"/>
      <c r="Z48" s="79"/>
      <c r="AA48" s="83" t="s">
        <v>771</v>
      </c>
      <c r="AB48" s="83" t="s">
        <v>770</v>
      </c>
      <c r="AC48" s="79" t="b">
        <v>0</v>
      </c>
      <c r="AD48" s="79">
        <v>0</v>
      </c>
      <c r="AE48" s="83" t="s">
        <v>910</v>
      </c>
      <c r="AF48" s="79" t="b">
        <v>0</v>
      </c>
      <c r="AG48" s="79" t="s">
        <v>915</v>
      </c>
      <c r="AH48" s="79"/>
      <c r="AI48" s="83" t="s">
        <v>906</v>
      </c>
      <c r="AJ48" s="79" t="b">
        <v>0</v>
      </c>
      <c r="AK48" s="79">
        <v>0</v>
      </c>
      <c r="AL48" s="83" t="s">
        <v>906</v>
      </c>
      <c r="AM48" s="79" t="s">
        <v>921</v>
      </c>
      <c r="AN48" s="79" t="b">
        <v>0</v>
      </c>
      <c r="AO48" s="83" t="s">
        <v>770</v>
      </c>
      <c r="AP48" s="79" t="s">
        <v>176</v>
      </c>
      <c r="AQ48" s="79">
        <v>0</v>
      </c>
      <c r="AR48" s="79">
        <v>0</v>
      </c>
      <c r="AS48" s="79"/>
      <c r="AT48" s="79"/>
      <c r="AU48" s="79"/>
      <c r="AV48" s="79"/>
      <c r="AW48" s="79"/>
      <c r="AX48" s="79"/>
      <c r="AY48" s="79"/>
      <c r="AZ48" s="79"/>
      <c r="BA48">
        <v>8</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106</v>
      </c>
      <c r="BK48" s="49">
        <v>100</v>
      </c>
      <c r="BL48" s="48">
        <v>106</v>
      </c>
    </row>
    <row r="49" spans="1:64" ht="15">
      <c r="A49" s="64" t="s">
        <v>229</v>
      </c>
      <c r="B49" s="64" t="s">
        <v>275</v>
      </c>
      <c r="C49" s="65" t="s">
        <v>1962</v>
      </c>
      <c r="D49" s="66">
        <v>5.130434782608695</v>
      </c>
      <c r="E49" s="67" t="s">
        <v>136</v>
      </c>
      <c r="F49" s="68">
        <v>28</v>
      </c>
      <c r="G49" s="65"/>
      <c r="H49" s="69"/>
      <c r="I49" s="70"/>
      <c r="J49" s="70"/>
      <c r="K49" s="34" t="s">
        <v>65</v>
      </c>
      <c r="L49" s="77">
        <v>49</v>
      </c>
      <c r="M49" s="77"/>
      <c r="N49" s="72"/>
      <c r="O49" s="79" t="s">
        <v>284</v>
      </c>
      <c r="P49" s="81">
        <v>43621.883622685185</v>
      </c>
      <c r="Q49" s="79" t="s">
        <v>311</v>
      </c>
      <c r="R49" s="79"/>
      <c r="S49" s="79"/>
      <c r="T49" s="79"/>
      <c r="U49" s="79"/>
      <c r="V49" s="82" t="s">
        <v>542</v>
      </c>
      <c r="W49" s="81">
        <v>43621.883622685185</v>
      </c>
      <c r="X49" s="82" t="s">
        <v>615</v>
      </c>
      <c r="Y49" s="79"/>
      <c r="Z49" s="79"/>
      <c r="AA49" s="83" t="s">
        <v>772</v>
      </c>
      <c r="AB49" s="83" t="s">
        <v>771</v>
      </c>
      <c r="AC49" s="79" t="b">
        <v>0</v>
      </c>
      <c r="AD49" s="79">
        <v>0</v>
      </c>
      <c r="AE49" s="83" t="s">
        <v>910</v>
      </c>
      <c r="AF49" s="79" t="b">
        <v>0</v>
      </c>
      <c r="AG49" s="79" t="s">
        <v>915</v>
      </c>
      <c r="AH49" s="79"/>
      <c r="AI49" s="83" t="s">
        <v>906</v>
      </c>
      <c r="AJ49" s="79" t="b">
        <v>0</v>
      </c>
      <c r="AK49" s="79">
        <v>0</v>
      </c>
      <c r="AL49" s="83" t="s">
        <v>906</v>
      </c>
      <c r="AM49" s="79" t="s">
        <v>921</v>
      </c>
      <c r="AN49" s="79" t="b">
        <v>0</v>
      </c>
      <c r="AO49" s="83" t="s">
        <v>771</v>
      </c>
      <c r="AP49" s="79" t="s">
        <v>176</v>
      </c>
      <c r="AQ49" s="79">
        <v>0</v>
      </c>
      <c r="AR49" s="79">
        <v>0</v>
      </c>
      <c r="AS49" s="79"/>
      <c r="AT49" s="79"/>
      <c r="AU49" s="79"/>
      <c r="AV49" s="79"/>
      <c r="AW49" s="79"/>
      <c r="AX49" s="79"/>
      <c r="AY49" s="79"/>
      <c r="AZ49" s="79"/>
      <c r="BA49">
        <v>8</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229</v>
      </c>
      <c r="B50" s="64" t="s">
        <v>266</v>
      </c>
      <c r="C50" s="65" t="s">
        <v>1962</v>
      </c>
      <c r="D50" s="66">
        <v>5.130434782608695</v>
      </c>
      <c r="E50" s="67" t="s">
        <v>136</v>
      </c>
      <c r="F50" s="68">
        <v>28</v>
      </c>
      <c r="G50" s="65"/>
      <c r="H50" s="69"/>
      <c r="I50" s="70"/>
      <c r="J50" s="70"/>
      <c r="K50" s="34" t="s">
        <v>65</v>
      </c>
      <c r="L50" s="77">
        <v>50</v>
      </c>
      <c r="M50" s="77"/>
      <c r="N50" s="72"/>
      <c r="O50" s="79" t="s">
        <v>284</v>
      </c>
      <c r="P50" s="81">
        <v>43621.883622685185</v>
      </c>
      <c r="Q50" s="79" t="s">
        <v>311</v>
      </c>
      <c r="R50" s="79"/>
      <c r="S50" s="79"/>
      <c r="T50" s="79"/>
      <c r="U50" s="79"/>
      <c r="V50" s="82" t="s">
        <v>542</v>
      </c>
      <c r="W50" s="81">
        <v>43621.883622685185</v>
      </c>
      <c r="X50" s="82" t="s">
        <v>615</v>
      </c>
      <c r="Y50" s="79"/>
      <c r="Z50" s="79"/>
      <c r="AA50" s="83" t="s">
        <v>772</v>
      </c>
      <c r="AB50" s="83" t="s">
        <v>771</v>
      </c>
      <c r="AC50" s="79" t="b">
        <v>0</v>
      </c>
      <c r="AD50" s="79">
        <v>0</v>
      </c>
      <c r="AE50" s="83" t="s">
        <v>910</v>
      </c>
      <c r="AF50" s="79" t="b">
        <v>0</v>
      </c>
      <c r="AG50" s="79" t="s">
        <v>915</v>
      </c>
      <c r="AH50" s="79"/>
      <c r="AI50" s="83" t="s">
        <v>906</v>
      </c>
      <c r="AJ50" s="79" t="b">
        <v>0</v>
      </c>
      <c r="AK50" s="79">
        <v>0</v>
      </c>
      <c r="AL50" s="83" t="s">
        <v>906</v>
      </c>
      <c r="AM50" s="79" t="s">
        <v>921</v>
      </c>
      <c r="AN50" s="79" t="b">
        <v>0</v>
      </c>
      <c r="AO50" s="83" t="s">
        <v>771</v>
      </c>
      <c r="AP50" s="79" t="s">
        <v>176</v>
      </c>
      <c r="AQ50" s="79">
        <v>0</v>
      </c>
      <c r="AR50" s="79">
        <v>0</v>
      </c>
      <c r="AS50" s="79"/>
      <c r="AT50" s="79"/>
      <c r="AU50" s="79"/>
      <c r="AV50" s="79"/>
      <c r="AW50" s="79"/>
      <c r="AX50" s="79"/>
      <c r="AY50" s="79"/>
      <c r="AZ50" s="79"/>
      <c r="BA50">
        <v>8</v>
      </c>
      <c r="BB50" s="78" t="str">
        <f>REPLACE(INDEX(GroupVertices[Group],MATCH(Edges[[#This Row],[Vertex 1]],GroupVertices[Vertex],0)),1,1,"")</f>
        <v>1</v>
      </c>
      <c r="BC50" s="78" t="str">
        <f>REPLACE(INDEX(GroupVertices[Group],MATCH(Edges[[#This Row],[Vertex 2]],GroupVertices[Vertex],0)),1,1,"")</f>
        <v>1</v>
      </c>
      <c r="BD50" s="48">
        <v>1</v>
      </c>
      <c r="BE50" s="49">
        <v>1.1764705882352942</v>
      </c>
      <c r="BF50" s="48">
        <v>0</v>
      </c>
      <c r="BG50" s="49">
        <v>0</v>
      </c>
      <c r="BH50" s="48">
        <v>0</v>
      </c>
      <c r="BI50" s="49">
        <v>0</v>
      </c>
      <c r="BJ50" s="48">
        <v>84</v>
      </c>
      <c r="BK50" s="49">
        <v>98.82352941176471</v>
      </c>
      <c r="BL50" s="48">
        <v>85</v>
      </c>
    </row>
    <row r="51" spans="1:64" ht="15">
      <c r="A51" s="64" t="s">
        <v>230</v>
      </c>
      <c r="B51" s="64" t="s">
        <v>275</v>
      </c>
      <c r="C51" s="65" t="s">
        <v>1960</v>
      </c>
      <c r="D51" s="66">
        <v>3</v>
      </c>
      <c r="E51" s="67" t="s">
        <v>132</v>
      </c>
      <c r="F51" s="68">
        <v>35</v>
      </c>
      <c r="G51" s="65"/>
      <c r="H51" s="69"/>
      <c r="I51" s="70"/>
      <c r="J51" s="70"/>
      <c r="K51" s="34" t="s">
        <v>65</v>
      </c>
      <c r="L51" s="77">
        <v>51</v>
      </c>
      <c r="M51" s="77"/>
      <c r="N51" s="72"/>
      <c r="O51" s="79" t="s">
        <v>284</v>
      </c>
      <c r="P51" s="81">
        <v>43622.44331018518</v>
      </c>
      <c r="Q51" s="79" t="s">
        <v>312</v>
      </c>
      <c r="R51" s="79"/>
      <c r="S51" s="79"/>
      <c r="T51" s="79"/>
      <c r="U51" s="79"/>
      <c r="V51" s="82" t="s">
        <v>543</v>
      </c>
      <c r="W51" s="81">
        <v>43622.44331018518</v>
      </c>
      <c r="X51" s="82" t="s">
        <v>616</v>
      </c>
      <c r="Y51" s="79"/>
      <c r="Z51" s="79"/>
      <c r="AA51" s="83" t="s">
        <v>773</v>
      </c>
      <c r="AB51" s="83" t="s">
        <v>821</v>
      </c>
      <c r="AC51" s="79" t="b">
        <v>0</v>
      </c>
      <c r="AD51" s="79">
        <v>0</v>
      </c>
      <c r="AE51" s="83" t="s">
        <v>908</v>
      </c>
      <c r="AF51" s="79" t="b">
        <v>0</v>
      </c>
      <c r="AG51" s="79" t="s">
        <v>915</v>
      </c>
      <c r="AH51" s="79"/>
      <c r="AI51" s="83" t="s">
        <v>906</v>
      </c>
      <c r="AJ51" s="79" t="b">
        <v>0</v>
      </c>
      <c r="AK51" s="79">
        <v>0</v>
      </c>
      <c r="AL51" s="83" t="s">
        <v>906</v>
      </c>
      <c r="AM51" s="79" t="s">
        <v>925</v>
      </c>
      <c r="AN51" s="79" t="b">
        <v>0</v>
      </c>
      <c r="AO51" s="83" t="s">
        <v>821</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230</v>
      </c>
      <c r="B52" s="64" t="s">
        <v>266</v>
      </c>
      <c r="C52" s="65" t="s">
        <v>1960</v>
      </c>
      <c r="D52" s="66">
        <v>3</v>
      </c>
      <c r="E52" s="67" t="s">
        <v>132</v>
      </c>
      <c r="F52" s="68">
        <v>35</v>
      </c>
      <c r="G52" s="65"/>
      <c r="H52" s="69"/>
      <c r="I52" s="70"/>
      <c r="J52" s="70"/>
      <c r="K52" s="34" t="s">
        <v>65</v>
      </c>
      <c r="L52" s="77">
        <v>52</v>
      </c>
      <c r="M52" s="77"/>
      <c r="N52" s="72"/>
      <c r="O52" s="79" t="s">
        <v>285</v>
      </c>
      <c r="P52" s="81">
        <v>43622.44331018518</v>
      </c>
      <c r="Q52" s="79" t="s">
        <v>312</v>
      </c>
      <c r="R52" s="79"/>
      <c r="S52" s="79"/>
      <c r="T52" s="79"/>
      <c r="U52" s="79"/>
      <c r="V52" s="82" t="s">
        <v>543</v>
      </c>
      <c r="W52" s="81">
        <v>43622.44331018518</v>
      </c>
      <c r="X52" s="82" t="s">
        <v>616</v>
      </c>
      <c r="Y52" s="79"/>
      <c r="Z52" s="79"/>
      <c r="AA52" s="83" t="s">
        <v>773</v>
      </c>
      <c r="AB52" s="83" t="s">
        <v>821</v>
      </c>
      <c r="AC52" s="79" t="b">
        <v>0</v>
      </c>
      <c r="AD52" s="79">
        <v>0</v>
      </c>
      <c r="AE52" s="83" t="s">
        <v>908</v>
      </c>
      <c r="AF52" s="79" t="b">
        <v>0</v>
      </c>
      <c r="AG52" s="79" t="s">
        <v>915</v>
      </c>
      <c r="AH52" s="79"/>
      <c r="AI52" s="83" t="s">
        <v>906</v>
      </c>
      <c r="AJ52" s="79" t="b">
        <v>0</v>
      </c>
      <c r="AK52" s="79">
        <v>0</v>
      </c>
      <c r="AL52" s="83" t="s">
        <v>906</v>
      </c>
      <c r="AM52" s="79" t="s">
        <v>925</v>
      </c>
      <c r="AN52" s="79" t="b">
        <v>0</v>
      </c>
      <c r="AO52" s="83" t="s">
        <v>821</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8</v>
      </c>
      <c r="BK52" s="49">
        <v>100</v>
      </c>
      <c r="BL52" s="48">
        <v>8</v>
      </c>
    </row>
    <row r="53" spans="1:64" ht="15">
      <c r="A53" s="64" t="s">
        <v>231</v>
      </c>
      <c r="B53" s="64" t="s">
        <v>275</v>
      </c>
      <c r="C53" s="65" t="s">
        <v>1960</v>
      </c>
      <c r="D53" s="66">
        <v>3</v>
      </c>
      <c r="E53" s="67" t="s">
        <v>132</v>
      </c>
      <c r="F53" s="68">
        <v>35</v>
      </c>
      <c r="G53" s="65"/>
      <c r="H53" s="69"/>
      <c r="I53" s="70"/>
      <c r="J53" s="70"/>
      <c r="K53" s="34" t="s">
        <v>65</v>
      </c>
      <c r="L53" s="77">
        <v>53</v>
      </c>
      <c r="M53" s="77"/>
      <c r="N53" s="72"/>
      <c r="O53" s="79" t="s">
        <v>284</v>
      </c>
      <c r="P53" s="81">
        <v>43622.446805555555</v>
      </c>
      <c r="Q53" s="79" t="s">
        <v>313</v>
      </c>
      <c r="R53" s="79"/>
      <c r="S53" s="79"/>
      <c r="T53" s="79" t="s">
        <v>514</v>
      </c>
      <c r="U53" s="79"/>
      <c r="V53" s="82" t="s">
        <v>544</v>
      </c>
      <c r="W53" s="81">
        <v>43622.446805555555</v>
      </c>
      <c r="X53" s="82" t="s">
        <v>617</v>
      </c>
      <c r="Y53" s="79"/>
      <c r="Z53" s="79"/>
      <c r="AA53" s="83" t="s">
        <v>774</v>
      </c>
      <c r="AB53" s="83" t="s">
        <v>821</v>
      </c>
      <c r="AC53" s="79" t="b">
        <v>0</v>
      </c>
      <c r="AD53" s="79">
        <v>0</v>
      </c>
      <c r="AE53" s="83" t="s">
        <v>908</v>
      </c>
      <c r="AF53" s="79" t="b">
        <v>0</v>
      </c>
      <c r="AG53" s="79" t="s">
        <v>915</v>
      </c>
      <c r="AH53" s="79"/>
      <c r="AI53" s="83" t="s">
        <v>906</v>
      </c>
      <c r="AJ53" s="79" t="b">
        <v>0</v>
      </c>
      <c r="AK53" s="79">
        <v>0</v>
      </c>
      <c r="AL53" s="83" t="s">
        <v>906</v>
      </c>
      <c r="AM53" s="79" t="s">
        <v>923</v>
      </c>
      <c r="AN53" s="79" t="b">
        <v>0</v>
      </c>
      <c r="AO53" s="83" t="s">
        <v>821</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231</v>
      </c>
      <c r="B54" s="64" t="s">
        <v>266</v>
      </c>
      <c r="C54" s="65" t="s">
        <v>1960</v>
      </c>
      <c r="D54" s="66">
        <v>3</v>
      </c>
      <c r="E54" s="67" t="s">
        <v>132</v>
      </c>
      <c r="F54" s="68">
        <v>35</v>
      </c>
      <c r="G54" s="65"/>
      <c r="H54" s="69"/>
      <c r="I54" s="70"/>
      <c r="J54" s="70"/>
      <c r="K54" s="34" t="s">
        <v>65</v>
      </c>
      <c r="L54" s="77">
        <v>54</v>
      </c>
      <c r="M54" s="77"/>
      <c r="N54" s="72"/>
      <c r="O54" s="79" t="s">
        <v>285</v>
      </c>
      <c r="P54" s="81">
        <v>43622.446805555555</v>
      </c>
      <c r="Q54" s="79" t="s">
        <v>313</v>
      </c>
      <c r="R54" s="79"/>
      <c r="S54" s="79"/>
      <c r="T54" s="79" t="s">
        <v>514</v>
      </c>
      <c r="U54" s="79"/>
      <c r="V54" s="82" t="s">
        <v>544</v>
      </c>
      <c r="W54" s="81">
        <v>43622.446805555555</v>
      </c>
      <c r="X54" s="82" t="s">
        <v>617</v>
      </c>
      <c r="Y54" s="79"/>
      <c r="Z54" s="79"/>
      <c r="AA54" s="83" t="s">
        <v>774</v>
      </c>
      <c r="AB54" s="83" t="s">
        <v>821</v>
      </c>
      <c r="AC54" s="79" t="b">
        <v>0</v>
      </c>
      <c r="AD54" s="79">
        <v>0</v>
      </c>
      <c r="AE54" s="83" t="s">
        <v>908</v>
      </c>
      <c r="AF54" s="79" t="b">
        <v>0</v>
      </c>
      <c r="AG54" s="79" t="s">
        <v>915</v>
      </c>
      <c r="AH54" s="79"/>
      <c r="AI54" s="83" t="s">
        <v>906</v>
      </c>
      <c r="AJ54" s="79" t="b">
        <v>0</v>
      </c>
      <c r="AK54" s="79">
        <v>0</v>
      </c>
      <c r="AL54" s="83" t="s">
        <v>906</v>
      </c>
      <c r="AM54" s="79" t="s">
        <v>923</v>
      </c>
      <c r="AN54" s="79" t="b">
        <v>0</v>
      </c>
      <c r="AO54" s="83" t="s">
        <v>821</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11</v>
      </c>
      <c r="BK54" s="49">
        <v>100</v>
      </c>
      <c r="BL54" s="48">
        <v>11</v>
      </c>
    </row>
    <row r="55" spans="1:64" ht="15">
      <c r="A55" s="64" t="s">
        <v>232</v>
      </c>
      <c r="B55" s="64" t="s">
        <v>275</v>
      </c>
      <c r="C55" s="65" t="s">
        <v>1960</v>
      </c>
      <c r="D55" s="66">
        <v>3</v>
      </c>
      <c r="E55" s="67" t="s">
        <v>132</v>
      </c>
      <c r="F55" s="68">
        <v>35</v>
      </c>
      <c r="G55" s="65"/>
      <c r="H55" s="69"/>
      <c r="I55" s="70"/>
      <c r="J55" s="70"/>
      <c r="K55" s="34" t="s">
        <v>65</v>
      </c>
      <c r="L55" s="77">
        <v>55</v>
      </c>
      <c r="M55" s="77"/>
      <c r="N55" s="72"/>
      <c r="O55" s="79" t="s">
        <v>284</v>
      </c>
      <c r="P55" s="81">
        <v>43622.44734953704</v>
      </c>
      <c r="Q55" s="79" t="s">
        <v>314</v>
      </c>
      <c r="R55" s="79"/>
      <c r="S55" s="79"/>
      <c r="T55" s="79"/>
      <c r="U55" s="79"/>
      <c r="V55" s="82" t="s">
        <v>545</v>
      </c>
      <c r="W55" s="81">
        <v>43622.44734953704</v>
      </c>
      <c r="X55" s="82" t="s">
        <v>618</v>
      </c>
      <c r="Y55" s="79"/>
      <c r="Z55" s="79"/>
      <c r="AA55" s="83" t="s">
        <v>775</v>
      </c>
      <c r="AB55" s="83" t="s">
        <v>821</v>
      </c>
      <c r="AC55" s="79" t="b">
        <v>0</v>
      </c>
      <c r="AD55" s="79">
        <v>0</v>
      </c>
      <c r="AE55" s="83" t="s">
        <v>908</v>
      </c>
      <c r="AF55" s="79" t="b">
        <v>0</v>
      </c>
      <c r="AG55" s="79" t="s">
        <v>918</v>
      </c>
      <c r="AH55" s="79"/>
      <c r="AI55" s="83" t="s">
        <v>906</v>
      </c>
      <c r="AJ55" s="79" t="b">
        <v>0</v>
      </c>
      <c r="AK55" s="79">
        <v>0</v>
      </c>
      <c r="AL55" s="83" t="s">
        <v>906</v>
      </c>
      <c r="AM55" s="79" t="s">
        <v>923</v>
      </c>
      <c r="AN55" s="79" t="b">
        <v>0</v>
      </c>
      <c r="AO55" s="83" t="s">
        <v>821</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232</v>
      </c>
      <c r="B56" s="64" t="s">
        <v>266</v>
      </c>
      <c r="C56" s="65" t="s">
        <v>1960</v>
      </c>
      <c r="D56" s="66">
        <v>3</v>
      </c>
      <c r="E56" s="67" t="s">
        <v>132</v>
      </c>
      <c r="F56" s="68">
        <v>35</v>
      </c>
      <c r="G56" s="65"/>
      <c r="H56" s="69"/>
      <c r="I56" s="70"/>
      <c r="J56" s="70"/>
      <c r="K56" s="34" t="s">
        <v>65</v>
      </c>
      <c r="L56" s="77">
        <v>56</v>
      </c>
      <c r="M56" s="77"/>
      <c r="N56" s="72"/>
      <c r="O56" s="79" t="s">
        <v>285</v>
      </c>
      <c r="P56" s="81">
        <v>43622.44734953704</v>
      </c>
      <c r="Q56" s="79" t="s">
        <v>314</v>
      </c>
      <c r="R56" s="79"/>
      <c r="S56" s="79"/>
      <c r="T56" s="79"/>
      <c r="U56" s="79"/>
      <c r="V56" s="82" t="s">
        <v>545</v>
      </c>
      <c r="W56" s="81">
        <v>43622.44734953704</v>
      </c>
      <c r="X56" s="82" t="s">
        <v>618</v>
      </c>
      <c r="Y56" s="79"/>
      <c r="Z56" s="79"/>
      <c r="AA56" s="83" t="s">
        <v>775</v>
      </c>
      <c r="AB56" s="83" t="s">
        <v>821</v>
      </c>
      <c r="AC56" s="79" t="b">
        <v>0</v>
      </c>
      <c r="AD56" s="79">
        <v>0</v>
      </c>
      <c r="AE56" s="83" t="s">
        <v>908</v>
      </c>
      <c r="AF56" s="79" t="b">
        <v>0</v>
      </c>
      <c r="AG56" s="79" t="s">
        <v>918</v>
      </c>
      <c r="AH56" s="79"/>
      <c r="AI56" s="83" t="s">
        <v>906</v>
      </c>
      <c r="AJ56" s="79" t="b">
        <v>0</v>
      </c>
      <c r="AK56" s="79">
        <v>0</v>
      </c>
      <c r="AL56" s="83" t="s">
        <v>906</v>
      </c>
      <c r="AM56" s="79" t="s">
        <v>923</v>
      </c>
      <c r="AN56" s="79" t="b">
        <v>0</v>
      </c>
      <c r="AO56" s="83" t="s">
        <v>821</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33.333333333333336</v>
      </c>
      <c r="BF56" s="48">
        <v>0</v>
      </c>
      <c r="BG56" s="49">
        <v>0</v>
      </c>
      <c r="BH56" s="48">
        <v>0</v>
      </c>
      <c r="BI56" s="49">
        <v>0</v>
      </c>
      <c r="BJ56" s="48">
        <v>2</v>
      </c>
      <c r="BK56" s="49">
        <v>66.66666666666667</v>
      </c>
      <c r="BL56" s="48">
        <v>3</v>
      </c>
    </row>
    <row r="57" spans="1:64" ht="15">
      <c r="A57" s="64" t="s">
        <v>233</v>
      </c>
      <c r="B57" s="64" t="s">
        <v>275</v>
      </c>
      <c r="C57" s="65" t="s">
        <v>1960</v>
      </c>
      <c r="D57" s="66">
        <v>3</v>
      </c>
      <c r="E57" s="67" t="s">
        <v>132</v>
      </c>
      <c r="F57" s="68">
        <v>35</v>
      </c>
      <c r="G57" s="65"/>
      <c r="H57" s="69"/>
      <c r="I57" s="70"/>
      <c r="J57" s="70"/>
      <c r="K57" s="34" t="s">
        <v>65</v>
      </c>
      <c r="L57" s="77">
        <v>57</v>
      </c>
      <c r="M57" s="77"/>
      <c r="N57" s="72"/>
      <c r="O57" s="79" t="s">
        <v>284</v>
      </c>
      <c r="P57" s="81">
        <v>43622.45009259259</v>
      </c>
      <c r="Q57" s="79" t="s">
        <v>315</v>
      </c>
      <c r="R57" s="79"/>
      <c r="S57" s="79"/>
      <c r="T57" s="79"/>
      <c r="U57" s="79"/>
      <c r="V57" s="82" t="s">
        <v>546</v>
      </c>
      <c r="W57" s="81">
        <v>43622.45009259259</v>
      </c>
      <c r="X57" s="82" t="s">
        <v>619</v>
      </c>
      <c r="Y57" s="79"/>
      <c r="Z57" s="79"/>
      <c r="AA57" s="83" t="s">
        <v>776</v>
      </c>
      <c r="AB57" s="83" t="s">
        <v>821</v>
      </c>
      <c r="AC57" s="79" t="b">
        <v>0</v>
      </c>
      <c r="AD57" s="79">
        <v>0</v>
      </c>
      <c r="AE57" s="83" t="s">
        <v>908</v>
      </c>
      <c r="AF57" s="79" t="b">
        <v>0</v>
      </c>
      <c r="AG57" s="79" t="s">
        <v>915</v>
      </c>
      <c r="AH57" s="79"/>
      <c r="AI57" s="83" t="s">
        <v>906</v>
      </c>
      <c r="AJ57" s="79" t="b">
        <v>0</v>
      </c>
      <c r="AK57" s="79">
        <v>0</v>
      </c>
      <c r="AL57" s="83" t="s">
        <v>906</v>
      </c>
      <c r="AM57" s="79" t="s">
        <v>921</v>
      </c>
      <c r="AN57" s="79" t="b">
        <v>0</v>
      </c>
      <c r="AO57" s="83" t="s">
        <v>821</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233</v>
      </c>
      <c r="B58" s="64" t="s">
        <v>266</v>
      </c>
      <c r="C58" s="65" t="s">
        <v>1960</v>
      </c>
      <c r="D58" s="66">
        <v>3</v>
      </c>
      <c r="E58" s="67" t="s">
        <v>132</v>
      </c>
      <c r="F58" s="68">
        <v>35</v>
      </c>
      <c r="G58" s="65"/>
      <c r="H58" s="69"/>
      <c r="I58" s="70"/>
      <c r="J58" s="70"/>
      <c r="K58" s="34" t="s">
        <v>65</v>
      </c>
      <c r="L58" s="77">
        <v>58</v>
      </c>
      <c r="M58" s="77"/>
      <c r="N58" s="72"/>
      <c r="O58" s="79" t="s">
        <v>285</v>
      </c>
      <c r="P58" s="81">
        <v>43622.45009259259</v>
      </c>
      <c r="Q58" s="79" t="s">
        <v>315</v>
      </c>
      <c r="R58" s="79"/>
      <c r="S58" s="79"/>
      <c r="T58" s="79"/>
      <c r="U58" s="79"/>
      <c r="V58" s="82" t="s">
        <v>546</v>
      </c>
      <c r="W58" s="81">
        <v>43622.45009259259</v>
      </c>
      <c r="X58" s="82" t="s">
        <v>619</v>
      </c>
      <c r="Y58" s="79"/>
      <c r="Z58" s="79"/>
      <c r="AA58" s="83" t="s">
        <v>776</v>
      </c>
      <c r="AB58" s="83" t="s">
        <v>821</v>
      </c>
      <c r="AC58" s="79" t="b">
        <v>0</v>
      </c>
      <c r="AD58" s="79">
        <v>0</v>
      </c>
      <c r="AE58" s="83" t="s">
        <v>908</v>
      </c>
      <c r="AF58" s="79" t="b">
        <v>0</v>
      </c>
      <c r="AG58" s="79" t="s">
        <v>915</v>
      </c>
      <c r="AH58" s="79"/>
      <c r="AI58" s="83" t="s">
        <v>906</v>
      </c>
      <c r="AJ58" s="79" t="b">
        <v>0</v>
      </c>
      <c r="AK58" s="79">
        <v>0</v>
      </c>
      <c r="AL58" s="83" t="s">
        <v>906</v>
      </c>
      <c r="AM58" s="79" t="s">
        <v>921</v>
      </c>
      <c r="AN58" s="79" t="b">
        <v>0</v>
      </c>
      <c r="AO58" s="83" t="s">
        <v>821</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4</v>
      </c>
      <c r="BK58" s="49">
        <v>100</v>
      </c>
      <c r="BL58" s="48">
        <v>4</v>
      </c>
    </row>
    <row r="59" spans="1:64" ht="15">
      <c r="A59" s="64" t="s">
        <v>234</v>
      </c>
      <c r="B59" s="64" t="s">
        <v>275</v>
      </c>
      <c r="C59" s="65" t="s">
        <v>1960</v>
      </c>
      <c r="D59" s="66">
        <v>3</v>
      </c>
      <c r="E59" s="67" t="s">
        <v>132</v>
      </c>
      <c r="F59" s="68">
        <v>35</v>
      </c>
      <c r="G59" s="65"/>
      <c r="H59" s="69"/>
      <c r="I59" s="70"/>
      <c r="J59" s="70"/>
      <c r="K59" s="34" t="s">
        <v>65</v>
      </c>
      <c r="L59" s="77">
        <v>59</v>
      </c>
      <c r="M59" s="77"/>
      <c r="N59" s="72"/>
      <c r="O59" s="79" t="s">
        <v>284</v>
      </c>
      <c r="P59" s="81">
        <v>43622.450532407405</v>
      </c>
      <c r="Q59" s="79" t="s">
        <v>316</v>
      </c>
      <c r="R59" s="79"/>
      <c r="S59" s="79"/>
      <c r="T59" s="79"/>
      <c r="U59" s="79"/>
      <c r="V59" s="82" t="s">
        <v>547</v>
      </c>
      <c r="W59" s="81">
        <v>43622.450532407405</v>
      </c>
      <c r="X59" s="82" t="s">
        <v>620</v>
      </c>
      <c r="Y59" s="79"/>
      <c r="Z59" s="79"/>
      <c r="AA59" s="83" t="s">
        <v>777</v>
      </c>
      <c r="AB59" s="83" t="s">
        <v>821</v>
      </c>
      <c r="AC59" s="79" t="b">
        <v>0</v>
      </c>
      <c r="AD59" s="79">
        <v>0</v>
      </c>
      <c r="AE59" s="83" t="s">
        <v>908</v>
      </c>
      <c r="AF59" s="79" t="b">
        <v>0</v>
      </c>
      <c r="AG59" s="79" t="s">
        <v>915</v>
      </c>
      <c r="AH59" s="79"/>
      <c r="AI59" s="83" t="s">
        <v>906</v>
      </c>
      <c r="AJ59" s="79" t="b">
        <v>0</v>
      </c>
      <c r="AK59" s="79">
        <v>0</v>
      </c>
      <c r="AL59" s="83" t="s">
        <v>906</v>
      </c>
      <c r="AM59" s="79" t="s">
        <v>923</v>
      </c>
      <c r="AN59" s="79" t="b">
        <v>0</v>
      </c>
      <c r="AO59" s="83" t="s">
        <v>821</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234</v>
      </c>
      <c r="B60" s="64" t="s">
        <v>266</v>
      </c>
      <c r="C60" s="65" t="s">
        <v>1960</v>
      </c>
      <c r="D60" s="66">
        <v>3</v>
      </c>
      <c r="E60" s="67" t="s">
        <v>132</v>
      </c>
      <c r="F60" s="68">
        <v>35</v>
      </c>
      <c r="G60" s="65"/>
      <c r="H60" s="69"/>
      <c r="I60" s="70"/>
      <c r="J60" s="70"/>
      <c r="K60" s="34" t="s">
        <v>65</v>
      </c>
      <c r="L60" s="77">
        <v>60</v>
      </c>
      <c r="M60" s="77"/>
      <c r="N60" s="72"/>
      <c r="O60" s="79" t="s">
        <v>285</v>
      </c>
      <c r="P60" s="81">
        <v>43622.450532407405</v>
      </c>
      <c r="Q60" s="79" t="s">
        <v>316</v>
      </c>
      <c r="R60" s="79"/>
      <c r="S60" s="79"/>
      <c r="T60" s="79"/>
      <c r="U60" s="79"/>
      <c r="V60" s="82" t="s">
        <v>547</v>
      </c>
      <c r="W60" s="81">
        <v>43622.450532407405</v>
      </c>
      <c r="X60" s="82" t="s">
        <v>620</v>
      </c>
      <c r="Y60" s="79"/>
      <c r="Z60" s="79"/>
      <c r="AA60" s="83" t="s">
        <v>777</v>
      </c>
      <c r="AB60" s="83" t="s">
        <v>821</v>
      </c>
      <c r="AC60" s="79" t="b">
        <v>0</v>
      </c>
      <c r="AD60" s="79">
        <v>0</v>
      </c>
      <c r="AE60" s="83" t="s">
        <v>908</v>
      </c>
      <c r="AF60" s="79" t="b">
        <v>0</v>
      </c>
      <c r="AG60" s="79" t="s">
        <v>915</v>
      </c>
      <c r="AH60" s="79"/>
      <c r="AI60" s="83" t="s">
        <v>906</v>
      </c>
      <c r="AJ60" s="79" t="b">
        <v>0</v>
      </c>
      <c r="AK60" s="79">
        <v>0</v>
      </c>
      <c r="AL60" s="83" t="s">
        <v>906</v>
      </c>
      <c r="AM60" s="79" t="s">
        <v>923</v>
      </c>
      <c r="AN60" s="79" t="b">
        <v>0</v>
      </c>
      <c r="AO60" s="83" t="s">
        <v>821</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14</v>
      </c>
      <c r="BK60" s="49">
        <v>100</v>
      </c>
      <c r="BL60" s="48">
        <v>14</v>
      </c>
    </row>
    <row r="61" spans="1:64" ht="15">
      <c r="A61" s="64" t="s">
        <v>235</v>
      </c>
      <c r="B61" s="64" t="s">
        <v>240</v>
      </c>
      <c r="C61" s="65" t="s">
        <v>1960</v>
      </c>
      <c r="D61" s="66">
        <v>3</v>
      </c>
      <c r="E61" s="67" t="s">
        <v>132</v>
      </c>
      <c r="F61" s="68">
        <v>35</v>
      </c>
      <c r="G61" s="65"/>
      <c r="H61" s="69"/>
      <c r="I61" s="70"/>
      <c r="J61" s="70"/>
      <c r="K61" s="34" t="s">
        <v>65</v>
      </c>
      <c r="L61" s="77">
        <v>61</v>
      </c>
      <c r="M61" s="77"/>
      <c r="N61" s="72"/>
      <c r="O61" s="79" t="s">
        <v>284</v>
      </c>
      <c r="P61" s="81">
        <v>43622.826145833336</v>
      </c>
      <c r="Q61" s="79" t="s">
        <v>317</v>
      </c>
      <c r="R61" s="79"/>
      <c r="S61" s="79"/>
      <c r="T61" s="79"/>
      <c r="U61" s="79"/>
      <c r="V61" s="82" t="s">
        <v>548</v>
      </c>
      <c r="W61" s="81">
        <v>43622.826145833336</v>
      </c>
      <c r="X61" s="82" t="s">
        <v>621</v>
      </c>
      <c r="Y61" s="79"/>
      <c r="Z61" s="79"/>
      <c r="AA61" s="83" t="s">
        <v>778</v>
      </c>
      <c r="AB61" s="79"/>
      <c r="AC61" s="79" t="b">
        <v>0</v>
      </c>
      <c r="AD61" s="79">
        <v>0</v>
      </c>
      <c r="AE61" s="83" t="s">
        <v>906</v>
      </c>
      <c r="AF61" s="79" t="b">
        <v>0</v>
      </c>
      <c r="AG61" s="79" t="s">
        <v>919</v>
      </c>
      <c r="AH61" s="79"/>
      <c r="AI61" s="83" t="s">
        <v>906</v>
      </c>
      <c r="AJ61" s="79" t="b">
        <v>0</v>
      </c>
      <c r="AK61" s="79">
        <v>7</v>
      </c>
      <c r="AL61" s="83" t="s">
        <v>783</v>
      </c>
      <c r="AM61" s="79" t="s">
        <v>922</v>
      </c>
      <c r="AN61" s="79" t="b">
        <v>0</v>
      </c>
      <c r="AO61" s="83" t="s">
        <v>783</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v>0</v>
      </c>
      <c r="BE61" s="49">
        <v>0</v>
      </c>
      <c r="BF61" s="48">
        <v>0</v>
      </c>
      <c r="BG61" s="49">
        <v>0</v>
      </c>
      <c r="BH61" s="48">
        <v>0</v>
      </c>
      <c r="BI61" s="49">
        <v>0</v>
      </c>
      <c r="BJ61" s="48">
        <v>21</v>
      </c>
      <c r="BK61" s="49">
        <v>100</v>
      </c>
      <c r="BL61" s="48">
        <v>21</v>
      </c>
    </row>
    <row r="62" spans="1:64" ht="15">
      <c r="A62" s="64" t="s">
        <v>236</v>
      </c>
      <c r="B62" s="64" t="s">
        <v>240</v>
      </c>
      <c r="C62" s="65" t="s">
        <v>1960</v>
      </c>
      <c r="D62" s="66">
        <v>3</v>
      </c>
      <c r="E62" s="67" t="s">
        <v>132</v>
      </c>
      <c r="F62" s="68">
        <v>35</v>
      </c>
      <c r="G62" s="65"/>
      <c r="H62" s="69"/>
      <c r="I62" s="70"/>
      <c r="J62" s="70"/>
      <c r="K62" s="34" t="s">
        <v>65</v>
      </c>
      <c r="L62" s="77">
        <v>62</v>
      </c>
      <c r="M62" s="77"/>
      <c r="N62" s="72"/>
      <c r="O62" s="79" t="s">
        <v>284</v>
      </c>
      <c r="P62" s="81">
        <v>43622.82638888889</v>
      </c>
      <c r="Q62" s="79" t="s">
        <v>317</v>
      </c>
      <c r="R62" s="79"/>
      <c r="S62" s="79"/>
      <c r="T62" s="79"/>
      <c r="U62" s="79"/>
      <c r="V62" s="82" t="s">
        <v>549</v>
      </c>
      <c r="W62" s="81">
        <v>43622.82638888889</v>
      </c>
      <c r="X62" s="82" t="s">
        <v>622</v>
      </c>
      <c r="Y62" s="79"/>
      <c r="Z62" s="79"/>
      <c r="AA62" s="83" t="s">
        <v>779</v>
      </c>
      <c r="AB62" s="79"/>
      <c r="AC62" s="79" t="b">
        <v>0</v>
      </c>
      <c r="AD62" s="79">
        <v>0</v>
      </c>
      <c r="AE62" s="83" t="s">
        <v>906</v>
      </c>
      <c r="AF62" s="79" t="b">
        <v>0</v>
      </c>
      <c r="AG62" s="79" t="s">
        <v>919</v>
      </c>
      <c r="AH62" s="79"/>
      <c r="AI62" s="83" t="s">
        <v>906</v>
      </c>
      <c r="AJ62" s="79" t="b">
        <v>0</v>
      </c>
      <c r="AK62" s="79">
        <v>7</v>
      </c>
      <c r="AL62" s="83" t="s">
        <v>783</v>
      </c>
      <c r="AM62" s="79" t="s">
        <v>923</v>
      </c>
      <c r="AN62" s="79" t="b">
        <v>0</v>
      </c>
      <c r="AO62" s="83" t="s">
        <v>783</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v>0</v>
      </c>
      <c r="BE62" s="49">
        <v>0</v>
      </c>
      <c r="BF62" s="48">
        <v>0</v>
      </c>
      <c r="BG62" s="49">
        <v>0</v>
      </c>
      <c r="BH62" s="48">
        <v>0</v>
      </c>
      <c r="BI62" s="49">
        <v>0</v>
      </c>
      <c r="BJ62" s="48">
        <v>21</v>
      </c>
      <c r="BK62" s="49">
        <v>100</v>
      </c>
      <c r="BL62" s="48">
        <v>21</v>
      </c>
    </row>
    <row r="63" spans="1:64" ht="15">
      <c r="A63" s="64" t="s">
        <v>237</v>
      </c>
      <c r="B63" s="64" t="s">
        <v>240</v>
      </c>
      <c r="C63" s="65" t="s">
        <v>1960</v>
      </c>
      <c r="D63" s="66">
        <v>3</v>
      </c>
      <c r="E63" s="67" t="s">
        <v>132</v>
      </c>
      <c r="F63" s="68">
        <v>35</v>
      </c>
      <c r="G63" s="65"/>
      <c r="H63" s="69"/>
      <c r="I63" s="70"/>
      <c r="J63" s="70"/>
      <c r="K63" s="34" t="s">
        <v>65</v>
      </c>
      <c r="L63" s="77">
        <v>63</v>
      </c>
      <c r="M63" s="77"/>
      <c r="N63" s="72"/>
      <c r="O63" s="79" t="s">
        <v>284</v>
      </c>
      <c r="P63" s="81">
        <v>43622.828055555554</v>
      </c>
      <c r="Q63" s="79" t="s">
        <v>317</v>
      </c>
      <c r="R63" s="79"/>
      <c r="S63" s="79"/>
      <c r="T63" s="79"/>
      <c r="U63" s="79"/>
      <c r="V63" s="82" t="s">
        <v>550</v>
      </c>
      <c r="W63" s="81">
        <v>43622.828055555554</v>
      </c>
      <c r="X63" s="82" t="s">
        <v>623</v>
      </c>
      <c r="Y63" s="79"/>
      <c r="Z63" s="79"/>
      <c r="AA63" s="83" t="s">
        <v>780</v>
      </c>
      <c r="AB63" s="79"/>
      <c r="AC63" s="79" t="b">
        <v>0</v>
      </c>
      <c r="AD63" s="79">
        <v>0</v>
      </c>
      <c r="AE63" s="83" t="s">
        <v>906</v>
      </c>
      <c r="AF63" s="79" t="b">
        <v>0</v>
      </c>
      <c r="AG63" s="79" t="s">
        <v>919</v>
      </c>
      <c r="AH63" s="79"/>
      <c r="AI63" s="83" t="s">
        <v>906</v>
      </c>
      <c r="AJ63" s="79" t="b">
        <v>0</v>
      </c>
      <c r="AK63" s="79">
        <v>7</v>
      </c>
      <c r="AL63" s="83" t="s">
        <v>783</v>
      </c>
      <c r="AM63" s="79" t="s">
        <v>923</v>
      </c>
      <c r="AN63" s="79" t="b">
        <v>0</v>
      </c>
      <c r="AO63" s="83" t="s">
        <v>783</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0</v>
      </c>
      <c r="BE63" s="49">
        <v>0</v>
      </c>
      <c r="BF63" s="48">
        <v>0</v>
      </c>
      <c r="BG63" s="49">
        <v>0</v>
      </c>
      <c r="BH63" s="48">
        <v>0</v>
      </c>
      <c r="BI63" s="49">
        <v>0</v>
      </c>
      <c r="BJ63" s="48">
        <v>21</v>
      </c>
      <c r="BK63" s="49">
        <v>100</v>
      </c>
      <c r="BL63" s="48">
        <v>21</v>
      </c>
    </row>
    <row r="64" spans="1:64" ht="15">
      <c r="A64" s="64" t="s">
        <v>238</v>
      </c>
      <c r="B64" s="64" t="s">
        <v>240</v>
      </c>
      <c r="C64" s="65" t="s">
        <v>1960</v>
      </c>
      <c r="D64" s="66">
        <v>3</v>
      </c>
      <c r="E64" s="67" t="s">
        <v>132</v>
      </c>
      <c r="F64" s="68">
        <v>35</v>
      </c>
      <c r="G64" s="65"/>
      <c r="H64" s="69"/>
      <c r="I64" s="70"/>
      <c r="J64" s="70"/>
      <c r="K64" s="34" t="s">
        <v>65</v>
      </c>
      <c r="L64" s="77">
        <v>64</v>
      </c>
      <c r="M64" s="77"/>
      <c r="N64" s="72"/>
      <c r="O64" s="79" t="s">
        <v>284</v>
      </c>
      <c r="P64" s="81">
        <v>43622.828993055555</v>
      </c>
      <c r="Q64" s="79" t="s">
        <v>317</v>
      </c>
      <c r="R64" s="79"/>
      <c r="S64" s="79"/>
      <c r="T64" s="79"/>
      <c r="U64" s="79"/>
      <c r="V64" s="82" t="s">
        <v>551</v>
      </c>
      <c r="W64" s="81">
        <v>43622.828993055555</v>
      </c>
      <c r="X64" s="82" t="s">
        <v>624</v>
      </c>
      <c r="Y64" s="79"/>
      <c r="Z64" s="79"/>
      <c r="AA64" s="83" t="s">
        <v>781</v>
      </c>
      <c r="AB64" s="79"/>
      <c r="AC64" s="79" t="b">
        <v>0</v>
      </c>
      <c r="AD64" s="79">
        <v>0</v>
      </c>
      <c r="AE64" s="83" t="s">
        <v>906</v>
      </c>
      <c r="AF64" s="79" t="b">
        <v>0</v>
      </c>
      <c r="AG64" s="79" t="s">
        <v>919</v>
      </c>
      <c r="AH64" s="79"/>
      <c r="AI64" s="83" t="s">
        <v>906</v>
      </c>
      <c r="AJ64" s="79" t="b">
        <v>0</v>
      </c>
      <c r="AK64" s="79">
        <v>7</v>
      </c>
      <c r="AL64" s="83" t="s">
        <v>783</v>
      </c>
      <c r="AM64" s="79" t="s">
        <v>923</v>
      </c>
      <c r="AN64" s="79" t="b">
        <v>0</v>
      </c>
      <c r="AO64" s="83" t="s">
        <v>783</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v>0</v>
      </c>
      <c r="BE64" s="49">
        <v>0</v>
      </c>
      <c r="BF64" s="48">
        <v>0</v>
      </c>
      <c r="BG64" s="49">
        <v>0</v>
      </c>
      <c r="BH64" s="48">
        <v>0</v>
      </c>
      <c r="BI64" s="49">
        <v>0</v>
      </c>
      <c r="BJ64" s="48">
        <v>21</v>
      </c>
      <c r="BK64" s="49">
        <v>100</v>
      </c>
      <c r="BL64" s="48">
        <v>21</v>
      </c>
    </row>
    <row r="65" spans="1:64" ht="15">
      <c r="A65" s="64" t="s">
        <v>239</v>
      </c>
      <c r="B65" s="64" t="s">
        <v>240</v>
      </c>
      <c r="C65" s="65" t="s">
        <v>1960</v>
      </c>
      <c r="D65" s="66">
        <v>3</v>
      </c>
      <c r="E65" s="67" t="s">
        <v>132</v>
      </c>
      <c r="F65" s="68">
        <v>35</v>
      </c>
      <c r="G65" s="65"/>
      <c r="H65" s="69"/>
      <c r="I65" s="70"/>
      <c r="J65" s="70"/>
      <c r="K65" s="34" t="s">
        <v>65</v>
      </c>
      <c r="L65" s="77">
        <v>65</v>
      </c>
      <c r="M65" s="77"/>
      <c r="N65" s="72"/>
      <c r="O65" s="79" t="s">
        <v>284</v>
      </c>
      <c r="P65" s="81">
        <v>43622.83079861111</v>
      </c>
      <c r="Q65" s="79" t="s">
        <v>317</v>
      </c>
      <c r="R65" s="79"/>
      <c r="S65" s="79"/>
      <c r="T65" s="79"/>
      <c r="U65" s="79"/>
      <c r="V65" s="82" t="s">
        <v>552</v>
      </c>
      <c r="W65" s="81">
        <v>43622.83079861111</v>
      </c>
      <c r="X65" s="82" t="s">
        <v>625</v>
      </c>
      <c r="Y65" s="79"/>
      <c r="Z65" s="79"/>
      <c r="AA65" s="83" t="s">
        <v>782</v>
      </c>
      <c r="AB65" s="79"/>
      <c r="AC65" s="79" t="b">
        <v>0</v>
      </c>
      <c r="AD65" s="79">
        <v>0</v>
      </c>
      <c r="AE65" s="83" t="s">
        <v>906</v>
      </c>
      <c r="AF65" s="79" t="b">
        <v>0</v>
      </c>
      <c r="AG65" s="79" t="s">
        <v>919</v>
      </c>
      <c r="AH65" s="79"/>
      <c r="AI65" s="83" t="s">
        <v>906</v>
      </c>
      <c r="AJ65" s="79" t="b">
        <v>0</v>
      </c>
      <c r="AK65" s="79">
        <v>7</v>
      </c>
      <c r="AL65" s="83" t="s">
        <v>783</v>
      </c>
      <c r="AM65" s="79" t="s">
        <v>923</v>
      </c>
      <c r="AN65" s="79" t="b">
        <v>0</v>
      </c>
      <c r="AO65" s="83" t="s">
        <v>783</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0</v>
      </c>
      <c r="BE65" s="49">
        <v>0</v>
      </c>
      <c r="BF65" s="48">
        <v>0</v>
      </c>
      <c r="BG65" s="49">
        <v>0</v>
      </c>
      <c r="BH65" s="48">
        <v>0</v>
      </c>
      <c r="BI65" s="49">
        <v>0</v>
      </c>
      <c r="BJ65" s="48">
        <v>21</v>
      </c>
      <c r="BK65" s="49">
        <v>100</v>
      </c>
      <c r="BL65" s="48">
        <v>21</v>
      </c>
    </row>
    <row r="66" spans="1:64" ht="15">
      <c r="A66" s="64" t="s">
        <v>240</v>
      </c>
      <c r="B66" s="64" t="s">
        <v>240</v>
      </c>
      <c r="C66" s="65" t="s">
        <v>1960</v>
      </c>
      <c r="D66" s="66">
        <v>3</v>
      </c>
      <c r="E66" s="67" t="s">
        <v>132</v>
      </c>
      <c r="F66" s="68">
        <v>35</v>
      </c>
      <c r="G66" s="65"/>
      <c r="H66" s="69"/>
      <c r="I66" s="70"/>
      <c r="J66" s="70"/>
      <c r="K66" s="34" t="s">
        <v>65</v>
      </c>
      <c r="L66" s="77">
        <v>66</v>
      </c>
      <c r="M66" s="77"/>
      <c r="N66" s="72"/>
      <c r="O66" s="79" t="s">
        <v>176</v>
      </c>
      <c r="P66" s="81">
        <v>43622.820706018516</v>
      </c>
      <c r="Q66" s="79" t="s">
        <v>318</v>
      </c>
      <c r="R66" s="82" t="s">
        <v>440</v>
      </c>
      <c r="S66" s="79" t="s">
        <v>511</v>
      </c>
      <c r="T66" s="79"/>
      <c r="U66" s="79"/>
      <c r="V66" s="82" t="s">
        <v>553</v>
      </c>
      <c r="W66" s="81">
        <v>43622.820706018516</v>
      </c>
      <c r="X66" s="82" t="s">
        <v>626</v>
      </c>
      <c r="Y66" s="79"/>
      <c r="Z66" s="79"/>
      <c r="AA66" s="83" t="s">
        <v>783</v>
      </c>
      <c r="AB66" s="79"/>
      <c r="AC66" s="79" t="b">
        <v>0</v>
      </c>
      <c r="AD66" s="79">
        <v>23</v>
      </c>
      <c r="AE66" s="83" t="s">
        <v>906</v>
      </c>
      <c r="AF66" s="79" t="b">
        <v>0</v>
      </c>
      <c r="AG66" s="79" t="s">
        <v>919</v>
      </c>
      <c r="AH66" s="79"/>
      <c r="AI66" s="83" t="s">
        <v>906</v>
      </c>
      <c r="AJ66" s="79" t="b">
        <v>0</v>
      </c>
      <c r="AK66" s="79">
        <v>7</v>
      </c>
      <c r="AL66" s="83" t="s">
        <v>906</v>
      </c>
      <c r="AM66" s="79" t="s">
        <v>923</v>
      </c>
      <c r="AN66" s="79" t="b">
        <v>0</v>
      </c>
      <c r="AO66" s="83" t="s">
        <v>783</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v>0</v>
      </c>
      <c r="BE66" s="49">
        <v>0</v>
      </c>
      <c r="BF66" s="48">
        <v>0</v>
      </c>
      <c r="BG66" s="49">
        <v>0</v>
      </c>
      <c r="BH66" s="48">
        <v>0</v>
      </c>
      <c r="BI66" s="49">
        <v>0</v>
      </c>
      <c r="BJ66" s="48">
        <v>42</v>
      </c>
      <c r="BK66" s="49">
        <v>100</v>
      </c>
      <c r="BL66" s="48">
        <v>42</v>
      </c>
    </row>
    <row r="67" spans="1:64" ht="15">
      <c r="A67" s="64" t="s">
        <v>241</v>
      </c>
      <c r="B67" s="64" t="s">
        <v>240</v>
      </c>
      <c r="C67" s="65" t="s">
        <v>1960</v>
      </c>
      <c r="D67" s="66">
        <v>3</v>
      </c>
      <c r="E67" s="67" t="s">
        <v>132</v>
      </c>
      <c r="F67" s="68">
        <v>35</v>
      </c>
      <c r="G67" s="65"/>
      <c r="H67" s="69"/>
      <c r="I67" s="70"/>
      <c r="J67" s="70"/>
      <c r="K67" s="34" t="s">
        <v>65</v>
      </c>
      <c r="L67" s="77">
        <v>67</v>
      </c>
      <c r="M67" s="77"/>
      <c r="N67" s="72"/>
      <c r="O67" s="79" t="s">
        <v>284</v>
      </c>
      <c r="P67" s="81">
        <v>43622.959814814814</v>
      </c>
      <c r="Q67" s="79" t="s">
        <v>317</v>
      </c>
      <c r="R67" s="79"/>
      <c r="S67" s="79"/>
      <c r="T67" s="79"/>
      <c r="U67" s="79"/>
      <c r="V67" s="82" t="s">
        <v>554</v>
      </c>
      <c r="W67" s="81">
        <v>43622.959814814814</v>
      </c>
      <c r="X67" s="82" t="s">
        <v>627</v>
      </c>
      <c r="Y67" s="79"/>
      <c r="Z67" s="79"/>
      <c r="AA67" s="83" t="s">
        <v>784</v>
      </c>
      <c r="AB67" s="79"/>
      <c r="AC67" s="79" t="b">
        <v>0</v>
      </c>
      <c r="AD67" s="79">
        <v>0</v>
      </c>
      <c r="AE67" s="83" t="s">
        <v>906</v>
      </c>
      <c r="AF67" s="79" t="b">
        <v>0</v>
      </c>
      <c r="AG67" s="79" t="s">
        <v>919</v>
      </c>
      <c r="AH67" s="79"/>
      <c r="AI67" s="83" t="s">
        <v>906</v>
      </c>
      <c r="AJ67" s="79" t="b">
        <v>0</v>
      </c>
      <c r="AK67" s="79">
        <v>7</v>
      </c>
      <c r="AL67" s="83" t="s">
        <v>783</v>
      </c>
      <c r="AM67" s="79" t="s">
        <v>923</v>
      </c>
      <c r="AN67" s="79" t="b">
        <v>0</v>
      </c>
      <c r="AO67" s="83" t="s">
        <v>783</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0</v>
      </c>
      <c r="BE67" s="49">
        <v>0</v>
      </c>
      <c r="BF67" s="48">
        <v>0</v>
      </c>
      <c r="BG67" s="49">
        <v>0</v>
      </c>
      <c r="BH67" s="48">
        <v>0</v>
      </c>
      <c r="BI67" s="49">
        <v>0</v>
      </c>
      <c r="BJ67" s="48">
        <v>21</v>
      </c>
      <c r="BK67" s="49">
        <v>100</v>
      </c>
      <c r="BL67" s="48">
        <v>21</v>
      </c>
    </row>
    <row r="68" spans="1:64" ht="15">
      <c r="A68" s="64" t="s">
        <v>242</v>
      </c>
      <c r="B68" s="64" t="s">
        <v>275</v>
      </c>
      <c r="C68" s="65" t="s">
        <v>1960</v>
      </c>
      <c r="D68" s="66">
        <v>3</v>
      </c>
      <c r="E68" s="67" t="s">
        <v>132</v>
      </c>
      <c r="F68" s="68">
        <v>35</v>
      </c>
      <c r="G68" s="65"/>
      <c r="H68" s="69"/>
      <c r="I68" s="70"/>
      <c r="J68" s="70"/>
      <c r="K68" s="34" t="s">
        <v>65</v>
      </c>
      <c r="L68" s="77">
        <v>68</v>
      </c>
      <c r="M68" s="77"/>
      <c r="N68" s="72"/>
      <c r="O68" s="79" t="s">
        <v>284</v>
      </c>
      <c r="P68" s="81">
        <v>43623.45625</v>
      </c>
      <c r="Q68" s="79" t="s">
        <v>319</v>
      </c>
      <c r="R68" s="79"/>
      <c r="S68" s="79"/>
      <c r="T68" s="79"/>
      <c r="U68" s="79"/>
      <c r="V68" s="82" t="s">
        <v>555</v>
      </c>
      <c r="W68" s="81">
        <v>43623.45625</v>
      </c>
      <c r="X68" s="82" t="s">
        <v>628</v>
      </c>
      <c r="Y68" s="79"/>
      <c r="Z68" s="79"/>
      <c r="AA68" s="83" t="s">
        <v>785</v>
      </c>
      <c r="AB68" s="83" t="s">
        <v>821</v>
      </c>
      <c r="AC68" s="79" t="b">
        <v>0</v>
      </c>
      <c r="AD68" s="79">
        <v>0</v>
      </c>
      <c r="AE68" s="83" t="s">
        <v>908</v>
      </c>
      <c r="AF68" s="79" t="b">
        <v>0</v>
      </c>
      <c r="AG68" s="79" t="s">
        <v>915</v>
      </c>
      <c r="AH68" s="79"/>
      <c r="AI68" s="83" t="s">
        <v>906</v>
      </c>
      <c r="AJ68" s="79" t="b">
        <v>0</v>
      </c>
      <c r="AK68" s="79">
        <v>0</v>
      </c>
      <c r="AL68" s="83" t="s">
        <v>906</v>
      </c>
      <c r="AM68" s="79" t="s">
        <v>922</v>
      </c>
      <c r="AN68" s="79" t="b">
        <v>0</v>
      </c>
      <c r="AO68" s="83" t="s">
        <v>821</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242</v>
      </c>
      <c r="B69" s="64" t="s">
        <v>266</v>
      </c>
      <c r="C69" s="65" t="s">
        <v>1960</v>
      </c>
      <c r="D69" s="66">
        <v>3</v>
      </c>
      <c r="E69" s="67" t="s">
        <v>132</v>
      </c>
      <c r="F69" s="68">
        <v>35</v>
      </c>
      <c r="G69" s="65"/>
      <c r="H69" s="69"/>
      <c r="I69" s="70"/>
      <c r="J69" s="70"/>
      <c r="K69" s="34" t="s">
        <v>65</v>
      </c>
      <c r="L69" s="77">
        <v>69</v>
      </c>
      <c r="M69" s="77"/>
      <c r="N69" s="72"/>
      <c r="O69" s="79" t="s">
        <v>285</v>
      </c>
      <c r="P69" s="81">
        <v>43623.45625</v>
      </c>
      <c r="Q69" s="79" t="s">
        <v>319</v>
      </c>
      <c r="R69" s="79"/>
      <c r="S69" s="79"/>
      <c r="T69" s="79"/>
      <c r="U69" s="79"/>
      <c r="V69" s="82" t="s">
        <v>555</v>
      </c>
      <c r="W69" s="81">
        <v>43623.45625</v>
      </c>
      <c r="X69" s="82" t="s">
        <v>628</v>
      </c>
      <c r="Y69" s="79"/>
      <c r="Z69" s="79"/>
      <c r="AA69" s="83" t="s">
        <v>785</v>
      </c>
      <c r="AB69" s="83" t="s">
        <v>821</v>
      </c>
      <c r="AC69" s="79" t="b">
        <v>0</v>
      </c>
      <c r="AD69" s="79">
        <v>0</v>
      </c>
      <c r="AE69" s="83" t="s">
        <v>908</v>
      </c>
      <c r="AF69" s="79" t="b">
        <v>0</v>
      </c>
      <c r="AG69" s="79" t="s">
        <v>915</v>
      </c>
      <c r="AH69" s="79"/>
      <c r="AI69" s="83" t="s">
        <v>906</v>
      </c>
      <c r="AJ69" s="79" t="b">
        <v>0</v>
      </c>
      <c r="AK69" s="79">
        <v>0</v>
      </c>
      <c r="AL69" s="83" t="s">
        <v>906</v>
      </c>
      <c r="AM69" s="79" t="s">
        <v>922</v>
      </c>
      <c r="AN69" s="79" t="b">
        <v>0</v>
      </c>
      <c r="AO69" s="83" t="s">
        <v>821</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14</v>
      </c>
      <c r="BK69" s="49">
        <v>100</v>
      </c>
      <c r="BL69" s="48">
        <v>14</v>
      </c>
    </row>
    <row r="70" spans="1:64" ht="15">
      <c r="A70" s="64" t="s">
        <v>243</v>
      </c>
      <c r="B70" s="64" t="s">
        <v>243</v>
      </c>
      <c r="C70" s="65" t="s">
        <v>1960</v>
      </c>
      <c r="D70" s="66">
        <v>3</v>
      </c>
      <c r="E70" s="67" t="s">
        <v>132</v>
      </c>
      <c r="F70" s="68">
        <v>35</v>
      </c>
      <c r="G70" s="65"/>
      <c r="H70" s="69"/>
      <c r="I70" s="70"/>
      <c r="J70" s="70"/>
      <c r="K70" s="34" t="s">
        <v>65</v>
      </c>
      <c r="L70" s="77">
        <v>70</v>
      </c>
      <c r="M70" s="77"/>
      <c r="N70" s="72"/>
      <c r="O70" s="79" t="s">
        <v>176</v>
      </c>
      <c r="P70" s="81">
        <v>43623.46181712963</v>
      </c>
      <c r="Q70" s="79" t="s">
        <v>320</v>
      </c>
      <c r="R70" s="82" t="s">
        <v>441</v>
      </c>
      <c r="S70" s="79" t="s">
        <v>511</v>
      </c>
      <c r="T70" s="79"/>
      <c r="U70" s="79"/>
      <c r="V70" s="82" t="s">
        <v>556</v>
      </c>
      <c r="W70" s="81">
        <v>43623.46181712963</v>
      </c>
      <c r="X70" s="82" t="s">
        <v>629</v>
      </c>
      <c r="Y70" s="79"/>
      <c r="Z70" s="79"/>
      <c r="AA70" s="83" t="s">
        <v>786</v>
      </c>
      <c r="AB70" s="79"/>
      <c r="AC70" s="79" t="b">
        <v>0</v>
      </c>
      <c r="AD70" s="79">
        <v>0</v>
      </c>
      <c r="AE70" s="83" t="s">
        <v>906</v>
      </c>
      <c r="AF70" s="79" t="b">
        <v>0</v>
      </c>
      <c r="AG70" s="79" t="s">
        <v>915</v>
      </c>
      <c r="AH70" s="79"/>
      <c r="AI70" s="83" t="s">
        <v>906</v>
      </c>
      <c r="AJ70" s="79" t="b">
        <v>0</v>
      </c>
      <c r="AK70" s="79">
        <v>0</v>
      </c>
      <c r="AL70" s="83" t="s">
        <v>906</v>
      </c>
      <c r="AM70" s="79" t="s">
        <v>924</v>
      </c>
      <c r="AN70" s="79" t="b">
        <v>0</v>
      </c>
      <c r="AO70" s="83" t="s">
        <v>786</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8</v>
      </c>
      <c r="BK70" s="49">
        <v>100</v>
      </c>
      <c r="BL70" s="48">
        <v>8</v>
      </c>
    </row>
    <row r="71" spans="1:64" ht="15">
      <c r="A71" s="64" t="s">
        <v>244</v>
      </c>
      <c r="B71" s="64" t="s">
        <v>275</v>
      </c>
      <c r="C71" s="65" t="s">
        <v>1960</v>
      </c>
      <c r="D71" s="66">
        <v>3</v>
      </c>
      <c r="E71" s="67" t="s">
        <v>132</v>
      </c>
      <c r="F71" s="68">
        <v>35</v>
      </c>
      <c r="G71" s="65"/>
      <c r="H71" s="69"/>
      <c r="I71" s="70"/>
      <c r="J71" s="70"/>
      <c r="K71" s="34" t="s">
        <v>65</v>
      </c>
      <c r="L71" s="77">
        <v>71</v>
      </c>
      <c r="M71" s="77"/>
      <c r="N71" s="72"/>
      <c r="O71" s="79" t="s">
        <v>284</v>
      </c>
      <c r="P71" s="81">
        <v>43623.52737268519</v>
      </c>
      <c r="Q71" s="79" t="s">
        <v>321</v>
      </c>
      <c r="R71" s="79"/>
      <c r="S71" s="79"/>
      <c r="T71" s="79"/>
      <c r="U71" s="79"/>
      <c r="V71" s="82" t="s">
        <v>557</v>
      </c>
      <c r="W71" s="81">
        <v>43623.52737268519</v>
      </c>
      <c r="X71" s="82" t="s">
        <v>630</v>
      </c>
      <c r="Y71" s="79"/>
      <c r="Z71" s="79"/>
      <c r="AA71" s="83" t="s">
        <v>787</v>
      </c>
      <c r="AB71" s="83" t="s">
        <v>821</v>
      </c>
      <c r="AC71" s="79" t="b">
        <v>0</v>
      </c>
      <c r="AD71" s="79">
        <v>0</v>
      </c>
      <c r="AE71" s="83" t="s">
        <v>908</v>
      </c>
      <c r="AF71" s="79" t="b">
        <v>0</v>
      </c>
      <c r="AG71" s="79" t="s">
        <v>915</v>
      </c>
      <c r="AH71" s="79"/>
      <c r="AI71" s="83" t="s">
        <v>906</v>
      </c>
      <c r="AJ71" s="79" t="b">
        <v>0</v>
      </c>
      <c r="AK71" s="79">
        <v>0</v>
      </c>
      <c r="AL71" s="83" t="s">
        <v>906</v>
      </c>
      <c r="AM71" s="79" t="s">
        <v>923</v>
      </c>
      <c r="AN71" s="79" t="b">
        <v>0</v>
      </c>
      <c r="AO71" s="83" t="s">
        <v>821</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244</v>
      </c>
      <c r="B72" s="64" t="s">
        <v>266</v>
      </c>
      <c r="C72" s="65" t="s">
        <v>1960</v>
      </c>
      <c r="D72" s="66">
        <v>3</v>
      </c>
      <c r="E72" s="67" t="s">
        <v>132</v>
      </c>
      <c r="F72" s="68">
        <v>35</v>
      </c>
      <c r="G72" s="65"/>
      <c r="H72" s="69"/>
      <c r="I72" s="70"/>
      <c r="J72" s="70"/>
      <c r="K72" s="34" t="s">
        <v>65</v>
      </c>
      <c r="L72" s="77">
        <v>72</v>
      </c>
      <c r="M72" s="77"/>
      <c r="N72" s="72"/>
      <c r="O72" s="79" t="s">
        <v>285</v>
      </c>
      <c r="P72" s="81">
        <v>43623.52737268519</v>
      </c>
      <c r="Q72" s="79" t="s">
        <v>321</v>
      </c>
      <c r="R72" s="79"/>
      <c r="S72" s="79"/>
      <c r="T72" s="79"/>
      <c r="U72" s="79"/>
      <c r="V72" s="82" t="s">
        <v>557</v>
      </c>
      <c r="W72" s="81">
        <v>43623.52737268519</v>
      </c>
      <c r="X72" s="82" t="s">
        <v>630</v>
      </c>
      <c r="Y72" s="79"/>
      <c r="Z72" s="79"/>
      <c r="AA72" s="83" t="s">
        <v>787</v>
      </c>
      <c r="AB72" s="83" t="s">
        <v>821</v>
      </c>
      <c r="AC72" s="79" t="b">
        <v>0</v>
      </c>
      <c r="AD72" s="79">
        <v>0</v>
      </c>
      <c r="AE72" s="83" t="s">
        <v>908</v>
      </c>
      <c r="AF72" s="79" t="b">
        <v>0</v>
      </c>
      <c r="AG72" s="79" t="s">
        <v>915</v>
      </c>
      <c r="AH72" s="79"/>
      <c r="AI72" s="83" t="s">
        <v>906</v>
      </c>
      <c r="AJ72" s="79" t="b">
        <v>0</v>
      </c>
      <c r="AK72" s="79">
        <v>0</v>
      </c>
      <c r="AL72" s="83" t="s">
        <v>906</v>
      </c>
      <c r="AM72" s="79" t="s">
        <v>923</v>
      </c>
      <c r="AN72" s="79" t="b">
        <v>0</v>
      </c>
      <c r="AO72" s="83" t="s">
        <v>821</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24</v>
      </c>
      <c r="BK72" s="49">
        <v>100</v>
      </c>
      <c r="BL72" s="48">
        <v>24</v>
      </c>
    </row>
    <row r="73" spans="1:64" ht="15">
      <c r="A73" s="64" t="s">
        <v>245</v>
      </c>
      <c r="B73" s="64" t="s">
        <v>245</v>
      </c>
      <c r="C73" s="65" t="s">
        <v>1960</v>
      </c>
      <c r="D73" s="66">
        <v>3</v>
      </c>
      <c r="E73" s="67" t="s">
        <v>132</v>
      </c>
      <c r="F73" s="68">
        <v>35</v>
      </c>
      <c r="G73" s="65"/>
      <c r="H73" s="69"/>
      <c r="I73" s="70"/>
      <c r="J73" s="70"/>
      <c r="K73" s="34" t="s">
        <v>65</v>
      </c>
      <c r="L73" s="77">
        <v>73</v>
      </c>
      <c r="M73" s="77"/>
      <c r="N73" s="72"/>
      <c r="O73" s="79" t="s">
        <v>176</v>
      </c>
      <c r="P73" s="81">
        <v>43623.59113425926</v>
      </c>
      <c r="Q73" s="79" t="s">
        <v>322</v>
      </c>
      <c r="R73" s="82" t="s">
        <v>441</v>
      </c>
      <c r="S73" s="79" t="s">
        <v>511</v>
      </c>
      <c r="T73" s="79"/>
      <c r="U73" s="79"/>
      <c r="V73" s="82" t="s">
        <v>558</v>
      </c>
      <c r="W73" s="81">
        <v>43623.59113425926</v>
      </c>
      <c r="X73" s="82" t="s">
        <v>631</v>
      </c>
      <c r="Y73" s="79"/>
      <c r="Z73" s="79"/>
      <c r="AA73" s="83" t="s">
        <v>788</v>
      </c>
      <c r="AB73" s="79"/>
      <c r="AC73" s="79" t="b">
        <v>0</v>
      </c>
      <c r="AD73" s="79">
        <v>0</v>
      </c>
      <c r="AE73" s="83" t="s">
        <v>906</v>
      </c>
      <c r="AF73" s="79" t="b">
        <v>0</v>
      </c>
      <c r="AG73" s="79" t="s">
        <v>915</v>
      </c>
      <c r="AH73" s="79"/>
      <c r="AI73" s="83" t="s">
        <v>906</v>
      </c>
      <c r="AJ73" s="79" t="b">
        <v>0</v>
      </c>
      <c r="AK73" s="79">
        <v>0</v>
      </c>
      <c r="AL73" s="83" t="s">
        <v>906</v>
      </c>
      <c r="AM73" s="79" t="s">
        <v>921</v>
      </c>
      <c r="AN73" s="79" t="b">
        <v>0</v>
      </c>
      <c r="AO73" s="83" t="s">
        <v>788</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0</v>
      </c>
      <c r="BE73" s="49">
        <v>0</v>
      </c>
      <c r="BF73" s="48">
        <v>0</v>
      </c>
      <c r="BG73" s="49">
        <v>0</v>
      </c>
      <c r="BH73" s="48">
        <v>0</v>
      </c>
      <c r="BI73" s="49">
        <v>0</v>
      </c>
      <c r="BJ73" s="48">
        <v>8</v>
      </c>
      <c r="BK73" s="49">
        <v>100</v>
      </c>
      <c r="BL73" s="48">
        <v>8</v>
      </c>
    </row>
    <row r="74" spans="1:64" ht="15">
      <c r="A74" s="64" t="s">
        <v>246</v>
      </c>
      <c r="B74" s="64" t="s">
        <v>279</v>
      </c>
      <c r="C74" s="65" t="s">
        <v>1960</v>
      </c>
      <c r="D74" s="66">
        <v>3</v>
      </c>
      <c r="E74" s="67" t="s">
        <v>132</v>
      </c>
      <c r="F74" s="68">
        <v>35</v>
      </c>
      <c r="G74" s="65"/>
      <c r="H74" s="69"/>
      <c r="I74" s="70"/>
      <c r="J74" s="70"/>
      <c r="K74" s="34" t="s">
        <v>65</v>
      </c>
      <c r="L74" s="77">
        <v>74</v>
      </c>
      <c r="M74" s="77"/>
      <c r="N74" s="72"/>
      <c r="O74" s="79" t="s">
        <v>284</v>
      </c>
      <c r="P74" s="81">
        <v>43623.6066087963</v>
      </c>
      <c r="Q74" s="79" t="s">
        <v>323</v>
      </c>
      <c r="R74" s="82" t="s">
        <v>442</v>
      </c>
      <c r="S74" s="79" t="s">
        <v>511</v>
      </c>
      <c r="T74" s="79" t="s">
        <v>515</v>
      </c>
      <c r="U74" s="79"/>
      <c r="V74" s="82" t="s">
        <v>559</v>
      </c>
      <c r="W74" s="81">
        <v>43623.6066087963</v>
      </c>
      <c r="X74" s="82" t="s">
        <v>632</v>
      </c>
      <c r="Y74" s="79"/>
      <c r="Z74" s="79"/>
      <c r="AA74" s="83" t="s">
        <v>789</v>
      </c>
      <c r="AB74" s="79"/>
      <c r="AC74" s="79" t="b">
        <v>0</v>
      </c>
      <c r="AD74" s="79">
        <v>0</v>
      </c>
      <c r="AE74" s="83" t="s">
        <v>906</v>
      </c>
      <c r="AF74" s="79" t="b">
        <v>0</v>
      </c>
      <c r="AG74" s="79" t="s">
        <v>915</v>
      </c>
      <c r="AH74" s="79"/>
      <c r="AI74" s="83" t="s">
        <v>906</v>
      </c>
      <c r="AJ74" s="79" t="b">
        <v>0</v>
      </c>
      <c r="AK74" s="79">
        <v>1</v>
      </c>
      <c r="AL74" s="83" t="s">
        <v>795</v>
      </c>
      <c r="AM74" s="79" t="s">
        <v>925</v>
      </c>
      <c r="AN74" s="79" t="b">
        <v>0</v>
      </c>
      <c r="AO74" s="83" t="s">
        <v>795</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6</v>
      </c>
      <c r="BD74" s="48"/>
      <c r="BE74" s="49"/>
      <c r="BF74" s="48"/>
      <c r="BG74" s="49"/>
      <c r="BH74" s="48"/>
      <c r="BI74" s="49"/>
      <c r="BJ74" s="48"/>
      <c r="BK74" s="49"/>
      <c r="BL74" s="48"/>
    </row>
    <row r="75" spans="1:64" ht="15">
      <c r="A75" s="64" t="s">
        <v>246</v>
      </c>
      <c r="B75" s="64" t="s">
        <v>252</v>
      </c>
      <c r="C75" s="65" t="s">
        <v>1960</v>
      </c>
      <c r="D75" s="66">
        <v>3</v>
      </c>
      <c r="E75" s="67" t="s">
        <v>132</v>
      </c>
      <c r="F75" s="68">
        <v>35</v>
      </c>
      <c r="G75" s="65"/>
      <c r="H75" s="69"/>
      <c r="I75" s="70"/>
      <c r="J75" s="70"/>
      <c r="K75" s="34" t="s">
        <v>65</v>
      </c>
      <c r="L75" s="77">
        <v>75</v>
      </c>
      <c r="M75" s="77"/>
      <c r="N75" s="72"/>
      <c r="O75" s="79" t="s">
        <v>284</v>
      </c>
      <c r="P75" s="81">
        <v>43623.6066087963</v>
      </c>
      <c r="Q75" s="79" t="s">
        <v>323</v>
      </c>
      <c r="R75" s="82" t="s">
        <v>442</v>
      </c>
      <c r="S75" s="79" t="s">
        <v>511</v>
      </c>
      <c r="T75" s="79" t="s">
        <v>515</v>
      </c>
      <c r="U75" s="79"/>
      <c r="V75" s="82" t="s">
        <v>559</v>
      </c>
      <c r="W75" s="81">
        <v>43623.6066087963</v>
      </c>
      <c r="X75" s="82" t="s">
        <v>632</v>
      </c>
      <c r="Y75" s="79"/>
      <c r="Z75" s="79"/>
      <c r="AA75" s="83" t="s">
        <v>789</v>
      </c>
      <c r="AB75" s="79"/>
      <c r="AC75" s="79" t="b">
        <v>0</v>
      </c>
      <c r="AD75" s="79">
        <v>0</v>
      </c>
      <c r="AE75" s="83" t="s">
        <v>906</v>
      </c>
      <c r="AF75" s="79" t="b">
        <v>0</v>
      </c>
      <c r="AG75" s="79" t="s">
        <v>915</v>
      </c>
      <c r="AH75" s="79"/>
      <c r="AI75" s="83" t="s">
        <v>906</v>
      </c>
      <c r="AJ75" s="79" t="b">
        <v>0</v>
      </c>
      <c r="AK75" s="79">
        <v>1</v>
      </c>
      <c r="AL75" s="83" t="s">
        <v>795</v>
      </c>
      <c r="AM75" s="79" t="s">
        <v>925</v>
      </c>
      <c r="AN75" s="79" t="b">
        <v>0</v>
      </c>
      <c r="AO75" s="83" t="s">
        <v>795</v>
      </c>
      <c r="AP75" s="79" t="s">
        <v>176</v>
      </c>
      <c r="AQ75" s="79">
        <v>0</v>
      </c>
      <c r="AR75" s="79">
        <v>0</v>
      </c>
      <c r="AS75" s="79"/>
      <c r="AT75" s="79"/>
      <c r="AU75" s="79"/>
      <c r="AV75" s="79"/>
      <c r="AW75" s="79"/>
      <c r="AX75" s="79"/>
      <c r="AY75" s="79"/>
      <c r="AZ75" s="79"/>
      <c r="BA75">
        <v>1</v>
      </c>
      <c r="BB75" s="78" t="str">
        <f>REPLACE(INDEX(GroupVertices[Group],MATCH(Edges[[#This Row],[Vertex 1]],GroupVertices[Vertex],0)),1,1,"")</f>
        <v>6</v>
      </c>
      <c r="BC75" s="78" t="str">
        <f>REPLACE(INDEX(GroupVertices[Group],MATCH(Edges[[#This Row],[Vertex 2]],GroupVertices[Vertex],0)),1,1,"")</f>
        <v>6</v>
      </c>
      <c r="BD75" s="48">
        <v>0</v>
      </c>
      <c r="BE75" s="49">
        <v>0</v>
      </c>
      <c r="BF75" s="48">
        <v>0</v>
      </c>
      <c r="BG75" s="49">
        <v>0</v>
      </c>
      <c r="BH75" s="48">
        <v>0</v>
      </c>
      <c r="BI75" s="49">
        <v>0</v>
      </c>
      <c r="BJ75" s="48">
        <v>15</v>
      </c>
      <c r="BK75" s="49">
        <v>100</v>
      </c>
      <c r="BL75" s="48">
        <v>15</v>
      </c>
    </row>
    <row r="76" spans="1:64" ht="15">
      <c r="A76" s="64" t="s">
        <v>247</v>
      </c>
      <c r="B76" s="64" t="s">
        <v>275</v>
      </c>
      <c r="C76" s="65" t="s">
        <v>1960</v>
      </c>
      <c r="D76" s="66">
        <v>3</v>
      </c>
      <c r="E76" s="67" t="s">
        <v>132</v>
      </c>
      <c r="F76" s="68">
        <v>35</v>
      </c>
      <c r="G76" s="65"/>
      <c r="H76" s="69"/>
      <c r="I76" s="70"/>
      <c r="J76" s="70"/>
      <c r="K76" s="34" t="s">
        <v>65</v>
      </c>
      <c r="L76" s="77">
        <v>76</v>
      </c>
      <c r="M76" s="77"/>
      <c r="N76" s="72"/>
      <c r="O76" s="79" t="s">
        <v>285</v>
      </c>
      <c r="P76" s="81">
        <v>43623.64662037037</v>
      </c>
      <c r="Q76" s="79" t="s">
        <v>324</v>
      </c>
      <c r="R76" s="79"/>
      <c r="S76" s="79"/>
      <c r="T76" s="79"/>
      <c r="U76" s="79"/>
      <c r="V76" s="82" t="s">
        <v>560</v>
      </c>
      <c r="W76" s="81">
        <v>43623.64662037037</v>
      </c>
      <c r="X76" s="82" t="s">
        <v>633</v>
      </c>
      <c r="Y76" s="79"/>
      <c r="Z76" s="79"/>
      <c r="AA76" s="83" t="s">
        <v>790</v>
      </c>
      <c r="AB76" s="83" t="s">
        <v>878</v>
      </c>
      <c r="AC76" s="79" t="b">
        <v>0</v>
      </c>
      <c r="AD76" s="79">
        <v>0</v>
      </c>
      <c r="AE76" s="83" t="s">
        <v>907</v>
      </c>
      <c r="AF76" s="79" t="b">
        <v>0</v>
      </c>
      <c r="AG76" s="79" t="s">
        <v>915</v>
      </c>
      <c r="AH76" s="79"/>
      <c r="AI76" s="83" t="s">
        <v>906</v>
      </c>
      <c r="AJ76" s="79" t="b">
        <v>0</v>
      </c>
      <c r="AK76" s="79">
        <v>0</v>
      </c>
      <c r="AL76" s="83" t="s">
        <v>906</v>
      </c>
      <c r="AM76" s="79" t="s">
        <v>923</v>
      </c>
      <c r="AN76" s="79" t="b">
        <v>0</v>
      </c>
      <c r="AO76" s="83" t="s">
        <v>878</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8</v>
      </c>
      <c r="BK76" s="49">
        <v>100</v>
      </c>
      <c r="BL76" s="48">
        <v>8</v>
      </c>
    </row>
    <row r="77" spans="1:64" ht="15">
      <c r="A77" s="64" t="s">
        <v>248</v>
      </c>
      <c r="B77" s="64" t="s">
        <v>248</v>
      </c>
      <c r="C77" s="65" t="s">
        <v>1960</v>
      </c>
      <c r="D77" s="66">
        <v>3</v>
      </c>
      <c r="E77" s="67" t="s">
        <v>132</v>
      </c>
      <c r="F77" s="68">
        <v>35</v>
      </c>
      <c r="G77" s="65"/>
      <c r="H77" s="69"/>
      <c r="I77" s="70"/>
      <c r="J77" s="70"/>
      <c r="K77" s="34" t="s">
        <v>65</v>
      </c>
      <c r="L77" s="77">
        <v>77</v>
      </c>
      <c r="M77" s="77"/>
      <c r="N77" s="72"/>
      <c r="O77" s="79" t="s">
        <v>176</v>
      </c>
      <c r="P77" s="81">
        <v>43623.675983796296</v>
      </c>
      <c r="Q77" s="82" t="s">
        <v>325</v>
      </c>
      <c r="R77" s="82" t="s">
        <v>436</v>
      </c>
      <c r="S77" s="79" t="s">
        <v>511</v>
      </c>
      <c r="T77" s="79"/>
      <c r="U77" s="79"/>
      <c r="V77" s="82" t="s">
        <v>561</v>
      </c>
      <c r="W77" s="81">
        <v>43623.675983796296</v>
      </c>
      <c r="X77" s="82" t="s">
        <v>634</v>
      </c>
      <c r="Y77" s="79"/>
      <c r="Z77" s="79"/>
      <c r="AA77" s="83" t="s">
        <v>791</v>
      </c>
      <c r="AB77" s="79"/>
      <c r="AC77" s="79" t="b">
        <v>0</v>
      </c>
      <c r="AD77" s="79">
        <v>2</v>
      </c>
      <c r="AE77" s="83" t="s">
        <v>906</v>
      </c>
      <c r="AF77" s="79" t="b">
        <v>0</v>
      </c>
      <c r="AG77" s="79" t="s">
        <v>917</v>
      </c>
      <c r="AH77" s="79"/>
      <c r="AI77" s="83" t="s">
        <v>906</v>
      </c>
      <c r="AJ77" s="79" t="b">
        <v>0</v>
      </c>
      <c r="AK77" s="79">
        <v>1</v>
      </c>
      <c r="AL77" s="83" t="s">
        <v>906</v>
      </c>
      <c r="AM77" s="79" t="s">
        <v>923</v>
      </c>
      <c r="AN77" s="79" t="b">
        <v>0</v>
      </c>
      <c r="AO77" s="83" t="s">
        <v>791</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0</v>
      </c>
      <c r="BK77" s="49">
        <v>0</v>
      </c>
      <c r="BL77" s="48">
        <v>0</v>
      </c>
    </row>
    <row r="78" spans="1:64" ht="15">
      <c r="A78" s="64" t="s">
        <v>249</v>
      </c>
      <c r="B78" s="64" t="s">
        <v>275</v>
      </c>
      <c r="C78" s="65" t="s">
        <v>1960</v>
      </c>
      <c r="D78" s="66">
        <v>3</v>
      </c>
      <c r="E78" s="67" t="s">
        <v>132</v>
      </c>
      <c r="F78" s="68">
        <v>35</v>
      </c>
      <c r="G78" s="65"/>
      <c r="H78" s="69"/>
      <c r="I78" s="70"/>
      <c r="J78" s="70"/>
      <c r="K78" s="34" t="s">
        <v>65</v>
      </c>
      <c r="L78" s="77">
        <v>78</v>
      </c>
      <c r="M78" s="77"/>
      <c r="N78" s="72"/>
      <c r="O78" s="79" t="s">
        <v>284</v>
      </c>
      <c r="P78" s="81">
        <v>43623.95402777778</v>
      </c>
      <c r="Q78" s="79" t="s">
        <v>326</v>
      </c>
      <c r="R78" s="82" t="s">
        <v>443</v>
      </c>
      <c r="S78" s="79" t="s">
        <v>512</v>
      </c>
      <c r="T78" s="79"/>
      <c r="U78" s="79"/>
      <c r="V78" s="82" t="s">
        <v>562</v>
      </c>
      <c r="W78" s="81">
        <v>43623.95402777778</v>
      </c>
      <c r="X78" s="82" t="s">
        <v>635</v>
      </c>
      <c r="Y78" s="79"/>
      <c r="Z78" s="79"/>
      <c r="AA78" s="83" t="s">
        <v>792</v>
      </c>
      <c r="AB78" s="79"/>
      <c r="AC78" s="79" t="b">
        <v>0</v>
      </c>
      <c r="AD78" s="79">
        <v>0</v>
      </c>
      <c r="AE78" s="83" t="s">
        <v>906</v>
      </c>
      <c r="AF78" s="79" t="b">
        <v>0</v>
      </c>
      <c r="AG78" s="79" t="s">
        <v>915</v>
      </c>
      <c r="AH78" s="79"/>
      <c r="AI78" s="83" t="s">
        <v>906</v>
      </c>
      <c r="AJ78" s="79" t="b">
        <v>0</v>
      </c>
      <c r="AK78" s="79">
        <v>1</v>
      </c>
      <c r="AL78" s="83" t="s">
        <v>878</v>
      </c>
      <c r="AM78" s="79" t="s">
        <v>923</v>
      </c>
      <c r="AN78" s="79" t="b">
        <v>0</v>
      </c>
      <c r="AO78" s="83" t="s">
        <v>878</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9</v>
      </c>
      <c r="BK78" s="49">
        <v>100</v>
      </c>
      <c r="BL78" s="48">
        <v>9</v>
      </c>
    </row>
    <row r="79" spans="1:64" ht="15">
      <c r="A79" s="64" t="s">
        <v>250</v>
      </c>
      <c r="B79" s="64" t="s">
        <v>280</v>
      </c>
      <c r="C79" s="65" t="s">
        <v>1960</v>
      </c>
      <c r="D79" s="66">
        <v>3</v>
      </c>
      <c r="E79" s="67" t="s">
        <v>132</v>
      </c>
      <c r="F79" s="68">
        <v>35</v>
      </c>
      <c r="G79" s="65"/>
      <c r="H79" s="69"/>
      <c r="I79" s="70"/>
      <c r="J79" s="70"/>
      <c r="K79" s="34" t="s">
        <v>65</v>
      </c>
      <c r="L79" s="77">
        <v>79</v>
      </c>
      <c r="M79" s="77"/>
      <c r="N79" s="72"/>
      <c r="O79" s="79" t="s">
        <v>285</v>
      </c>
      <c r="P79" s="81">
        <v>43621.082974537036</v>
      </c>
      <c r="Q79" s="79" t="s">
        <v>327</v>
      </c>
      <c r="R79" s="82" t="s">
        <v>444</v>
      </c>
      <c r="S79" s="79" t="s">
        <v>511</v>
      </c>
      <c r="T79" s="79"/>
      <c r="U79" s="79"/>
      <c r="V79" s="82" t="s">
        <v>563</v>
      </c>
      <c r="W79" s="81">
        <v>43621.082974537036</v>
      </c>
      <c r="X79" s="82" t="s">
        <v>636</v>
      </c>
      <c r="Y79" s="79"/>
      <c r="Z79" s="79"/>
      <c r="AA79" s="83" t="s">
        <v>793</v>
      </c>
      <c r="AB79" s="83" t="s">
        <v>904</v>
      </c>
      <c r="AC79" s="79" t="b">
        <v>0</v>
      </c>
      <c r="AD79" s="79">
        <v>0</v>
      </c>
      <c r="AE79" s="83" t="s">
        <v>911</v>
      </c>
      <c r="AF79" s="79" t="b">
        <v>0</v>
      </c>
      <c r="AG79" s="79" t="s">
        <v>915</v>
      </c>
      <c r="AH79" s="79"/>
      <c r="AI79" s="83" t="s">
        <v>906</v>
      </c>
      <c r="AJ79" s="79" t="b">
        <v>0</v>
      </c>
      <c r="AK79" s="79">
        <v>0</v>
      </c>
      <c r="AL79" s="83" t="s">
        <v>906</v>
      </c>
      <c r="AM79" s="79" t="s">
        <v>923</v>
      </c>
      <c r="AN79" s="79" t="b">
        <v>0</v>
      </c>
      <c r="AO79" s="83" t="s">
        <v>904</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c r="BE79" s="49"/>
      <c r="BF79" s="48"/>
      <c r="BG79" s="49"/>
      <c r="BH79" s="48"/>
      <c r="BI79" s="49"/>
      <c r="BJ79" s="48"/>
      <c r="BK79" s="49"/>
      <c r="BL79" s="48"/>
    </row>
    <row r="80" spans="1:64" ht="15">
      <c r="A80" s="64" t="s">
        <v>251</v>
      </c>
      <c r="B80" s="64" t="s">
        <v>251</v>
      </c>
      <c r="C80" s="65" t="s">
        <v>1960</v>
      </c>
      <c r="D80" s="66">
        <v>3</v>
      </c>
      <c r="E80" s="67" t="s">
        <v>132</v>
      </c>
      <c r="F80" s="68">
        <v>35</v>
      </c>
      <c r="G80" s="65"/>
      <c r="H80" s="69"/>
      <c r="I80" s="70"/>
      <c r="J80" s="70"/>
      <c r="K80" s="34" t="s">
        <v>65</v>
      </c>
      <c r="L80" s="77">
        <v>80</v>
      </c>
      <c r="M80" s="77"/>
      <c r="N80" s="72"/>
      <c r="O80" s="79" t="s">
        <v>176</v>
      </c>
      <c r="P80" s="81">
        <v>43624.057025462964</v>
      </c>
      <c r="Q80" s="79" t="s">
        <v>328</v>
      </c>
      <c r="R80" s="82" t="s">
        <v>445</v>
      </c>
      <c r="S80" s="79" t="s">
        <v>511</v>
      </c>
      <c r="T80" s="79"/>
      <c r="U80" s="79"/>
      <c r="V80" s="82" t="s">
        <v>564</v>
      </c>
      <c r="W80" s="81">
        <v>43624.057025462964</v>
      </c>
      <c r="X80" s="82" t="s">
        <v>637</v>
      </c>
      <c r="Y80" s="79"/>
      <c r="Z80" s="79"/>
      <c r="AA80" s="83" t="s">
        <v>794</v>
      </c>
      <c r="AB80" s="79"/>
      <c r="AC80" s="79" t="b">
        <v>0</v>
      </c>
      <c r="AD80" s="79">
        <v>0</v>
      </c>
      <c r="AE80" s="83" t="s">
        <v>906</v>
      </c>
      <c r="AF80" s="79" t="b">
        <v>0</v>
      </c>
      <c r="AG80" s="79" t="s">
        <v>915</v>
      </c>
      <c r="AH80" s="79"/>
      <c r="AI80" s="83" t="s">
        <v>906</v>
      </c>
      <c r="AJ80" s="79" t="b">
        <v>0</v>
      </c>
      <c r="AK80" s="79">
        <v>0</v>
      </c>
      <c r="AL80" s="83" t="s">
        <v>906</v>
      </c>
      <c r="AM80" s="79" t="s">
        <v>924</v>
      </c>
      <c r="AN80" s="79" t="b">
        <v>0</v>
      </c>
      <c r="AO80" s="83" t="s">
        <v>794</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10</v>
      </c>
      <c r="BK80" s="49">
        <v>100</v>
      </c>
      <c r="BL80" s="48">
        <v>10</v>
      </c>
    </row>
    <row r="81" spans="1:64" ht="15">
      <c r="A81" s="64" t="s">
        <v>252</v>
      </c>
      <c r="B81" s="64" t="s">
        <v>279</v>
      </c>
      <c r="C81" s="65" t="s">
        <v>1960</v>
      </c>
      <c r="D81" s="66">
        <v>3</v>
      </c>
      <c r="E81" s="67" t="s">
        <v>132</v>
      </c>
      <c r="F81" s="68">
        <v>35</v>
      </c>
      <c r="G81" s="65"/>
      <c r="H81" s="69"/>
      <c r="I81" s="70"/>
      <c r="J81" s="70"/>
      <c r="K81" s="34" t="s">
        <v>65</v>
      </c>
      <c r="L81" s="77">
        <v>81</v>
      </c>
      <c r="M81" s="77"/>
      <c r="N81" s="72"/>
      <c r="O81" s="79" t="s">
        <v>284</v>
      </c>
      <c r="P81" s="81">
        <v>43623.59953703704</v>
      </c>
      <c r="Q81" s="79" t="s">
        <v>329</v>
      </c>
      <c r="R81" s="82" t="s">
        <v>442</v>
      </c>
      <c r="S81" s="79" t="s">
        <v>511</v>
      </c>
      <c r="T81" s="79" t="s">
        <v>515</v>
      </c>
      <c r="U81" s="79"/>
      <c r="V81" s="82" t="s">
        <v>565</v>
      </c>
      <c r="W81" s="81">
        <v>43623.59953703704</v>
      </c>
      <c r="X81" s="82" t="s">
        <v>638</v>
      </c>
      <c r="Y81" s="79"/>
      <c r="Z81" s="79"/>
      <c r="AA81" s="83" t="s">
        <v>795</v>
      </c>
      <c r="AB81" s="79"/>
      <c r="AC81" s="79" t="b">
        <v>0</v>
      </c>
      <c r="AD81" s="79">
        <v>0</v>
      </c>
      <c r="AE81" s="83" t="s">
        <v>906</v>
      </c>
      <c r="AF81" s="79" t="b">
        <v>0</v>
      </c>
      <c r="AG81" s="79" t="s">
        <v>915</v>
      </c>
      <c r="AH81" s="79"/>
      <c r="AI81" s="83" t="s">
        <v>906</v>
      </c>
      <c r="AJ81" s="79" t="b">
        <v>0</v>
      </c>
      <c r="AK81" s="79">
        <v>1</v>
      </c>
      <c r="AL81" s="83" t="s">
        <v>906</v>
      </c>
      <c r="AM81" s="79" t="s">
        <v>921</v>
      </c>
      <c r="AN81" s="79" t="b">
        <v>0</v>
      </c>
      <c r="AO81" s="83" t="s">
        <v>795</v>
      </c>
      <c r="AP81" s="79" t="s">
        <v>176</v>
      </c>
      <c r="AQ81" s="79">
        <v>0</v>
      </c>
      <c r="AR81" s="79">
        <v>0</v>
      </c>
      <c r="AS81" s="79"/>
      <c r="AT81" s="79"/>
      <c r="AU81" s="79"/>
      <c r="AV81" s="79"/>
      <c r="AW81" s="79"/>
      <c r="AX81" s="79"/>
      <c r="AY81" s="79"/>
      <c r="AZ81" s="79"/>
      <c r="BA81">
        <v>1</v>
      </c>
      <c r="BB81" s="78" t="str">
        <f>REPLACE(INDEX(GroupVertices[Group],MATCH(Edges[[#This Row],[Vertex 1]],GroupVertices[Vertex],0)),1,1,"")</f>
        <v>6</v>
      </c>
      <c r="BC81" s="78" t="str">
        <f>REPLACE(INDEX(GroupVertices[Group],MATCH(Edges[[#This Row],[Vertex 2]],GroupVertices[Vertex],0)),1,1,"")</f>
        <v>6</v>
      </c>
      <c r="BD81" s="48">
        <v>0</v>
      </c>
      <c r="BE81" s="49">
        <v>0</v>
      </c>
      <c r="BF81" s="48">
        <v>0</v>
      </c>
      <c r="BG81" s="49">
        <v>0</v>
      </c>
      <c r="BH81" s="48">
        <v>0</v>
      </c>
      <c r="BI81" s="49">
        <v>0</v>
      </c>
      <c r="BJ81" s="48">
        <v>13</v>
      </c>
      <c r="BK81" s="49">
        <v>100</v>
      </c>
      <c r="BL81" s="48">
        <v>13</v>
      </c>
    </row>
    <row r="82" spans="1:64" ht="15">
      <c r="A82" s="64" t="s">
        <v>252</v>
      </c>
      <c r="B82" s="64" t="s">
        <v>252</v>
      </c>
      <c r="C82" s="65" t="s">
        <v>1963</v>
      </c>
      <c r="D82" s="66">
        <v>4.521739130434783</v>
      </c>
      <c r="E82" s="67" t="s">
        <v>136</v>
      </c>
      <c r="F82" s="68">
        <v>30</v>
      </c>
      <c r="G82" s="65"/>
      <c r="H82" s="69"/>
      <c r="I82" s="70"/>
      <c r="J82" s="70"/>
      <c r="K82" s="34" t="s">
        <v>65</v>
      </c>
      <c r="L82" s="77">
        <v>82</v>
      </c>
      <c r="M82" s="77"/>
      <c r="N82" s="72"/>
      <c r="O82" s="79" t="s">
        <v>176</v>
      </c>
      <c r="P82" s="81">
        <v>43621.602175925924</v>
      </c>
      <c r="Q82" s="79" t="s">
        <v>330</v>
      </c>
      <c r="R82" s="82" t="s">
        <v>446</v>
      </c>
      <c r="S82" s="79" t="s">
        <v>511</v>
      </c>
      <c r="T82" s="79" t="s">
        <v>516</v>
      </c>
      <c r="U82" s="79"/>
      <c r="V82" s="82" t="s">
        <v>565</v>
      </c>
      <c r="W82" s="81">
        <v>43621.602175925924</v>
      </c>
      <c r="X82" s="82" t="s">
        <v>639</v>
      </c>
      <c r="Y82" s="79"/>
      <c r="Z82" s="79"/>
      <c r="AA82" s="83" t="s">
        <v>796</v>
      </c>
      <c r="AB82" s="79"/>
      <c r="AC82" s="79" t="b">
        <v>0</v>
      </c>
      <c r="AD82" s="79">
        <v>0</v>
      </c>
      <c r="AE82" s="83" t="s">
        <v>906</v>
      </c>
      <c r="AF82" s="79" t="b">
        <v>0</v>
      </c>
      <c r="AG82" s="79" t="s">
        <v>915</v>
      </c>
      <c r="AH82" s="79"/>
      <c r="AI82" s="83" t="s">
        <v>906</v>
      </c>
      <c r="AJ82" s="79" t="b">
        <v>0</v>
      </c>
      <c r="AK82" s="79">
        <v>0</v>
      </c>
      <c r="AL82" s="83" t="s">
        <v>906</v>
      </c>
      <c r="AM82" s="79" t="s">
        <v>921</v>
      </c>
      <c r="AN82" s="79" t="b">
        <v>0</v>
      </c>
      <c r="AO82" s="83" t="s">
        <v>796</v>
      </c>
      <c r="AP82" s="79" t="s">
        <v>176</v>
      </c>
      <c r="AQ82" s="79">
        <v>0</v>
      </c>
      <c r="AR82" s="79">
        <v>0</v>
      </c>
      <c r="AS82" s="79"/>
      <c r="AT82" s="79"/>
      <c r="AU82" s="79"/>
      <c r="AV82" s="79"/>
      <c r="AW82" s="79"/>
      <c r="AX82" s="79"/>
      <c r="AY82" s="79"/>
      <c r="AZ82" s="79"/>
      <c r="BA82">
        <v>6</v>
      </c>
      <c r="BB82" s="78" t="str">
        <f>REPLACE(INDEX(GroupVertices[Group],MATCH(Edges[[#This Row],[Vertex 1]],GroupVertices[Vertex],0)),1,1,"")</f>
        <v>6</v>
      </c>
      <c r="BC82" s="78" t="str">
        <f>REPLACE(INDEX(GroupVertices[Group],MATCH(Edges[[#This Row],[Vertex 2]],GroupVertices[Vertex],0)),1,1,"")</f>
        <v>6</v>
      </c>
      <c r="BD82" s="48">
        <v>0</v>
      </c>
      <c r="BE82" s="49">
        <v>0</v>
      </c>
      <c r="BF82" s="48">
        <v>0</v>
      </c>
      <c r="BG82" s="49">
        <v>0</v>
      </c>
      <c r="BH82" s="48">
        <v>0</v>
      </c>
      <c r="BI82" s="49">
        <v>0</v>
      </c>
      <c r="BJ82" s="48">
        <v>90</v>
      </c>
      <c r="BK82" s="49">
        <v>100</v>
      </c>
      <c r="BL82" s="48">
        <v>90</v>
      </c>
    </row>
    <row r="83" spans="1:64" ht="15">
      <c r="A83" s="64" t="s">
        <v>252</v>
      </c>
      <c r="B83" s="64" t="s">
        <v>252</v>
      </c>
      <c r="C83" s="65" t="s">
        <v>1963</v>
      </c>
      <c r="D83" s="66">
        <v>4.521739130434783</v>
      </c>
      <c r="E83" s="67" t="s">
        <v>136</v>
      </c>
      <c r="F83" s="68">
        <v>30</v>
      </c>
      <c r="G83" s="65"/>
      <c r="H83" s="69"/>
      <c r="I83" s="70"/>
      <c r="J83" s="70"/>
      <c r="K83" s="34" t="s">
        <v>65</v>
      </c>
      <c r="L83" s="77">
        <v>83</v>
      </c>
      <c r="M83" s="77"/>
      <c r="N83" s="72"/>
      <c r="O83" s="79" t="s">
        <v>176</v>
      </c>
      <c r="P83" s="81">
        <v>43621.64518518518</v>
      </c>
      <c r="Q83" s="79" t="s">
        <v>331</v>
      </c>
      <c r="R83" s="82" t="s">
        <v>447</v>
      </c>
      <c r="S83" s="79" t="s">
        <v>511</v>
      </c>
      <c r="T83" s="79"/>
      <c r="U83" s="79"/>
      <c r="V83" s="82" t="s">
        <v>565</v>
      </c>
      <c r="W83" s="81">
        <v>43621.64518518518</v>
      </c>
      <c r="X83" s="82" t="s">
        <v>640</v>
      </c>
      <c r="Y83" s="79"/>
      <c r="Z83" s="79"/>
      <c r="AA83" s="83" t="s">
        <v>797</v>
      </c>
      <c r="AB83" s="79"/>
      <c r="AC83" s="79" t="b">
        <v>0</v>
      </c>
      <c r="AD83" s="79">
        <v>0</v>
      </c>
      <c r="AE83" s="83" t="s">
        <v>906</v>
      </c>
      <c r="AF83" s="79" t="b">
        <v>0</v>
      </c>
      <c r="AG83" s="79" t="s">
        <v>915</v>
      </c>
      <c r="AH83" s="79"/>
      <c r="AI83" s="83" t="s">
        <v>906</v>
      </c>
      <c r="AJ83" s="79" t="b">
        <v>0</v>
      </c>
      <c r="AK83" s="79">
        <v>0</v>
      </c>
      <c r="AL83" s="83" t="s">
        <v>906</v>
      </c>
      <c r="AM83" s="79" t="s">
        <v>921</v>
      </c>
      <c r="AN83" s="79" t="b">
        <v>0</v>
      </c>
      <c r="AO83" s="83" t="s">
        <v>797</v>
      </c>
      <c r="AP83" s="79" t="s">
        <v>176</v>
      </c>
      <c r="AQ83" s="79">
        <v>0</v>
      </c>
      <c r="AR83" s="79">
        <v>0</v>
      </c>
      <c r="AS83" s="79"/>
      <c r="AT83" s="79"/>
      <c r="AU83" s="79"/>
      <c r="AV83" s="79"/>
      <c r="AW83" s="79"/>
      <c r="AX83" s="79"/>
      <c r="AY83" s="79"/>
      <c r="AZ83" s="79"/>
      <c r="BA83">
        <v>6</v>
      </c>
      <c r="BB83" s="78" t="str">
        <f>REPLACE(INDEX(GroupVertices[Group],MATCH(Edges[[#This Row],[Vertex 1]],GroupVertices[Vertex],0)),1,1,"")</f>
        <v>6</v>
      </c>
      <c r="BC83" s="78" t="str">
        <f>REPLACE(INDEX(GroupVertices[Group],MATCH(Edges[[#This Row],[Vertex 2]],GroupVertices[Vertex],0)),1,1,"")</f>
        <v>6</v>
      </c>
      <c r="BD83" s="48">
        <v>0</v>
      </c>
      <c r="BE83" s="49">
        <v>0</v>
      </c>
      <c r="BF83" s="48">
        <v>0</v>
      </c>
      <c r="BG83" s="49">
        <v>0</v>
      </c>
      <c r="BH83" s="48">
        <v>0</v>
      </c>
      <c r="BI83" s="49">
        <v>0</v>
      </c>
      <c r="BJ83" s="48">
        <v>41</v>
      </c>
      <c r="BK83" s="49">
        <v>100</v>
      </c>
      <c r="BL83" s="48">
        <v>41</v>
      </c>
    </row>
    <row r="84" spans="1:64" ht="15">
      <c r="A84" s="64" t="s">
        <v>252</v>
      </c>
      <c r="B84" s="64" t="s">
        <v>252</v>
      </c>
      <c r="C84" s="65" t="s">
        <v>1963</v>
      </c>
      <c r="D84" s="66">
        <v>4.521739130434783</v>
      </c>
      <c r="E84" s="67" t="s">
        <v>136</v>
      </c>
      <c r="F84" s="68">
        <v>30</v>
      </c>
      <c r="G84" s="65"/>
      <c r="H84" s="69"/>
      <c r="I84" s="70"/>
      <c r="J84" s="70"/>
      <c r="K84" s="34" t="s">
        <v>65</v>
      </c>
      <c r="L84" s="77">
        <v>84</v>
      </c>
      <c r="M84" s="77"/>
      <c r="N84" s="72"/>
      <c r="O84" s="79" t="s">
        <v>176</v>
      </c>
      <c r="P84" s="81">
        <v>43622.797118055554</v>
      </c>
      <c r="Q84" s="79" t="s">
        <v>332</v>
      </c>
      <c r="R84" s="82" t="s">
        <v>448</v>
      </c>
      <c r="S84" s="79" t="s">
        <v>511</v>
      </c>
      <c r="T84" s="79" t="s">
        <v>517</v>
      </c>
      <c r="U84" s="79"/>
      <c r="V84" s="82" t="s">
        <v>565</v>
      </c>
      <c r="W84" s="81">
        <v>43622.797118055554</v>
      </c>
      <c r="X84" s="82" t="s">
        <v>641</v>
      </c>
      <c r="Y84" s="79"/>
      <c r="Z84" s="79"/>
      <c r="AA84" s="83" t="s">
        <v>798</v>
      </c>
      <c r="AB84" s="79"/>
      <c r="AC84" s="79" t="b">
        <v>0</v>
      </c>
      <c r="AD84" s="79">
        <v>0</v>
      </c>
      <c r="AE84" s="83" t="s">
        <v>906</v>
      </c>
      <c r="AF84" s="79" t="b">
        <v>0</v>
      </c>
      <c r="AG84" s="79" t="s">
        <v>915</v>
      </c>
      <c r="AH84" s="79"/>
      <c r="AI84" s="83" t="s">
        <v>906</v>
      </c>
      <c r="AJ84" s="79" t="b">
        <v>0</v>
      </c>
      <c r="AK84" s="79">
        <v>0</v>
      </c>
      <c r="AL84" s="83" t="s">
        <v>906</v>
      </c>
      <c r="AM84" s="79" t="s">
        <v>921</v>
      </c>
      <c r="AN84" s="79" t="b">
        <v>0</v>
      </c>
      <c r="AO84" s="83" t="s">
        <v>798</v>
      </c>
      <c r="AP84" s="79" t="s">
        <v>176</v>
      </c>
      <c r="AQ84" s="79">
        <v>0</v>
      </c>
      <c r="AR84" s="79">
        <v>0</v>
      </c>
      <c r="AS84" s="79"/>
      <c r="AT84" s="79"/>
      <c r="AU84" s="79"/>
      <c r="AV84" s="79"/>
      <c r="AW84" s="79"/>
      <c r="AX84" s="79"/>
      <c r="AY84" s="79"/>
      <c r="AZ84" s="79"/>
      <c r="BA84">
        <v>6</v>
      </c>
      <c r="BB84" s="78" t="str">
        <f>REPLACE(INDEX(GroupVertices[Group],MATCH(Edges[[#This Row],[Vertex 1]],GroupVertices[Vertex],0)),1,1,"")</f>
        <v>6</v>
      </c>
      <c r="BC84" s="78" t="str">
        <f>REPLACE(INDEX(GroupVertices[Group],MATCH(Edges[[#This Row],[Vertex 2]],GroupVertices[Vertex],0)),1,1,"")</f>
        <v>6</v>
      </c>
      <c r="BD84" s="48">
        <v>0</v>
      </c>
      <c r="BE84" s="49">
        <v>0</v>
      </c>
      <c r="BF84" s="48">
        <v>0</v>
      </c>
      <c r="BG84" s="49">
        <v>0</v>
      </c>
      <c r="BH84" s="48">
        <v>0</v>
      </c>
      <c r="BI84" s="49">
        <v>0</v>
      </c>
      <c r="BJ84" s="48">
        <v>9</v>
      </c>
      <c r="BK84" s="49">
        <v>100</v>
      </c>
      <c r="BL84" s="48">
        <v>9</v>
      </c>
    </row>
    <row r="85" spans="1:64" ht="15">
      <c r="A85" s="64" t="s">
        <v>252</v>
      </c>
      <c r="B85" s="64" t="s">
        <v>252</v>
      </c>
      <c r="C85" s="65" t="s">
        <v>1963</v>
      </c>
      <c r="D85" s="66">
        <v>4.521739130434783</v>
      </c>
      <c r="E85" s="67" t="s">
        <v>136</v>
      </c>
      <c r="F85" s="68">
        <v>30</v>
      </c>
      <c r="G85" s="65"/>
      <c r="H85" s="69"/>
      <c r="I85" s="70"/>
      <c r="J85" s="70"/>
      <c r="K85" s="34" t="s">
        <v>65</v>
      </c>
      <c r="L85" s="77">
        <v>85</v>
      </c>
      <c r="M85" s="77"/>
      <c r="N85" s="72"/>
      <c r="O85" s="79" t="s">
        <v>176</v>
      </c>
      <c r="P85" s="81">
        <v>43624.56760416667</v>
      </c>
      <c r="Q85" s="79" t="s">
        <v>333</v>
      </c>
      <c r="R85" s="82" t="s">
        <v>449</v>
      </c>
      <c r="S85" s="79" t="s">
        <v>511</v>
      </c>
      <c r="T85" s="79" t="s">
        <v>518</v>
      </c>
      <c r="U85" s="79"/>
      <c r="V85" s="82" t="s">
        <v>565</v>
      </c>
      <c r="W85" s="81">
        <v>43624.56760416667</v>
      </c>
      <c r="X85" s="82" t="s">
        <v>642</v>
      </c>
      <c r="Y85" s="79"/>
      <c r="Z85" s="79"/>
      <c r="AA85" s="83" t="s">
        <v>799</v>
      </c>
      <c r="AB85" s="79"/>
      <c r="AC85" s="79" t="b">
        <v>0</v>
      </c>
      <c r="AD85" s="79">
        <v>0</v>
      </c>
      <c r="AE85" s="83" t="s">
        <v>906</v>
      </c>
      <c r="AF85" s="79" t="b">
        <v>0</v>
      </c>
      <c r="AG85" s="79" t="s">
        <v>915</v>
      </c>
      <c r="AH85" s="79"/>
      <c r="AI85" s="83" t="s">
        <v>906</v>
      </c>
      <c r="AJ85" s="79" t="b">
        <v>0</v>
      </c>
      <c r="AK85" s="79">
        <v>0</v>
      </c>
      <c r="AL85" s="83" t="s">
        <v>906</v>
      </c>
      <c r="AM85" s="79" t="s">
        <v>921</v>
      </c>
      <c r="AN85" s="79" t="b">
        <v>0</v>
      </c>
      <c r="AO85" s="83" t="s">
        <v>799</v>
      </c>
      <c r="AP85" s="79" t="s">
        <v>176</v>
      </c>
      <c r="AQ85" s="79">
        <v>0</v>
      </c>
      <c r="AR85" s="79">
        <v>0</v>
      </c>
      <c r="AS85" s="79"/>
      <c r="AT85" s="79"/>
      <c r="AU85" s="79"/>
      <c r="AV85" s="79"/>
      <c r="AW85" s="79"/>
      <c r="AX85" s="79"/>
      <c r="AY85" s="79"/>
      <c r="AZ85" s="79"/>
      <c r="BA85">
        <v>6</v>
      </c>
      <c r="BB85" s="78" t="str">
        <f>REPLACE(INDEX(GroupVertices[Group],MATCH(Edges[[#This Row],[Vertex 1]],GroupVertices[Vertex],0)),1,1,"")</f>
        <v>6</v>
      </c>
      <c r="BC85" s="78" t="str">
        <f>REPLACE(INDEX(GroupVertices[Group],MATCH(Edges[[#This Row],[Vertex 2]],GroupVertices[Vertex],0)),1,1,"")</f>
        <v>6</v>
      </c>
      <c r="BD85" s="48">
        <v>0</v>
      </c>
      <c r="BE85" s="49">
        <v>0</v>
      </c>
      <c r="BF85" s="48">
        <v>0</v>
      </c>
      <c r="BG85" s="49">
        <v>0</v>
      </c>
      <c r="BH85" s="48">
        <v>0</v>
      </c>
      <c r="BI85" s="49">
        <v>0</v>
      </c>
      <c r="BJ85" s="48">
        <v>7</v>
      </c>
      <c r="BK85" s="49">
        <v>100</v>
      </c>
      <c r="BL85" s="48">
        <v>7</v>
      </c>
    </row>
    <row r="86" spans="1:64" ht="15">
      <c r="A86" s="64" t="s">
        <v>252</v>
      </c>
      <c r="B86" s="64" t="s">
        <v>252</v>
      </c>
      <c r="C86" s="65" t="s">
        <v>1963</v>
      </c>
      <c r="D86" s="66">
        <v>4.521739130434783</v>
      </c>
      <c r="E86" s="67" t="s">
        <v>136</v>
      </c>
      <c r="F86" s="68">
        <v>30</v>
      </c>
      <c r="G86" s="65"/>
      <c r="H86" s="69"/>
      <c r="I86" s="70"/>
      <c r="J86" s="70"/>
      <c r="K86" s="34" t="s">
        <v>65</v>
      </c>
      <c r="L86" s="77">
        <v>86</v>
      </c>
      <c r="M86" s="77"/>
      <c r="N86" s="72"/>
      <c r="O86" s="79" t="s">
        <v>176</v>
      </c>
      <c r="P86" s="81">
        <v>43624.56927083333</v>
      </c>
      <c r="Q86" s="79" t="s">
        <v>334</v>
      </c>
      <c r="R86" s="82" t="s">
        <v>450</v>
      </c>
      <c r="S86" s="79" t="s">
        <v>511</v>
      </c>
      <c r="T86" s="79" t="s">
        <v>519</v>
      </c>
      <c r="U86" s="79"/>
      <c r="V86" s="82" t="s">
        <v>565</v>
      </c>
      <c r="W86" s="81">
        <v>43624.56927083333</v>
      </c>
      <c r="X86" s="82" t="s">
        <v>643</v>
      </c>
      <c r="Y86" s="79"/>
      <c r="Z86" s="79"/>
      <c r="AA86" s="83" t="s">
        <v>800</v>
      </c>
      <c r="AB86" s="79"/>
      <c r="AC86" s="79" t="b">
        <v>0</v>
      </c>
      <c r="AD86" s="79">
        <v>2</v>
      </c>
      <c r="AE86" s="83" t="s">
        <v>906</v>
      </c>
      <c r="AF86" s="79" t="b">
        <v>0</v>
      </c>
      <c r="AG86" s="79" t="s">
        <v>915</v>
      </c>
      <c r="AH86" s="79"/>
      <c r="AI86" s="83" t="s">
        <v>906</v>
      </c>
      <c r="AJ86" s="79" t="b">
        <v>0</v>
      </c>
      <c r="AK86" s="79">
        <v>0</v>
      </c>
      <c r="AL86" s="83" t="s">
        <v>906</v>
      </c>
      <c r="AM86" s="79" t="s">
        <v>921</v>
      </c>
      <c r="AN86" s="79" t="b">
        <v>0</v>
      </c>
      <c r="AO86" s="83" t="s">
        <v>800</v>
      </c>
      <c r="AP86" s="79" t="s">
        <v>176</v>
      </c>
      <c r="AQ86" s="79">
        <v>0</v>
      </c>
      <c r="AR86" s="79">
        <v>0</v>
      </c>
      <c r="AS86" s="79"/>
      <c r="AT86" s="79"/>
      <c r="AU86" s="79"/>
      <c r="AV86" s="79"/>
      <c r="AW86" s="79"/>
      <c r="AX86" s="79"/>
      <c r="AY86" s="79"/>
      <c r="AZ86" s="79"/>
      <c r="BA86">
        <v>6</v>
      </c>
      <c r="BB86" s="78" t="str">
        <f>REPLACE(INDEX(GroupVertices[Group],MATCH(Edges[[#This Row],[Vertex 1]],GroupVertices[Vertex],0)),1,1,"")</f>
        <v>6</v>
      </c>
      <c r="BC86" s="78" t="str">
        <f>REPLACE(INDEX(GroupVertices[Group],MATCH(Edges[[#This Row],[Vertex 2]],GroupVertices[Vertex],0)),1,1,"")</f>
        <v>6</v>
      </c>
      <c r="BD86" s="48">
        <v>0</v>
      </c>
      <c r="BE86" s="49">
        <v>0</v>
      </c>
      <c r="BF86" s="48">
        <v>0</v>
      </c>
      <c r="BG86" s="49">
        <v>0</v>
      </c>
      <c r="BH86" s="48">
        <v>0</v>
      </c>
      <c r="BI86" s="49">
        <v>0</v>
      </c>
      <c r="BJ86" s="48">
        <v>9</v>
      </c>
      <c r="BK86" s="49">
        <v>100</v>
      </c>
      <c r="BL86" s="48">
        <v>9</v>
      </c>
    </row>
    <row r="87" spans="1:64" ht="15">
      <c r="A87" s="64" t="s">
        <v>252</v>
      </c>
      <c r="B87" s="64" t="s">
        <v>252</v>
      </c>
      <c r="C87" s="65" t="s">
        <v>1963</v>
      </c>
      <c r="D87" s="66">
        <v>4.521739130434783</v>
      </c>
      <c r="E87" s="67" t="s">
        <v>136</v>
      </c>
      <c r="F87" s="68">
        <v>30</v>
      </c>
      <c r="G87" s="65"/>
      <c r="H87" s="69"/>
      <c r="I87" s="70"/>
      <c r="J87" s="70"/>
      <c r="K87" s="34" t="s">
        <v>65</v>
      </c>
      <c r="L87" s="77">
        <v>87</v>
      </c>
      <c r="M87" s="77"/>
      <c r="N87" s="72"/>
      <c r="O87" s="79" t="s">
        <v>176</v>
      </c>
      <c r="P87" s="81">
        <v>43624.571377314816</v>
      </c>
      <c r="Q87" s="79" t="s">
        <v>335</v>
      </c>
      <c r="R87" s="82" t="s">
        <v>451</v>
      </c>
      <c r="S87" s="79" t="s">
        <v>513</v>
      </c>
      <c r="T87" s="79"/>
      <c r="U87" s="79"/>
      <c r="V87" s="82" t="s">
        <v>565</v>
      </c>
      <c r="W87" s="81">
        <v>43624.571377314816</v>
      </c>
      <c r="X87" s="82" t="s">
        <v>644</v>
      </c>
      <c r="Y87" s="79"/>
      <c r="Z87" s="79"/>
      <c r="AA87" s="83" t="s">
        <v>801</v>
      </c>
      <c r="AB87" s="79"/>
      <c r="AC87" s="79" t="b">
        <v>0</v>
      </c>
      <c r="AD87" s="79">
        <v>0</v>
      </c>
      <c r="AE87" s="83" t="s">
        <v>906</v>
      </c>
      <c r="AF87" s="79" t="b">
        <v>0</v>
      </c>
      <c r="AG87" s="79" t="s">
        <v>915</v>
      </c>
      <c r="AH87" s="79"/>
      <c r="AI87" s="83" t="s">
        <v>906</v>
      </c>
      <c r="AJ87" s="79" t="b">
        <v>0</v>
      </c>
      <c r="AK87" s="79">
        <v>0</v>
      </c>
      <c r="AL87" s="83" t="s">
        <v>906</v>
      </c>
      <c r="AM87" s="79" t="s">
        <v>921</v>
      </c>
      <c r="AN87" s="79" t="b">
        <v>0</v>
      </c>
      <c r="AO87" s="83" t="s">
        <v>801</v>
      </c>
      <c r="AP87" s="79" t="s">
        <v>176</v>
      </c>
      <c r="AQ87" s="79">
        <v>0</v>
      </c>
      <c r="AR87" s="79">
        <v>0</v>
      </c>
      <c r="AS87" s="79"/>
      <c r="AT87" s="79"/>
      <c r="AU87" s="79"/>
      <c r="AV87" s="79"/>
      <c r="AW87" s="79"/>
      <c r="AX87" s="79"/>
      <c r="AY87" s="79"/>
      <c r="AZ87" s="79"/>
      <c r="BA87">
        <v>6</v>
      </c>
      <c r="BB87" s="78" t="str">
        <f>REPLACE(INDEX(GroupVertices[Group],MATCH(Edges[[#This Row],[Vertex 1]],GroupVertices[Vertex],0)),1,1,"")</f>
        <v>6</v>
      </c>
      <c r="BC87" s="78" t="str">
        <f>REPLACE(INDEX(GroupVertices[Group],MATCH(Edges[[#This Row],[Vertex 2]],GroupVertices[Vertex],0)),1,1,"")</f>
        <v>6</v>
      </c>
      <c r="BD87" s="48">
        <v>0</v>
      </c>
      <c r="BE87" s="49">
        <v>0</v>
      </c>
      <c r="BF87" s="48">
        <v>0</v>
      </c>
      <c r="BG87" s="49">
        <v>0</v>
      </c>
      <c r="BH87" s="48">
        <v>0</v>
      </c>
      <c r="BI87" s="49">
        <v>0</v>
      </c>
      <c r="BJ87" s="48">
        <v>7</v>
      </c>
      <c r="BK87" s="49">
        <v>100</v>
      </c>
      <c r="BL87" s="48">
        <v>7</v>
      </c>
    </row>
    <row r="88" spans="1:64" ht="15">
      <c r="A88" s="64" t="s">
        <v>253</v>
      </c>
      <c r="B88" s="64" t="s">
        <v>253</v>
      </c>
      <c r="C88" s="65" t="s">
        <v>1960</v>
      </c>
      <c r="D88" s="66">
        <v>3</v>
      </c>
      <c r="E88" s="67" t="s">
        <v>132</v>
      </c>
      <c r="F88" s="68">
        <v>35</v>
      </c>
      <c r="G88" s="65"/>
      <c r="H88" s="69"/>
      <c r="I88" s="70"/>
      <c r="J88" s="70"/>
      <c r="K88" s="34" t="s">
        <v>65</v>
      </c>
      <c r="L88" s="77">
        <v>88</v>
      </c>
      <c r="M88" s="77"/>
      <c r="N88" s="72"/>
      <c r="O88" s="79" t="s">
        <v>176</v>
      </c>
      <c r="P88" s="81">
        <v>43624.57168981482</v>
      </c>
      <c r="Q88" s="79" t="s">
        <v>336</v>
      </c>
      <c r="R88" s="82" t="s">
        <v>452</v>
      </c>
      <c r="S88" s="79" t="s">
        <v>511</v>
      </c>
      <c r="T88" s="79" t="s">
        <v>518</v>
      </c>
      <c r="U88" s="79"/>
      <c r="V88" s="82" t="s">
        <v>566</v>
      </c>
      <c r="W88" s="81">
        <v>43624.57168981482</v>
      </c>
      <c r="X88" s="82" t="s">
        <v>645</v>
      </c>
      <c r="Y88" s="79"/>
      <c r="Z88" s="79"/>
      <c r="AA88" s="83" t="s">
        <v>802</v>
      </c>
      <c r="AB88" s="79"/>
      <c r="AC88" s="79" t="b">
        <v>0</v>
      </c>
      <c r="AD88" s="79">
        <v>22</v>
      </c>
      <c r="AE88" s="83" t="s">
        <v>906</v>
      </c>
      <c r="AF88" s="79" t="b">
        <v>0</v>
      </c>
      <c r="AG88" s="79" t="s">
        <v>915</v>
      </c>
      <c r="AH88" s="79"/>
      <c r="AI88" s="83" t="s">
        <v>906</v>
      </c>
      <c r="AJ88" s="79" t="b">
        <v>0</v>
      </c>
      <c r="AK88" s="79">
        <v>0</v>
      </c>
      <c r="AL88" s="83" t="s">
        <v>906</v>
      </c>
      <c r="AM88" s="79" t="s">
        <v>925</v>
      </c>
      <c r="AN88" s="79" t="b">
        <v>0</v>
      </c>
      <c r="AO88" s="83" t="s">
        <v>802</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0</v>
      </c>
      <c r="BE88" s="49">
        <v>0</v>
      </c>
      <c r="BF88" s="48">
        <v>0</v>
      </c>
      <c r="BG88" s="49">
        <v>0</v>
      </c>
      <c r="BH88" s="48">
        <v>0</v>
      </c>
      <c r="BI88" s="49">
        <v>0</v>
      </c>
      <c r="BJ88" s="48">
        <v>7</v>
      </c>
      <c r="BK88" s="49">
        <v>100</v>
      </c>
      <c r="BL88" s="48">
        <v>7</v>
      </c>
    </row>
    <row r="89" spans="1:64" ht="15">
      <c r="A89" s="64" t="s">
        <v>254</v>
      </c>
      <c r="B89" s="64" t="s">
        <v>254</v>
      </c>
      <c r="C89" s="65" t="s">
        <v>1960</v>
      </c>
      <c r="D89" s="66">
        <v>3</v>
      </c>
      <c r="E89" s="67" t="s">
        <v>132</v>
      </c>
      <c r="F89" s="68">
        <v>35</v>
      </c>
      <c r="G89" s="65"/>
      <c r="H89" s="69"/>
      <c r="I89" s="70"/>
      <c r="J89" s="70"/>
      <c r="K89" s="34" t="s">
        <v>65</v>
      </c>
      <c r="L89" s="77">
        <v>89</v>
      </c>
      <c r="M89" s="77"/>
      <c r="N89" s="72"/>
      <c r="O89" s="79" t="s">
        <v>176</v>
      </c>
      <c r="P89" s="81">
        <v>43624.62353009259</v>
      </c>
      <c r="Q89" s="79" t="s">
        <v>337</v>
      </c>
      <c r="R89" s="82" t="s">
        <v>452</v>
      </c>
      <c r="S89" s="79" t="s">
        <v>511</v>
      </c>
      <c r="T89" s="79" t="s">
        <v>518</v>
      </c>
      <c r="U89" s="79"/>
      <c r="V89" s="82" t="s">
        <v>567</v>
      </c>
      <c r="W89" s="81">
        <v>43624.62353009259</v>
      </c>
      <c r="X89" s="82" t="s">
        <v>646</v>
      </c>
      <c r="Y89" s="79"/>
      <c r="Z89" s="79"/>
      <c r="AA89" s="83" t="s">
        <v>803</v>
      </c>
      <c r="AB89" s="79"/>
      <c r="AC89" s="79" t="b">
        <v>0</v>
      </c>
      <c r="AD89" s="79">
        <v>0</v>
      </c>
      <c r="AE89" s="83" t="s">
        <v>906</v>
      </c>
      <c r="AF89" s="79" t="b">
        <v>0</v>
      </c>
      <c r="AG89" s="79" t="s">
        <v>915</v>
      </c>
      <c r="AH89" s="79"/>
      <c r="AI89" s="83" t="s">
        <v>906</v>
      </c>
      <c r="AJ89" s="79" t="b">
        <v>0</v>
      </c>
      <c r="AK89" s="79">
        <v>0</v>
      </c>
      <c r="AL89" s="83" t="s">
        <v>906</v>
      </c>
      <c r="AM89" s="79" t="s">
        <v>921</v>
      </c>
      <c r="AN89" s="79" t="b">
        <v>0</v>
      </c>
      <c r="AO89" s="83" t="s">
        <v>803</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7</v>
      </c>
      <c r="BK89" s="49">
        <v>100</v>
      </c>
      <c r="BL89" s="48">
        <v>7</v>
      </c>
    </row>
    <row r="90" spans="1:64" ht="15">
      <c r="A90" s="64" t="s">
        <v>255</v>
      </c>
      <c r="B90" s="64" t="s">
        <v>255</v>
      </c>
      <c r="C90" s="65" t="s">
        <v>1960</v>
      </c>
      <c r="D90" s="66">
        <v>3</v>
      </c>
      <c r="E90" s="67" t="s">
        <v>132</v>
      </c>
      <c r="F90" s="68">
        <v>35</v>
      </c>
      <c r="G90" s="65"/>
      <c r="H90" s="69"/>
      <c r="I90" s="70"/>
      <c r="J90" s="70"/>
      <c r="K90" s="34" t="s">
        <v>65</v>
      </c>
      <c r="L90" s="77">
        <v>90</v>
      </c>
      <c r="M90" s="77"/>
      <c r="N90" s="72"/>
      <c r="O90" s="79" t="s">
        <v>176</v>
      </c>
      <c r="P90" s="81">
        <v>43624.82071759259</v>
      </c>
      <c r="Q90" s="79" t="s">
        <v>338</v>
      </c>
      <c r="R90" s="82" t="s">
        <v>452</v>
      </c>
      <c r="S90" s="79" t="s">
        <v>511</v>
      </c>
      <c r="T90" s="79"/>
      <c r="U90" s="79"/>
      <c r="V90" s="82" t="s">
        <v>568</v>
      </c>
      <c r="W90" s="81">
        <v>43624.82071759259</v>
      </c>
      <c r="X90" s="82" t="s">
        <v>647</v>
      </c>
      <c r="Y90" s="79"/>
      <c r="Z90" s="79"/>
      <c r="AA90" s="83" t="s">
        <v>804</v>
      </c>
      <c r="AB90" s="79"/>
      <c r="AC90" s="79" t="b">
        <v>0</v>
      </c>
      <c r="AD90" s="79">
        <v>2</v>
      </c>
      <c r="AE90" s="83" t="s">
        <v>906</v>
      </c>
      <c r="AF90" s="79" t="b">
        <v>0</v>
      </c>
      <c r="AG90" s="79" t="s">
        <v>915</v>
      </c>
      <c r="AH90" s="79"/>
      <c r="AI90" s="83" t="s">
        <v>906</v>
      </c>
      <c r="AJ90" s="79" t="b">
        <v>0</v>
      </c>
      <c r="AK90" s="79">
        <v>0</v>
      </c>
      <c r="AL90" s="83" t="s">
        <v>906</v>
      </c>
      <c r="AM90" s="79" t="s">
        <v>923</v>
      </c>
      <c r="AN90" s="79" t="b">
        <v>0</v>
      </c>
      <c r="AO90" s="83" t="s">
        <v>804</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14</v>
      </c>
      <c r="BK90" s="49">
        <v>100</v>
      </c>
      <c r="BL90" s="48">
        <v>14</v>
      </c>
    </row>
    <row r="91" spans="1:64" ht="15">
      <c r="A91" s="64" t="s">
        <v>256</v>
      </c>
      <c r="B91" s="64" t="s">
        <v>256</v>
      </c>
      <c r="C91" s="65" t="s">
        <v>1961</v>
      </c>
      <c r="D91" s="66">
        <v>3.3043478260869565</v>
      </c>
      <c r="E91" s="67" t="s">
        <v>136</v>
      </c>
      <c r="F91" s="68">
        <v>34</v>
      </c>
      <c r="G91" s="65"/>
      <c r="H91" s="69"/>
      <c r="I91" s="70"/>
      <c r="J91" s="70"/>
      <c r="K91" s="34" t="s">
        <v>65</v>
      </c>
      <c r="L91" s="77">
        <v>91</v>
      </c>
      <c r="M91" s="77"/>
      <c r="N91" s="72"/>
      <c r="O91" s="79" t="s">
        <v>176</v>
      </c>
      <c r="P91" s="81">
        <v>43621.46461805556</v>
      </c>
      <c r="Q91" s="79" t="s">
        <v>339</v>
      </c>
      <c r="R91" s="82" t="s">
        <v>437</v>
      </c>
      <c r="S91" s="79" t="s">
        <v>511</v>
      </c>
      <c r="T91" s="79"/>
      <c r="U91" s="79"/>
      <c r="V91" s="82" t="s">
        <v>569</v>
      </c>
      <c r="W91" s="81">
        <v>43621.46461805556</v>
      </c>
      <c r="X91" s="82" t="s">
        <v>648</v>
      </c>
      <c r="Y91" s="79"/>
      <c r="Z91" s="79"/>
      <c r="AA91" s="83" t="s">
        <v>805</v>
      </c>
      <c r="AB91" s="79"/>
      <c r="AC91" s="79" t="b">
        <v>0</v>
      </c>
      <c r="AD91" s="79">
        <v>1</v>
      </c>
      <c r="AE91" s="83" t="s">
        <v>906</v>
      </c>
      <c r="AF91" s="79" t="b">
        <v>0</v>
      </c>
      <c r="AG91" s="79" t="s">
        <v>915</v>
      </c>
      <c r="AH91" s="79"/>
      <c r="AI91" s="83" t="s">
        <v>906</v>
      </c>
      <c r="AJ91" s="79" t="b">
        <v>0</v>
      </c>
      <c r="AK91" s="79">
        <v>1</v>
      </c>
      <c r="AL91" s="83" t="s">
        <v>906</v>
      </c>
      <c r="AM91" s="79" t="s">
        <v>924</v>
      </c>
      <c r="AN91" s="79" t="b">
        <v>0</v>
      </c>
      <c r="AO91" s="83" t="s">
        <v>805</v>
      </c>
      <c r="AP91" s="79" t="s">
        <v>176</v>
      </c>
      <c r="AQ91" s="79">
        <v>0</v>
      </c>
      <c r="AR91" s="79">
        <v>0</v>
      </c>
      <c r="AS91" s="79"/>
      <c r="AT91" s="79"/>
      <c r="AU91" s="79"/>
      <c r="AV91" s="79"/>
      <c r="AW91" s="79"/>
      <c r="AX91" s="79"/>
      <c r="AY91" s="79"/>
      <c r="AZ91" s="79"/>
      <c r="BA91">
        <v>2</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37</v>
      </c>
      <c r="BK91" s="49">
        <v>100</v>
      </c>
      <c r="BL91" s="48">
        <v>37</v>
      </c>
    </row>
    <row r="92" spans="1:64" ht="15">
      <c r="A92" s="64" t="s">
        <v>256</v>
      </c>
      <c r="B92" s="64" t="s">
        <v>256</v>
      </c>
      <c r="C92" s="65" t="s">
        <v>1961</v>
      </c>
      <c r="D92" s="66">
        <v>3.3043478260869565</v>
      </c>
      <c r="E92" s="67" t="s">
        <v>136</v>
      </c>
      <c r="F92" s="68">
        <v>34</v>
      </c>
      <c r="G92" s="65"/>
      <c r="H92" s="69"/>
      <c r="I92" s="70"/>
      <c r="J92" s="70"/>
      <c r="K92" s="34" t="s">
        <v>65</v>
      </c>
      <c r="L92" s="77">
        <v>92</v>
      </c>
      <c r="M92" s="77"/>
      <c r="N92" s="72"/>
      <c r="O92" s="79" t="s">
        <v>176</v>
      </c>
      <c r="P92" s="81">
        <v>43625.006006944444</v>
      </c>
      <c r="Q92" s="79" t="s">
        <v>340</v>
      </c>
      <c r="R92" s="82" t="s">
        <v>450</v>
      </c>
      <c r="S92" s="79" t="s">
        <v>511</v>
      </c>
      <c r="T92" s="79"/>
      <c r="U92" s="79"/>
      <c r="V92" s="82" t="s">
        <v>569</v>
      </c>
      <c r="W92" s="81">
        <v>43625.006006944444</v>
      </c>
      <c r="X92" s="82" t="s">
        <v>649</v>
      </c>
      <c r="Y92" s="79"/>
      <c r="Z92" s="79"/>
      <c r="AA92" s="83" t="s">
        <v>806</v>
      </c>
      <c r="AB92" s="79"/>
      <c r="AC92" s="79" t="b">
        <v>0</v>
      </c>
      <c r="AD92" s="79">
        <v>0</v>
      </c>
      <c r="AE92" s="83" t="s">
        <v>906</v>
      </c>
      <c r="AF92" s="79" t="b">
        <v>0</v>
      </c>
      <c r="AG92" s="79" t="s">
        <v>915</v>
      </c>
      <c r="AH92" s="79"/>
      <c r="AI92" s="83" t="s">
        <v>906</v>
      </c>
      <c r="AJ92" s="79" t="b">
        <v>0</v>
      </c>
      <c r="AK92" s="79">
        <v>0</v>
      </c>
      <c r="AL92" s="83" t="s">
        <v>906</v>
      </c>
      <c r="AM92" s="79" t="s">
        <v>924</v>
      </c>
      <c r="AN92" s="79" t="b">
        <v>0</v>
      </c>
      <c r="AO92" s="83" t="s">
        <v>806</v>
      </c>
      <c r="AP92" s="79" t="s">
        <v>176</v>
      </c>
      <c r="AQ92" s="79">
        <v>0</v>
      </c>
      <c r="AR92" s="79">
        <v>0</v>
      </c>
      <c r="AS92" s="79"/>
      <c r="AT92" s="79"/>
      <c r="AU92" s="79"/>
      <c r="AV92" s="79"/>
      <c r="AW92" s="79"/>
      <c r="AX92" s="79"/>
      <c r="AY92" s="79"/>
      <c r="AZ92" s="79"/>
      <c r="BA92">
        <v>2</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35</v>
      </c>
      <c r="BK92" s="49">
        <v>100</v>
      </c>
      <c r="BL92" s="48">
        <v>35</v>
      </c>
    </row>
    <row r="93" spans="1:64" ht="15">
      <c r="A93" s="64" t="s">
        <v>257</v>
      </c>
      <c r="B93" s="64" t="s">
        <v>257</v>
      </c>
      <c r="C93" s="65" t="s">
        <v>1960</v>
      </c>
      <c r="D93" s="66">
        <v>3</v>
      </c>
      <c r="E93" s="67" t="s">
        <v>132</v>
      </c>
      <c r="F93" s="68">
        <v>35</v>
      </c>
      <c r="G93" s="65"/>
      <c r="H93" s="69"/>
      <c r="I93" s="70"/>
      <c r="J93" s="70"/>
      <c r="K93" s="34" t="s">
        <v>65</v>
      </c>
      <c r="L93" s="77">
        <v>93</v>
      </c>
      <c r="M93" s="77"/>
      <c r="N93" s="72"/>
      <c r="O93" s="79" t="s">
        <v>176</v>
      </c>
      <c r="P93" s="81">
        <v>43625.23421296296</v>
      </c>
      <c r="Q93" s="79" t="s">
        <v>341</v>
      </c>
      <c r="R93" s="82" t="s">
        <v>434</v>
      </c>
      <c r="S93" s="79" t="s">
        <v>511</v>
      </c>
      <c r="T93" s="79"/>
      <c r="U93" s="79"/>
      <c r="V93" s="82" t="s">
        <v>570</v>
      </c>
      <c r="W93" s="81">
        <v>43625.23421296296</v>
      </c>
      <c r="X93" s="82" t="s">
        <v>650</v>
      </c>
      <c r="Y93" s="79"/>
      <c r="Z93" s="79"/>
      <c r="AA93" s="83" t="s">
        <v>807</v>
      </c>
      <c r="AB93" s="79"/>
      <c r="AC93" s="79" t="b">
        <v>0</v>
      </c>
      <c r="AD93" s="79">
        <v>1</v>
      </c>
      <c r="AE93" s="83" t="s">
        <v>906</v>
      </c>
      <c r="AF93" s="79" t="b">
        <v>0</v>
      </c>
      <c r="AG93" s="79" t="s">
        <v>915</v>
      </c>
      <c r="AH93" s="79"/>
      <c r="AI93" s="83" t="s">
        <v>906</v>
      </c>
      <c r="AJ93" s="79" t="b">
        <v>0</v>
      </c>
      <c r="AK93" s="79">
        <v>0</v>
      </c>
      <c r="AL93" s="83" t="s">
        <v>906</v>
      </c>
      <c r="AM93" s="79" t="s">
        <v>925</v>
      </c>
      <c r="AN93" s="79" t="b">
        <v>0</v>
      </c>
      <c r="AO93" s="83" t="s">
        <v>807</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0</v>
      </c>
      <c r="BE93" s="49">
        <v>0</v>
      </c>
      <c r="BF93" s="48">
        <v>0</v>
      </c>
      <c r="BG93" s="49">
        <v>0</v>
      </c>
      <c r="BH93" s="48">
        <v>0</v>
      </c>
      <c r="BI93" s="49">
        <v>0</v>
      </c>
      <c r="BJ93" s="48">
        <v>8</v>
      </c>
      <c r="BK93" s="49">
        <v>100</v>
      </c>
      <c r="BL93" s="48">
        <v>8</v>
      </c>
    </row>
    <row r="94" spans="1:64" ht="15">
      <c r="A94" s="64" t="s">
        <v>258</v>
      </c>
      <c r="B94" s="64" t="s">
        <v>258</v>
      </c>
      <c r="C94" s="65" t="s">
        <v>1960</v>
      </c>
      <c r="D94" s="66">
        <v>3</v>
      </c>
      <c r="E94" s="67" t="s">
        <v>132</v>
      </c>
      <c r="F94" s="68">
        <v>35</v>
      </c>
      <c r="G94" s="65"/>
      <c r="H94" s="69"/>
      <c r="I94" s="70"/>
      <c r="J94" s="70"/>
      <c r="K94" s="34" t="s">
        <v>65</v>
      </c>
      <c r="L94" s="77">
        <v>94</v>
      </c>
      <c r="M94" s="77"/>
      <c r="N94" s="72"/>
      <c r="O94" s="79" t="s">
        <v>176</v>
      </c>
      <c r="P94" s="81">
        <v>43625.73292824074</v>
      </c>
      <c r="Q94" s="79" t="s">
        <v>342</v>
      </c>
      <c r="R94" s="82" t="s">
        <v>453</v>
      </c>
      <c r="S94" s="79" t="s">
        <v>511</v>
      </c>
      <c r="T94" s="79"/>
      <c r="U94" s="79"/>
      <c r="V94" s="82" t="s">
        <v>571</v>
      </c>
      <c r="W94" s="81">
        <v>43625.73292824074</v>
      </c>
      <c r="X94" s="82" t="s">
        <v>651</v>
      </c>
      <c r="Y94" s="79"/>
      <c r="Z94" s="79"/>
      <c r="AA94" s="83" t="s">
        <v>808</v>
      </c>
      <c r="AB94" s="79"/>
      <c r="AC94" s="79" t="b">
        <v>0</v>
      </c>
      <c r="AD94" s="79">
        <v>0</v>
      </c>
      <c r="AE94" s="83" t="s">
        <v>906</v>
      </c>
      <c r="AF94" s="79" t="b">
        <v>0</v>
      </c>
      <c r="AG94" s="79" t="s">
        <v>917</v>
      </c>
      <c r="AH94" s="79"/>
      <c r="AI94" s="83" t="s">
        <v>906</v>
      </c>
      <c r="AJ94" s="79" t="b">
        <v>0</v>
      </c>
      <c r="AK94" s="79">
        <v>0</v>
      </c>
      <c r="AL94" s="83" t="s">
        <v>906</v>
      </c>
      <c r="AM94" s="79" t="s">
        <v>924</v>
      </c>
      <c r="AN94" s="79" t="b">
        <v>0</v>
      </c>
      <c r="AO94" s="83" t="s">
        <v>808</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0</v>
      </c>
      <c r="BK94" s="49">
        <v>0</v>
      </c>
      <c r="BL94" s="48">
        <v>0</v>
      </c>
    </row>
    <row r="95" spans="1:64" ht="15">
      <c r="A95" s="64" t="s">
        <v>259</v>
      </c>
      <c r="B95" s="64" t="s">
        <v>259</v>
      </c>
      <c r="C95" s="65" t="s">
        <v>1960</v>
      </c>
      <c r="D95" s="66">
        <v>3</v>
      </c>
      <c r="E95" s="67" t="s">
        <v>132</v>
      </c>
      <c r="F95" s="68">
        <v>35</v>
      </c>
      <c r="G95" s="65"/>
      <c r="H95" s="69"/>
      <c r="I95" s="70"/>
      <c r="J95" s="70"/>
      <c r="K95" s="34" t="s">
        <v>65</v>
      </c>
      <c r="L95" s="77">
        <v>95</v>
      </c>
      <c r="M95" s="77"/>
      <c r="N95" s="72"/>
      <c r="O95" s="79" t="s">
        <v>176</v>
      </c>
      <c r="P95" s="81">
        <v>43625.82053240741</v>
      </c>
      <c r="Q95" s="79" t="s">
        <v>343</v>
      </c>
      <c r="R95" s="82" t="s">
        <v>454</v>
      </c>
      <c r="S95" s="79" t="s">
        <v>511</v>
      </c>
      <c r="T95" s="79"/>
      <c r="U95" s="79"/>
      <c r="V95" s="82" t="s">
        <v>572</v>
      </c>
      <c r="W95" s="81">
        <v>43625.82053240741</v>
      </c>
      <c r="X95" s="82" t="s">
        <v>652</v>
      </c>
      <c r="Y95" s="79"/>
      <c r="Z95" s="79"/>
      <c r="AA95" s="83" t="s">
        <v>809</v>
      </c>
      <c r="AB95" s="79"/>
      <c r="AC95" s="79" t="b">
        <v>0</v>
      </c>
      <c r="AD95" s="79">
        <v>0</v>
      </c>
      <c r="AE95" s="83" t="s">
        <v>906</v>
      </c>
      <c r="AF95" s="79" t="b">
        <v>0</v>
      </c>
      <c r="AG95" s="79" t="s">
        <v>915</v>
      </c>
      <c r="AH95" s="79"/>
      <c r="AI95" s="83" t="s">
        <v>906</v>
      </c>
      <c r="AJ95" s="79" t="b">
        <v>0</v>
      </c>
      <c r="AK95" s="79">
        <v>0</v>
      </c>
      <c r="AL95" s="83" t="s">
        <v>906</v>
      </c>
      <c r="AM95" s="79" t="s">
        <v>924</v>
      </c>
      <c r="AN95" s="79" t="b">
        <v>0</v>
      </c>
      <c r="AO95" s="83" t="s">
        <v>809</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5</v>
      </c>
      <c r="BK95" s="49">
        <v>100</v>
      </c>
      <c r="BL95" s="48">
        <v>5</v>
      </c>
    </row>
    <row r="96" spans="1:64" ht="15">
      <c r="A96" s="64" t="s">
        <v>260</v>
      </c>
      <c r="B96" s="64" t="s">
        <v>275</v>
      </c>
      <c r="C96" s="65" t="s">
        <v>1960</v>
      </c>
      <c r="D96" s="66">
        <v>3</v>
      </c>
      <c r="E96" s="67" t="s">
        <v>132</v>
      </c>
      <c r="F96" s="68">
        <v>35</v>
      </c>
      <c r="G96" s="65"/>
      <c r="H96" s="69"/>
      <c r="I96" s="70"/>
      <c r="J96" s="70"/>
      <c r="K96" s="34" t="s">
        <v>65</v>
      </c>
      <c r="L96" s="77">
        <v>96</v>
      </c>
      <c r="M96" s="77"/>
      <c r="N96" s="72"/>
      <c r="O96" s="79" t="s">
        <v>284</v>
      </c>
      <c r="P96" s="81">
        <v>43625.83798611111</v>
      </c>
      <c r="Q96" s="79" t="s">
        <v>344</v>
      </c>
      <c r="R96" s="82" t="s">
        <v>453</v>
      </c>
      <c r="S96" s="79" t="s">
        <v>511</v>
      </c>
      <c r="T96" s="79"/>
      <c r="U96" s="79"/>
      <c r="V96" s="82" t="s">
        <v>573</v>
      </c>
      <c r="W96" s="81">
        <v>43625.83798611111</v>
      </c>
      <c r="X96" s="82" t="s">
        <v>653</v>
      </c>
      <c r="Y96" s="79"/>
      <c r="Z96" s="79"/>
      <c r="AA96" s="83" t="s">
        <v>810</v>
      </c>
      <c r="AB96" s="79"/>
      <c r="AC96" s="79" t="b">
        <v>0</v>
      </c>
      <c r="AD96" s="79">
        <v>0</v>
      </c>
      <c r="AE96" s="83" t="s">
        <v>906</v>
      </c>
      <c r="AF96" s="79" t="b">
        <v>0</v>
      </c>
      <c r="AG96" s="79" t="s">
        <v>917</v>
      </c>
      <c r="AH96" s="79"/>
      <c r="AI96" s="83" t="s">
        <v>906</v>
      </c>
      <c r="AJ96" s="79" t="b">
        <v>0</v>
      </c>
      <c r="AK96" s="79">
        <v>2</v>
      </c>
      <c r="AL96" s="83" t="s">
        <v>884</v>
      </c>
      <c r="AM96" s="79" t="s">
        <v>922</v>
      </c>
      <c r="AN96" s="79" t="b">
        <v>0</v>
      </c>
      <c r="AO96" s="83" t="s">
        <v>884</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2</v>
      </c>
      <c r="BK96" s="49">
        <v>100</v>
      </c>
      <c r="BL96" s="48">
        <v>2</v>
      </c>
    </row>
    <row r="97" spans="1:64" ht="15">
      <c r="A97" s="64" t="s">
        <v>261</v>
      </c>
      <c r="B97" s="64" t="s">
        <v>261</v>
      </c>
      <c r="C97" s="65" t="s">
        <v>1960</v>
      </c>
      <c r="D97" s="66">
        <v>3</v>
      </c>
      <c r="E97" s="67" t="s">
        <v>132</v>
      </c>
      <c r="F97" s="68">
        <v>35</v>
      </c>
      <c r="G97" s="65"/>
      <c r="H97" s="69"/>
      <c r="I97" s="70"/>
      <c r="J97" s="70"/>
      <c r="K97" s="34" t="s">
        <v>65</v>
      </c>
      <c r="L97" s="77">
        <v>97</v>
      </c>
      <c r="M97" s="77"/>
      <c r="N97" s="72"/>
      <c r="O97" s="79" t="s">
        <v>176</v>
      </c>
      <c r="P97" s="81">
        <v>43625.93238425926</v>
      </c>
      <c r="Q97" s="79" t="s">
        <v>345</v>
      </c>
      <c r="R97" s="82" t="s">
        <v>453</v>
      </c>
      <c r="S97" s="79" t="s">
        <v>511</v>
      </c>
      <c r="T97" s="79"/>
      <c r="U97" s="79"/>
      <c r="V97" s="82" t="s">
        <v>574</v>
      </c>
      <c r="W97" s="81">
        <v>43625.93238425926</v>
      </c>
      <c r="X97" s="82" t="s">
        <v>654</v>
      </c>
      <c r="Y97" s="79"/>
      <c r="Z97" s="79"/>
      <c r="AA97" s="83" t="s">
        <v>811</v>
      </c>
      <c r="AB97" s="79"/>
      <c r="AC97" s="79" t="b">
        <v>0</v>
      </c>
      <c r="AD97" s="79">
        <v>0</v>
      </c>
      <c r="AE97" s="83" t="s">
        <v>906</v>
      </c>
      <c r="AF97" s="79" t="b">
        <v>0</v>
      </c>
      <c r="AG97" s="79" t="s">
        <v>915</v>
      </c>
      <c r="AH97" s="79"/>
      <c r="AI97" s="83" t="s">
        <v>906</v>
      </c>
      <c r="AJ97" s="79" t="b">
        <v>0</v>
      </c>
      <c r="AK97" s="79">
        <v>0</v>
      </c>
      <c r="AL97" s="83" t="s">
        <v>906</v>
      </c>
      <c r="AM97" s="79" t="s">
        <v>925</v>
      </c>
      <c r="AN97" s="79" t="b">
        <v>0</v>
      </c>
      <c r="AO97" s="83" t="s">
        <v>811</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9</v>
      </c>
      <c r="BK97" s="49">
        <v>100</v>
      </c>
      <c r="BL97" s="48">
        <v>9</v>
      </c>
    </row>
    <row r="98" spans="1:64" ht="15">
      <c r="A98" s="64" t="s">
        <v>262</v>
      </c>
      <c r="B98" s="64" t="s">
        <v>262</v>
      </c>
      <c r="C98" s="65" t="s">
        <v>1960</v>
      </c>
      <c r="D98" s="66">
        <v>3</v>
      </c>
      <c r="E98" s="67" t="s">
        <v>132</v>
      </c>
      <c r="F98" s="68">
        <v>35</v>
      </c>
      <c r="G98" s="65"/>
      <c r="H98" s="69"/>
      <c r="I98" s="70"/>
      <c r="J98" s="70"/>
      <c r="K98" s="34" t="s">
        <v>65</v>
      </c>
      <c r="L98" s="77">
        <v>98</v>
      </c>
      <c r="M98" s="77"/>
      <c r="N98" s="72"/>
      <c r="O98" s="79" t="s">
        <v>176</v>
      </c>
      <c r="P98" s="81">
        <v>43626.104837962965</v>
      </c>
      <c r="Q98" s="79" t="s">
        <v>346</v>
      </c>
      <c r="R98" s="82" t="s">
        <v>455</v>
      </c>
      <c r="S98" s="79" t="s">
        <v>511</v>
      </c>
      <c r="T98" s="79"/>
      <c r="U98" s="79"/>
      <c r="V98" s="82" t="s">
        <v>575</v>
      </c>
      <c r="W98" s="81">
        <v>43626.104837962965</v>
      </c>
      <c r="X98" s="82" t="s">
        <v>655</v>
      </c>
      <c r="Y98" s="79"/>
      <c r="Z98" s="79"/>
      <c r="AA98" s="83" t="s">
        <v>812</v>
      </c>
      <c r="AB98" s="79"/>
      <c r="AC98" s="79" t="b">
        <v>0</v>
      </c>
      <c r="AD98" s="79">
        <v>0</v>
      </c>
      <c r="AE98" s="83" t="s">
        <v>906</v>
      </c>
      <c r="AF98" s="79" t="b">
        <v>0</v>
      </c>
      <c r="AG98" s="79" t="s">
        <v>915</v>
      </c>
      <c r="AH98" s="79"/>
      <c r="AI98" s="83" t="s">
        <v>906</v>
      </c>
      <c r="AJ98" s="79" t="b">
        <v>0</v>
      </c>
      <c r="AK98" s="79">
        <v>0</v>
      </c>
      <c r="AL98" s="83" t="s">
        <v>906</v>
      </c>
      <c r="AM98" s="79" t="s">
        <v>924</v>
      </c>
      <c r="AN98" s="79" t="b">
        <v>0</v>
      </c>
      <c r="AO98" s="83" t="s">
        <v>812</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10</v>
      </c>
      <c r="BK98" s="49">
        <v>100</v>
      </c>
      <c r="BL98" s="48">
        <v>10</v>
      </c>
    </row>
    <row r="99" spans="1:64" ht="15">
      <c r="A99" s="64" t="s">
        <v>263</v>
      </c>
      <c r="B99" s="64" t="s">
        <v>275</v>
      </c>
      <c r="C99" s="65" t="s">
        <v>1961</v>
      </c>
      <c r="D99" s="66">
        <v>3.3043478260869565</v>
      </c>
      <c r="E99" s="67" t="s">
        <v>136</v>
      </c>
      <c r="F99" s="68">
        <v>34</v>
      </c>
      <c r="G99" s="65"/>
      <c r="H99" s="69"/>
      <c r="I99" s="70"/>
      <c r="J99" s="70"/>
      <c r="K99" s="34" t="s">
        <v>65</v>
      </c>
      <c r="L99" s="77">
        <v>99</v>
      </c>
      <c r="M99" s="77"/>
      <c r="N99" s="72"/>
      <c r="O99" s="79" t="s">
        <v>285</v>
      </c>
      <c r="P99" s="81">
        <v>43622.53707175926</v>
      </c>
      <c r="Q99" s="79" t="s">
        <v>347</v>
      </c>
      <c r="R99" s="79"/>
      <c r="S99" s="79"/>
      <c r="T99" s="79"/>
      <c r="U99" s="79"/>
      <c r="V99" s="82" t="s">
        <v>576</v>
      </c>
      <c r="W99" s="81">
        <v>43622.53707175926</v>
      </c>
      <c r="X99" s="82" t="s">
        <v>656</v>
      </c>
      <c r="Y99" s="79"/>
      <c r="Z99" s="79"/>
      <c r="AA99" s="83" t="s">
        <v>813</v>
      </c>
      <c r="AB99" s="83" t="s">
        <v>872</v>
      </c>
      <c r="AC99" s="79" t="b">
        <v>0</v>
      </c>
      <c r="AD99" s="79">
        <v>0</v>
      </c>
      <c r="AE99" s="83" t="s">
        <v>907</v>
      </c>
      <c r="AF99" s="79" t="b">
        <v>0</v>
      </c>
      <c r="AG99" s="79" t="s">
        <v>915</v>
      </c>
      <c r="AH99" s="79"/>
      <c r="AI99" s="83" t="s">
        <v>906</v>
      </c>
      <c r="AJ99" s="79" t="b">
        <v>0</v>
      </c>
      <c r="AK99" s="79">
        <v>0</v>
      </c>
      <c r="AL99" s="83" t="s">
        <v>906</v>
      </c>
      <c r="AM99" s="79" t="s">
        <v>925</v>
      </c>
      <c r="AN99" s="79" t="b">
        <v>0</v>
      </c>
      <c r="AO99" s="83" t="s">
        <v>872</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10</v>
      </c>
      <c r="BK99" s="49">
        <v>100</v>
      </c>
      <c r="BL99" s="48">
        <v>10</v>
      </c>
    </row>
    <row r="100" spans="1:64" ht="15">
      <c r="A100" s="64" t="s">
        <v>263</v>
      </c>
      <c r="B100" s="64" t="s">
        <v>275</v>
      </c>
      <c r="C100" s="65" t="s">
        <v>1961</v>
      </c>
      <c r="D100" s="66">
        <v>3.3043478260869565</v>
      </c>
      <c r="E100" s="67" t="s">
        <v>136</v>
      </c>
      <c r="F100" s="68">
        <v>34</v>
      </c>
      <c r="G100" s="65"/>
      <c r="H100" s="69"/>
      <c r="I100" s="70"/>
      <c r="J100" s="70"/>
      <c r="K100" s="34" t="s">
        <v>65</v>
      </c>
      <c r="L100" s="77">
        <v>100</v>
      </c>
      <c r="M100" s="77"/>
      <c r="N100" s="72"/>
      <c r="O100" s="79" t="s">
        <v>285</v>
      </c>
      <c r="P100" s="81">
        <v>43627.74681712963</v>
      </c>
      <c r="Q100" s="79" t="s">
        <v>348</v>
      </c>
      <c r="R100" s="79"/>
      <c r="S100" s="79"/>
      <c r="T100" s="79"/>
      <c r="U100" s="79"/>
      <c r="V100" s="82" t="s">
        <v>576</v>
      </c>
      <c r="W100" s="81">
        <v>43627.74681712963</v>
      </c>
      <c r="X100" s="82" t="s">
        <v>657</v>
      </c>
      <c r="Y100" s="79"/>
      <c r="Z100" s="79"/>
      <c r="AA100" s="83" t="s">
        <v>814</v>
      </c>
      <c r="AB100" s="83" t="s">
        <v>892</v>
      </c>
      <c r="AC100" s="79" t="b">
        <v>0</v>
      </c>
      <c r="AD100" s="79">
        <v>1</v>
      </c>
      <c r="AE100" s="83" t="s">
        <v>907</v>
      </c>
      <c r="AF100" s="79" t="b">
        <v>0</v>
      </c>
      <c r="AG100" s="79" t="s">
        <v>915</v>
      </c>
      <c r="AH100" s="79"/>
      <c r="AI100" s="83" t="s">
        <v>906</v>
      </c>
      <c r="AJ100" s="79" t="b">
        <v>0</v>
      </c>
      <c r="AK100" s="79">
        <v>0</v>
      </c>
      <c r="AL100" s="83" t="s">
        <v>906</v>
      </c>
      <c r="AM100" s="79" t="s">
        <v>925</v>
      </c>
      <c r="AN100" s="79" t="b">
        <v>0</v>
      </c>
      <c r="AO100" s="83" t="s">
        <v>892</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11</v>
      </c>
      <c r="BK100" s="49">
        <v>100</v>
      </c>
      <c r="BL100" s="48">
        <v>11</v>
      </c>
    </row>
    <row r="101" spans="1:64" ht="15">
      <c r="A101" s="64" t="s">
        <v>264</v>
      </c>
      <c r="B101" s="64" t="s">
        <v>275</v>
      </c>
      <c r="C101" s="65" t="s">
        <v>1960</v>
      </c>
      <c r="D101" s="66">
        <v>3</v>
      </c>
      <c r="E101" s="67" t="s">
        <v>132</v>
      </c>
      <c r="F101" s="68">
        <v>35</v>
      </c>
      <c r="G101" s="65"/>
      <c r="H101" s="69"/>
      <c r="I101" s="70"/>
      <c r="J101" s="70"/>
      <c r="K101" s="34" t="s">
        <v>65</v>
      </c>
      <c r="L101" s="77">
        <v>101</v>
      </c>
      <c r="M101" s="77"/>
      <c r="N101" s="72"/>
      <c r="O101" s="79" t="s">
        <v>285</v>
      </c>
      <c r="P101" s="81">
        <v>43627.79707175926</v>
      </c>
      <c r="Q101" s="79" t="s">
        <v>349</v>
      </c>
      <c r="R101" s="79"/>
      <c r="S101" s="79"/>
      <c r="T101" s="79"/>
      <c r="U101" s="79"/>
      <c r="V101" s="82" t="s">
        <v>577</v>
      </c>
      <c r="W101" s="81">
        <v>43627.79707175926</v>
      </c>
      <c r="X101" s="82" t="s">
        <v>658</v>
      </c>
      <c r="Y101" s="79"/>
      <c r="Z101" s="79"/>
      <c r="AA101" s="83" t="s">
        <v>815</v>
      </c>
      <c r="AB101" s="83" t="s">
        <v>892</v>
      </c>
      <c r="AC101" s="79" t="b">
        <v>0</v>
      </c>
      <c r="AD101" s="79">
        <v>0</v>
      </c>
      <c r="AE101" s="83" t="s">
        <v>907</v>
      </c>
      <c r="AF101" s="79" t="b">
        <v>0</v>
      </c>
      <c r="AG101" s="79" t="s">
        <v>915</v>
      </c>
      <c r="AH101" s="79"/>
      <c r="AI101" s="83" t="s">
        <v>906</v>
      </c>
      <c r="AJ101" s="79" t="b">
        <v>0</v>
      </c>
      <c r="AK101" s="79">
        <v>0</v>
      </c>
      <c r="AL101" s="83" t="s">
        <v>906</v>
      </c>
      <c r="AM101" s="79" t="s">
        <v>923</v>
      </c>
      <c r="AN101" s="79" t="b">
        <v>0</v>
      </c>
      <c r="AO101" s="83" t="s">
        <v>892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8</v>
      </c>
      <c r="BK101" s="49">
        <v>100</v>
      </c>
      <c r="BL101" s="48">
        <v>8</v>
      </c>
    </row>
    <row r="102" spans="1:64" ht="15">
      <c r="A102" s="64" t="s">
        <v>265</v>
      </c>
      <c r="B102" s="64" t="s">
        <v>275</v>
      </c>
      <c r="C102" s="65" t="s">
        <v>1961</v>
      </c>
      <c r="D102" s="66">
        <v>3.3043478260869565</v>
      </c>
      <c r="E102" s="67" t="s">
        <v>136</v>
      </c>
      <c r="F102" s="68">
        <v>34</v>
      </c>
      <c r="G102" s="65"/>
      <c r="H102" s="69"/>
      <c r="I102" s="70"/>
      <c r="J102" s="70"/>
      <c r="K102" s="34" t="s">
        <v>65</v>
      </c>
      <c r="L102" s="77">
        <v>102</v>
      </c>
      <c r="M102" s="77"/>
      <c r="N102" s="72"/>
      <c r="O102" s="79" t="s">
        <v>284</v>
      </c>
      <c r="P102" s="81">
        <v>43621.77988425926</v>
      </c>
      <c r="Q102" s="79" t="s">
        <v>350</v>
      </c>
      <c r="R102" s="79"/>
      <c r="S102" s="79"/>
      <c r="T102" s="79"/>
      <c r="U102" s="79"/>
      <c r="V102" s="82" t="s">
        <v>578</v>
      </c>
      <c r="W102" s="81">
        <v>43621.77988425926</v>
      </c>
      <c r="X102" s="82" t="s">
        <v>659</v>
      </c>
      <c r="Y102" s="79"/>
      <c r="Z102" s="79"/>
      <c r="AA102" s="83" t="s">
        <v>816</v>
      </c>
      <c r="AB102" s="83" t="s">
        <v>821</v>
      </c>
      <c r="AC102" s="79" t="b">
        <v>0</v>
      </c>
      <c r="AD102" s="79">
        <v>0</v>
      </c>
      <c r="AE102" s="83" t="s">
        <v>908</v>
      </c>
      <c r="AF102" s="79" t="b">
        <v>0</v>
      </c>
      <c r="AG102" s="79" t="s">
        <v>915</v>
      </c>
      <c r="AH102" s="79"/>
      <c r="AI102" s="83" t="s">
        <v>906</v>
      </c>
      <c r="AJ102" s="79" t="b">
        <v>0</v>
      </c>
      <c r="AK102" s="79">
        <v>0</v>
      </c>
      <c r="AL102" s="83" t="s">
        <v>906</v>
      </c>
      <c r="AM102" s="79" t="s">
        <v>923</v>
      </c>
      <c r="AN102" s="79" t="b">
        <v>0</v>
      </c>
      <c r="AO102" s="83" t="s">
        <v>821</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265</v>
      </c>
      <c r="B103" s="64" t="s">
        <v>266</v>
      </c>
      <c r="C103" s="65" t="s">
        <v>1961</v>
      </c>
      <c r="D103" s="66">
        <v>3.3043478260869565</v>
      </c>
      <c r="E103" s="67" t="s">
        <v>136</v>
      </c>
      <c r="F103" s="68">
        <v>34</v>
      </c>
      <c r="G103" s="65"/>
      <c r="H103" s="69"/>
      <c r="I103" s="70"/>
      <c r="J103" s="70"/>
      <c r="K103" s="34" t="s">
        <v>66</v>
      </c>
      <c r="L103" s="77">
        <v>103</v>
      </c>
      <c r="M103" s="77"/>
      <c r="N103" s="72"/>
      <c r="O103" s="79" t="s">
        <v>285</v>
      </c>
      <c r="P103" s="81">
        <v>43621.77988425926</v>
      </c>
      <c r="Q103" s="79" t="s">
        <v>350</v>
      </c>
      <c r="R103" s="79"/>
      <c r="S103" s="79"/>
      <c r="T103" s="79"/>
      <c r="U103" s="79"/>
      <c r="V103" s="82" t="s">
        <v>578</v>
      </c>
      <c r="W103" s="81">
        <v>43621.77988425926</v>
      </c>
      <c r="X103" s="82" t="s">
        <v>659</v>
      </c>
      <c r="Y103" s="79"/>
      <c r="Z103" s="79"/>
      <c r="AA103" s="83" t="s">
        <v>816</v>
      </c>
      <c r="AB103" s="83" t="s">
        <v>821</v>
      </c>
      <c r="AC103" s="79" t="b">
        <v>0</v>
      </c>
      <c r="AD103" s="79">
        <v>0</v>
      </c>
      <c r="AE103" s="83" t="s">
        <v>908</v>
      </c>
      <c r="AF103" s="79" t="b">
        <v>0</v>
      </c>
      <c r="AG103" s="79" t="s">
        <v>915</v>
      </c>
      <c r="AH103" s="79"/>
      <c r="AI103" s="83" t="s">
        <v>906</v>
      </c>
      <c r="AJ103" s="79" t="b">
        <v>0</v>
      </c>
      <c r="AK103" s="79">
        <v>0</v>
      </c>
      <c r="AL103" s="83" t="s">
        <v>906</v>
      </c>
      <c r="AM103" s="79" t="s">
        <v>923</v>
      </c>
      <c r="AN103" s="79" t="b">
        <v>0</v>
      </c>
      <c r="AO103" s="83" t="s">
        <v>821</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47</v>
      </c>
      <c r="BK103" s="49">
        <v>100</v>
      </c>
      <c r="BL103" s="48">
        <v>47</v>
      </c>
    </row>
    <row r="104" spans="1:64" ht="15">
      <c r="A104" s="64" t="s">
        <v>265</v>
      </c>
      <c r="B104" s="64" t="s">
        <v>275</v>
      </c>
      <c r="C104" s="65" t="s">
        <v>1961</v>
      </c>
      <c r="D104" s="66">
        <v>3.3043478260869565</v>
      </c>
      <c r="E104" s="67" t="s">
        <v>136</v>
      </c>
      <c r="F104" s="68">
        <v>34</v>
      </c>
      <c r="G104" s="65"/>
      <c r="H104" s="69"/>
      <c r="I104" s="70"/>
      <c r="J104" s="70"/>
      <c r="K104" s="34" t="s">
        <v>65</v>
      </c>
      <c r="L104" s="77">
        <v>104</v>
      </c>
      <c r="M104" s="77"/>
      <c r="N104" s="72"/>
      <c r="O104" s="79" t="s">
        <v>284</v>
      </c>
      <c r="P104" s="81">
        <v>43621.787997685184</v>
      </c>
      <c r="Q104" s="79" t="s">
        <v>351</v>
      </c>
      <c r="R104" s="79"/>
      <c r="S104" s="79"/>
      <c r="T104" s="79"/>
      <c r="U104" s="79"/>
      <c r="V104" s="82" t="s">
        <v>578</v>
      </c>
      <c r="W104" s="81">
        <v>43621.787997685184</v>
      </c>
      <c r="X104" s="82" t="s">
        <v>660</v>
      </c>
      <c r="Y104" s="79"/>
      <c r="Z104" s="79"/>
      <c r="AA104" s="83" t="s">
        <v>817</v>
      </c>
      <c r="AB104" s="83" t="s">
        <v>818</v>
      </c>
      <c r="AC104" s="79" t="b">
        <v>0</v>
      </c>
      <c r="AD104" s="79">
        <v>0</v>
      </c>
      <c r="AE104" s="83" t="s">
        <v>908</v>
      </c>
      <c r="AF104" s="79" t="b">
        <v>0</v>
      </c>
      <c r="AG104" s="79" t="s">
        <v>915</v>
      </c>
      <c r="AH104" s="79"/>
      <c r="AI104" s="83" t="s">
        <v>906</v>
      </c>
      <c r="AJ104" s="79" t="b">
        <v>0</v>
      </c>
      <c r="AK104" s="79">
        <v>0</v>
      </c>
      <c r="AL104" s="83" t="s">
        <v>906</v>
      </c>
      <c r="AM104" s="79" t="s">
        <v>923</v>
      </c>
      <c r="AN104" s="79" t="b">
        <v>0</v>
      </c>
      <c r="AO104" s="83" t="s">
        <v>818</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265</v>
      </c>
      <c r="B105" s="64" t="s">
        <v>266</v>
      </c>
      <c r="C105" s="65" t="s">
        <v>1961</v>
      </c>
      <c r="D105" s="66">
        <v>3.3043478260869565</v>
      </c>
      <c r="E105" s="67" t="s">
        <v>136</v>
      </c>
      <c r="F105" s="68">
        <v>34</v>
      </c>
      <c r="G105" s="65"/>
      <c r="H105" s="69"/>
      <c r="I105" s="70"/>
      <c r="J105" s="70"/>
      <c r="K105" s="34" t="s">
        <v>66</v>
      </c>
      <c r="L105" s="77">
        <v>105</v>
      </c>
      <c r="M105" s="77"/>
      <c r="N105" s="72"/>
      <c r="O105" s="79" t="s">
        <v>285</v>
      </c>
      <c r="P105" s="81">
        <v>43621.787997685184</v>
      </c>
      <c r="Q105" s="79" t="s">
        <v>351</v>
      </c>
      <c r="R105" s="79"/>
      <c r="S105" s="79"/>
      <c r="T105" s="79"/>
      <c r="U105" s="79"/>
      <c r="V105" s="82" t="s">
        <v>578</v>
      </c>
      <c r="W105" s="81">
        <v>43621.787997685184</v>
      </c>
      <c r="X105" s="82" t="s">
        <v>660</v>
      </c>
      <c r="Y105" s="79"/>
      <c r="Z105" s="79"/>
      <c r="AA105" s="83" t="s">
        <v>817</v>
      </c>
      <c r="AB105" s="83" t="s">
        <v>818</v>
      </c>
      <c r="AC105" s="79" t="b">
        <v>0</v>
      </c>
      <c r="AD105" s="79">
        <v>0</v>
      </c>
      <c r="AE105" s="83" t="s">
        <v>908</v>
      </c>
      <c r="AF105" s="79" t="b">
        <v>0</v>
      </c>
      <c r="AG105" s="79" t="s">
        <v>915</v>
      </c>
      <c r="AH105" s="79"/>
      <c r="AI105" s="83" t="s">
        <v>906</v>
      </c>
      <c r="AJ105" s="79" t="b">
        <v>0</v>
      </c>
      <c r="AK105" s="79">
        <v>0</v>
      </c>
      <c r="AL105" s="83" t="s">
        <v>906</v>
      </c>
      <c r="AM105" s="79" t="s">
        <v>923</v>
      </c>
      <c r="AN105" s="79" t="b">
        <v>0</v>
      </c>
      <c r="AO105" s="83" t="s">
        <v>818</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37</v>
      </c>
      <c r="BK105" s="49">
        <v>100</v>
      </c>
      <c r="BL105" s="48">
        <v>37</v>
      </c>
    </row>
    <row r="106" spans="1:64" ht="15">
      <c r="A106" s="64" t="s">
        <v>266</v>
      </c>
      <c r="B106" s="64" t="s">
        <v>265</v>
      </c>
      <c r="C106" s="65" t="s">
        <v>1960</v>
      </c>
      <c r="D106" s="66">
        <v>3</v>
      </c>
      <c r="E106" s="67" t="s">
        <v>132</v>
      </c>
      <c r="F106" s="68">
        <v>35</v>
      </c>
      <c r="G106" s="65"/>
      <c r="H106" s="69"/>
      <c r="I106" s="70"/>
      <c r="J106" s="70"/>
      <c r="K106" s="34" t="s">
        <v>66</v>
      </c>
      <c r="L106" s="77">
        <v>106</v>
      </c>
      <c r="M106" s="77"/>
      <c r="N106" s="72"/>
      <c r="O106" s="79" t="s">
        <v>285</v>
      </c>
      <c r="P106" s="81">
        <v>43621.780439814815</v>
      </c>
      <c r="Q106" s="79" t="s">
        <v>352</v>
      </c>
      <c r="R106" s="79"/>
      <c r="S106" s="79"/>
      <c r="T106" s="79"/>
      <c r="U106" s="79"/>
      <c r="V106" s="82" t="s">
        <v>579</v>
      </c>
      <c r="W106" s="81">
        <v>43621.780439814815</v>
      </c>
      <c r="X106" s="82" t="s">
        <v>661</v>
      </c>
      <c r="Y106" s="79"/>
      <c r="Z106" s="79"/>
      <c r="AA106" s="83" t="s">
        <v>818</v>
      </c>
      <c r="AB106" s="83" t="s">
        <v>816</v>
      </c>
      <c r="AC106" s="79" t="b">
        <v>0</v>
      </c>
      <c r="AD106" s="79">
        <v>1</v>
      </c>
      <c r="AE106" s="83" t="s">
        <v>912</v>
      </c>
      <c r="AF106" s="79" t="b">
        <v>0</v>
      </c>
      <c r="AG106" s="79" t="s">
        <v>915</v>
      </c>
      <c r="AH106" s="79"/>
      <c r="AI106" s="83" t="s">
        <v>906</v>
      </c>
      <c r="AJ106" s="79" t="b">
        <v>0</v>
      </c>
      <c r="AK106" s="79">
        <v>0</v>
      </c>
      <c r="AL106" s="83" t="s">
        <v>906</v>
      </c>
      <c r="AM106" s="79" t="s">
        <v>925</v>
      </c>
      <c r="AN106" s="79" t="b">
        <v>0</v>
      </c>
      <c r="AO106" s="83" t="s">
        <v>816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8</v>
      </c>
      <c r="BK106" s="49">
        <v>100</v>
      </c>
      <c r="BL106" s="48">
        <v>8</v>
      </c>
    </row>
    <row r="107" spans="1:64" ht="15">
      <c r="A107" s="64" t="s">
        <v>266</v>
      </c>
      <c r="B107" s="64" t="s">
        <v>281</v>
      </c>
      <c r="C107" s="65" t="s">
        <v>1960</v>
      </c>
      <c r="D107" s="66">
        <v>3</v>
      </c>
      <c r="E107" s="67" t="s">
        <v>132</v>
      </c>
      <c r="F107" s="68">
        <v>35</v>
      </c>
      <c r="G107" s="65"/>
      <c r="H107" s="69"/>
      <c r="I107" s="70"/>
      <c r="J107" s="70"/>
      <c r="K107" s="34" t="s">
        <v>65</v>
      </c>
      <c r="L107" s="77">
        <v>107</v>
      </c>
      <c r="M107" s="77"/>
      <c r="N107" s="72"/>
      <c r="O107" s="79" t="s">
        <v>284</v>
      </c>
      <c r="P107" s="81">
        <v>43627.82509259259</v>
      </c>
      <c r="Q107" s="79" t="s">
        <v>353</v>
      </c>
      <c r="R107" s="79"/>
      <c r="S107" s="79"/>
      <c r="T107" s="79" t="s">
        <v>515</v>
      </c>
      <c r="U107" s="82" t="s">
        <v>521</v>
      </c>
      <c r="V107" s="82" t="s">
        <v>521</v>
      </c>
      <c r="W107" s="81">
        <v>43627.82509259259</v>
      </c>
      <c r="X107" s="82" t="s">
        <v>662</v>
      </c>
      <c r="Y107" s="79"/>
      <c r="Z107" s="79"/>
      <c r="AA107" s="83" t="s">
        <v>819</v>
      </c>
      <c r="AB107" s="79"/>
      <c r="AC107" s="79" t="b">
        <v>0</v>
      </c>
      <c r="AD107" s="79">
        <v>12</v>
      </c>
      <c r="AE107" s="83" t="s">
        <v>906</v>
      </c>
      <c r="AF107" s="79" t="b">
        <v>0</v>
      </c>
      <c r="AG107" s="79" t="s">
        <v>915</v>
      </c>
      <c r="AH107" s="79"/>
      <c r="AI107" s="83" t="s">
        <v>906</v>
      </c>
      <c r="AJ107" s="79" t="b">
        <v>0</v>
      </c>
      <c r="AK107" s="79">
        <v>0</v>
      </c>
      <c r="AL107" s="83" t="s">
        <v>906</v>
      </c>
      <c r="AM107" s="79" t="s">
        <v>925</v>
      </c>
      <c r="AN107" s="79" t="b">
        <v>0</v>
      </c>
      <c r="AO107" s="83" t="s">
        <v>819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267</v>
      </c>
      <c r="B108" s="64" t="s">
        <v>275</v>
      </c>
      <c r="C108" s="65" t="s">
        <v>1960</v>
      </c>
      <c r="D108" s="66">
        <v>3</v>
      </c>
      <c r="E108" s="67" t="s">
        <v>132</v>
      </c>
      <c r="F108" s="68">
        <v>35</v>
      </c>
      <c r="G108" s="65"/>
      <c r="H108" s="69"/>
      <c r="I108" s="70"/>
      <c r="J108" s="70"/>
      <c r="K108" s="34" t="s">
        <v>65</v>
      </c>
      <c r="L108" s="77">
        <v>108</v>
      </c>
      <c r="M108" s="77"/>
      <c r="N108" s="72"/>
      <c r="O108" s="79" t="s">
        <v>284</v>
      </c>
      <c r="P108" s="81">
        <v>43621.7487962963</v>
      </c>
      <c r="Q108" s="79" t="s">
        <v>296</v>
      </c>
      <c r="R108" s="82" t="s">
        <v>439</v>
      </c>
      <c r="S108" s="79" t="s">
        <v>511</v>
      </c>
      <c r="T108" s="79"/>
      <c r="U108" s="79"/>
      <c r="V108" s="82" t="s">
        <v>580</v>
      </c>
      <c r="W108" s="81">
        <v>43621.7487962963</v>
      </c>
      <c r="X108" s="82" t="s">
        <v>663</v>
      </c>
      <c r="Y108" s="79"/>
      <c r="Z108" s="79"/>
      <c r="AA108" s="83" t="s">
        <v>820</v>
      </c>
      <c r="AB108" s="79"/>
      <c r="AC108" s="79" t="b">
        <v>0</v>
      </c>
      <c r="AD108" s="79">
        <v>0</v>
      </c>
      <c r="AE108" s="83" t="s">
        <v>906</v>
      </c>
      <c r="AF108" s="79" t="b">
        <v>0</v>
      </c>
      <c r="AG108" s="79" t="s">
        <v>915</v>
      </c>
      <c r="AH108" s="79"/>
      <c r="AI108" s="83" t="s">
        <v>906</v>
      </c>
      <c r="AJ108" s="79" t="b">
        <v>0</v>
      </c>
      <c r="AK108" s="79">
        <v>4</v>
      </c>
      <c r="AL108" s="83" t="s">
        <v>870</v>
      </c>
      <c r="AM108" s="79" t="s">
        <v>921</v>
      </c>
      <c r="AN108" s="79" t="b">
        <v>0</v>
      </c>
      <c r="AO108" s="83" t="s">
        <v>870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55</v>
      </c>
      <c r="BK108" s="49">
        <v>100</v>
      </c>
      <c r="BL108" s="48">
        <v>55</v>
      </c>
    </row>
    <row r="109" spans="1:64" ht="15">
      <c r="A109" s="64" t="s">
        <v>266</v>
      </c>
      <c r="B109" s="64" t="s">
        <v>267</v>
      </c>
      <c r="C109" s="65" t="s">
        <v>1960</v>
      </c>
      <c r="D109" s="66">
        <v>3</v>
      </c>
      <c r="E109" s="67" t="s">
        <v>132</v>
      </c>
      <c r="F109" s="68">
        <v>35</v>
      </c>
      <c r="G109" s="65"/>
      <c r="H109" s="69"/>
      <c r="I109" s="70"/>
      <c r="J109" s="70"/>
      <c r="K109" s="34" t="s">
        <v>65</v>
      </c>
      <c r="L109" s="77">
        <v>109</v>
      </c>
      <c r="M109" s="77"/>
      <c r="N109" s="72"/>
      <c r="O109" s="79" t="s">
        <v>284</v>
      </c>
      <c r="P109" s="81">
        <v>43627.82509259259</v>
      </c>
      <c r="Q109" s="79" t="s">
        <v>353</v>
      </c>
      <c r="R109" s="79"/>
      <c r="S109" s="79"/>
      <c r="T109" s="79" t="s">
        <v>515</v>
      </c>
      <c r="U109" s="82" t="s">
        <v>521</v>
      </c>
      <c r="V109" s="82" t="s">
        <v>521</v>
      </c>
      <c r="W109" s="81">
        <v>43627.82509259259</v>
      </c>
      <c r="X109" s="82" t="s">
        <v>662</v>
      </c>
      <c r="Y109" s="79"/>
      <c r="Z109" s="79"/>
      <c r="AA109" s="83" t="s">
        <v>819</v>
      </c>
      <c r="AB109" s="79"/>
      <c r="AC109" s="79" t="b">
        <v>0</v>
      </c>
      <c r="AD109" s="79">
        <v>12</v>
      </c>
      <c r="AE109" s="83" t="s">
        <v>906</v>
      </c>
      <c r="AF109" s="79" t="b">
        <v>0</v>
      </c>
      <c r="AG109" s="79" t="s">
        <v>915</v>
      </c>
      <c r="AH109" s="79"/>
      <c r="AI109" s="83" t="s">
        <v>906</v>
      </c>
      <c r="AJ109" s="79" t="b">
        <v>0</v>
      </c>
      <c r="AK109" s="79">
        <v>0</v>
      </c>
      <c r="AL109" s="83" t="s">
        <v>906</v>
      </c>
      <c r="AM109" s="79" t="s">
        <v>925</v>
      </c>
      <c r="AN109" s="79" t="b">
        <v>0</v>
      </c>
      <c r="AO109" s="83" t="s">
        <v>819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35</v>
      </c>
      <c r="BK109" s="49">
        <v>100</v>
      </c>
      <c r="BL109" s="48">
        <v>35</v>
      </c>
    </row>
    <row r="110" spans="1:64" ht="15">
      <c r="A110" s="64" t="s">
        <v>266</v>
      </c>
      <c r="B110" s="64" t="s">
        <v>275</v>
      </c>
      <c r="C110" s="65" t="s">
        <v>1964</v>
      </c>
      <c r="D110" s="66">
        <v>3.608695652173913</v>
      </c>
      <c r="E110" s="67" t="s">
        <v>136</v>
      </c>
      <c r="F110" s="68">
        <v>33</v>
      </c>
      <c r="G110" s="65"/>
      <c r="H110" s="69"/>
      <c r="I110" s="70"/>
      <c r="J110" s="70"/>
      <c r="K110" s="34" t="s">
        <v>65</v>
      </c>
      <c r="L110" s="77">
        <v>110</v>
      </c>
      <c r="M110" s="77"/>
      <c r="N110" s="72"/>
      <c r="O110" s="79" t="s">
        <v>284</v>
      </c>
      <c r="P110" s="81">
        <v>43621.77462962963</v>
      </c>
      <c r="Q110" s="79" t="s">
        <v>354</v>
      </c>
      <c r="R110" s="79"/>
      <c r="S110" s="79"/>
      <c r="T110" s="79"/>
      <c r="U110" s="82" t="s">
        <v>522</v>
      </c>
      <c r="V110" s="82" t="s">
        <v>522</v>
      </c>
      <c r="W110" s="81">
        <v>43621.77462962963</v>
      </c>
      <c r="X110" s="82" t="s">
        <v>664</v>
      </c>
      <c r="Y110" s="79"/>
      <c r="Z110" s="79"/>
      <c r="AA110" s="83" t="s">
        <v>821</v>
      </c>
      <c r="AB110" s="79"/>
      <c r="AC110" s="79" t="b">
        <v>0</v>
      </c>
      <c r="AD110" s="79">
        <v>52</v>
      </c>
      <c r="AE110" s="83" t="s">
        <v>906</v>
      </c>
      <c r="AF110" s="79" t="b">
        <v>0</v>
      </c>
      <c r="AG110" s="79" t="s">
        <v>915</v>
      </c>
      <c r="AH110" s="79"/>
      <c r="AI110" s="83" t="s">
        <v>906</v>
      </c>
      <c r="AJ110" s="79" t="b">
        <v>0</v>
      </c>
      <c r="AK110" s="79">
        <v>3</v>
      </c>
      <c r="AL110" s="83" t="s">
        <v>906</v>
      </c>
      <c r="AM110" s="79" t="s">
        <v>925</v>
      </c>
      <c r="AN110" s="79" t="b">
        <v>0</v>
      </c>
      <c r="AO110" s="83" t="s">
        <v>821</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183</v>
      </c>
      <c r="BK110" s="49">
        <v>100</v>
      </c>
      <c r="BL110" s="48">
        <v>183</v>
      </c>
    </row>
    <row r="111" spans="1:64" ht="15">
      <c r="A111" s="64" t="s">
        <v>266</v>
      </c>
      <c r="B111" s="64" t="s">
        <v>275</v>
      </c>
      <c r="C111" s="65" t="s">
        <v>1964</v>
      </c>
      <c r="D111" s="66">
        <v>3.608695652173913</v>
      </c>
      <c r="E111" s="67" t="s">
        <v>136</v>
      </c>
      <c r="F111" s="68">
        <v>33</v>
      </c>
      <c r="G111" s="65"/>
      <c r="H111" s="69"/>
      <c r="I111" s="70"/>
      <c r="J111" s="70"/>
      <c r="K111" s="34" t="s">
        <v>65</v>
      </c>
      <c r="L111" s="77">
        <v>111</v>
      </c>
      <c r="M111" s="77"/>
      <c r="N111" s="72"/>
      <c r="O111" s="79" t="s">
        <v>284</v>
      </c>
      <c r="P111" s="81">
        <v>43621.780439814815</v>
      </c>
      <c r="Q111" s="79" t="s">
        <v>352</v>
      </c>
      <c r="R111" s="79"/>
      <c r="S111" s="79"/>
      <c r="T111" s="79"/>
      <c r="U111" s="79"/>
      <c r="V111" s="82" t="s">
        <v>579</v>
      </c>
      <c r="W111" s="81">
        <v>43621.780439814815</v>
      </c>
      <c r="X111" s="82" t="s">
        <v>661</v>
      </c>
      <c r="Y111" s="79"/>
      <c r="Z111" s="79"/>
      <c r="AA111" s="83" t="s">
        <v>818</v>
      </c>
      <c r="AB111" s="83" t="s">
        <v>816</v>
      </c>
      <c r="AC111" s="79" t="b">
        <v>0</v>
      </c>
      <c r="AD111" s="79">
        <v>1</v>
      </c>
      <c r="AE111" s="83" t="s">
        <v>912</v>
      </c>
      <c r="AF111" s="79" t="b">
        <v>0</v>
      </c>
      <c r="AG111" s="79" t="s">
        <v>915</v>
      </c>
      <c r="AH111" s="79"/>
      <c r="AI111" s="83" t="s">
        <v>906</v>
      </c>
      <c r="AJ111" s="79" t="b">
        <v>0</v>
      </c>
      <c r="AK111" s="79">
        <v>0</v>
      </c>
      <c r="AL111" s="83" t="s">
        <v>906</v>
      </c>
      <c r="AM111" s="79" t="s">
        <v>925</v>
      </c>
      <c r="AN111" s="79" t="b">
        <v>0</v>
      </c>
      <c r="AO111" s="83" t="s">
        <v>816</v>
      </c>
      <c r="AP111" s="79" t="s">
        <v>176</v>
      </c>
      <c r="AQ111" s="79">
        <v>0</v>
      </c>
      <c r="AR111" s="79">
        <v>0</v>
      </c>
      <c r="AS111" s="79"/>
      <c r="AT111" s="79"/>
      <c r="AU111" s="79"/>
      <c r="AV111" s="79"/>
      <c r="AW111" s="79"/>
      <c r="AX111" s="79"/>
      <c r="AY111" s="79"/>
      <c r="AZ111" s="79"/>
      <c r="BA111">
        <v>3</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266</v>
      </c>
      <c r="B112" s="64" t="s">
        <v>266</v>
      </c>
      <c r="C112" s="65" t="s">
        <v>1960</v>
      </c>
      <c r="D112" s="66">
        <v>3</v>
      </c>
      <c r="E112" s="67" t="s">
        <v>132</v>
      </c>
      <c r="F112" s="68">
        <v>35</v>
      </c>
      <c r="G112" s="65"/>
      <c r="H112" s="69"/>
      <c r="I112" s="70"/>
      <c r="J112" s="70"/>
      <c r="K112" s="34" t="s">
        <v>65</v>
      </c>
      <c r="L112" s="77">
        <v>112</v>
      </c>
      <c r="M112" s="77"/>
      <c r="N112" s="72"/>
      <c r="O112" s="79" t="s">
        <v>176</v>
      </c>
      <c r="P112" s="81">
        <v>43622.44043981482</v>
      </c>
      <c r="Q112" s="79" t="s">
        <v>355</v>
      </c>
      <c r="R112" s="79"/>
      <c r="S112" s="79"/>
      <c r="T112" s="79"/>
      <c r="U112" s="79"/>
      <c r="V112" s="82" t="s">
        <v>579</v>
      </c>
      <c r="W112" s="81">
        <v>43622.44043981482</v>
      </c>
      <c r="X112" s="82" t="s">
        <v>665</v>
      </c>
      <c r="Y112" s="79"/>
      <c r="Z112" s="79"/>
      <c r="AA112" s="83" t="s">
        <v>822</v>
      </c>
      <c r="AB112" s="79"/>
      <c r="AC112" s="79" t="b">
        <v>0</v>
      </c>
      <c r="AD112" s="79">
        <v>0</v>
      </c>
      <c r="AE112" s="83" t="s">
        <v>906</v>
      </c>
      <c r="AF112" s="79" t="b">
        <v>0</v>
      </c>
      <c r="AG112" s="79" t="s">
        <v>915</v>
      </c>
      <c r="AH112" s="79"/>
      <c r="AI112" s="83" t="s">
        <v>906</v>
      </c>
      <c r="AJ112" s="79" t="b">
        <v>0</v>
      </c>
      <c r="AK112" s="79">
        <v>5</v>
      </c>
      <c r="AL112" s="83" t="s">
        <v>821</v>
      </c>
      <c r="AM112" s="79" t="s">
        <v>925</v>
      </c>
      <c r="AN112" s="79" t="b">
        <v>0</v>
      </c>
      <c r="AO112" s="83" t="s">
        <v>821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25</v>
      </c>
      <c r="BK112" s="49">
        <v>100</v>
      </c>
      <c r="BL112" s="48">
        <v>25</v>
      </c>
    </row>
    <row r="113" spans="1:64" ht="15">
      <c r="A113" s="64" t="s">
        <v>266</v>
      </c>
      <c r="B113" s="64" t="s">
        <v>275</v>
      </c>
      <c r="C113" s="65" t="s">
        <v>1964</v>
      </c>
      <c r="D113" s="66">
        <v>3.608695652173913</v>
      </c>
      <c r="E113" s="67" t="s">
        <v>136</v>
      </c>
      <c r="F113" s="68">
        <v>33</v>
      </c>
      <c r="G113" s="65"/>
      <c r="H113" s="69"/>
      <c r="I113" s="70"/>
      <c r="J113" s="70"/>
      <c r="K113" s="34" t="s">
        <v>65</v>
      </c>
      <c r="L113" s="77">
        <v>113</v>
      </c>
      <c r="M113" s="77"/>
      <c r="N113" s="72"/>
      <c r="O113" s="79" t="s">
        <v>284</v>
      </c>
      <c r="P113" s="81">
        <v>43627.82509259259</v>
      </c>
      <c r="Q113" s="79" t="s">
        <v>353</v>
      </c>
      <c r="R113" s="79"/>
      <c r="S113" s="79"/>
      <c r="T113" s="79" t="s">
        <v>515</v>
      </c>
      <c r="U113" s="82" t="s">
        <v>521</v>
      </c>
      <c r="V113" s="82" t="s">
        <v>521</v>
      </c>
      <c r="W113" s="81">
        <v>43627.82509259259</v>
      </c>
      <c r="X113" s="82" t="s">
        <v>662</v>
      </c>
      <c r="Y113" s="79"/>
      <c r="Z113" s="79"/>
      <c r="AA113" s="83" t="s">
        <v>819</v>
      </c>
      <c r="AB113" s="79"/>
      <c r="AC113" s="79" t="b">
        <v>0</v>
      </c>
      <c r="AD113" s="79">
        <v>12</v>
      </c>
      <c r="AE113" s="83" t="s">
        <v>906</v>
      </c>
      <c r="AF113" s="79" t="b">
        <v>0</v>
      </c>
      <c r="AG113" s="79" t="s">
        <v>915</v>
      </c>
      <c r="AH113" s="79"/>
      <c r="AI113" s="83" t="s">
        <v>906</v>
      </c>
      <c r="AJ113" s="79" t="b">
        <v>0</v>
      </c>
      <c r="AK113" s="79">
        <v>0</v>
      </c>
      <c r="AL113" s="83" t="s">
        <v>906</v>
      </c>
      <c r="AM113" s="79" t="s">
        <v>925</v>
      </c>
      <c r="AN113" s="79" t="b">
        <v>0</v>
      </c>
      <c r="AO113" s="83" t="s">
        <v>819</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268</v>
      </c>
      <c r="B114" s="64" t="s">
        <v>268</v>
      </c>
      <c r="C114" s="65" t="s">
        <v>1960</v>
      </c>
      <c r="D114" s="66">
        <v>3</v>
      </c>
      <c r="E114" s="67" t="s">
        <v>132</v>
      </c>
      <c r="F114" s="68">
        <v>35</v>
      </c>
      <c r="G114" s="65"/>
      <c r="H114" s="69"/>
      <c r="I114" s="70"/>
      <c r="J114" s="70"/>
      <c r="K114" s="34" t="s">
        <v>65</v>
      </c>
      <c r="L114" s="77">
        <v>114</v>
      </c>
      <c r="M114" s="77"/>
      <c r="N114" s="72"/>
      <c r="O114" s="79" t="s">
        <v>176</v>
      </c>
      <c r="P114" s="81">
        <v>43627.99239583333</v>
      </c>
      <c r="Q114" s="79" t="s">
        <v>356</v>
      </c>
      <c r="R114" s="82" t="s">
        <v>456</v>
      </c>
      <c r="S114" s="79" t="s">
        <v>511</v>
      </c>
      <c r="T114" s="79"/>
      <c r="U114" s="79"/>
      <c r="V114" s="82" t="s">
        <v>581</v>
      </c>
      <c r="W114" s="81">
        <v>43627.99239583333</v>
      </c>
      <c r="X114" s="82" t="s">
        <v>666</v>
      </c>
      <c r="Y114" s="79"/>
      <c r="Z114" s="79"/>
      <c r="AA114" s="83" t="s">
        <v>823</v>
      </c>
      <c r="AB114" s="79"/>
      <c r="AC114" s="79" t="b">
        <v>0</v>
      </c>
      <c r="AD114" s="79">
        <v>0</v>
      </c>
      <c r="AE114" s="83" t="s">
        <v>906</v>
      </c>
      <c r="AF114" s="79" t="b">
        <v>0</v>
      </c>
      <c r="AG114" s="79" t="s">
        <v>915</v>
      </c>
      <c r="AH114" s="79"/>
      <c r="AI114" s="83" t="s">
        <v>906</v>
      </c>
      <c r="AJ114" s="79" t="b">
        <v>0</v>
      </c>
      <c r="AK114" s="79">
        <v>0</v>
      </c>
      <c r="AL114" s="83" t="s">
        <v>906</v>
      </c>
      <c r="AM114" s="79" t="s">
        <v>924</v>
      </c>
      <c r="AN114" s="79" t="b">
        <v>0</v>
      </c>
      <c r="AO114" s="83" t="s">
        <v>823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10</v>
      </c>
      <c r="BK114" s="49">
        <v>100</v>
      </c>
      <c r="BL114" s="48">
        <v>10</v>
      </c>
    </row>
    <row r="115" spans="1:64" ht="15">
      <c r="A115" s="64" t="s">
        <v>250</v>
      </c>
      <c r="B115" s="64" t="s">
        <v>269</v>
      </c>
      <c r="C115" s="65" t="s">
        <v>1960</v>
      </c>
      <c r="D115" s="66">
        <v>3</v>
      </c>
      <c r="E115" s="67" t="s">
        <v>132</v>
      </c>
      <c r="F115" s="68">
        <v>35</v>
      </c>
      <c r="G115" s="65"/>
      <c r="H115" s="69"/>
      <c r="I115" s="70"/>
      <c r="J115" s="70"/>
      <c r="K115" s="34" t="s">
        <v>66</v>
      </c>
      <c r="L115" s="77">
        <v>115</v>
      </c>
      <c r="M115" s="77"/>
      <c r="N115" s="72"/>
      <c r="O115" s="79" t="s">
        <v>284</v>
      </c>
      <c r="P115" s="81">
        <v>43621.082974537036</v>
      </c>
      <c r="Q115" s="79" t="s">
        <v>327</v>
      </c>
      <c r="R115" s="82" t="s">
        <v>444</v>
      </c>
      <c r="S115" s="79" t="s">
        <v>511</v>
      </c>
      <c r="T115" s="79"/>
      <c r="U115" s="79"/>
      <c r="V115" s="82" t="s">
        <v>563</v>
      </c>
      <c r="W115" s="81">
        <v>43621.082974537036</v>
      </c>
      <c r="X115" s="82" t="s">
        <v>636</v>
      </c>
      <c r="Y115" s="79"/>
      <c r="Z115" s="79"/>
      <c r="AA115" s="83" t="s">
        <v>793</v>
      </c>
      <c r="AB115" s="83" t="s">
        <v>904</v>
      </c>
      <c r="AC115" s="79" t="b">
        <v>0</v>
      </c>
      <c r="AD115" s="79">
        <v>0</v>
      </c>
      <c r="AE115" s="83" t="s">
        <v>911</v>
      </c>
      <c r="AF115" s="79" t="b">
        <v>0</v>
      </c>
      <c r="AG115" s="79" t="s">
        <v>915</v>
      </c>
      <c r="AH115" s="79"/>
      <c r="AI115" s="83" t="s">
        <v>906</v>
      </c>
      <c r="AJ115" s="79" t="b">
        <v>0</v>
      </c>
      <c r="AK115" s="79">
        <v>0</v>
      </c>
      <c r="AL115" s="83" t="s">
        <v>906</v>
      </c>
      <c r="AM115" s="79" t="s">
        <v>923</v>
      </c>
      <c r="AN115" s="79" t="b">
        <v>0</v>
      </c>
      <c r="AO115" s="83" t="s">
        <v>904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v>0</v>
      </c>
      <c r="BE115" s="49">
        <v>0</v>
      </c>
      <c r="BF115" s="48">
        <v>0</v>
      </c>
      <c r="BG115" s="49">
        <v>0</v>
      </c>
      <c r="BH115" s="48">
        <v>0</v>
      </c>
      <c r="BI115" s="49">
        <v>0</v>
      </c>
      <c r="BJ115" s="48">
        <v>12</v>
      </c>
      <c r="BK115" s="49">
        <v>100</v>
      </c>
      <c r="BL115" s="48">
        <v>12</v>
      </c>
    </row>
    <row r="116" spans="1:64" ht="15">
      <c r="A116" s="64" t="s">
        <v>250</v>
      </c>
      <c r="B116" s="64" t="s">
        <v>250</v>
      </c>
      <c r="C116" s="65" t="s">
        <v>1960</v>
      </c>
      <c r="D116" s="66">
        <v>3</v>
      </c>
      <c r="E116" s="67" t="s">
        <v>132</v>
      </c>
      <c r="F116" s="68">
        <v>35</v>
      </c>
      <c r="G116" s="65"/>
      <c r="H116" s="69"/>
      <c r="I116" s="70"/>
      <c r="J116" s="70"/>
      <c r="K116" s="34" t="s">
        <v>65</v>
      </c>
      <c r="L116" s="77">
        <v>116</v>
      </c>
      <c r="M116" s="77"/>
      <c r="N116" s="72"/>
      <c r="O116" s="79" t="s">
        <v>176</v>
      </c>
      <c r="P116" s="81">
        <v>43624.00135416666</v>
      </c>
      <c r="Q116" s="79" t="s">
        <v>357</v>
      </c>
      <c r="R116" s="82" t="s">
        <v>457</v>
      </c>
      <c r="S116" s="79" t="s">
        <v>511</v>
      </c>
      <c r="T116" s="79" t="s">
        <v>520</v>
      </c>
      <c r="U116" s="82" t="s">
        <v>523</v>
      </c>
      <c r="V116" s="82" t="s">
        <v>523</v>
      </c>
      <c r="W116" s="81">
        <v>43624.00135416666</v>
      </c>
      <c r="X116" s="82" t="s">
        <v>667</v>
      </c>
      <c r="Y116" s="79"/>
      <c r="Z116" s="79"/>
      <c r="AA116" s="83" t="s">
        <v>824</v>
      </c>
      <c r="AB116" s="79"/>
      <c r="AC116" s="79" t="b">
        <v>0</v>
      </c>
      <c r="AD116" s="79">
        <v>11</v>
      </c>
      <c r="AE116" s="83" t="s">
        <v>906</v>
      </c>
      <c r="AF116" s="79" t="b">
        <v>0</v>
      </c>
      <c r="AG116" s="79" t="s">
        <v>915</v>
      </c>
      <c r="AH116" s="79"/>
      <c r="AI116" s="83" t="s">
        <v>906</v>
      </c>
      <c r="AJ116" s="79" t="b">
        <v>0</v>
      </c>
      <c r="AK116" s="79">
        <v>4</v>
      </c>
      <c r="AL116" s="83" t="s">
        <v>906</v>
      </c>
      <c r="AM116" s="79" t="s">
        <v>923</v>
      </c>
      <c r="AN116" s="79" t="b">
        <v>0</v>
      </c>
      <c r="AO116" s="83" t="s">
        <v>824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v>0</v>
      </c>
      <c r="BE116" s="49">
        <v>0</v>
      </c>
      <c r="BF116" s="48">
        <v>0</v>
      </c>
      <c r="BG116" s="49">
        <v>0</v>
      </c>
      <c r="BH116" s="48">
        <v>0</v>
      </c>
      <c r="BI116" s="49">
        <v>0</v>
      </c>
      <c r="BJ116" s="48">
        <v>8</v>
      </c>
      <c r="BK116" s="49">
        <v>100</v>
      </c>
      <c r="BL116" s="48">
        <v>8</v>
      </c>
    </row>
    <row r="117" spans="1:64" ht="15">
      <c r="A117" s="64" t="s">
        <v>269</v>
      </c>
      <c r="B117" s="64" t="s">
        <v>250</v>
      </c>
      <c r="C117" s="65" t="s">
        <v>1960</v>
      </c>
      <c r="D117" s="66">
        <v>3</v>
      </c>
      <c r="E117" s="67" t="s">
        <v>132</v>
      </c>
      <c r="F117" s="68">
        <v>35</v>
      </c>
      <c r="G117" s="65"/>
      <c r="H117" s="69"/>
      <c r="I117" s="70"/>
      <c r="J117" s="70"/>
      <c r="K117" s="34" t="s">
        <v>66</v>
      </c>
      <c r="L117" s="77">
        <v>117</v>
      </c>
      <c r="M117" s="77"/>
      <c r="N117" s="72"/>
      <c r="O117" s="79" t="s">
        <v>284</v>
      </c>
      <c r="P117" s="81">
        <v>43624.002430555556</v>
      </c>
      <c r="Q117" s="79" t="s">
        <v>358</v>
      </c>
      <c r="R117" s="82" t="s">
        <v>457</v>
      </c>
      <c r="S117" s="79" t="s">
        <v>511</v>
      </c>
      <c r="T117" s="79" t="s">
        <v>520</v>
      </c>
      <c r="U117" s="82" t="s">
        <v>523</v>
      </c>
      <c r="V117" s="82" t="s">
        <v>523</v>
      </c>
      <c r="W117" s="81">
        <v>43624.002430555556</v>
      </c>
      <c r="X117" s="82" t="s">
        <v>668</v>
      </c>
      <c r="Y117" s="79"/>
      <c r="Z117" s="79"/>
      <c r="AA117" s="83" t="s">
        <v>825</v>
      </c>
      <c r="AB117" s="79"/>
      <c r="AC117" s="79" t="b">
        <v>0</v>
      </c>
      <c r="AD117" s="79">
        <v>0</v>
      </c>
      <c r="AE117" s="83" t="s">
        <v>906</v>
      </c>
      <c r="AF117" s="79" t="b">
        <v>0</v>
      </c>
      <c r="AG117" s="79" t="s">
        <v>915</v>
      </c>
      <c r="AH117" s="79"/>
      <c r="AI117" s="83" t="s">
        <v>906</v>
      </c>
      <c r="AJ117" s="79" t="b">
        <v>0</v>
      </c>
      <c r="AK117" s="79">
        <v>4</v>
      </c>
      <c r="AL117" s="83" t="s">
        <v>824</v>
      </c>
      <c r="AM117" s="79" t="s">
        <v>923</v>
      </c>
      <c r="AN117" s="79" t="b">
        <v>0</v>
      </c>
      <c r="AO117" s="83" t="s">
        <v>824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v>0</v>
      </c>
      <c r="BE117" s="49">
        <v>0</v>
      </c>
      <c r="BF117" s="48">
        <v>0</v>
      </c>
      <c r="BG117" s="49">
        <v>0</v>
      </c>
      <c r="BH117" s="48">
        <v>0</v>
      </c>
      <c r="BI117" s="49">
        <v>0</v>
      </c>
      <c r="BJ117" s="48">
        <v>10</v>
      </c>
      <c r="BK117" s="49">
        <v>100</v>
      </c>
      <c r="BL117" s="48">
        <v>10</v>
      </c>
    </row>
    <row r="118" spans="1:64" ht="15">
      <c r="A118" s="64" t="s">
        <v>270</v>
      </c>
      <c r="B118" s="64" t="s">
        <v>250</v>
      </c>
      <c r="C118" s="65" t="s">
        <v>1960</v>
      </c>
      <c r="D118" s="66">
        <v>3</v>
      </c>
      <c r="E118" s="67" t="s">
        <v>132</v>
      </c>
      <c r="F118" s="68">
        <v>35</v>
      </c>
      <c r="G118" s="65"/>
      <c r="H118" s="69"/>
      <c r="I118" s="70"/>
      <c r="J118" s="70"/>
      <c r="K118" s="34" t="s">
        <v>65</v>
      </c>
      <c r="L118" s="77">
        <v>118</v>
      </c>
      <c r="M118" s="77"/>
      <c r="N118" s="72"/>
      <c r="O118" s="79" t="s">
        <v>284</v>
      </c>
      <c r="P118" s="81">
        <v>43624.00299768519</v>
      </c>
      <c r="Q118" s="79" t="s">
        <v>358</v>
      </c>
      <c r="R118" s="82" t="s">
        <v>457</v>
      </c>
      <c r="S118" s="79" t="s">
        <v>511</v>
      </c>
      <c r="T118" s="79" t="s">
        <v>520</v>
      </c>
      <c r="U118" s="82" t="s">
        <v>523</v>
      </c>
      <c r="V118" s="82" t="s">
        <v>523</v>
      </c>
      <c r="W118" s="81">
        <v>43624.00299768519</v>
      </c>
      <c r="X118" s="82" t="s">
        <v>669</v>
      </c>
      <c r="Y118" s="79"/>
      <c r="Z118" s="79"/>
      <c r="AA118" s="83" t="s">
        <v>826</v>
      </c>
      <c r="AB118" s="79"/>
      <c r="AC118" s="79" t="b">
        <v>0</v>
      </c>
      <c r="AD118" s="79">
        <v>0</v>
      </c>
      <c r="AE118" s="83" t="s">
        <v>906</v>
      </c>
      <c r="AF118" s="79" t="b">
        <v>0</v>
      </c>
      <c r="AG118" s="79" t="s">
        <v>915</v>
      </c>
      <c r="AH118" s="79"/>
      <c r="AI118" s="83" t="s">
        <v>906</v>
      </c>
      <c r="AJ118" s="79" t="b">
        <v>0</v>
      </c>
      <c r="AK118" s="79">
        <v>4</v>
      </c>
      <c r="AL118" s="83" t="s">
        <v>824</v>
      </c>
      <c r="AM118" s="79" t="s">
        <v>923</v>
      </c>
      <c r="AN118" s="79" t="b">
        <v>0</v>
      </c>
      <c r="AO118" s="83" t="s">
        <v>824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0</v>
      </c>
      <c r="BE118" s="49">
        <v>0</v>
      </c>
      <c r="BF118" s="48">
        <v>0</v>
      </c>
      <c r="BG118" s="49">
        <v>0</v>
      </c>
      <c r="BH118" s="48">
        <v>0</v>
      </c>
      <c r="BI118" s="49">
        <v>0</v>
      </c>
      <c r="BJ118" s="48">
        <v>10</v>
      </c>
      <c r="BK118" s="49">
        <v>100</v>
      </c>
      <c r="BL118" s="48">
        <v>10</v>
      </c>
    </row>
    <row r="119" spans="1:64" ht="15">
      <c r="A119" s="64" t="s">
        <v>269</v>
      </c>
      <c r="B119" s="64" t="s">
        <v>282</v>
      </c>
      <c r="C119" s="65" t="s">
        <v>1960</v>
      </c>
      <c r="D119" s="66">
        <v>3</v>
      </c>
      <c r="E119" s="67" t="s">
        <v>132</v>
      </c>
      <c r="F119" s="68">
        <v>35</v>
      </c>
      <c r="G119" s="65"/>
      <c r="H119" s="69"/>
      <c r="I119" s="70"/>
      <c r="J119" s="70"/>
      <c r="K119" s="34" t="s">
        <v>65</v>
      </c>
      <c r="L119" s="77">
        <v>119</v>
      </c>
      <c r="M119" s="77"/>
      <c r="N119" s="72"/>
      <c r="O119" s="79" t="s">
        <v>284</v>
      </c>
      <c r="P119" s="81">
        <v>43628.519733796296</v>
      </c>
      <c r="Q119" s="79" t="s">
        <v>359</v>
      </c>
      <c r="R119" s="82" t="s">
        <v>458</v>
      </c>
      <c r="S119" s="79" t="s">
        <v>511</v>
      </c>
      <c r="T119" s="79"/>
      <c r="U119" s="82" t="s">
        <v>524</v>
      </c>
      <c r="V119" s="82" t="s">
        <v>524</v>
      </c>
      <c r="W119" s="81">
        <v>43628.519733796296</v>
      </c>
      <c r="X119" s="82" t="s">
        <v>670</v>
      </c>
      <c r="Y119" s="79"/>
      <c r="Z119" s="79"/>
      <c r="AA119" s="83" t="s">
        <v>827</v>
      </c>
      <c r="AB119" s="83" t="s">
        <v>905</v>
      </c>
      <c r="AC119" s="79" t="b">
        <v>0</v>
      </c>
      <c r="AD119" s="79">
        <v>1</v>
      </c>
      <c r="AE119" s="83" t="s">
        <v>913</v>
      </c>
      <c r="AF119" s="79" t="b">
        <v>0</v>
      </c>
      <c r="AG119" s="79" t="s">
        <v>915</v>
      </c>
      <c r="AH119" s="79"/>
      <c r="AI119" s="83" t="s">
        <v>906</v>
      </c>
      <c r="AJ119" s="79" t="b">
        <v>0</v>
      </c>
      <c r="AK119" s="79">
        <v>1</v>
      </c>
      <c r="AL119" s="83" t="s">
        <v>906</v>
      </c>
      <c r="AM119" s="79" t="s">
        <v>923</v>
      </c>
      <c r="AN119" s="79" t="b">
        <v>0</v>
      </c>
      <c r="AO119" s="83" t="s">
        <v>905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c r="BE119" s="49"/>
      <c r="BF119" s="48"/>
      <c r="BG119" s="49"/>
      <c r="BH119" s="48"/>
      <c r="BI119" s="49"/>
      <c r="BJ119" s="48"/>
      <c r="BK119" s="49"/>
      <c r="BL119" s="48"/>
    </row>
    <row r="120" spans="1:64" ht="15">
      <c r="A120" s="64" t="s">
        <v>270</v>
      </c>
      <c r="B120" s="64" t="s">
        <v>282</v>
      </c>
      <c r="C120" s="65" t="s">
        <v>1960</v>
      </c>
      <c r="D120" s="66">
        <v>3</v>
      </c>
      <c r="E120" s="67" t="s">
        <v>132</v>
      </c>
      <c r="F120" s="68">
        <v>35</v>
      </c>
      <c r="G120" s="65"/>
      <c r="H120" s="69"/>
      <c r="I120" s="70"/>
      <c r="J120" s="70"/>
      <c r="K120" s="34" t="s">
        <v>65</v>
      </c>
      <c r="L120" s="77">
        <v>120</v>
      </c>
      <c r="M120" s="77"/>
      <c r="N120" s="72"/>
      <c r="O120" s="79" t="s">
        <v>284</v>
      </c>
      <c r="P120" s="81">
        <v>43628.5681712963</v>
      </c>
      <c r="Q120" s="79" t="s">
        <v>360</v>
      </c>
      <c r="R120" s="79"/>
      <c r="S120" s="79"/>
      <c r="T120" s="79"/>
      <c r="U120" s="79"/>
      <c r="V120" s="82" t="s">
        <v>582</v>
      </c>
      <c r="W120" s="81">
        <v>43628.5681712963</v>
      </c>
      <c r="X120" s="82" t="s">
        <v>671</v>
      </c>
      <c r="Y120" s="79"/>
      <c r="Z120" s="79"/>
      <c r="AA120" s="83" t="s">
        <v>828</v>
      </c>
      <c r="AB120" s="79"/>
      <c r="AC120" s="79" t="b">
        <v>0</v>
      </c>
      <c r="AD120" s="79">
        <v>0</v>
      </c>
      <c r="AE120" s="83" t="s">
        <v>906</v>
      </c>
      <c r="AF120" s="79" t="b">
        <v>0</v>
      </c>
      <c r="AG120" s="79" t="s">
        <v>915</v>
      </c>
      <c r="AH120" s="79"/>
      <c r="AI120" s="83" t="s">
        <v>906</v>
      </c>
      <c r="AJ120" s="79" t="b">
        <v>0</v>
      </c>
      <c r="AK120" s="79">
        <v>1</v>
      </c>
      <c r="AL120" s="83" t="s">
        <v>827</v>
      </c>
      <c r="AM120" s="79" t="s">
        <v>923</v>
      </c>
      <c r="AN120" s="79" t="b">
        <v>0</v>
      </c>
      <c r="AO120" s="83" t="s">
        <v>827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c r="BE120" s="49"/>
      <c r="BF120" s="48"/>
      <c r="BG120" s="49"/>
      <c r="BH120" s="48"/>
      <c r="BI120" s="49"/>
      <c r="BJ120" s="48"/>
      <c r="BK120" s="49"/>
      <c r="BL120" s="48"/>
    </row>
    <row r="121" spans="1:64" ht="15">
      <c r="A121" s="64" t="s">
        <v>269</v>
      </c>
      <c r="B121" s="64" t="s">
        <v>283</v>
      </c>
      <c r="C121" s="65" t="s">
        <v>1960</v>
      </c>
      <c r="D121" s="66">
        <v>3</v>
      </c>
      <c r="E121" s="67" t="s">
        <v>132</v>
      </c>
      <c r="F121" s="68">
        <v>35</v>
      </c>
      <c r="G121" s="65"/>
      <c r="H121" s="69"/>
      <c r="I121" s="70"/>
      <c r="J121" s="70"/>
      <c r="K121" s="34" t="s">
        <v>65</v>
      </c>
      <c r="L121" s="77">
        <v>121</v>
      </c>
      <c r="M121" s="77"/>
      <c r="N121" s="72"/>
      <c r="O121" s="79" t="s">
        <v>285</v>
      </c>
      <c r="P121" s="81">
        <v>43628.519733796296</v>
      </c>
      <c r="Q121" s="79" t="s">
        <v>359</v>
      </c>
      <c r="R121" s="82" t="s">
        <v>458</v>
      </c>
      <c r="S121" s="79" t="s">
        <v>511</v>
      </c>
      <c r="T121" s="79"/>
      <c r="U121" s="82" t="s">
        <v>524</v>
      </c>
      <c r="V121" s="82" t="s">
        <v>524</v>
      </c>
      <c r="W121" s="81">
        <v>43628.519733796296</v>
      </c>
      <c r="X121" s="82" t="s">
        <v>670</v>
      </c>
      <c r="Y121" s="79"/>
      <c r="Z121" s="79"/>
      <c r="AA121" s="83" t="s">
        <v>827</v>
      </c>
      <c r="AB121" s="83" t="s">
        <v>905</v>
      </c>
      <c r="AC121" s="79" t="b">
        <v>0</v>
      </c>
      <c r="AD121" s="79">
        <v>1</v>
      </c>
      <c r="AE121" s="83" t="s">
        <v>913</v>
      </c>
      <c r="AF121" s="79" t="b">
        <v>0</v>
      </c>
      <c r="AG121" s="79" t="s">
        <v>915</v>
      </c>
      <c r="AH121" s="79"/>
      <c r="AI121" s="83" t="s">
        <v>906</v>
      </c>
      <c r="AJ121" s="79" t="b">
        <v>0</v>
      </c>
      <c r="AK121" s="79">
        <v>1</v>
      </c>
      <c r="AL121" s="83" t="s">
        <v>906</v>
      </c>
      <c r="AM121" s="79" t="s">
        <v>923</v>
      </c>
      <c r="AN121" s="79" t="b">
        <v>0</v>
      </c>
      <c r="AO121" s="83" t="s">
        <v>905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4</v>
      </c>
      <c r="BD121" s="48">
        <v>0</v>
      </c>
      <c r="BE121" s="49">
        <v>0</v>
      </c>
      <c r="BF121" s="48">
        <v>0</v>
      </c>
      <c r="BG121" s="49">
        <v>0</v>
      </c>
      <c r="BH121" s="48">
        <v>0</v>
      </c>
      <c r="BI121" s="49">
        <v>0</v>
      </c>
      <c r="BJ121" s="48">
        <v>15</v>
      </c>
      <c r="BK121" s="49">
        <v>100</v>
      </c>
      <c r="BL121" s="48">
        <v>15</v>
      </c>
    </row>
    <row r="122" spans="1:64" ht="15">
      <c r="A122" s="64" t="s">
        <v>270</v>
      </c>
      <c r="B122" s="64" t="s">
        <v>283</v>
      </c>
      <c r="C122" s="65" t="s">
        <v>1960</v>
      </c>
      <c r="D122" s="66">
        <v>3</v>
      </c>
      <c r="E122" s="67" t="s">
        <v>132</v>
      </c>
      <c r="F122" s="68">
        <v>35</v>
      </c>
      <c r="G122" s="65"/>
      <c r="H122" s="69"/>
      <c r="I122" s="70"/>
      <c r="J122" s="70"/>
      <c r="K122" s="34" t="s">
        <v>65</v>
      </c>
      <c r="L122" s="77">
        <v>122</v>
      </c>
      <c r="M122" s="77"/>
      <c r="N122" s="72"/>
      <c r="O122" s="79" t="s">
        <v>284</v>
      </c>
      <c r="P122" s="81">
        <v>43628.5681712963</v>
      </c>
      <c r="Q122" s="79" t="s">
        <v>360</v>
      </c>
      <c r="R122" s="79"/>
      <c r="S122" s="79"/>
      <c r="T122" s="79"/>
      <c r="U122" s="79"/>
      <c r="V122" s="82" t="s">
        <v>582</v>
      </c>
      <c r="W122" s="81">
        <v>43628.5681712963</v>
      </c>
      <c r="X122" s="82" t="s">
        <v>671</v>
      </c>
      <c r="Y122" s="79"/>
      <c r="Z122" s="79"/>
      <c r="AA122" s="83" t="s">
        <v>828</v>
      </c>
      <c r="AB122" s="79"/>
      <c r="AC122" s="79" t="b">
        <v>0</v>
      </c>
      <c r="AD122" s="79">
        <v>0</v>
      </c>
      <c r="AE122" s="83" t="s">
        <v>906</v>
      </c>
      <c r="AF122" s="79" t="b">
        <v>0</v>
      </c>
      <c r="AG122" s="79" t="s">
        <v>915</v>
      </c>
      <c r="AH122" s="79"/>
      <c r="AI122" s="83" t="s">
        <v>906</v>
      </c>
      <c r="AJ122" s="79" t="b">
        <v>0</v>
      </c>
      <c r="AK122" s="79">
        <v>1</v>
      </c>
      <c r="AL122" s="83" t="s">
        <v>827</v>
      </c>
      <c r="AM122" s="79" t="s">
        <v>923</v>
      </c>
      <c r="AN122" s="79" t="b">
        <v>0</v>
      </c>
      <c r="AO122" s="83" t="s">
        <v>827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4</v>
      </c>
      <c r="BD122" s="48">
        <v>0</v>
      </c>
      <c r="BE122" s="49">
        <v>0</v>
      </c>
      <c r="BF122" s="48">
        <v>0</v>
      </c>
      <c r="BG122" s="49">
        <v>0</v>
      </c>
      <c r="BH122" s="48">
        <v>0</v>
      </c>
      <c r="BI122" s="49">
        <v>0</v>
      </c>
      <c r="BJ122" s="48">
        <v>17</v>
      </c>
      <c r="BK122" s="49">
        <v>100</v>
      </c>
      <c r="BL122" s="48">
        <v>17</v>
      </c>
    </row>
    <row r="123" spans="1:64" ht="15">
      <c r="A123" s="64" t="s">
        <v>270</v>
      </c>
      <c r="B123" s="64" t="s">
        <v>269</v>
      </c>
      <c r="C123" s="65" t="s">
        <v>1960</v>
      </c>
      <c r="D123" s="66">
        <v>3</v>
      </c>
      <c r="E123" s="67" t="s">
        <v>132</v>
      </c>
      <c r="F123" s="68">
        <v>35</v>
      </c>
      <c r="G123" s="65"/>
      <c r="H123" s="69"/>
      <c r="I123" s="70"/>
      <c r="J123" s="70"/>
      <c r="K123" s="34" t="s">
        <v>65</v>
      </c>
      <c r="L123" s="77">
        <v>123</v>
      </c>
      <c r="M123" s="77"/>
      <c r="N123" s="72"/>
      <c r="O123" s="79" t="s">
        <v>284</v>
      </c>
      <c r="P123" s="81">
        <v>43628.5681712963</v>
      </c>
      <c r="Q123" s="79" t="s">
        <v>360</v>
      </c>
      <c r="R123" s="79"/>
      <c r="S123" s="79"/>
      <c r="T123" s="79"/>
      <c r="U123" s="79"/>
      <c r="V123" s="82" t="s">
        <v>582</v>
      </c>
      <c r="W123" s="81">
        <v>43628.5681712963</v>
      </c>
      <c r="X123" s="82" t="s">
        <v>671</v>
      </c>
      <c r="Y123" s="79"/>
      <c r="Z123" s="79"/>
      <c r="AA123" s="83" t="s">
        <v>828</v>
      </c>
      <c r="AB123" s="79"/>
      <c r="AC123" s="79" t="b">
        <v>0</v>
      </c>
      <c r="AD123" s="79">
        <v>0</v>
      </c>
      <c r="AE123" s="83" t="s">
        <v>906</v>
      </c>
      <c r="AF123" s="79" t="b">
        <v>0</v>
      </c>
      <c r="AG123" s="79" t="s">
        <v>915</v>
      </c>
      <c r="AH123" s="79"/>
      <c r="AI123" s="83" t="s">
        <v>906</v>
      </c>
      <c r="AJ123" s="79" t="b">
        <v>0</v>
      </c>
      <c r="AK123" s="79">
        <v>1</v>
      </c>
      <c r="AL123" s="83" t="s">
        <v>827</v>
      </c>
      <c r="AM123" s="79" t="s">
        <v>923</v>
      </c>
      <c r="AN123" s="79" t="b">
        <v>0</v>
      </c>
      <c r="AO123" s="83" t="s">
        <v>827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4</v>
      </c>
      <c r="BD123" s="48"/>
      <c r="BE123" s="49"/>
      <c r="BF123" s="48"/>
      <c r="BG123" s="49"/>
      <c r="BH123" s="48"/>
      <c r="BI123" s="49"/>
      <c r="BJ123" s="48"/>
      <c r="BK123" s="49"/>
      <c r="BL123" s="48"/>
    </row>
    <row r="124" spans="1:64" ht="15">
      <c r="A124" s="64" t="s">
        <v>271</v>
      </c>
      <c r="B124" s="64" t="s">
        <v>271</v>
      </c>
      <c r="C124" s="65" t="s">
        <v>1965</v>
      </c>
      <c r="D124" s="66">
        <v>10</v>
      </c>
      <c r="E124" s="67" t="s">
        <v>136</v>
      </c>
      <c r="F124" s="68">
        <v>12</v>
      </c>
      <c r="G124" s="65"/>
      <c r="H124" s="69"/>
      <c r="I124" s="70"/>
      <c r="J124" s="70"/>
      <c r="K124" s="34" t="s">
        <v>65</v>
      </c>
      <c r="L124" s="77">
        <v>124</v>
      </c>
      <c r="M124" s="77"/>
      <c r="N124" s="72"/>
      <c r="O124" s="79" t="s">
        <v>176</v>
      </c>
      <c r="P124" s="81">
        <v>43619.68556712963</v>
      </c>
      <c r="Q124" s="79" t="s">
        <v>361</v>
      </c>
      <c r="R124" s="82" t="s">
        <v>459</v>
      </c>
      <c r="S124" s="79" t="s">
        <v>511</v>
      </c>
      <c r="T124" s="79"/>
      <c r="U124" s="79"/>
      <c r="V124" s="82" t="s">
        <v>552</v>
      </c>
      <c r="W124" s="81">
        <v>43619.68556712963</v>
      </c>
      <c r="X124" s="82" t="s">
        <v>672</v>
      </c>
      <c r="Y124" s="79"/>
      <c r="Z124" s="79"/>
      <c r="AA124" s="83" t="s">
        <v>829</v>
      </c>
      <c r="AB124" s="79"/>
      <c r="AC124" s="79" t="b">
        <v>0</v>
      </c>
      <c r="AD124" s="79">
        <v>0</v>
      </c>
      <c r="AE124" s="83" t="s">
        <v>906</v>
      </c>
      <c r="AF124" s="79" t="b">
        <v>0</v>
      </c>
      <c r="AG124" s="79" t="s">
        <v>915</v>
      </c>
      <c r="AH124" s="79"/>
      <c r="AI124" s="83" t="s">
        <v>906</v>
      </c>
      <c r="AJ124" s="79" t="b">
        <v>0</v>
      </c>
      <c r="AK124" s="79">
        <v>0</v>
      </c>
      <c r="AL124" s="83" t="s">
        <v>906</v>
      </c>
      <c r="AM124" s="79" t="s">
        <v>921</v>
      </c>
      <c r="AN124" s="79" t="b">
        <v>0</v>
      </c>
      <c r="AO124" s="83" t="s">
        <v>829</v>
      </c>
      <c r="AP124" s="79" t="s">
        <v>176</v>
      </c>
      <c r="AQ124" s="79">
        <v>0</v>
      </c>
      <c r="AR124" s="79">
        <v>0</v>
      </c>
      <c r="AS124" s="79"/>
      <c r="AT124" s="79"/>
      <c r="AU124" s="79"/>
      <c r="AV124" s="79"/>
      <c r="AW124" s="79"/>
      <c r="AX124" s="79"/>
      <c r="AY124" s="79"/>
      <c r="AZ124" s="79"/>
      <c r="BA124">
        <v>24</v>
      </c>
      <c r="BB124" s="78" t="str">
        <f>REPLACE(INDEX(GroupVertices[Group],MATCH(Edges[[#This Row],[Vertex 1]],GroupVertices[Vertex],0)),1,1,"")</f>
        <v>2</v>
      </c>
      <c r="BC124" s="78" t="str">
        <f>REPLACE(INDEX(GroupVertices[Group],MATCH(Edges[[#This Row],[Vertex 2]],GroupVertices[Vertex],0)),1,1,"")</f>
        <v>2</v>
      </c>
      <c r="BD124" s="48">
        <v>0</v>
      </c>
      <c r="BE124" s="49">
        <v>0</v>
      </c>
      <c r="BF124" s="48">
        <v>0</v>
      </c>
      <c r="BG124" s="49">
        <v>0</v>
      </c>
      <c r="BH124" s="48">
        <v>0</v>
      </c>
      <c r="BI124" s="49">
        <v>0</v>
      </c>
      <c r="BJ124" s="48">
        <v>37</v>
      </c>
      <c r="BK124" s="49">
        <v>100</v>
      </c>
      <c r="BL124" s="48">
        <v>37</v>
      </c>
    </row>
    <row r="125" spans="1:64" ht="15">
      <c r="A125" s="64" t="s">
        <v>271</v>
      </c>
      <c r="B125" s="64" t="s">
        <v>271</v>
      </c>
      <c r="C125" s="65" t="s">
        <v>1965</v>
      </c>
      <c r="D125" s="66">
        <v>10</v>
      </c>
      <c r="E125" s="67" t="s">
        <v>136</v>
      </c>
      <c r="F125" s="68">
        <v>12</v>
      </c>
      <c r="G125" s="65"/>
      <c r="H125" s="69"/>
      <c r="I125" s="70"/>
      <c r="J125" s="70"/>
      <c r="K125" s="34" t="s">
        <v>65</v>
      </c>
      <c r="L125" s="77">
        <v>125</v>
      </c>
      <c r="M125" s="77"/>
      <c r="N125" s="72"/>
      <c r="O125" s="79" t="s">
        <v>176</v>
      </c>
      <c r="P125" s="81">
        <v>43619.69314814815</v>
      </c>
      <c r="Q125" s="79" t="s">
        <v>362</v>
      </c>
      <c r="R125" s="82" t="s">
        <v>460</v>
      </c>
      <c r="S125" s="79" t="s">
        <v>511</v>
      </c>
      <c r="T125" s="79"/>
      <c r="U125" s="79"/>
      <c r="V125" s="82" t="s">
        <v>552</v>
      </c>
      <c r="W125" s="81">
        <v>43619.69314814815</v>
      </c>
      <c r="X125" s="82" t="s">
        <v>673</v>
      </c>
      <c r="Y125" s="79"/>
      <c r="Z125" s="79"/>
      <c r="AA125" s="83" t="s">
        <v>830</v>
      </c>
      <c r="AB125" s="79"/>
      <c r="AC125" s="79" t="b">
        <v>0</v>
      </c>
      <c r="AD125" s="79">
        <v>0</v>
      </c>
      <c r="AE125" s="83" t="s">
        <v>906</v>
      </c>
      <c r="AF125" s="79" t="b">
        <v>0</v>
      </c>
      <c r="AG125" s="79" t="s">
        <v>915</v>
      </c>
      <c r="AH125" s="79"/>
      <c r="AI125" s="83" t="s">
        <v>906</v>
      </c>
      <c r="AJ125" s="79" t="b">
        <v>0</v>
      </c>
      <c r="AK125" s="79">
        <v>0</v>
      </c>
      <c r="AL125" s="83" t="s">
        <v>906</v>
      </c>
      <c r="AM125" s="79" t="s">
        <v>921</v>
      </c>
      <c r="AN125" s="79" t="b">
        <v>0</v>
      </c>
      <c r="AO125" s="83" t="s">
        <v>830</v>
      </c>
      <c r="AP125" s="79" t="s">
        <v>176</v>
      </c>
      <c r="AQ125" s="79">
        <v>0</v>
      </c>
      <c r="AR125" s="79">
        <v>0</v>
      </c>
      <c r="AS125" s="79"/>
      <c r="AT125" s="79"/>
      <c r="AU125" s="79"/>
      <c r="AV125" s="79"/>
      <c r="AW125" s="79"/>
      <c r="AX125" s="79"/>
      <c r="AY125" s="79"/>
      <c r="AZ125" s="79"/>
      <c r="BA125">
        <v>24</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31</v>
      </c>
      <c r="BK125" s="49">
        <v>100</v>
      </c>
      <c r="BL125" s="48">
        <v>31</v>
      </c>
    </row>
    <row r="126" spans="1:64" ht="15">
      <c r="A126" s="64" t="s">
        <v>271</v>
      </c>
      <c r="B126" s="64" t="s">
        <v>271</v>
      </c>
      <c r="C126" s="65" t="s">
        <v>1965</v>
      </c>
      <c r="D126" s="66">
        <v>10</v>
      </c>
      <c r="E126" s="67" t="s">
        <v>136</v>
      </c>
      <c r="F126" s="68">
        <v>12</v>
      </c>
      <c r="G126" s="65"/>
      <c r="H126" s="69"/>
      <c r="I126" s="70"/>
      <c r="J126" s="70"/>
      <c r="K126" s="34" t="s">
        <v>65</v>
      </c>
      <c r="L126" s="77">
        <v>126</v>
      </c>
      <c r="M126" s="77"/>
      <c r="N126" s="72"/>
      <c r="O126" s="79" t="s">
        <v>176</v>
      </c>
      <c r="P126" s="81">
        <v>43620.55486111111</v>
      </c>
      <c r="Q126" s="79" t="s">
        <v>363</v>
      </c>
      <c r="R126" s="82" t="s">
        <v>437</v>
      </c>
      <c r="S126" s="79" t="s">
        <v>511</v>
      </c>
      <c r="T126" s="79"/>
      <c r="U126" s="79"/>
      <c r="V126" s="82" t="s">
        <v>552</v>
      </c>
      <c r="W126" s="81">
        <v>43620.55486111111</v>
      </c>
      <c r="X126" s="82" t="s">
        <v>674</v>
      </c>
      <c r="Y126" s="79"/>
      <c r="Z126" s="79"/>
      <c r="AA126" s="83" t="s">
        <v>831</v>
      </c>
      <c r="AB126" s="79"/>
      <c r="AC126" s="79" t="b">
        <v>0</v>
      </c>
      <c r="AD126" s="79">
        <v>0</v>
      </c>
      <c r="AE126" s="83" t="s">
        <v>906</v>
      </c>
      <c r="AF126" s="79" t="b">
        <v>0</v>
      </c>
      <c r="AG126" s="79" t="s">
        <v>915</v>
      </c>
      <c r="AH126" s="79"/>
      <c r="AI126" s="83" t="s">
        <v>906</v>
      </c>
      <c r="AJ126" s="79" t="b">
        <v>0</v>
      </c>
      <c r="AK126" s="79">
        <v>0</v>
      </c>
      <c r="AL126" s="83" t="s">
        <v>906</v>
      </c>
      <c r="AM126" s="79" t="s">
        <v>921</v>
      </c>
      <c r="AN126" s="79" t="b">
        <v>0</v>
      </c>
      <c r="AO126" s="83" t="s">
        <v>831</v>
      </c>
      <c r="AP126" s="79" t="s">
        <v>176</v>
      </c>
      <c r="AQ126" s="79">
        <v>0</v>
      </c>
      <c r="AR126" s="79">
        <v>0</v>
      </c>
      <c r="AS126" s="79"/>
      <c r="AT126" s="79"/>
      <c r="AU126" s="79"/>
      <c r="AV126" s="79"/>
      <c r="AW126" s="79"/>
      <c r="AX126" s="79"/>
      <c r="AY126" s="79"/>
      <c r="AZ126" s="79"/>
      <c r="BA126">
        <v>24</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37</v>
      </c>
      <c r="BK126" s="49">
        <v>100</v>
      </c>
      <c r="BL126" s="48">
        <v>37</v>
      </c>
    </row>
    <row r="127" spans="1:64" ht="15">
      <c r="A127" s="64" t="s">
        <v>271</v>
      </c>
      <c r="B127" s="64" t="s">
        <v>271</v>
      </c>
      <c r="C127" s="65" t="s">
        <v>1965</v>
      </c>
      <c r="D127" s="66">
        <v>10</v>
      </c>
      <c r="E127" s="67" t="s">
        <v>136</v>
      </c>
      <c r="F127" s="68">
        <v>12</v>
      </c>
      <c r="G127" s="65"/>
      <c r="H127" s="69"/>
      <c r="I127" s="70"/>
      <c r="J127" s="70"/>
      <c r="K127" s="34" t="s">
        <v>65</v>
      </c>
      <c r="L127" s="77">
        <v>127</v>
      </c>
      <c r="M127" s="77"/>
      <c r="N127" s="72"/>
      <c r="O127" s="79" t="s">
        <v>176</v>
      </c>
      <c r="P127" s="81">
        <v>43620.56013888889</v>
      </c>
      <c r="Q127" s="79" t="s">
        <v>364</v>
      </c>
      <c r="R127" s="82" t="s">
        <v>461</v>
      </c>
      <c r="S127" s="79" t="s">
        <v>511</v>
      </c>
      <c r="T127" s="79"/>
      <c r="U127" s="79"/>
      <c r="V127" s="82" t="s">
        <v>552</v>
      </c>
      <c r="W127" s="81">
        <v>43620.56013888889</v>
      </c>
      <c r="X127" s="82" t="s">
        <v>675</v>
      </c>
      <c r="Y127" s="79"/>
      <c r="Z127" s="79"/>
      <c r="AA127" s="83" t="s">
        <v>832</v>
      </c>
      <c r="AB127" s="79"/>
      <c r="AC127" s="79" t="b">
        <v>0</v>
      </c>
      <c r="AD127" s="79">
        <v>0</v>
      </c>
      <c r="AE127" s="83" t="s">
        <v>906</v>
      </c>
      <c r="AF127" s="79" t="b">
        <v>0</v>
      </c>
      <c r="AG127" s="79" t="s">
        <v>915</v>
      </c>
      <c r="AH127" s="79"/>
      <c r="AI127" s="83" t="s">
        <v>906</v>
      </c>
      <c r="AJ127" s="79" t="b">
        <v>0</v>
      </c>
      <c r="AK127" s="79">
        <v>0</v>
      </c>
      <c r="AL127" s="83" t="s">
        <v>906</v>
      </c>
      <c r="AM127" s="79" t="s">
        <v>921</v>
      </c>
      <c r="AN127" s="79" t="b">
        <v>0</v>
      </c>
      <c r="AO127" s="83" t="s">
        <v>832</v>
      </c>
      <c r="AP127" s="79" t="s">
        <v>176</v>
      </c>
      <c r="AQ127" s="79">
        <v>0</v>
      </c>
      <c r="AR127" s="79">
        <v>0</v>
      </c>
      <c r="AS127" s="79"/>
      <c r="AT127" s="79"/>
      <c r="AU127" s="79"/>
      <c r="AV127" s="79"/>
      <c r="AW127" s="79"/>
      <c r="AX127" s="79"/>
      <c r="AY127" s="79"/>
      <c r="AZ127" s="79"/>
      <c r="BA127">
        <v>24</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25</v>
      </c>
      <c r="BK127" s="49">
        <v>100</v>
      </c>
      <c r="BL127" s="48">
        <v>25</v>
      </c>
    </row>
    <row r="128" spans="1:64" ht="15">
      <c r="A128" s="64" t="s">
        <v>271</v>
      </c>
      <c r="B128" s="64" t="s">
        <v>271</v>
      </c>
      <c r="C128" s="65" t="s">
        <v>1965</v>
      </c>
      <c r="D128" s="66">
        <v>10</v>
      </c>
      <c r="E128" s="67" t="s">
        <v>136</v>
      </c>
      <c r="F128" s="68">
        <v>12</v>
      </c>
      <c r="G128" s="65"/>
      <c r="H128" s="69"/>
      <c r="I128" s="70"/>
      <c r="J128" s="70"/>
      <c r="K128" s="34" t="s">
        <v>65</v>
      </c>
      <c r="L128" s="77">
        <v>128</v>
      </c>
      <c r="M128" s="77"/>
      <c r="N128" s="72"/>
      <c r="O128" s="79" t="s">
        <v>176</v>
      </c>
      <c r="P128" s="81">
        <v>43620.62028935185</v>
      </c>
      <c r="Q128" s="79" t="s">
        <v>365</v>
      </c>
      <c r="R128" s="82" t="s">
        <v>462</v>
      </c>
      <c r="S128" s="79" t="s">
        <v>511</v>
      </c>
      <c r="T128" s="79"/>
      <c r="U128" s="79"/>
      <c r="V128" s="82" t="s">
        <v>552</v>
      </c>
      <c r="W128" s="81">
        <v>43620.62028935185</v>
      </c>
      <c r="X128" s="82" t="s">
        <v>676</v>
      </c>
      <c r="Y128" s="79"/>
      <c r="Z128" s="79"/>
      <c r="AA128" s="83" t="s">
        <v>833</v>
      </c>
      <c r="AB128" s="79"/>
      <c r="AC128" s="79" t="b">
        <v>0</v>
      </c>
      <c r="AD128" s="79">
        <v>0</v>
      </c>
      <c r="AE128" s="83" t="s">
        <v>906</v>
      </c>
      <c r="AF128" s="79" t="b">
        <v>0</v>
      </c>
      <c r="AG128" s="79" t="s">
        <v>915</v>
      </c>
      <c r="AH128" s="79"/>
      <c r="AI128" s="83" t="s">
        <v>906</v>
      </c>
      <c r="AJ128" s="79" t="b">
        <v>0</v>
      </c>
      <c r="AK128" s="79">
        <v>0</v>
      </c>
      <c r="AL128" s="83" t="s">
        <v>906</v>
      </c>
      <c r="AM128" s="79" t="s">
        <v>921</v>
      </c>
      <c r="AN128" s="79" t="b">
        <v>0</v>
      </c>
      <c r="AO128" s="83" t="s">
        <v>833</v>
      </c>
      <c r="AP128" s="79" t="s">
        <v>176</v>
      </c>
      <c r="AQ128" s="79">
        <v>0</v>
      </c>
      <c r="AR128" s="79">
        <v>0</v>
      </c>
      <c r="AS128" s="79"/>
      <c r="AT128" s="79"/>
      <c r="AU128" s="79"/>
      <c r="AV128" s="79"/>
      <c r="AW128" s="79"/>
      <c r="AX128" s="79"/>
      <c r="AY128" s="79"/>
      <c r="AZ128" s="79"/>
      <c r="BA128">
        <v>24</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26</v>
      </c>
      <c r="BK128" s="49">
        <v>100</v>
      </c>
      <c r="BL128" s="48">
        <v>26</v>
      </c>
    </row>
    <row r="129" spans="1:64" ht="15">
      <c r="A129" s="64" t="s">
        <v>271</v>
      </c>
      <c r="B129" s="64" t="s">
        <v>271</v>
      </c>
      <c r="C129" s="65" t="s">
        <v>1965</v>
      </c>
      <c r="D129" s="66">
        <v>10</v>
      </c>
      <c r="E129" s="67" t="s">
        <v>136</v>
      </c>
      <c r="F129" s="68">
        <v>12</v>
      </c>
      <c r="G129" s="65"/>
      <c r="H129" s="69"/>
      <c r="I129" s="70"/>
      <c r="J129" s="70"/>
      <c r="K129" s="34" t="s">
        <v>65</v>
      </c>
      <c r="L129" s="77">
        <v>129</v>
      </c>
      <c r="M129" s="77"/>
      <c r="N129" s="72"/>
      <c r="O129" s="79" t="s">
        <v>176</v>
      </c>
      <c r="P129" s="81">
        <v>43620.77315972222</v>
      </c>
      <c r="Q129" s="79" t="s">
        <v>366</v>
      </c>
      <c r="R129" s="82" t="s">
        <v>463</v>
      </c>
      <c r="S129" s="79" t="s">
        <v>511</v>
      </c>
      <c r="T129" s="79"/>
      <c r="U129" s="79"/>
      <c r="V129" s="82" t="s">
        <v>552</v>
      </c>
      <c r="W129" s="81">
        <v>43620.77315972222</v>
      </c>
      <c r="X129" s="82" t="s">
        <v>677</v>
      </c>
      <c r="Y129" s="79"/>
      <c r="Z129" s="79"/>
      <c r="AA129" s="83" t="s">
        <v>834</v>
      </c>
      <c r="AB129" s="79"/>
      <c r="AC129" s="79" t="b">
        <v>0</v>
      </c>
      <c r="AD129" s="79">
        <v>0</v>
      </c>
      <c r="AE129" s="83" t="s">
        <v>906</v>
      </c>
      <c r="AF129" s="79" t="b">
        <v>0</v>
      </c>
      <c r="AG129" s="79" t="s">
        <v>915</v>
      </c>
      <c r="AH129" s="79"/>
      <c r="AI129" s="83" t="s">
        <v>906</v>
      </c>
      <c r="AJ129" s="79" t="b">
        <v>0</v>
      </c>
      <c r="AK129" s="79">
        <v>0</v>
      </c>
      <c r="AL129" s="83" t="s">
        <v>906</v>
      </c>
      <c r="AM129" s="79" t="s">
        <v>921</v>
      </c>
      <c r="AN129" s="79" t="b">
        <v>0</v>
      </c>
      <c r="AO129" s="83" t="s">
        <v>834</v>
      </c>
      <c r="AP129" s="79" t="s">
        <v>176</v>
      </c>
      <c r="AQ129" s="79">
        <v>0</v>
      </c>
      <c r="AR129" s="79">
        <v>0</v>
      </c>
      <c r="AS129" s="79"/>
      <c r="AT129" s="79"/>
      <c r="AU129" s="79"/>
      <c r="AV129" s="79"/>
      <c r="AW129" s="79"/>
      <c r="AX129" s="79"/>
      <c r="AY129" s="79"/>
      <c r="AZ129" s="79"/>
      <c r="BA129">
        <v>24</v>
      </c>
      <c r="BB129" s="78" t="str">
        <f>REPLACE(INDEX(GroupVertices[Group],MATCH(Edges[[#This Row],[Vertex 1]],GroupVertices[Vertex],0)),1,1,"")</f>
        <v>2</v>
      </c>
      <c r="BC129" s="78" t="str">
        <f>REPLACE(INDEX(GroupVertices[Group],MATCH(Edges[[#This Row],[Vertex 2]],GroupVertices[Vertex],0)),1,1,"")</f>
        <v>2</v>
      </c>
      <c r="BD129" s="48">
        <v>0</v>
      </c>
      <c r="BE129" s="49">
        <v>0</v>
      </c>
      <c r="BF129" s="48">
        <v>0</v>
      </c>
      <c r="BG129" s="49">
        <v>0</v>
      </c>
      <c r="BH129" s="48">
        <v>0</v>
      </c>
      <c r="BI129" s="49">
        <v>0</v>
      </c>
      <c r="BJ129" s="48">
        <v>31</v>
      </c>
      <c r="BK129" s="49">
        <v>100</v>
      </c>
      <c r="BL129" s="48">
        <v>31</v>
      </c>
    </row>
    <row r="130" spans="1:64" ht="15">
      <c r="A130" s="64" t="s">
        <v>271</v>
      </c>
      <c r="B130" s="64" t="s">
        <v>271</v>
      </c>
      <c r="C130" s="65" t="s">
        <v>1965</v>
      </c>
      <c r="D130" s="66">
        <v>10</v>
      </c>
      <c r="E130" s="67" t="s">
        <v>136</v>
      </c>
      <c r="F130" s="68">
        <v>12</v>
      </c>
      <c r="G130" s="65"/>
      <c r="H130" s="69"/>
      <c r="I130" s="70"/>
      <c r="J130" s="70"/>
      <c r="K130" s="34" t="s">
        <v>65</v>
      </c>
      <c r="L130" s="77">
        <v>130</v>
      </c>
      <c r="M130" s="77"/>
      <c r="N130" s="72"/>
      <c r="O130" s="79" t="s">
        <v>176</v>
      </c>
      <c r="P130" s="81">
        <v>43620.773310185185</v>
      </c>
      <c r="Q130" s="79" t="s">
        <v>367</v>
      </c>
      <c r="R130" s="82" t="s">
        <v>464</v>
      </c>
      <c r="S130" s="79" t="s">
        <v>511</v>
      </c>
      <c r="T130" s="79"/>
      <c r="U130" s="79"/>
      <c r="V130" s="82" t="s">
        <v>552</v>
      </c>
      <c r="W130" s="81">
        <v>43620.773310185185</v>
      </c>
      <c r="X130" s="82" t="s">
        <v>678</v>
      </c>
      <c r="Y130" s="79"/>
      <c r="Z130" s="79"/>
      <c r="AA130" s="83" t="s">
        <v>835</v>
      </c>
      <c r="AB130" s="79"/>
      <c r="AC130" s="79" t="b">
        <v>0</v>
      </c>
      <c r="AD130" s="79">
        <v>0</v>
      </c>
      <c r="AE130" s="83" t="s">
        <v>906</v>
      </c>
      <c r="AF130" s="79" t="b">
        <v>0</v>
      </c>
      <c r="AG130" s="79" t="s">
        <v>915</v>
      </c>
      <c r="AH130" s="79"/>
      <c r="AI130" s="83" t="s">
        <v>906</v>
      </c>
      <c r="AJ130" s="79" t="b">
        <v>0</v>
      </c>
      <c r="AK130" s="79">
        <v>0</v>
      </c>
      <c r="AL130" s="83" t="s">
        <v>906</v>
      </c>
      <c r="AM130" s="79" t="s">
        <v>921</v>
      </c>
      <c r="AN130" s="79" t="b">
        <v>0</v>
      </c>
      <c r="AO130" s="83" t="s">
        <v>835</v>
      </c>
      <c r="AP130" s="79" t="s">
        <v>176</v>
      </c>
      <c r="AQ130" s="79">
        <v>0</v>
      </c>
      <c r="AR130" s="79">
        <v>0</v>
      </c>
      <c r="AS130" s="79"/>
      <c r="AT130" s="79"/>
      <c r="AU130" s="79"/>
      <c r="AV130" s="79"/>
      <c r="AW130" s="79"/>
      <c r="AX130" s="79"/>
      <c r="AY130" s="79"/>
      <c r="AZ130" s="79"/>
      <c r="BA130">
        <v>24</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33</v>
      </c>
      <c r="BK130" s="49">
        <v>100</v>
      </c>
      <c r="BL130" s="48">
        <v>33</v>
      </c>
    </row>
    <row r="131" spans="1:64" ht="15">
      <c r="A131" s="64" t="s">
        <v>271</v>
      </c>
      <c r="B131" s="64" t="s">
        <v>271</v>
      </c>
      <c r="C131" s="65" t="s">
        <v>1965</v>
      </c>
      <c r="D131" s="66">
        <v>10</v>
      </c>
      <c r="E131" s="67" t="s">
        <v>136</v>
      </c>
      <c r="F131" s="68">
        <v>12</v>
      </c>
      <c r="G131" s="65"/>
      <c r="H131" s="69"/>
      <c r="I131" s="70"/>
      <c r="J131" s="70"/>
      <c r="K131" s="34" t="s">
        <v>65</v>
      </c>
      <c r="L131" s="77">
        <v>131</v>
      </c>
      <c r="M131" s="77"/>
      <c r="N131" s="72"/>
      <c r="O131" s="79" t="s">
        <v>176</v>
      </c>
      <c r="P131" s="81">
        <v>43621.54657407408</v>
      </c>
      <c r="Q131" s="79" t="s">
        <v>368</v>
      </c>
      <c r="R131" s="82" t="s">
        <v>440</v>
      </c>
      <c r="S131" s="79" t="s">
        <v>511</v>
      </c>
      <c r="T131" s="79"/>
      <c r="U131" s="79"/>
      <c r="V131" s="82" t="s">
        <v>552</v>
      </c>
      <c r="W131" s="81">
        <v>43621.54657407408</v>
      </c>
      <c r="X131" s="82" t="s">
        <v>679</v>
      </c>
      <c r="Y131" s="79"/>
      <c r="Z131" s="79"/>
      <c r="AA131" s="83" t="s">
        <v>836</v>
      </c>
      <c r="AB131" s="79"/>
      <c r="AC131" s="79" t="b">
        <v>0</v>
      </c>
      <c r="AD131" s="79">
        <v>0</v>
      </c>
      <c r="AE131" s="83" t="s">
        <v>906</v>
      </c>
      <c r="AF131" s="79" t="b">
        <v>0</v>
      </c>
      <c r="AG131" s="79" t="s">
        <v>915</v>
      </c>
      <c r="AH131" s="79"/>
      <c r="AI131" s="83" t="s">
        <v>906</v>
      </c>
      <c r="AJ131" s="79" t="b">
        <v>0</v>
      </c>
      <c r="AK131" s="79">
        <v>0</v>
      </c>
      <c r="AL131" s="83" t="s">
        <v>906</v>
      </c>
      <c r="AM131" s="79" t="s">
        <v>921</v>
      </c>
      <c r="AN131" s="79" t="b">
        <v>0</v>
      </c>
      <c r="AO131" s="83" t="s">
        <v>836</v>
      </c>
      <c r="AP131" s="79" t="s">
        <v>176</v>
      </c>
      <c r="AQ131" s="79">
        <v>0</v>
      </c>
      <c r="AR131" s="79">
        <v>0</v>
      </c>
      <c r="AS131" s="79"/>
      <c r="AT131" s="79"/>
      <c r="AU131" s="79"/>
      <c r="AV131" s="79"/>
      <c r="AW131" s="79"/>
      <c r="AX131" s="79"/>
      <c r="AY131" s="79"/>
      <c r="AZ131" s="79"/>
      <c r="BA131">
        <v>24</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27</v>
      </c>
      <c r="BK131" s="49">
        <v>100</v>
      </c>
      <c r="BL131" s="48">
        <v>27</v>
      </c>
    </row>
    <row r="132" spans="1:64" ht="15">
      <c r="A132" s="64" t="s">
        <v>271</v>
      </c>
      <c r="B132" s="64" t="s">
        <v>271</v>
      </c>
      <c r="C132" s="65" t="s">
        <v>1965</v>
      </c>
      <c r="D132" s="66">
        <v>10</v>
      </c>
      <c r="E132" s="67" t="s">
        <v>136</v>
      </c>
      <c r="F132" s="68">
        <v>12</v>
      </c>
      <c r="G132" s="65"/>
      <c r="H132" s="69"/>
      <c r="I132" s="70"/>
      <c r="J132" s="70"/>
      <c r="K132" s="34" t="s">
        <v>65</v>
      </c>
      <c r="L132" s="77">
        <v>132</v>
      </c>
      <c r="M132" s="77"/>
      <c r="N132" s="72"/>
      <c r="O132" s="79" t="s">
        <v>176</v>
      </c>
      <c r="P132" s="81">
        <v>43621.59332175926</v>
      </c>
      <c r="Q132" s="79" t="s">
        <v>369</v>
      </c>
      <c r="R132" s="82" t="s">
        <v>465</v>
      </c>
      <c r="S132" s="79" t="s">
        <v>511</v>
      </c>
      <c r="T132" s="79"/>
      <c r="U132" s="79"/>
      <c r="V132" s="82" t="s">
        <v>552</v>
      </c>
      <c r="W132" s="81">
        <v>43621.59332175926</v>
      </c>
      <c r="X132" s="82" t="s">
        <v>680</v>
      </c>
      <c r="Y132" s="79"/>
      <c r="Z132" s="79"/>
      <c r="AA132" s="83" t="s">
        <v>837</v>
      </c>
      <c r="AB132" s="79"/>
      <c r="AC132" s="79" t="b">
        <v>0</v>
      </c>
      <c r="AD132" s="79">
        <v>0</v>
      </c>
      <c r="AE132" s="83" t="s">
        <v>906</v>
      </c>
      <c r="AF132" s="79" t="b">
        <v>0</v>
      </c>
      <c r="AG132" s="79" t="s">
        <v>915</v>
      </c>
      <c r="AH132" s="79"/>
      <c r="AI132" s="83" t="s">
        <v>906</v>
      </c>
      <c r="AJ132" s="79" t="b">
        <v>0</v>
      </c>
      <c r="AK132" s="79">
        <v>0</v>
      </c>
      <c r="AL132" s="83" t="s">
        <v>906</v>
      </c>
      <c r="AM132" s="79" t="s">
        <v>921</v>
      </c>
      <c r="AN132" s="79" t="b">
        <v>0</v>
      </c>
      <c r="AO132" s="83" t="s">
        <v>837</v>
      </c>
      <c r="AP132" s="79" t="s">
        <v>176</v>
      </c>
      <c r="AQ132" s="79">
        <v>0</v>
      </c>
      <c r="AR132" s="79">
        <v>0</v>
      </c>
      <c r="AS132" s="79"/>
      <c r="AT132" s="79"/>
      <c r="AU132" s="79"/>
      <c r="AV132" s="79"/>
      <c r="AW132" s="79"/>
      <c r="AX132" s="79"/>
      <c r="AY132" s="79"/>
      <c r="AZ132" s="79"/>
      <c r="BA132">
        <v>24</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34</v>
      </c>
      <c r="BK132" s="49">
        <v>100</v>
      </c>
      <c r="BL132" s="48">
        <v>34</v>
      </c>
    </row>
    <row r="133" spans="1:64" ht="15">
      <c r="A133" s="64" t="s">
        <v>271</v>
      </c>
      <c r="B133" s="64" t="s">
        <v>271</v>
      </c>
      <c r="C133" s="65" t="s">
        <v>1965</v>
      </c>
      <c r="D133" s="66">
        <v>10</v>
      </c>
      <c r="E133" s="67" t="s">
        <v>136</v>
      </c>
      <c r="F133" s="68">
        <v>12</v>
      </c>
      <c r="G133" s="65"/>
      <c r="H133" s="69"/>
      <c r="I133" s="70"/>
      <c r="J133" s="70"/>
      <c r="K133" s="34" t="s">
        <v>65</v>
      </c>
      <c r="L133" s="77">
        <v>133</v>
      </c>
      <c r="M133" s="77"/>
      <c r="N133" s="72"/>
      <c r="O133" s="79" t="s">
        <v>176</v>
      </c>
      <c r="P133" s="81">
        <v>43621.7459375</v>
      </c>
      <c r="Q133" s="83" t="s">
        <v>370</v>
      </c>
      <c r="R133" s="82" t="s">
        <v>439</v>
      </c>
      <c r="S133" s="79" t="s">
        <v>511</v>
      </c>
      <c r="T133" s="79"/>
      <c r="U133" s="79"/>
      <c r="V133" s="82" t="s">
        <v>552</v>
      </c>
      <c r="W133" s="81">
        <v>43621.7459375</v>
      </c>
      <c r="X133" s="82" t="s">
        <v>681</v>
      </c>
      <c r="Y133" s="79"/>
      <c r="Z133" s="79"/>
      <c r="AA133" s="83" t="s">
        <v>838</v>
      </c>
      <c r="AB133" s="79"/>
      <c r="AC133" s="79" t="b">
        <v>0</v>
      </c>
      <c r="AD133" s="79">
        <v>0</v>
      </c>
      <c r="AE133" s="83" t="s">
        <v>906</v>
      </c>
      <c r="AF133" s="79" t="b">
        <v>0</v>
      </c>
      <c r="AG133" s="79" t="s">
        <v>915</v>
      </c>
      <c r="AH133" s="79"/>
      <c r="AI133" s="83" t="s">
        <v>906</v>
      </c>
      <c r="AJ133" s="79" t="b">
        <v>0</v>
      </c>
      <c r="AK133" s="79">
        <v>0</v>
      </c>
      <c r="AL133" s="83" t="s">
        <v>906</v>
      </c>
      <c r="AM133" s="79" t="s">
        <v>921</v>
      </c>
      <c r="AN133" s="79" t="b">
        <v>0</v>
      </c>
      <c r="AO133" s="83" t="s">
        <v>838</v>
      </c>
      <c r="AP133" s="79" t="s">
        <v>176</v>
      </c>
      <c r="AQ133" s="79">
        <v>0</v>
      </c>
      <c r="AR133" s="79">
        <v>0</v>
      </c>
      <c r="AS133" s="79"/>
      <c r="AT133" s="79"/>
      <c r="AU133" s="79"/>
      <c r="AV133" s="79"/>
      <c r="AW133" s="79"/>
      <c r="AX133" s="79"/>
      <c r="AY133" s="79"/>
      <c r="AZ133" s="79"/>
      <c r="BA133">
        <v>24</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41</v>
      </c>
      <c r="BK133" s="49">
        <v>100</v>
      </c>
      <c r="BL133" s="48">
        <v>41</v>
      </c>
    </row>
    <row r="134" spans="1:64" ht="15">
      <c r="A134" s="64" t="s">
        <v>271</v>
      </c>
      <c r="B134" s="64" t="s">
        <v>271</v>
      </c>
      <c r="C134" s="65" t="s">
        <v>1965</v>
      </c>
      <c r="D134" s="66">
        <v>10</v>
      </c>
      <c r="E134" s="67" t="s">
        <v>136</v>
      </c>
      <c r="F134" s="68">
        <v>12</v>
      </c>
      <c r="G134" s="65"/>
      <c r="H134" s="69"/>
      <c r="I134" s="70"/>
      <c r="J134" s="70"/>
      <c r="K134" s="34" t="s">
        <v>65</v>
      </c>
      <c r="L134" s="77">
        <v>134</v>
      </c>
      <c r="M134" s="77"/>
      <c r="N134" s="72"/>
      <c r="O134" s="79" t="s">
        <v>176</v>
      </c>
      <c r="P134" s="81">
        <v>43621.776458333334</v>
      </c>
      <c r="Q134" s="79" t="s">
        <v>371</v>
      </c>
      <c r="R134" s="82" t="s">
        <v>445</v>
      </c>
      <c r="S134" s="79" t="s">
        <v>511</v>
      </c>
      <c r="T134" s="79"/>
      <c r="U134" s="79"/>
      <c r="V134" s="82" t="s">
        <v>552</v>
      </c>
      <c r="W134" s="81">
        <v>43621.776458333334</v>
      </c>
      <c r="X134" s="82" t="s">
        <v>682</v>
      </c>
      <c r="Y134" s="79"/>
      <c r="Z134" s="79"/>
      <c r="AA134" s="83" t="s">
        <v>839</v>
      </c>
      <c r="AB134" s="79"/>
      <c r="AC134" s="79" t="b">
        <v>0</v>
      </c>
      <c r="AD134" s="79">
        <v>0</v>
      </c>
      <c r="AE134" s="83" t="s">
        <v>906</v>
      </c>
      <c r="AF134" s="79" t="b">
        <v>0</v>
      </c>
      <c r="AG134" s="79" t="s">
        <v>915</v>
      </c>
      <c r="AH134" s="79"/>
      <c r="AI134" s="83" t="s">
        <v>906</v>
      </c>
      <c r="AJ134" s="79" t="b">
        <v>0</v>
      </c>
      <c r="AK134" s="79">
        <v>0</v>
      </c>
      <c r="AL134" s="83" t="s">
        <v>906</v>
      </c>
      <c r="AM134" s="79" t="s">
        <v>921</v>
      </c>
      <c r="AN134" s="79" t="b">
        <v>0</v>
      </c>
      <c r="AO134" s="83" t="s">
        <v>839</v>
      </c>
      <c r="AP134" s="79" t="s">
        <v>176</v>
      </c>
      <c r="AQ134" s="79">
        <v>0</v>
      </c>
      <c r="AR134" s="79">
        <v>0</v>
      </c>
      <c r="AS134" s="79"/>
      <c r="AT134" s="79"/>
      <c r="AU134" s="79"/>
      <c r="AV134" s="79"/>
      <c r="AW134" s="79"/>
      <c r="AX134" s="79"/>
      <c r="AY134" s="79"/>
      <c r="AZ134" s="79"/>
      <c r="BA134">
        <v>24</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34</v>
      </c>
      <c r="BK134" s="49">
        <v>100</v>
      </c>
      <c r="BL134" s="48">
        <v>34</v>
      </c>
    </row>
    <row r="135" spans="1:64" ht="15">
      <c r="A135" s="64" t="s">
        <v>271</v>
      </c>
      <c r="B135" s="64" t="s">
        <v>271</v>
      </c>
      <c r="C135" s="65" t="s">
        <v>1965</v>
      </c>
      <c r="D135" s="66">
        <v>10</v>
      </c>
      <c r="E135" s="67" t="s">
        <v>136</v>
      </c>
      <c r="F135" s="68">
        <v>12</v>
      </c>
      <c r="G135" s="65"/>
      <c r="H135" s="69"/>
      <c r="I135" s="70"/>
      <c r="J135" s="70"/>
      <c r="K135" s="34" t="s">
        <v>65</v>
      </c>
      <c r="L135" s="77">
        <v>135</v>
      </c>
      <c r="M135" s="77"/>
      <c r="N135" s="72"/>
      <c r="O135" s="79" t="s">
        <v>176</v>
      </c>
      <c r="P135" s="81">
        <v>43622.53969907408</v>
      </c>
      <c r="Q135" s="79" t="s">
        <v>372</v>
      </c>
      <c r="R135" s="82" t="s">
        <v>466</v>
      </c>
      <c r="S135" s="79" t="s">
        <v>511</v>
      </c>
      <c r="T135" s="79"/>
      <c r="U135" s="79"/>
      <c r="V135" s="82" t="s">
        <v>552</v>
      </c>
      <c r="W135" s="81">
        <v>43622.53969907408</v>
      </c>
      <c r="X135" s="82" t="s">
        <v>683</v>
      </c>
      <c r="Y135" s="79"/>
      <c r="Z135" s="79"/>
      <c r="AA135" s="83" t="s">
        <v>840</v>
      </c>
      <c r="AB135" s="79"/>
      <c r="AC135" s="79" t="b">
        <v>0</v>
      </c>
      <c r="AD135" s="79">
        <v>0</v>
      </c>
      <c r="AE135" s="83" t="s">
        <v>906</v>
      </c>
      <c r="AF135" s="79" t="b">
        <v>0</v>
      </c>
      <c r="AG135" s="79" t="s">
        <v>915</v>
      </c>
      <c r="AH135" s="79"/>
      <c r="AI135" s="83" t="s">
        <v>906</v>
      </c>
      <c r="AJ135" s="79" t="b">
        <v>0</v>
      </c>
      <c r="AK135" s="79">
        <v>0</v>
      </c>
      <c r="AL135" s="83" t="s">
        <v>906</v>
      </c>
      <c r="AM135" s="79" t="s">
        <v>921</v>
      </c>
      <c r="AN135" s="79" t="b">
        <v>0</v>
      </c>
      <c r="AO135" s="83" t="s">
        <v>840</v>
      </c>
      <c r="AP135" s="79" t="s">
        <v>176</v>
      </c>
      <c r="AQ135" s="79">
        <v>0</v>
      </c>
      <c r="AR135" s="79">
        <v>0</v>
      </c>
      <c r="AS135" s="79"/>
      <c r="AT135" s="79"/>
      <c r="AU135" s="79"/>
      <c r="AV135" s="79"/>
      <c r="AW135" s="79"/>
      <c r="AX135" s="79"/>
      <c r="AY135" s="79"/>
      <c r="AZ135" s="79"/>
      <c r="BA135">
        <v>24</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6</v>
      </c>
      <c r="BK135" s="49">
        <v>100</v>
      </c>
      <c r="BL135" s="48">
        <v>6</v>
      </c>
    </row>
    <row r="136" spans="1:64" ht="15">
      <c r="A136" s="64" t="s">
        <v>271</v>
      </c>
      <c r="B136" s="64" t="s">
        <v>271</v>
      </c>
      <c r="C136" s="65" t="s">
        <v>1965</v>
      </c>
      <c r="D136" s="66">
        <v>10</v>
      </c>
      <c r="E136" s="67" t="s">
        <v>136</v>
      </c>
      <c r="F136" s="68">
        <v>12</v>
      </c>
      <c r="G136" s="65"/>
      <c r="H136" s="69"/>
      <c r="I136" s="70"/>
      <c r="J136" s="70"/>
      <c r="K136" s="34" t="s">
        <v>65</v>
      </c>
      <c r="L136" s="77">
        <v>136</v>
      </c>
      <c r="M136" s="77"/>
      <c r="N136" s="72"/>
      <c r="O136" s="79" t="s">
        <v>176</v>
      </c>
      <c r="P136" s="81">
        <v>43622.561273148145</v>
      </c>
      <c r="Q136" s="79" t="s">
        <v>373</v>
      </c>
      <c r="R136" s="82" t="s">
        <v>467</v>
      </c>
      <c r="S136" s="79" t="s">
        <v>511</v>
      </c>
      <c r="T136" s="79"/>
      <c r="U136" s="79"/>
      <c r="V136" s="82" t="s">
        <v>552</v>
      </c>
      <c r="W136" s="81">
        <v>43622.561273148145</v>
      </c>
      <c r="X136" s="82" t="s">
        <v>684</v>
      </c>
      <c r="Y136" s="79"/>
      <c r="Z136" s="79"/>
      <c r="AA136" s="83" t="s">
        <v>841</v>
      </c>
      <c r="AB136" s="79"/>
      <c r="AC136" s="79" t="b">
        <v>0</v>
      </c>
      <c r="AD136" s="79">
        <v>0</v>
      </c>
      <c r="AE136" s="83" t="s">
        <v>906</v>
      </c>
      <c r="AF136" s="79" t="b">
        <v>0</v>
      </c>
      <c r="AG136" s="79" t="s">
        <v>915</v>
      </c>
      <c r="AH136" s="79"/>
      <c r="AI136" s="83" t="s">
        <v>906</v>
      </c>
      <c r="AJ136" s="79" t="b">
        <v>0</v>
      </c>
      <c r="AK136" s="79">
        <v>0</v>
      </c>
      <c r="AL136" s="83" t="s">
        <v>906</v>
      </c>
      <c r="AM136" s="79" t="s">
        <v>921</v>
      </c>
      <c r="AN136" s="79" t="b">
        <v>0</v>
      </c>
      <c r="AO136" s="83" t="s">
        <v>841</v>
      </c>
      <c r="AP136" s="79" t="s">
        <v>176</v>
      </c>
      <c r="AQ136" s="79">
        <v>0</v>
      </c>
      <c r="AR136" s="79">
        <v>0</v>
      </c>
      <c r="AS136" s="79"/>
      <c r="AT136" s="79"/>
      <c r="AU136" s="79"/>
      <c r="AV136" s="79"/>
      <c r="AW136" s="79"/>
      <c r="AX136" s="79"/>
      <c r="AY136" s="79"/>
      <c r="AZ136" s="79"/>
      <c r="BA136">
        <v>24</v>
      </c>
      <c r="BB136" s="78" t="str">
        <f>REPLACE(INDEX(GroupVertices[Group],MATCH(Edges[[#This Row],[Vertex 1]],GroupVertices[Vertex],0)),1,1,"")</f>
        <v>2</v>
      </c>
      <c r="BC136" s="78" t="str">
        <f>REPLACE(INDEX(GroupVertices[Group],MATCH(Edges[[#This Row],[Vertex 2]],GroupVertices[Vertex],0)),1,1,"")</f>
        <v>2</v>
      </c>
      <c r="BD136" s="48">
        <v>0</v>
      </c>
      <c r="BE136" s="49">
        <v>0</v>
      </c>
      <c r="BF136" s="48">
        <v>0</v>
      </c>
      <c r="BG136" s="49">
        <v>0</v>
      </c>
      <c r="BH136" s="48">
        <v>0</v>
      </c>
      <c r="BI136" s="49">
        <v>0</v>
      </c>
      <c r="BJ136" s="48">
        <v>6</v>
      </c>
      <c r="BK136" s="49">
        <v>100</v>
      </c>
      <c r="BL136" s="48">
        <v>6</v>
      </c>
    </row>
    <row r="137" spans="1:64" ht="15">
      <c r="A137" s="64" t="s">
        <v>271</v>
      </c>
      <c r="B137" s="64" t="s">
        <v>271</v>
      </c>
      <c r="C137" s="65" t="s">
        <v>1965</v>
      </c>
      <c r="D137" s="66">
        <v>10</v>
      </c>
      <c r="E137" s="67" t="s">
        <v>136</v>
      </c>
      <c r="F137" s="68">
        <v>12</v>
      </c>
      <c r="G137" s="65"/>
      <c r="H137" s="69"/>
      <c r="I137" s="70"/>
      <c r="J137" s="70"/>
      <c r="K137" s="34" t="s">
        <v>65</v>
      </c>
      <c r="L137" s="77">
        <v>137</v>
      </c>
      <c r="M137" s="77"/>
      <c r="N137" s="72"/>
      <c r="O137" s="79" t="s">
        <v>176</v>
      </c>
      <c r="P137" s="81">
        <v>43622.68393518519</v>
      </c>
      <c r="Q137" s="79" t="s">
        <v>374</v>
      </c>
      <c r="R137" s="82" t="s">
        <v>468</v>
      </c>
      <c r="S137" s="79" t="s">
        <v>511</v>
      </c>
      <c r="T137" s="79"/>
      <c r="U137" s="79"/>
      <c r="V137" s="82" t="s">
        <v>552</v>
      </c>
      <c r="W137" s="81">
        <v>43622.68393518519</v>
      </c>
      <c r="X137" s="82" t="s">
        <v>685</v>
      </c>
      <c r="Y137" s="79"/>
      <c r="Z137" s="79"/>
      <c r="AA137" s="83" t="s">
        <v>842</v>
      </c>
      <c r="AB137" s="79"/>
      <c r="AC137" s="79" t="b">
        <v>0</v>
      </c>
      <c r="AD137" s="79">
        <v>0</v>
      </c>
      <c r="AE137" s="83" t="s">
        <v>906</v>
      </c>
      <c r="AF137" s="79" t="b">
        <v>0</v>
      </c>
      <c r="AG137" s="79" t="s">
        <v>915</v>
      </c>
      <c r="AH137" s="79"/>
      <c r="AI137" s="83" t="s">
        <v>906</v>
      </c>
      <c r="AJ137" s="79" t="b">
        <v>0</v>
      </c>
      <c r="AK137" s="79">
        <v>0</v>
      </c>
      <c r="AL137" s="83" t="s">
        <v>906</v>
      </c>
      <c r="AM137" s="79" t="s">
        <v>921</v>
      </c>
      <c r="AN137" s="79" t="b">
        <v>0</v>
      </c>
      <c r="AO137" s="83" t="s">
        <v>842</v>
      </c>
      <c r="AP137" s="79" t="s">
        <v>176</v>
      </c>
      <c r="AQ137" s="79">
        <v>0</v>
      </c>
      <c r="AR137" s="79">
        <v>0</v>
      </c>
      <c r="AS137" s="79"/>
      <c r="AT137" s="79"/>
      <c r="AU137" s="79"/>
      <c r="AV137" s="79"/>
      <c r="AW137" s="79"/>
      <c r="AX137" s="79"/>
      <c r="AY137" s="79"/>
      <c r="AZ137" s="79"/>
      <c r="BA137">
        <v>24</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7</v>
      </c>
      <c r="BK137" s="49">
        <v>100</v>
      </c>
      <c r="BL137" s="48">
        <v>7</v>
      </c>
    </row>
    <row r="138" spans="1:64" ht="15">
      <c r="A138" s="64" t="s">
        <v>271</v>
      </c>
      <c r="B138" s="64" t="s">
        <v>271</v>
      </c>
      <c r="C138" s="65" t="s">
        <v>1965</v>
      </c>
      <c r="D138" s="66">
        <v>10</v>
      </c>
      <c r="E138" s="67" t="s">
        <v>136</v>
      </c>
      <c r="F138" s="68">
        <v>12</v>
      </c>
      <c r="G138" s="65"/>
      <c r="H138" s="69"/>
      <c r="I138" s="70"/>
      <c r="J138" s="70"/>
      <c r="K138" s="34" t="s">
        <v>65</v>
      </c>
      <c r="L138" s="77">
        <v>138</v>
      </c>
      <c r="M138" s="77"/>
      <c r="N138" s="72"/>
      <c r="O138" s="79" t="s">
        <v>176</v>
      </c>
      <c r="P138" s="81">
        <v>43622.72342592593</v>
      </c>
      <c r="Q138" s="79" t="s">
        <v>375</v>
      </c>
      <c r="R138" s="82" t="s">
        <v>469</v>
      </c>
      <c r="S138" s="79" t="s">
        <v>511</v>
      </c>
      <c r="T138" s="79"/>
      <c r="U138" s="79"/>
      <c r="V138" s="82" t="s">
        <v>552</v>
      </c>
      <c r="W138" s="81">
        <v>43622.72342592593</v>
      </c>
      <c r="X138" s="82" t="s">
        <v>686</v>
      </c>
      <c r="Y138" s="79"/>
      <c r="Z138" s="79"/>
      <c r="AA138" s="83" t="s">
        <v>843</v>
      </c>
      <c r="AB138" s="79"/>
      <c r="AC138" s="79" t="b">
        <v>0</v>
      </c>
      <c r="AD138" s="79">
        <v>0</v>
      </c>
      <c r="AE138" s="83" t="s">
        <v>906</v>
      </c>
      <c r="AF138" s="79" t="b">
        <v>0</v>
      </c>
      <c r="AG138" s="79" t="s">
        <v>915</v>
      </c>
      <c r="AH138" s="79"/>
      <c r="AI138" s="83" t="s">
        <v>906</v>
      </c>
      <c r="AJ138" s="79" t="b">
        <v>0</v>
      </c>
      <c r="AK138" s="79">
        <v>0</v>
      </c>
      <c r="AL138" s="83" t="s">
        <v>906</v>
      </c>
      <c r="AM138" s="79" t="s">
        <v>921</v>
      </c>
      <c r="AN138" s="79" t="b">
        <v>0</v>
      </c>
      <c r="AO138" s="83" t="s">
        <v>843</v>
      </c>
      <c r="AP138" s="79" t="s">
        <v>176</v>
      </c>
      <c r="AQ138" s="79">
        <v>0</v>
      </c>
      <c r="AR138" s="79">
        <v>0</v>
      </c>
      <c r="AS138" s="79"/>
      <c r="AT138" s="79"/>
      <c r="AU138" s="79"/>
      <c r="AV138" s="79"/>
      <c r="AW138" s="79"/>
      <c r="AX138" s="79"/>
      <c r="AY138" s="79"/>
      <c r="AZ138" s="79"/>
      <c r="BA138">
        <v>24</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5</v>
      </c>
      <c r="BK138" s="49">
        <v>100</v>
      </c>
      <c r="BL138" s="48">
        <v>5</v>
      </c>
    </row>
    <row r="139" spans="1:64" ht="15">
      <c r="A139" s="64" t="s">
        <v>271</v>
      </c>
      <c r="B139" s="64" t="s">
        <v>271</v>
      </c>
      <c r="C139" s="65" t="s">
        <v>1965</v>
      </c>
      <c r="D139" s="66">
        <v>10</v>
      </c>
      <c r="E139" s="67" t="s">
        <v>136</v>
      </c>
      <c r="F139" s="68">
        <v>12</v>
      </c>
      <c r="G139" s="65"/>
      <c r="H139" s="69"/>
      <c r="I139" s="70"/>
      <c r="J139" s="70"/>
      <c r="K139" s="34" t="s">
        <v>65</v>
      </c>
      <c r="L139" s="77">
        <v>139</v>
      </c>
      <c r="M139" s="77"/>
      <c r="N139" s="72"/>
      <c r="O139" s="79" t="s">
        <v>176</v>
      </c>
      <c r="P139" s="81">
        <v>43623.740208333336</v>
      </c>
      <c r="Q139" s="79" t="s">
        <v>376</v>
      </c>
      <c r="R139" s="82" t="s">
        <v>470</v>
      </c>
      <c r="S139" s="79" t="s">
        <v>511</v>
      </c>
      <c r="T139" s="79"/>
      <c r="U139" s="79"/>
      <c r="V139" s="82" t="s">
        <v>552</v>
      </c>
      <c r="W139" s="81">
        <v>43623.740208333336</v>
      </c>
      <c r="X139" s="82" t="s">
        <v>687</v>
      </c>
      <c r="Y139" s="79"/>
      <c r="Z139" s="79"/>
      <c r="AA139" s="83" t="s">
        <v>844</v>
      </c>
      <c r="AB139" s="79"/>
      <c r="AC139" s="79" t="b">
        <v>0</v>
      </c>
      <c r="AD139" s="79">
        <v>0</v>
      </c>
      <c r="AE139" s="83" t="s">
        <v>906</v>
      </c>
      <c r="AF139" s="79" t="b">
        <v>0</v>
      </c>
      <c r="AG139" s="79" t="s">
        <v>915</v>
      </c>
      <c r="AH139" s="79"/>
      <c r="AI139" s="83" t="s">
        <v>906</v>
      </c>
      <c r="AJ139" s="79" t="b">
        <v>0</v>
      </c>
      <c r="AK139" s="79">
        <v>0</v>
      </c>
      <c r="AL139" s="83" t="s">
        <v>906</v>
      </c>
      <c r="AM139" s="79" t="s">
        <v>921</v>
      </c>
      <c r="AN139" s="79" t="b">
        <v>0</v>
      </c>
      <c r="AO139" s="83" t="s">
        <v>844</v>
      </c>
      <c r="AP139" s="79" t="s">
        <v>176</v>
      </c>
      <c r="AQ139" s="79">
        <v>0</v>
      </c>
      <c r="AR139" s="79">
        <v>0</v>
      </c>
      <c r="AS139" s="79"/>
      <c r="AT139" s="79"/>
      <c r="AU139" s="79"/>
      <c r="AV139" s="79"/>
      <c r="AW139" s="79"/>
      <c r="AX139" s="79"/>
      <c r="AY139" s="79"/>
      <c r="AZ139" s="79"/>
      <c r="BA139">
        <v>24</v>
      </c>
      <c r="BB139" s="78" t="str">
        <f>REPLACE(INDEX(GroupVertices[Group],MATCH(Edges[[#This Row],[Vertex 1]],GroupVertices[Vertex],0)),1,1,"")</f>
        <v>2</v>
      </c>
      <c r="BC139" s="78" t="str">
        <f>REPLACE(INDEX(GroupVertices[Group],MATCH(Edges[[#This Row],[Vertex 2]],GroupVertices[Vertex],0)),1,1,"")</f>
        <v>2</v>
      </c>
      <c r="BD139" s="48">
        <v>0</v>
      </c>
      <c r="BE139" s="49">
        <v>0</v>
      </c>
      <c r="BF139" s="48">
        <v>0</v>
      </c>
      <c r="BG139" s="49">
        <v>0</v>
      </c>
      <c r="BH139" s="48">
        <v>0</v>
      </c>
      <c r="BI139" s="49">
        <v>0</v>
      </c>
      <c r="BJ139" s="48">
        <v>7</v>
      </c>
      <c r="BK139" s="49">
        <v>100</v>
      </c>
      <c r="BL139" s="48">
        <v>7</v>
      </c>
    </row>
    <row r="140" spans="1:64" ht="15">
      <c r="A140" s="64" t="s">
        <v>271</v>
      </c>
      <c r="B140" s="64" t="s">
        <v>271</v>
      </c>
      <c r="C140" s="65" t="s">
        <v>1965</v>
      </c>
      <c r="D140" s="66">
        <v>10</v>
      </c>
      <c r="E140" s="67" t="s">
        <v>136</v>
      </c>
      <c r="F140" s="68">
        <v>12</v>
      </c>
      <c r="G140" s="65"/>
      <c r="H140" s="69"/>
      <c r="I140" s="70"/>
      <c r="J140" s="70"/>
      <c r="K140" s="34" t="s">
        <v>65</v>
      </c>
      <c r="L140" s="77">
        <v>140</v>
      </c>
      <c r="M140" s="77"/>
      <c r="N140" s="72"/>
      <c r="O140" s="79" t="s">
        <v>176</v>
      </c>
      <c r="P140" s="81">
        <v>43626.64309027778</v>
      </c>
      <c r="Q140" s="79" t="s">
        <v>377</v>
      </c>
      <c r="R140" s="82" t="s">
        <v>471</v>
      </c>
      <c r="S140" s="79" t="s">
        <v>511</v>
      </c>
      <c r="T140" s="79"/>
      <c r="U140" s="79"/>
      <c r="V140" s="82" t="s">
        <v>552</v>
      </c>
      <c r="W140" s="81">
        <v>43626.64309027778</v>
      </c>
      <c r="X140" s="82" t="s">
        <v>688</v>
      </c>
      <c r="Y140" s="79"/>
      <c r="Z140" s="79"/>
      <c r="AA140" s="83" t="s">
        <v>845</v>
      </c>
      <c r="AB140" s="79"/>
      <c r="AC140" s="79" t="b">
        <v>0</v>
      </c>
      <c r="AD140" s="79">
        <v>0</v>
      </c>
      <c r="AE140" s="83" t="s">
        <v>906</v>
      </c>
      <c r="AF140" s="79" t="b">
        <v>0</v>
      </c>
      <c r="AG140" s="79" t="s">
        <v>915</v>
      </c>
      <c r="AH140" s="79"/>
      <c r="AI140" s="83" t="s">
        <v>906</v>
      </c>
      <c r="AJ140" s="79" t="b">
        <v>0</v>
      </c>
      <c r="AK140" s="79">
        <v>0</v>
      </c>
      <c r="AL140" s="83" t="s">
        <v>906</v>
      </c>
      <c r="AM140" s="79" t="s">
        <v>921</v>
      </c>
      <c r="AN140" s="79" t="b">
        <v>0</v>
      </c>
      <c r="AO140" s="83" t="s">
        <v>845</v>
      </c>
      <c r="AP140" s="79" t="s">
        <v>176</v>
      </c>
      <c r="AQ140" s="79">
        <v>0</v>
      </c>
      <c r="AR140" s="79">
        <v>0</v>
      </c>
      <c r="AS140" s="79"/>
      <c r="AT140" s="79"/>
      <c r="AU140" s="79"/>
      <c r="AV140" s="79"/>
      <c r="AW140" s="79"/>
      <c r="AX140" s="79"/>
      <c r="AY140" s="79"/>
      <c r="AZ140" s="79"/>
      <c r="BA140">
        <v>24</v>
      </c>
      <c r="BB140" s="78" t="str">
        <f>REPLACE(INDEX(GroupVertices[Group],MATCH(Edges[[#This Row],[Vertex 1]],GroupVertices[Vertex],0)),1,1,"")</f>
        <v>2</v>
      </c>
      <c r="BC140" s="78" t="str">
        <f>REPLACE(INDEX(GroupVertices[Group],MATCH(Edges[[#This Row],[Vertex 2]],GroupVertices[Vertex],0)),1,1,"")</f>
        <v>2</v>
      </c>
      <c r="BD140" s="48">
        <v>0</v>
      </c>
      <c r="BE140" s="49">
        <v>0</v>
      </c>
      <c r="BF140" s="48">
        <v>0</v>
      </c>
      <c r="BG140" s="49">
        <v>0</v>
      </c>
      <c r="BH140" s="48">
        <v>0</v>
      </c>
      <c r="BI140" s="49">
        <v>0</v>
      </c>
      <c r="BJ140" s="48">
        <v>4</v>
      </c>
      <c r="BK140" s="49">
        <v>100</v>
      </c>
      <c r="BL140" s="48">
        <v>4</v>
      </c>
    </row>
    <row r="141" spans="1:64" ht="15">
      <c r="A141" s="64" t="s">
        <v>271</v>
      </c>
      <c r="B141" s="64" t="s">
        <v>271</v>
      </c>
      <c r="C141" s="65" t="s">
        <v>1965</v>
      </c>
      <c r="D141" s="66">
        <v>10</v>
      </c>
      <c r="E141" s="67" t="s">
        <v>136</v>
      </c>
      <c r="F141" s="68">
        <v>12</v>
      </c>
      <c r="G141" s="65"/>
      <c r="H141" s="69"/>
      <c r="I141" s="70"/>
      <c r="J141" s="70"/>
      <c r="K141" s="34" t="s">
        <v>65</v>
      </c>
      <c r="L141" s="77">
        <v>141</v>
      </c>
      <c r="M141" s="77"/>
      <c r="N141" s="72"/>
      <c r="O141" s="79" t="s">
        <v>176</v>
      </c>
      <c r="P141" s="81">
        <v>43627.64199074074</v>
      </c>
      <c r="Q141" s="79" t="s">
        <v>378</v>
      </c>
      <c r="R141" s="82" t="s">
        <v>472</v>
      </c>
      <c r="S141" s="79" t="s">
        <v>511</v>
      </c>
      <c r="T141" s="79"/>
      <c r="U141" s="79"/>
      <c r="V141" s="82" t="s">
        <v>552</v>
      </c>
      <c r="W141" s="81">
        <v>43627.64199074074</v>
      </c>
      <c r="X141" s="82" t="s">
        <v>689</v>
      </c>
      <c r="Y141" s="79"/>
      <c r="Z141" s="79"/>
      <c r="AA141" s="83" t="s">
        <v>846</v>
      </c>
      <c r="AB141" s="79"/>
      <c r="AC141" s="79" t="b">
        <v>0</v>
      </c>
      <c r="AD141" s="79">
        <v>0</v>
      </c>
      <c r="AE141" s="83" t="s">
        <v>906</v>
      </c>
      <c r="AF141" s="79" t="b">
        <v>0</v>
      </c>
      <c r="AG141" s="79" t="s">
        <v>915</v>
      </c>
      <c r="AH141" s="79"/>
      <c r="AI141" s="83" t="s">
        <v>906</v>
      </c>
      <c r="AJ141" s="79" t="b">
        <v>0</v>
      </c>
      <c r="AK141" s="79">
        <v>0</v>
      </c>
      <c r="AL141" s="83" t="s">
        <v>906</v>
      </c>
      <c r="AM141" s="79" t="s">
        <v>921</v>
      </c>
      <c r="AN141" s="79" t="b">
        <v>0</v>
      </c>
      <c r="AO141" s="83" t="s">
        <v>846</v>
      </c>
      <c r="AP141" s="79" t="s">
        <v>176</v>
      </c>
      <c r="AQ141" s="79">
        <v>0</v>
      </c>
      <c r="AR141" s="79">
        <v>0</v>
      </c>
      <c r="AS141" s="79"/>
      <c r="AT141" s="79"/>
      <c r="AU141" s="79"/>
      <c r="AV141" s="79"/>
      <c r="AW141" s="79"/>
      <c r="AX141" s="79"/>
      <c r="AY141" s="79"/>
      <c r="AZ141" s="79"/>
      <c r="BA141">
        <v>24</v>
      </c>
      <c r="BB141" s="78" t="str">
        <f>REPLACE(INDEX(GroupVertices[Group],MATCH(Edges[[#This Row],[Vertex 1]],GroupVertices[Vertex],0)),1,1,"")</f>
        <v>2</v>
      </c>
      <c r="BC141" s="78" t="str">
        <f>REPLACE(INDEX(GroupVertices[Group],MATCH(Edges[[#This Row],[Vertex 2]],GroupVertices[Vertex],0)),1,1,"")</f>
        <v>2</v>
      </c>
      <c r="BD141" s="48">
        <v>0</v>
      </c>
      <c r="BE141" s="49">
        <v>0</v>
      </c>
      <c r="BF141" s="48">
        <v>0</v>
      </c>
      <c r="BG141" s="49">
        <v>0</v>
      </c>
      <c r="BH141" s="48">
        <v>0</v>
      </c>
      <c r="BI141" s="49">
        <v>0</v>
      </c>
      <c r="BJ141" s="48">
        <v>9</v>
      </c>
      <c r="BK141" s="49">
        <v>100</v>
      </c>
      <c r="BL141" s="48">
        <v>9</v>
      </c>
    </row>
    <row r="142" spans="1:64" ht="15">
      <c r="A142" s="64" t="s">
        <v>271</v>
      </c>
      <c r="B142" s="64" t="s">
        <v>271</v>
      </c>
      <c r="C142" s="65" t="s">
        <v>1965</v>
      </c>
      <c r="D142" s="66">
        <v>10</v>
      </c>
      <c r="E142" s="67" t="s">
        <v>136</v>
      </c>
      <c r="F142" s="68">
        <v>12</v>
      </c>
      <c r="G142" s="65"/>
      <c r="H142" s="69"/>
      <c r="I142" s="70"/>
      <c r="J142" s="70"/>
      <c r="K142" s="34" t="s">
        <v>65</v>
      </c>
      <c r="L142" s="77">
        <v>142</v>
      </c>
      <c r="M142" s="77"/>
      <c r="N142" s="72"/>
      <c r="O142" s="79" t="s">
        <v>176</v>
      </c>
      <c r="P142" s="81">
        <v>43627.847546296296</v>
      </c>
      <c r="Q142" s="79" t="s">
        <v>379</v>
      </c>
      <c r="R142" s="82" t="s">
        <v>473</v>
      </c>
      <c r="S142" s="79" t="s">
        <v>511</v>
      </c>
      <c r="T142" s="79"/>
      <c r="U142" s="79"/>
      <c r="V142" s="82" t="s">
        <v>552</v>
      </c>
      <c r="W142" s="81">
        <v>43627.847546296296</v>
      </c>
      <c r="X142" s="82" t="s">
        <v>690</v>
      </c>
      <c r="Y142" s="79"/>
      <c r="Z142" s="79"/>
      <c r="AA142" s="83" t="s">
        <v>847</v>
      </c>
      <c r="AB142" s="79"/>
      <c r="AC142" s="79" t="b">
        <v>0</v>
      </c>
      <c r="AD142" s="79">
        <v>0</v>
      </c>
      <c r="AE142" s="83" t="s">
        <v>906</v>
      </c>
      <c r="AF142" s="79" t="b">
        <v>0</v>
      </c>
      <c r="AG142" s="79" t="s">
        <v>915</v>
      </c>
      <c r="AH142" s="79"/>
      <c r="AI142" s="83" t="s">
        <v>906</v>
      </c>
      <c r="AJ142" s="79" t="b">
        <v>0</v>
      </c>
      <c r="AK142" s="79">
        <v>0</v>
      </c>
      <c r="AL142" s="83" t="s">
        <v>906</v>
      </c>
      <c r="AM142" s="79" t="s">
        <v>921</v>
      </c>
      <c r="AN142" s="79" t="b">
        <v>0</v>
      </c>
      <c r="AO142" s="83" t="s">
        <v>847</v>
      </c>
      <c r="AP142" s="79" t="s">
        <v>176</v>
      </c>
      <c r="AQ142" s="79">
        <v>0</v>
      </c>
      <c r="AR142" s="79">
        <v>0</v>
      </c>
      <c r="AS142" s="79"/>
      <c r="AT142" s="79"/>
      <c r="AU142" s="79"/>
      <c r="AV142" s="79"/>
      <c r="AW142" s="79"/>
      <c r="AX142" s="79"/>
      <c r="AY142" s="79"/>
      <c r="AZ142" s="79"/>
      <c r="BA142">
        <v>24</v>
      </c>
      <c r="BB142" s="78" t="str">
        <f>REPLACE(INDEX(GroupVertices[Group],MATCH(Edges[[#This Row],[Vertex 1]],GroupVertices[Vertex],0)),1,1,"")</f>
        <v>2</v>
      </c>
      <c r="BC142" s="78" t="str">
        <f>REPLACE(INDEX(GroupVertices[Group],MATCH(Edges[[#This Row],[Vertex 2]],GroupVertices[Vertex],0)),1,1,"")</f>
        <v>2</v>
      </c>
      <c r="BD142" s="48">
        <v>0</v>
      </c>
      <c r="BE142" s="49">
        <v>0</v>
      </c>
      <c r="BF142" s="48">
        <v>0</v>
      </c>
      <c r="BG142" s="49">
        <v>0</v>
      </c>
      <c r="BH142" s="48">
        <v>0</v>
      </c>
      <c r="BI142" s="49">
        <v>0</v>
      </c>
      <c r="BJ142" s="48">
        <v>7</v>
      </c>
      <c r="BK142" s="49">
        <v>100</v>
      </c>
      <c r="BL142" s="48">
        <v>7</v>
      </c>
    </row>
    <row r="143" spans="1:64" ht="15">
      <c r="A143" s="64" t="s">
        <v>271</v>
      </c>
      <c r="B143" s="64" t="s">
        <v>271</v>
      </c>
      <c r="C143" s="65" t="s">
        <v>1965</v>
      </c>
      <c r="D143" s="66">
        <v>10</v>
      </c>
      <c r="E143" s="67" t="s">
        <v>136</v>
      </c>
      <c r="F143" s="68">
        <v>12</v>
      </c>
      <c r="G143" s="65"/>
      <c r="H143" s="69"/>
      <c r="I143" s="70"/>
      <c r="J143" s="70"/>
      <c r="K143" s="34" t="s">
        <v>65</v>
      </c>
      <c r="L143" s="77">
        <v>143</v>
      </c>
      <c r="M143" s="77"/>
      <c r="N143" s="72"/>
      <c r="O143" s="79" t="s">
        <v>176</v>
      </c>
      <c r="P143" s="81">
        <v>43628.5675</v>
      </c>
      <c r="Q143" s="79" t="s">
        <v>380</v>
      </c>
      <c r="R143" s="82" t="s">
        <v>474</v>
      </c>
      <c r="S143" s="79" t="s">
        <v>511</v>
      </c>
      <c r="T143" s="79"/>
      <c r="U143" s="79"/>
      <c r="V143" s="82" t="s">
        <v>552</v>
      </c>
      <c r="W143" s="81">
        <v>43628.5675</v>
      </c>
      <c r="X143" s="82" t="s">
        <v>691</v>
      </c>
      <c r="Y143" s="79"/>
      <c r="Z143" s="79"/>
      <c r="AA143" s="83" t="s">
        <v>848</v>
      </c>
      <c r="AB143" s="79"/>
      <c r="AC143" s="79" t="b">
        <v>0</v>
      </c>
      <c r="AD143" s="79">
        <v>0</v>
      </c>
      <c r="AE143" s="83" t="s">
        <v>906</v>
      </c>
      <c r="AF143" s="79" t="b">
        <v>0</v>
      </c>
      <c r="AG143" s="79" t="s">
        <v>915</v>
      </c>
      <c r="AH143" s="79"/>
      <c r="AI143" s="83" t="s">
        <v>906</v>
      </c>
      <c r="AJ143" s="79" t="b">
        <v>0</v>
      </c>
      <c r="AK143" s="79">
        <v>0</v>
      </c>
      <c r="AL143" s="83" t="s">
        <v>906</v>
      </c>
      <c r="AM143" s="79" t="s">
        <v>921</v>
      </c>
      <c r="AN143" s="79" t="b">
        <v>0</v>
      </c>
      <c r="AO143" s="83" t="s">
        <v>848</v>
      </c>
      <c r="AP143" s="79" t="s">
        <v>176</v>
      </c>
      <c r="AQ143" s="79">
        <v>0</v>
      </c>
      <c r="AR143" s="79">
        <v>0</v>
      </c>
      <c r="AS143" s="79"/>
      <c r="AT143" s="79"/>
      <c r="AU143" s="79"/>
      <c r="AV143" s="79"/>
      <c r="AW143" s="79"/>
      <c r="AX143" s="79"/>
      <c r="AY143" s="79"/>
      <c r="AZ143" s="79"/>
      <c r="BA143">
        <v>24</v>
      </c>
      <c r="BB143" s="78" t="str">
        <f>REPLACE(INDEX(GroupVertices[Group],MATCH(Edges[[#This Row],[Vertex 1]],GroupVertices[Vertex],0)),1,1,"")</f>
        <v>2</v>
      </c>
      <c r="BC143" s="78" t="str">
        <f>REPLACE(INDEX(GroupVertices[Group],MATCH(Edges[[#This Row],[Vertex 2]],GroupVertices[Vertex],0)),1,1,"")</f>
        <v>2</v>
      </c>
      <c r="BD143" s="48">
        <v>0</v>
      </c>
      <c r="BE143" s="49">
        <v>0</v>
      </c>
      <c r="BF143" s="48">
        <v>0</v>
      </c>
      <c r="BG143" s="49">
        <v>0</v>
      </c>
      <c r="BH143" s="48">
        <v>0</v>
      </c>
      <c r="BI143" s="49">
        <v>0</v>
      </c>
      <c r="BJ143" s="48">
        <v>7</v>
      </c>
      <c r="BK143" s="49">
        <v>100</v>
      </c>
      <c r="BL143" s="48">
        <v>7</v>
      </c>
    </row>
    <row r="144" spans="1:64" ht="15">
      <c r="A144" s="64" t="s">
        <v>271</v>
      </c>
      <c r="B144" s="64" t="s">
        <v>271</v>
      </c>
      <c r="C144" s="65" t="s">
        <v>1965</v>
      </c>
      <c r="D144" s="66">
        <v>10</v>
      </c>
      <c r="E144" s="67" t="s">
        <v>136</v>
      </c>
      <c r="F144" s="68">
        <v>12</v>
      </c>
      <c r="G144" s="65"/>
      <c r="H144" s="69"/>
      <c r="I144" s="70"/>
      <c r="J144" s="70"/>
      <c r="K144" s="34" t="s">
        <v>65</v>
      </c>
      <c r="L144" s="77">
        <v>144</v>
      </c>
      <c r="M144" s="77"/>
      <c r="N144" s="72"/>
      <c r="O144" s="79" t="s">
        <v>176</v>
      </c>
      <c r="P144" s="81">
        <v>43628.661724537036</v>
      </c>
      <c r="Q144" s="79" t="s">
        <v>381</v>
      </c>
      <c r="R144" s="82" t="s">
        <v>475</v>
      </c>
      <c r="S144" s="79" t="s">
        <v>511</v>
      </c>
      <c r="T144" s="79"/>
      <c r="U144" s="79"/>
      <c r="V144" s="82" t="s">
        <v>552</v>
      </c>
      <c r="W144" s="81">
        <v>43628.661724537036</v>
      </c>
      <c r="X144" s="82" t="s">
        <v>692</v>
      </c>
      <c r="Y144" s="79"/>
      <c r="Z144" s="79"/>
      <c r="AA144" s="83" t="s">
        <v>849</v>
      </c>
      <c r="AB144" s="79"/>
      <c r="AC144" s="79" t="b">
        <v>0</v>
      </c>
      <c r="AD144" s="79">
        <v>0</v>
      </c>
      <c r="AE144" s="83" t="s">
        <v>906</v>
      </c>
      <c r="AF144" s="79" t="b">
        <v>0</v>
      </c>
      <c r="AG144" s="79" t="s">
        <v>915</v>
      </c>
      <c r="AH144" s="79"/>
      <c r="AI144" s="83" t="s">
        <v>906</v>
      </c>
      <c r="AJ144" s="79" t="b">
        <v>0</v>
      </c>
      <c r="AK144" s="79">
        <v>0</v>
      </c>
      <c r="AL144" s="83" t="s">
        <v>906</v>
      </c>
      <c r="AM144" s="79" t="s">
        <v>921</v>
      </c>
      <c r="AN144" s="79" t="b">
        <v>0</v>
      </c>
      <c r="AO144" s="83" t="s">
        <v>849</v>
      </c>
      <c r="AP144" s="79" t="s">
        <v>176</v>
      </c>
      <c r="AQ144" s="79">
        <v>0</v>
      </c>
      <c r="AR144" s="79">
        <v>0</v>
      </c>
      <c r="AS144" s="79"/>
      <c r="AT144" s="79"/>
      <c r="AU144" s="79"/>
      <c r="AV144" s="79"/>
      <c r="AW144" s="79"/>
      <c r="AX144" s="79"/>
      <c r="AY144" s="79"/>
      <c r="AZ144" s="79"/>
      <c r="BA144">
        <v>24</v>
      </c>
      <c r="BB144" s="78" t="str">
        <f>REPLACE(INDEX(GroupVertices[Group],MATCH(Edges[[#This Row],[Vertex 1]],GroupVertices[Vertex],0)),1,1,"")</f>
        <v>2</v>
      </c>
      <c r="BC144" s="78" t="str">
        <f>REPLACE(INDEX(GroupVertices[Group],MATCH(Edges[[#This Row],[Vertex 2]],GroupVertices[Vertex],0)),1,1,"")</f>
        <v>2</v>
      </c>
      <c r="BD144" s="48">
        <v>0</v>
      </c>
      <c r="BE144" s="49">
        <v>0</v>
      </c>
      <c r="BF144" s="48">
        <v>0</v>
      </c>
      <c r="BG144" s="49">
        <v>0</v>
      </c>
      <c r="BH144" s="48">
        <v>0</v>
      </c>
      <c r="BI144" s="49">
        <v>0</v>
      </c>
      <c r="BJ144" s="48">
        <v>8</v>
      </c>
      <c r="BK144" s="49">
        <v>100</v>
      </c>
      <c r="BL144" s="48">
        <v>8</v>
      </c>
    </row>
    <row r="145" spans="1:64" ht="15">
      <c r="A145" s="64" t="s">
        <v>271</v>
      </c>
      <c r="B145" s="64" t="s">
        <v>271</v>
      </c>
      <c r="C145" s="65" t="s">
        <v>1965</v>
      </c>
      <c r="D145" s="66">
        <v>10</v>
      </c>
      <c r="E145" s="67" t="s">
        <v>136</v>
      </c>
      <c r="F145" s="68">
        <v>12</v>
      </c>
      <c r="G145" s="65"/>
      <c r="H145" s="69"/>
      <c r="I145" s="70"/>
      <c r="J145" s="70"/>
      <c r="K145" s="34" t="s">
        <v>65</v>
      </c>
      <c r="L145" s="77">
        <v>145</v>
      </c>
      <c r="M145" s="77"/>
      <c r="N145" s="72"/>
      <c r="O145" s="79" t="s">
        <v>176</v>
      </c>
      <c r="P145" s="81">
        <v>43628.68313657407</v>
      </c>
      <c r="Q145" s="79" t="s">
        <v>382</v>
      </c>
      <c r="R145" s="82" t="s">
        <v>476</v>
      </c>
      <c r="S145" s="79" t="s">
        <v>511</v>
      </c>
      <c r="T145" s="79"/>
      <c r="U145" s="79"/>
      <c r="V145" s="82" t="s">
        <v>552</v>
      </c>
      <c r="W145" s="81">
        <v>43628.68313657407</v>
      </c>
      <c r="X145" s="82" t="s">
        <v>693</v>
      </c>
      <c r="Y145" s="79"/>
      <c r="Z145" s="79"/>
      <c r="AA145" s="83" t="s">
        <v>850</v>
      </c>
      <c r="AB145" s="79"/>
      <c r="AC145" s="79" t="b">
        <v>0</v>
      </c>
      <c r="AD145" s="79">
        <v>0</v>
      </c>
      <c r="AE145" s="83" t="s">
        <v>906</v>
      </c>
      <c r="AF145" s="79" t="b">
        <v>0</v>
      </c>
      <c r="AG145" s="79" t="s">
        <v>915</v>
      </c>
      <c r="AH145" s="79"/>
      <c r="AI145" s="83" t="s">
        <v>906</v>
      </c>
      <c r="AJ145" s="79" t="b">
        <v>0</v>
      </c>
      <c r="AK145" s="79">
        <v>0</v>
      </c>
      <c r="AL145" s="83" t="s">
        <v>906</v>
      </c>
      <c r="AM145" s="79" t="s">
        <v>921</v>
      </c>
      <c r="AN145" s="79" t="b">
        <v>0</v>
      </c>
      <c r="AO145" s="83" t="s">
        <v>850</v>
      </c>
      <c r="AP145" s="79" t="s">
        <v>176</v>
      </c>
      <c r="AQ145" s="79">
        <v>0</v>
      </c>
      <c r="AR145" s="79">
        <v>0</v>
      </c>
      <c r="AS145" s="79"/>
      <c r="AT145" s="79"/>
      <c r="AU145" s="79"/>
      <c r="AV145" s="79"/>
      <c r="AW145" s="79"/>
      <c r="AX145" s="79"/>
      <c r="AY145" s="79"/>
      <c r="AZ145" s="79"/>
      <c r="BA145">
        <v>24</v>
      </c>
      <c r="BB145" s="78" t="str">
        <f>REPLACE(INDEX(GroupVertices[Group],MATCH(Edges[[#This Row],[Vertex 1]],GroupVertices[Vertex],0)),1,1,"")</f>
        <v>2</v>
      </c>
      <c r="BC145" s="78" t="str">
        <f>REPLACE(INDEX(GroupVertices[Group],MATCH(Edges[[#This Row],[Vertex 2]],GroupVertices[Vertex],0)),1,1,"")</f>
        <v>2</v>
      </c>
      <c r="BD145" s="48">
        <v>0</v>
      </c>
      <c r="BE145" s="49">
        <v>0</v>
      </c>
      <c r="BF145" s="48">
        <v>0</v>
      </c>
      <c r="BG145" s="49">
        <v>0</v>
      </c>
      <c r="BH145" s="48">
        <v>0</v>
      </c>
      <c r="BI145" s="49">
        <v>0</v>
      </c>
      <c r="BJ145" s="48">
        <v>8</v>
      </c>
      <c r="BK145" s="49">
        <v>100</v>
      </c>
      <c r="BL145" s="48">
        <v>8</v>
      </c>
    </row>
    <row r="146" spans="1:64" ht="15">
      <c r="A146" s="64" t="s">
        <v>271</v>
      </c>
      <c r="B146" s="64" t="s">
        <v>271</v>
      </c>
      <c r="C146" s="65" t="s">
        <v>1965</v>
      </c>
      <c r="D146" s="66">
        <v>10</v>
      </c>
      <c r="E146" s="67" t="s">
        <v>136</v>
      </c>
      <c r="F146" s="68">
        <v>12</v>
      </c>
      <c r="G146" s="65"/>
      <c r="H146" s="69"/>
      <c r="I146" s="70"/>
      <c r="J146" s="70"/>
      <c r="K146" s="34" t="s">
        <v>65</v>
      </c>
      <c r="L146" s="77">
        <v>146</v>
      </c>
      <c r="M146" s="77"/>
      <c r="N146" s="72"/>
      <c r="O146" s="79" t="s">
        <v>176</v>
      </c>
      <c r="P146" s="81">
        <v>43628.787627314814</v>
      </c>
      <c r="Q146" s="79" t="s">
        <v>383</v>
      </c>
      <c r="R146" s="82" t="s">
        <v>477</v>
      </c>
      <c r="S146" s="79" t="s">
        <v>511</v>
      </c>
      <c r="T146" s="79"/>
      <c r="U146" s="79"/>
      <c r="V146" s="82" t="s">
        <v>552</v>
      </c>
      <c r="W146" s="81">
        <v>43628.787627314814</v>
      </c>
      <c r="X146" s="82" t="s">
        <v>694</v>
      </c>
      <c r="Y146" s="79"/>
      <c r="Z146" s="79"/>
      <c r="AA146" s="83" t="s">
        <v>851</v>
      </c>
      <c r="AB146" s="79"/>
      <c r="AC146" s="79" t="b">
        <v>0</v>
      </c>
      <c r="AD146" s="79">
        <v>0</v>
      </c>
      <c r="AE146" s="83" t="s">
        <v>906</v>
      </c>
      <c r="AF146" s="79" t="b">
        <v>0</v>
      </c>
      <c r="AG146" s="79" t="s">
        <v>915</v>
      </c>
      <c r="AH146" s="79"/>
      <c r="AI146" s="83" t="s">
        <v>906</v>
      </c>
      <c r="AJ146" s="79" t="b">
        <v>0</v>
      </c>
      <c r="AK146" s="79">
        <v>0</v>
      </c>
      <c r="AL146" s="83" t="s">
        <v>906</v>
      </c>
      <c r="AM146" s="79" t="s">
        <v>921</v>
      </c>
      <c r="AN146" s="79" t="b">
        <v>0</v>
      </c>
      <c r="AO146" s="83" t="s">
        <v>851</v>
      </c>
      <c r="AP146" s="79" t="s">
        <v>176</v>
      </c>
      <c r="AQ146" s="79">
        <v>0</v>
      </c>
      <c r="AR146" s="79">
        <v>0</v>
      </c>
      <c r="AS146" s="79"/>
      <c r="AT146" s="79"/>
      <c r="AU146" s="79"/>
      <c r="AV146" s="79"/>
      <c r="AW146" s="79"/>
      <c r="AX146" s="79"/>
      <c r="AY146" s="79"/>
      <c r="AZ146" s="79"/>
      <c r="BA146">
        <v>24</v>
      </c>
      <c r="BB146" s="78" t="str">
        <f>REPLACE(INDEX(GroupVertices[Group],MATCH(Edges[[#This Row],[Vertex 1]],GroupVertices[Vertex],0)),1,1,"")</f>
        <v>2</v>
      </c>
      <c r="BC146" s="78" t="str">
        <f>REPLACE(INDEX(GroupVertices[Group],MATCH(Edges[[#This Row],[Vertex 2]],GroupVertices[Vertex],0)),1,1,"")</f>
        <v>2</v>
      </c>
      <c r="BD146" s="48">
        <v>0</v>
      </c>
      <c r="BE146" s="49">
        <v>0</v>
      </c>
      <c r="BF146" s="48">
        <v>0</v>
      </c>
      <c r="BG146" s="49">
        <v>0</v>
      </c>
      <c r="BH146" s="48">
        <v>0</v>
      </c>
      <c r="BI146" s="49">
        <v>0</v>
      </c>
      <c r="BJ146" s="48">
        <v>8</v>
      </c>
      <c r="BK146" s="49">
        <v>100</v>
      </c>
      <c r="BL146" s="48">
        <v>8</v>
      </c>
    </row>
    <row r="147" spans="1:64" ht="15">
      <c r="A147" s="64" t="s">
        <v>271</v>
      </c>
      <c r="B147" s="64" t="s">
        <v>271</v>
      </c>
      <c r="C147" s="65" t="s">
        <v>1965</v>
      </c>
      <c r="D147" s="66">
        <v>10</v>
      </c>
      <c r="E147" s="67" t="s">
        <v>136</v>
      </c>
      <c r="F147" s="68">
        <v>12</v>
      </c>
      <c r="G147" s="65"/>
      <c r="H147" s="69"/>
      <c r="I147" s="70"/>
      <c r="J147" s="70"/>
      <c r="K147" s="34" t="s">
        <v>65</v>
      </c>
      <c r="L147" s="77">
        <v>147</v>
      </c>
      <c r="M147" s="77"/>
      <c r="N147" s="72"/>
      <c r="O147" s="79" t="s">
        <v>176</v>
      </c>
      <c r="P147" s="81">
        <v>43628.82052083333</v>
      </c>
      <c r="Q147" s="79" t="s">
        <v>384</v>
      </c>
      <c r="R147" s="82" t="s">
        <v>478</v>
      </c>
      <c r="S147" s="79" t="s">
        <v>511</v>
      </c>
      <c r="T147" s="79"/>
      <c r="U147" s="79"/>
      <c r="V147" s="82" t="s">
        <v>552</v>
      </c>
      <c r="W147" s="81">
        <v>43628.82052083333</v>
      </c>
      <c r="X147" s="82" t="s">
        <v>695</v>
      </c>
      <c r="Y147" s="79"/>
      <c r="Z147" s="79"/>
      <c r="AA147" s="83" t="s">
        <v>852</v>
      </c>
      <c r="AB147" s="79"/>
      <c r="AC147" s="79" t="b">
        <v>0</v>
      </c>
      <c r="AD147" s="79">
        <v>0</v>
      </c>
      <c r="AE147" s="83" t="s">
        <v>906</v>
      </c>
      <c r="AF147" s="79" t="b">
        <v>0</v>
      </c>
      <c r="AG147" s="79" t="s">
        <v>915</v>
      </c>
      <c r="AH147" s="79"/>
      <c r="AI147" s="83" t="s">
        <v>906</v>
      </c>
      <c r="AJ147" s="79" t="b">
        <v>0</v>
      </c>
      <c r="AK147" s="79">
        <v>0</v>
      </c>
      <c r="AL147" s="83" t="s">
        <v>906</v>
      </c>
      <c r="AM147" s="79" t="s">
        <v>921</v>
      </c>
      <c r="AN147" s="79" t="b">
        <v>0</v>
      </c>
      <c r="AO147" s="83" t="s">
        <v>852</v>
      </c>
      <c r="AP147" s="79" t="s">
        <v>176</v>
      </c>
      <c r="AQ147" s="79">
        <v>0</v>
      </c>
      <c r="AR147" s="79">
        <v>0</v>
      </c>
      <c r="AS147" s="79"/>
      <c r="AT147" s="79"/>
      <c r="AU147" s="79"/>
      <c r="AV147" s="79"/>
      <c r="AW147" s="79"/>
      <c r="AX147" s="79"/>
      <c r="AY147" s="79"/>
      <c r="AZ147" s="79"/>
      <c r="BA147">
        <v>24</v>
      </c>
      <c r="BB147" s="78" t="str">
        <f>REPLACE(INDEX(GroupVertices[Group],MATCH(Edges[[#This Row],[Vertex 1]],GroupVertices[Vertex],0)),1,1,"")</f>
        <v>2</v>
      </c>
      <c r="BC147" s="78" t="str">
        <f>REPLACE(INDEX(GroupVertices[Group],MATCH(Edges[[#This Row],[Vertex 2]],GroupVertices[Vertex],0)),1,1,"")</f>
        <v>2</v>
      </c>
      <c r="BD147" s="48">
        <v>0</v>
      </c>
      <c r="BE147" s="49">
        <v>0</v>
      </c>
      <c r="BF147" s="48">
        <v>0</v>
      </c>
      <c r="BG147" s="49">
        <v>0</v>
      </c>
      <c r="BH147" s="48">
        <v>0</v>
      </c>
      <c r="BI147" s="49">
        <v>0</v>
      </c>
      <c r="BJ147" s="48">
        <v>11</v>
      </c>
      <c r="BK147" s="49">
        <v>100</v>
      </c>
      <c r="BL147" s="48">
        <v>11</v>
      </c>
    </row>
    <row r="148" spans="1:64" ht="15">
      <c r="A148" s="64" t="s">
        <v>272</v>
      </c>
      <c r="B148" s="64" t="s">
        <v>276</v>
      </c>
      <c r="C148" s="65" t="s">
        <v>1960</v>
      </c>
      <c r="D148" s="66">
        <v>3</v>
      </c>
      <c r="E148" s="67" t="s">
        <v>132</v>
      </c>
      <c r="F148" s="68">
        <v>35</v>
      </c>
      <c r="G148" s="65"/>
      <c r="H148" s="69"/>
      <c r="I148" s="70"/>
      <c r="J148" s="70"/>
      <c r="K148" s="34" t="s">
        <v>65</v>
      </c>
      <c r="L148" s="77">
        <v>148</v>
      </c>
      <c r="M148" s="77"/>
      <c r="N148" s="72"/>
      <c r="O148" s="79" t="s">
        <v>284</v>
      </c>
      <c r="P148" s="81">
        <v>43629.58013888889</v>
      </c>
      <c r="Q148" s="79" t="s">
        <v>385</v>
      </c>
      <c r="R148" s="82" t="s">
        <v>475</v>
      </c>
      <c r="S148" s="79" t="s">
        <v>511</v>
      </c>
      <c r="T148" s="79"/>
      <c r="U148" s="79"/>
      <c r="V148" s="82" t="s">
        <v>583</v>
      </c>
      <c r="W148" s="81">
        <v>43629.58013888889</v>
      </c>
      <c r="X148" s="82" t="s">
        <v>696</v>
      </c>
      <c r="Y148" s="79"/>
      <c r="Z148" s="79"/>
      <c r="AA148" s="83" t="s">
        <v>853</v>
      </c>
      <c r="AB148" s="79"/>
      <c r="AC148" s="79" t="b">
        <v>0</v>
      </c>
      <c r="AD148" s="79">
        <v>0</v>
      </c>
      <c r="AE148" s="83" t="s">
        <v>906</v>
      </c>
      <c r="AF148" s="79" t="b">
        <v>0</v>
      </c>
      <c r="AG148" s="79" t="s">
        <v>915</v>
      </c>
      <c r="AH148" s="79"/>
      <c r="AI148" s="83" t="s">
        <v>906</v>
      </c>
      <c r="AJ148" s="79" t="b">
        <v>0</v>
      </c>
      <c r="AK148" s="79">
        <v>6</v>
      </c>
      <c r="AL148" s="83" t="s">
        <v>901</v>
      </c>
      <c r="AM148" s="79" t="s">
        <v>925</v>
      </c>
      <c r="AN148" s="79" t="b">
        <v>0</v>
      </c>
      <c r="AO148" s="83" t="s">
        <v>901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5</v>
      </c>
      <c r="BD148" s="48">
        <v>0</v>
      </c>
      <c r="BE148" s="49">
        <v>0</v>
      </c>
      <c r="BF148" s="48">
        <v>0</v>
      </c>
      <c r="BG148" s="49">
        <v>0</v>
      </c>
      <c r="BH148" s="48">
        <v>0</v>
      </c>
      <c r="BI148" s="49">
        <v>0</v>
      </c>
      <c r="BJ148" s="48">
        <v>6</v>
      </c>
      <c r="BK148" s="49">
        <v>100</v>
      </c>
      <c r="BL148" s="48">
        <v>6</v>
      </c>
    </row>
    <row r="149" spans="1:64" ht="15">
      <c r="A149" s="64" t="s">
        <v>273</v>
      </c>
      <c r="B149" s="64" t="s">
        <v>276</v>
      </c>
      <c r="C149" s="65" t="s">
        <v>1960</v>
      </c>
      <c r="D149" s="66">
        <v>3</v>
      </c>
      <c r="E149" s="67" t="s">
        <v>132</v>
      </c>
      <c r="F149" s="68">
        <v>35</v>
      </c>
      <c r="G149" s="65"/>
      <c r="H149" s="69"/>
      <c r="I149" s="70"/>
      <c r="J149" s="70"/>
      <c r="K149" s="34" t="s">
        <v>65</v>
      </c>
      <c r="L149" s="77">
        <v>149</v>
      </c>
      <c r="M149" s="77"/>
      <c r="N149" s="72"/>
      <c r="O149" s="79" t="s">
        <v>284</v>
      </c>
      <c r="P149" s="81">
        <v>43629.68907407407</v>
      </c>
      <c r="Q149" s="79" t="s">
        <v>385</v>
      </c>
      <c r="R149" s="82" t="s">
        <v>475</v>
      </c>
      <c r="S149" s="79" t="s">
        <v>511</v>
      </c>
      <c r="T149" s="79"/>
      <c r="U149" s="79"/>
      <c r="V149" s="82" t="s">
        <v>584</v>
      </c>
      <c r="W149" s="81">
        <v>43629.68907407407</v>
      </c>
      <c r="X149" s="82" t="s">
        <v>697</v>
      </c>
      <c r="Y149" s="79"/>
      <c r="Z149" s="79"/>
      <c r="AA149" s="83" t="s">
        <v>854</v>
      </c>
      <c r="AB149" s="79"/>
      <c r="AC149" s="79" t="b">
        <v>0</v>
      </c>
      <c r="AD149" s="79">
        <v>0</v>
      </c>
      <c r="AE149" s="83" t="s">
        <v>906</v>
      </c>
      <c r="AF149" s="79" t="b">
        <v>0</v>
      </c>
      <c r="AG149" s="79" t="s">
        <v>915</v>
      </c>
      <c r="AH149" s="79"/>
      <c r="AI149" s="83" t="s">
        <v>906</v>
      </c>
      <c r="AJ149" s="79" t="b">
        <v>0</v>
      </c>
      <c r="AK149" s="79">
        <v>6</v>
      </c>
      <c r="AL149" s="83" t="s">
        <v>901</v>
      </c>
      <c r="AM149" s="79" t="s">
        <v>923</v>
      </c>
      <c r="AN149" s="79" t="b">
        <v>0</v>
      </c>
      <c r="AO149" s="83" t="s">
        <v>901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5</v>
      </c>
      <c r="BD149" s="48">
        <v>0</v>
      </c>
      <c r="BE149" s="49">
        <v>0</v>
      </c>
      <c r="BF149" s="48">
        <v>0</v>
      </c>
      <c r="BG149" s="49">
        <v>0</v>
      </c>
      <c r="BH149" s="48">
        <v>0</v>
      </c>
      <c r="BI149" s="49">
        <v>0</v>
      </c>
      <c r="BJ149" s="48">
        <v>6</v>
      </c>
      <c r="BK149" s="49">
        <v>100</v>
      </c>
      <c r="BL149" s="48">
        <v>6</v>
      </c>
    </row>
    <row r="150" spans="1:64" ht="15">
      <c r="A150" s="64" t="s">
        <v>274</v>
      </c>
      <c r="B150" s="64" t="s">
        <v>276</v>
      </c>
      <c r="C150" s="65" t="s">
        <v>1960</v>
      </c>
      <c r="D150" s="66">
        <v>3</v>
      </c>
      <c r="E150" s="67" t="s">
        <v>132</v>
      </c>
      <c r="F150" s="68">
        <v>35</v>
      </c>
      <c r="G150" s="65"/>
      <c r="H150" s="69"/>
      <c r="I150" s="70"/>
      <c r="J150" s="70"/>
      <c r="K150" s="34" t="s">
        <v>65</v>
      </c>
      <c r="L150" s="77">
        <v>150</v>
      </c>
      <c r="M150" s="77"/>
      <c r="N150" s="72"/>
      <c r="O150" s="79" t="s">
        <v>284</v>
      </c>
      <c r="P150" s="81">
        <v>43629.721863425926</v>
      </c>
      <c r="Q150" s="79" t="s">
        <v>385</v>
      </c>
      <c r="R150" s="82" t="s">
        <v>475</v>
      </c>
      <c r="S150" s="79" t="s">
        <v>511</v>
      </c>
      <c r="T150" s="79"/>
      <c r="U150" s="79"/>
      <c r="V150" s="82" t="s">
        <v>585</v>
      </c>
      <c r="W150" s="81">
        <v>43629.721863425926</v>
      </c>
      <c r="X150" s="82" t="s">
        <v>698</v>
      </c>
      <c r="Y150" s="79"/>
      <c r="Z150" s="79"/>
      <c r="AA150" s="83" t="s">
        <v>855</v>
      </c>
      <c r="AB150" s="79"/>
      <c r="AC150" s="79" t="b">
        <v>0</v>
      </c>
      <c r="AD150" s="79">
        <v>0</v>
      </c>
      <c r="AE150" s="83" t="s">
        <v>906</v>
      </c>
      <c r="AF150" s="79" t="b">
        <v>0</v>
      </c>
      <c r="AG150" s="79" t="s">
        <v>915</v>
      </c>
      <c r="AH150" s="79"/>
      <c r="AI150" s="83" t="s">
        <v>906</v>
      </c>
      <c r="AJ150" s="79" t="b">
        <v>0</v>
      </c>
      <c r="AK150" s="79">
        <v>6</v>
      </c>
      <c r="AL150" s="83" t="s">
        <v>901</v>
      </c>
      <c r="AM150" s="79" t="s">
        <v>923</v>
      </c>
      <c r="AN150" s="79" t="b">
        <v>0</v>
      </c>
      <c r="AO150" s="83" t="s">
        <v>901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5</v>
      </c>
      <c r="BC150" s="78" t="str">
        <f>REPLACE(INDEX(GroupVertices[Group],MATCH(Edges[[#This Row],[Vertex 2]],GroupVertices[Vertex],0)),1,1,"")</f>
        <v>5</v>
      </c>
      <c r="BD150" s="48">
        <v>0</v>
      </c>
      <c r="BE150" s="49">
        <v>0</v>
      </c>
      <c r="BF150" s="48">
        <v>0</v>
      </c>
      <c r="BG150" s="49">
        <v>0</v>
      </c>
      <c r="BH150" s="48">
        <v>0</v>
      </c>
      <c r="BI150" s="49">
        <v>0</v>
      </c>
      <c r="BJ150" s="48">
        <v>6</v>
      </c>
      <c r="BK150" s="49">
        <v>100</v>
      </c>
      <c r="BL150" s="48">
        <v>6</v>
      </c>
    </row>
    <row r="151" spans="1:64" ht="15">
      <c r="A151" s="64" t="s">
        <v>275</v>
      </c>
      <c r="B151" s="64" t="s">
        <v>275</v>
      </c>
      <c r="C151" s="65" t="s">
        <v>1965</v>
      </c>
      <c r="D151" s="66">
        <v>10</v>
      </c>
      <c r="E151" s="67" t="s">
        <v>136</v>
      </c>
      <c r="F151" s="68">
        <v>12</v>
      </c>
      <c r="G151" s="65"/>
      <c r="H151" s="69"/>
      <c r="I151" s="70"/>
      <c r="J151" s="70"/>
      <c r="K151" s="34" t="s">
        <v>65</v>
      </c>
      <c r="L151" s="77">
        <v>151</v>
      </c>
      <c r="M151" s="77"/>
      <c r="N151" s="72"/>
      <c r="O151" s="79" t="s">
        <v>176</v>
      </c>
      <c r="P151" s="81">
        <v>43619.456979166665</v>
      </c>
      <c r="Q151" s="79" t="s">
        <v>386</v>
      </c>
      <c r="R151" s="82" t="s">
        <v>479</v>
      </c>
      <c r="S151" s="79" t="s">
        <v>511</v>
      </c>
      <c r="T151" s="79"/>
      <c r="U151" s="79"/>
      <c r="V151" s="82" t="s">
        <v>586</v>
      </c>
      <c r="W151" s="81">
        <v>43619.456979166665</v>
      </c>
      <c r="X151" s="82" t="s">
        <v>699</v>
      </c>
      <c r="Y151" s="79"/>
      <c r="Z151" s="79"/>
      <c r="AA151" s="83" t="s">
        <v>856</v>
      </c>
      <c r="AB151" s="79"/>
      <c r="AC151" s="79" t="b">
        <v>0</v>
      </c>
      <c r="AD151" s="79">
        <v>1</v>
      </c>
      <c r="AE151" s="83" t="s">
        <v>906</v>
      </c>
      <c r="AF151" s="79" t="b">
        <v>0</v>
      </c>
      <c r="AG151" s="79" t="s">
        <v>915</v>
      </c>
      <c r="AH151" s="79"/>
      <c r="AI151" s="83" t="s">
        <v>906</v>
      </c>
      <c r="AJ151" s="79" t="b">
        <v>0</v>
      </c>
      <c r="AK151" s="79">
        <v>0</v>
      </c>
      <c r="AL151" s="83" t="s">
        <v>906</v>
      </c>
      <c r="AM151" s="79" t="s">
        <v>921</v>
      </c>
      <c r="AN151" s="79" t="b">
        <v>0</v>
      </c>
      <c r="AO151" s="83" t="s">
        <v>856</v>
      </c>
      <c r="AP151" s="79" t="s">
        <v>176</v>
      </c>
      <c r="AQ151" s="79">
        <v>0</v>
      </c>
      <c r="AR151" s="79">
        <v>0</v>
      </c>
      <c r="AS151" s="79"/>
      <c r="AT151" s="79"/>
      <c r="AU151" s="79"/>
      <c r="AV151" s="79"/>
      <c r="AW151" s="79"/>
      <c r="AX151" s="79"/>
      <c r="AY151" s="79"/>
      <c r="AZ151" s="79"/>
      <c r="BA151">
        <v>45</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73</v>
      </c>
      <c r="BK151" s="49">
        <v>100</v>
      </c>
      <c r="BL151" s="48">
        <v>73</v>
      </c>
    </row>
    <row r="152" spans="1:64" ht="15">
      <c r="A152" s="64" t="s">
        <v>275</v>
      </c>
      <c r="B152" s="64" t="s">
        <v>275</v>
      </c>
      <c r="C152" s="65" t="s">
        <v>1965</v>
      </c>
      <c r="D152" s="66">
        <v>10</v>
      </c>
      <c r="E152" s="67" t="s">
        <v>136</v>
      </c>
      <c r="F152" s="68">
        <v>12</v>
      </c>
      <c r="G152" s="65"/>
      <c r="H152" s="69"/>
      <c r="I152" s="70"/>
      <c r="J152" s="70"/>
      <c r="K152" s="34" t="s">
        <v>65</v>
      </c>
      <c r="L152" s="77">
        <v>152</v>
      </c>
      <c r="M152" s="77"/>
      <c r="N152" s="72"/>
      <c r="O152" s="79" t="s">
        <v>176</v>
      </c>
      <c r="P152" s="81">
        <v>43619.47997685185</v>
      </c>
      <c r="Q152" s="79" t="s">
        <v>387</v>
      </c>
      <c r="R152" s="82" t="s">
        <v>480</v>
      </c>
      <c r="S152" s="79" t="s">
        <v>511</v>
      </c>
      <c r="T152" s="79"/>
      <c r="U152" s="79"/>
      <c r="V152" s="82" t="s">
        <v>586</v>
      </c>
      <c r="W152" s="81">
        <v>43619.47997685185</v>
      </c>
      <c r="X152" s="82" t="s">
        <v>700</v>
      </c>
      <c r="Y152" s="79"/>
      <c r="Z152" s="79"/>
      <c r="AA152" s="83" t="s">
        <v>857</v>
      </c>
      <c r="AB152" s="79"/>
      <c r="AC152" s="79" t="b">
        <v>0</v>
      </c>
      <c r="AD152" s="79">
        <v>0</v>
      </c>
      <c r="AE152" s="83" t="s">
        <v>906</v>
      </c>
      <c r="AF152" s="79" t="b">
        <v>0</v>
      </c>
      <c r="AG152" s="79" t="s">
        <v>915</v>
      </c>
      <c r="AH152" s="79"/>
      <c r="AI152" s="83" t="s">
        <v>906</v>
      </c>
      <c r="AJ152" s="79" t="b">
        <v>0</v>
      </c>
      <c r="AK152" s="79">
        <v>0</v>
      </c>
      <c r="AL152" s="83" t="s">
        <v>906</v>
      </c>
      <c r="AM152" s="79" t="s">
        <v>921</v>
      </c>
      <c r="AN152" s="79" t="b">
        <v>0</v>
      </c>
      <c r="AO152" s="83" t="s">
        <v>857</v>
      </c>
      <c r="AP152" s="79" t="s">
        <v>176</v>
      </c>
      <c r="AQ152" s="79">
        <v>0</v>
      </c>
      <c r="AR152" s="79">
        <v>0</v>
      </c>
      <c r="AS152" s="79"/>
      <c r="AT152" s="79"/>
      <c r="AU152" s="79"/>
      <c r="AV152" s="79"/>
      <c r="AW152" s="79"/>
      <c r="AX152" s="79"/>
      <c r="AY152" s="79"/>
      <c r="AZ152" s="79"/>
      <c r="BA152">
        <v>45</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44</v>
      </c>
      <c r="BK152" s="49">
        <v>100</v>
      </c>
      <c r="BL152" s="48">
        <v>44</v>
      </c>
    </row>
    <row r="153" spans="1:64" ht="15">
      <c r="A153" s="64" t="s">
        <v>275</v>
      </c>
      <c r="B153" s="64" t="s">
        <v>275</v>
      </c>
      <c r="C153" s="65" t="s">
        <v>1965</v>
      </c>
      <c r="D153" s="66">
        <v>10</v>
      </c>
      <c r="E153" s="67" t="s">
        <v>136</v>
      </c>
      <c r="F153" s="68">
        <v>12</v>
      </c>
      <c r="G153" s="65"/>
      <c r="H153" s="69"/>
      <c r="I153" s="70"/>
      <c r="J153" s="70"/>
      <c r="K153" s="34" t="s">
        <v>65</v>
      </c>
      <c r="L153" s="77">
        <v>153</v>
      </c>
      <c r="M153" s="77"/>
      <c r="N153" s="72"/>
      <c r="O153" s="79" t="s">
        <v>176</v>
      </c>
      <c r="P153" s="81">
        <v>43619.53230324074</v>
      </c>
      <c r="Q153" s="79" t="s">
        <v>388</v>
      </c>
      <c r="R153" s="82" t="s">
        <v>481</v>
      </c>
      <c r="S153" s="79" t="s">
        <v>511</v>
      </c>
      <c r="T153" s="79"/>
      <c r="U153" s="79"/>
      <c r="V153" s="82" t="s">
        <v>586</v>
      </c>
      <c r="W153" s="81">
        <v>43619.53230324074</v>
      </c>
      <c r="X153" s="82" t="s">
        <v>701</v>
      </c>
      <c r="Y153" s="79"/>
      <c r="Z153" s="79"/>
      <c r="AA153" s="83" t="s">
        <v>858</v>
      </c>
      <c r="AB153" s="79"/>
      <c r="AC153" s="79" t="b">
        <v>0</v>
      </c>
      <c r="AD153" s="79">
        <v>0</v>
      </c>
      <c r="AE153" s="83" t="s">
        <v>906</v>
      </c>
      <c r="AF153" s="79" t="b">
        <v>0</v>
      </c>
      <c r="AG153" s="79" t="s">
        <v>915</v>
      </c>
      <c r="AH153" s="79"/>
      <c r="AI153" s="83" t="s">
        <v>906</v>
      </c>
      <c r="AJ153" s="79" t="b">
        <v>0</v>
      </c>
      <c r="AK153" s="79">
        <v>0</v>
      </c>
      <c r="AL153" s="83" t="s">
        <v>906</v>
      </c>
      <c r="AM153" s="79" t="s">
        <v>921</v>
      </c>
      <c r="AN153" s="79" t="b">
        <v>0</v>
      </c>
      <c r="AO153" s="83" t="s">
        <v>858</v>
      </c>
      <c r="AP153" s="79" t="s">
        <v>176</v>
      </c>
      <c r="AQ153" s="79">
        <v>0</v>
      </c>
      <c r="AR153" s="79">
        <v>0</v>
      </c>
      <c r="AS153" s="79"/>
      <c r="AT153" s="79"/>
      <c r="AU153" s="79"/>
      <c r="AV153" s="79"/>
      <c r="AW153" s="79"/>
      <c r="AX153" s="79"/>
      <c r="AY153" s="79"/>
      <c r="AZ153" s="79"/>
      <c r="BA153">
        <v>45</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52</v>
      </c>
      <c r="BK153" s="49">
        <v>100</v>
      </c>
      <c r="BL153" s="48">
        <v>52</v>
      </c>
    </row>
    <row r="154" spans="1:64" ht="15">
      <c r="A154" s="64" t="s">
        <v>275</v>
      </c>
      <c r="B154" s="64" t="s">
        <v>275</v>
      </c>
      <c r="C154" s="65" t="s">
        <v>1965</v>
      </c>
      <c r="D154" s="66">
        <v>10</v>
      </c>
      <c r="E154" s="67" t="s">
        <v>136</v>
      </c>
      <c r="F154" s="68">
        <v>12</v>
      </c>
      <c r="G154" s="65"/>
      <c r="H154" s="69"/>
      <c r="I154" s="70"/>
      <c r="J154" s="70"/>
      <c r="K154" s="34" t="s">
        <v>65</v>
      </c>
      <c r="L154" s="77">
        <v>154</v>
      </c>
      <c r="M154" s="77"/>
      <c r="N154" s="72"/>
      <c r="O154" s="79" t="s">
        <v>176</v>
      </c>
      <c r="P154" s="81">
        <v>43619.82109953704</v>
      </c>
      <c r="Q154" s="82" t="s">
        <v>389</v>
      </c>
      <c r="R154" s="82" t="s">
        <v>481</v>
      </c>
      <c r="S154" s="79" t="s">
        <v>511</v>
      </c>
      <c r="T154" s="79"/>
      <c r="U154" s="79"/>
      <c r="V154" s="82" t="s">
        <v>586</v>
      </c>
      <c r="W154" s="81">
        <v>43619.82109953704</v>
      </c>
      <c r="X154" s="82" t="s">
        <v>702</v>
      </c>
      <c r="Y154" s="79"/>
      <c r="Z154" s="79"/>
      <c r="AA154" s="83" t="s">
        <v>859</v>
      </c>
      <c r="AB154" s="79"/>
      <c r="AC154" s="79" t="b">
        <v>0</v>
      </c>
      <c r="AD154" s="79">
        <v>0</v>
      </c>
      <c r="AE154" s="83" t="s">
        <v>906</v>
      </c>
      <c r="AF154" s="79" t="b">
        <v>0</v>
      </c>
      <c r="AG154" s="79" t="s">
        <v>917</v>
      </c>
      <c r="AH154" s="79"/>
      <c r="AI154" s="83" t="s">
        <v>906</v>
      </c>
      <c r="AJ154" s="79" t="b">
        <v>0</v>
      </c>
      <c r="AK154" s="79">
        <v>0</v>
      </c>
      <c r="AL154" s="83" t="s">
        <v>906</v>
      </c>
      <c r="AM154" s="79" t="s">
        <v>926</v>
      </c>
      <c r="AN154" s="79" t="b">
        <v>0</v>
      </c>
      <c r="AO154" s="83" t="s">
        <v>859</v>
      </c>
      <c r="AP154" s="79" t="s">
        <v>176</v>
      </c>
      <c r="AQ154" s="79">
        <v>0</v>
      </c>
      <c r="AR154" s="79">
        <v>0</v>
      </c>
      <c r="AS154" s="79"/>
      <c r="AT154" s="79"/>
      <c r="AU154" s="79"/>
      <c r="AV154" s="79"/>
      <c r="AW154" s="79"/>
      <c r="AX154" s="79"/>
      <c r="AY154" s="79"/>
      <c r="AZ154" s="79"/>
      <c r="BA154">
        <v>45</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0</v>
      </c>
      <c r="BK154" s="49">
        <v>0</v>
      </c>
      <c r="BL154" s="48">
        <v>0</v>
      </c>
    </row>
    <row r="155" spans="1:64" ht="15">
      <c r="A155" s="64" t="s">
        <v>275</v>
      </c>
      <c r="B155" s="64" t="s">
        <v>275</v>
      </c>
      <c r="C155" s="65" t="s">
        <v>1965</v>
      </c>
      <c r="D155" s="66">
        <v>10</v>
      </c>
      <c r="E155" s="67" t="s">
        <v>136</v>
      </c>
      <c r="F155" s="68">
        <v>12</v>
      </c>
      <c r="G155" s="65"/>
      <c r="H155" s="69"/>
      <c r="I155" s="70"/>
      <c r="J155" s="70"/>
      <c r="K155" s="34" t="s">
        <v>65</v>
      </c>
      <c r="L155" s="77">
        <v>155</v>
      </c>
      <c r="M155" s="77"/>
      <c r="N155" s="72"/>
      <c r="O155" s="79" t="s">
        <v>176</v>
      </c>
      <c r="P155" s="81">
        <v>43619.85423611111</v>
      </c>
      <c r="Q155" s="82" t="s">
        <v>390</v>
      </c>
      <c r="R155" s="82" t="s">
        <v>460</v>
      </c>
      <c r="S155" s="79" t="s">
        <v>511</v>
      </c>
      <c r="T155" s="79"/>
      <c r="U155" s="79"/>
      <c r="V155" s="82" t="s">
        <v>586</v>
      </c>
      <c r="W155" s="81">
        <v>43619.85423611111</v>
      </c>
      <c r="X155" s="82" t="s">
        <v>703</v>
      </c>
      <c r="Y155" s="79"/>
      <c r="Z155" s="79"/>
      <c r="AA155" s="83" t="s">
        <v>860</v>
      </c>
      <c r="AB155" s="79"/>
      <c r="AC155" s="79" t="b">
        <v>0</v>
      </c>
      <c r="AD155" s="79">
        <v>1</v>
      </c>
      <c r="AE155" s="83" t="s">
        <v>906</v>
      </c>
      <c r="AF155" s="79" t="b">
        <v>0</v>
      </c>
      <c r="AG155" s="79" t="s">
        <v>917</v>
      </c>
      <c r="AH155" s="79"/>
      <c r="AI155" s="83" t="s">
        <v>906</v>
      </c>
      <c r="AJ155" s="79" t="b">
        <v>0</v>
      </c>
      <c r="AK155" s="79">
        <v>0</v>
      </c>
      <c r="AL155" s="83" t="s">
        <v>906</v>
      </c>
      <c r="AM155" s="79" t="s">
        <v>926</v>
      </c>
      <c r="AN155" s="79" t="b">
        <v>0</v>
      </c>
      <c r="AO155" s="83" t="s">
        <v>860</v>
      </c>
      <c r="AP155" s="79" t="s">
        <v>176</v>
      </c>
      <c r="AQ155" s="79">
        <v>0</v>
      </c>
      <c r="AR155" s="79">
        <v>0</v>
      </c>
      <c r="AS155" s="79"/>
      <c r="AT155" s="79"/>
      <c r="AU155" s="79"/>
      <c r="AV155" s="79"/>
      <c r="AW155" s="79"/>
      <c r="AX155" s="79"/>
      <c r="AY155" s="79"/>
      <c r="AZ155" s="79"/>
      <c r="BA155">
        <v>45</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0</v>
      </c>
      <c r="BK155" s="49">
        <v>0</v>
      </c>
      <c r="BL155" s="48">
        <v>0</v>
      </c>
    </row>
    <row r="156" spans="1:64" ht="15">
      <c r="A156" s="64" t="s">
        <v>275</v>
      </c>
      <c r="B156" s="64" t="s">
        <v>275</v>
      </c>
      <c r="C156" s="65" t="s">
        <v>1965</v>
      </c>
      <c r="D156" s="66">
        <v>10</v>
      </c>
      <c r="E156" s="67" t="s">
        <v>136</v>
      </c>
      <c r="F156" s="68">
        <v>12</v>
      </c>
      <c r="G156" s="65"/>
      <c r="H156" s="69"/>
      <c r="I156" s="70"/>
      <c r="J156" s="70"/>
      <c r="K156" s="34" t="s">
        <v>65</v>
      </c>
      <c r="L156" s="77">
        <v>156</v>
      </c>
      <c r="M156" s="77"/>
      <c r="N156" s="72"/>
      <c r="O156" s="79" t="s">
        <v>176</v>
      </c>
      <c r="P156" s="81">
        <v>43619.87534722222</v>
      </c>
      <c r="Q156" s="82" t="s">
        <v>391</v>
      </c>
      <c r="R156" s="82" t="s">
        <v>482</v>
      </c>
      <c r="S156" s="79" t="s">
        <v>511</v>
      </c>
      <c r="T156" s="79"/>
      <c r="U156" s="79"/>
      <c r="V156" s="82" t="s">
        <v>586</v>
      </c>
      <c r="W156" s="81">
        <v>43619.87534722222</v>
      </c>
      <c r="X156" s="82" t="s">
        <v>704</v>
      </c>
      <c r="Y156" s="79"/>
      <c r="Z156" s="79"/>
      <c r="AA156" s="83" t="s">
        <v>861</v>
      </c>
      <c r="AB156" s="79"/>
      <c r="AC156" s="79" t="b">
        <v>0</v>
      </c>
      <c r="AD156" s="79">
        <v>2</v>
      </c>
      <c r="AE156" s="83" t="s">
        <v>906</v>
      </c>
      <c r="AF156" s="79" t="b">
        <v>0</v>
      </c>
      <c r="AG156" s="79" t="s">
        <v>917</v>
      </c>
      <c r="AH156" s="79"/>
      <c r="AI156" s="83" t="s">
        <v>906</v>
      </c>
      <c r="AJ156" s="79" t="b">
        <v>0</v>
      </c>
      <c r="AK156" s="79">
        <v>0</v>
      </c>
      <c r="AL156" s="83" t="s">
        <v>906</v>
      </c>
      <c r="AM156" s="79" t="s">
        <v>926</v>
      </c>
      <c r="AN156" s="79" t="b">
        <v>0</v>
      </c>
      <c r="AO156" s="83" t="s">
        <v>861</v>
      </c>
      <c r="AP156" s="79" t="s">
        <v>176</v>
      </c>
      <c r="AQ156" s="79">
        <v>0</v>
      </c>
      <c r="AR156" s="79">
        <v>0</v>
      </c>
      <c r="AS156" s="79"/>
      <c r="AT156" s="79"/>
      <c r="AU156" s="79"/>
      <c r="AV156" s="79"/>
      <c r="AW156" s="79"/>
      <c r="AX156" s="79"/>
      <c r="AY156" s="79"/>
      <c r="AZ156" s="79"/>
      <c r="BA156">
        <v>45</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0</v>
      </c>
      <c r="BK156" s="49">
        <v>0</v>
      </c>
      <c r="BL156" s="48">
        <v>0</v>
      </c>
    </row>
    <row r="157" spans="1:64" ht="15">
      <c r="A157" s="64" t="s">
        <v>275</v>
      </c>
      <c r="B157" s="64" t="s">
        <v>275</v>
      </c>
      <c r="C157" s="65" t="s">
        <v>1965</v>
      </c>
      <c r="D157" s="66">
        <v>10</v>
      </c>
      <c r="E157" s="67" t="s">
        <v>136</v>
      </c>
      <c r="F157" s="68">
        <v>12</v>
      </c>
      <c r="G157" s="65"/>
      <c r="H157" s="69"/>
      <c r="I157" s="70"/>
      <c r="J157" s="70"/>
      <c r="K157" s="34" t="s">
        <v>65</v>
      </c>
      <c r="L157" s="77">
        <v>157</v>
      </c>
      <c r="M157" s="77"/>
      <c r="N157" s="72"/>
      <c r="O157" s="79" t="s">
        <v>176</v>
      </c>
      <c r="P157" s="81">
        <v>43619.91710648148</v>
      </c>
      <c r="Q157" s="82" t="s">
        <v>392</v>
      </c>
      <c r="R157" s="82" t="s">
        <v>483</v>
      </c>
      <c r="S157" s="79" t="s">
        <v>511</v>
      </c>
      <c r="T157" s="79"/>
      <c r="U157" s="79"/>
      <c r="V157" s="82" t="s">
        <v>586</v>
      </c>
      <c r="W157" s="81">
        <v>43619.91710648148</v>
      </c>
      <c r="X157" s="82" t="s">
        <v>705</v>
      </c>
      <c r="Y157" s="79"/>
      <c r="Z157" s="79"/>
      <c r="AA157" s="83" t="s">
        <v>862</v>
      </c>
      <c r="AB157" s="79"/>
      <c r="AC157" s="79" t="b">
        <v>0</v>
      </c>
      <c r="AD157" s="79">
        <v>1</v>
      </c>
      <c r="AE157" s="83" t="s">
        <v>906</v>
      </c>
      <c r="AF157" s="79" t="b">
        <v>0</v>
      </c>
      <c r="AG157" s="79" t="s">
        <v>917</v>
      </c>
      <c r="AH157" s="79"/>
      <c r="AI157" s="83" t="s">
        <v>906</v>
      </c>
      <c r="AJ157" s="79" t="b">
        <v>0</v>
      </c>
      <c r="AK157" s="79">
        <v>1</v>
      </c>
      <c r="AL157" s="83" t="s">
        <v>906</v>
      </c>
      <c r="AM157" s="79" t="s">
        <v>926</v>
      </c>
      <c r="AN157" s="79" t="b">
        <v>0</v>
      </c>
      <c r="AO157" s="83" t="s">
        <v>862</v>
      </c>
      <c r="AP157" s="79" t="s">
        <v>176</v>
      </c>
      <c r="AQ157" s="79">
        <v>0</v>
      </c>
      <c r="AR157" s="79">
        <v>0</v>
      </c>
      <c r="AS157" s="79"/>
      <c r="AT157" s="79"/>
      <c r="AU157" s="79"/>
      <c r="AV157" s="79"/>
      <c r="AW157" s="79"/>
      <c r="AX157" s="79"/>
      <c r="AY157" s="79"/>
      <c r="AZ157" s="79"/>
      <c r="BA157">
        <v>45</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0</v>
      </c>
      <c r="BK157" s="49">
        <v>0</v>
      </c>
      <c r="BL157" s="48">
        <v>0</v>
      </c>
    </row>
    <row r="158" spans="1:64" ht="15">
      <c r="A158" s="64" t="s">
        <v>275</v>
      </c>
      <c r="B158" s="64" t="s">
        <v>275</v>
      </c>
      <c r="C158" s="65" t="s">
        <v>1965</v>
      </c>
      <c r="D158" s="66">
        <v>10</v>
      </c>
      <c r="E158" s="67" t="s">
        <v>136</v>
      </c>
      <c r="F158" s="68">
        <v>12</v>
      </c>
      <c r="G158" s="65"/>
      <c r="H158" s="69"/>
      <c r="I158" s="70"/>
      <c r="J158" s="70"/>
      <c r="K158" s="34" t="s">
        <v>65</v>
      </c>
      <c r="L158" s="77">
        <v>158</v>
      </c>
      <c r="M158" s="77"/>
      <c r="N158" s="72"/>
      <c r="O158" s="79" t="s">
        <v>176</v>
      </c>
      <c r="P158" s="81">
        <v>43620.48292824074</v>
      </c>
      <c r="Q158" s="79" t="s">
        <v>393</v>
      </c>
      <c r="R158" s="82" t="s">
        <v>437</v>
      </c>
      <c r="S158" s="79" t="s">
        <v>511</v>
      </c>
      <c r="T158" s="79"/>
      <c r="U158" s="79"/>
      <c r="V158" s="82" t="s">
        <v>586</v>
      </c>
      <c r="W158" s="81">
        <v>43620.48292824074</v>
      </c>
      <c r="X158" s="82" t="s">
        <v>706</v>
      </c>
      <c r="Y158" s="79"/>
      <c r="Z158" s="79"/>
      <c r="AA158" s="83" t="s">
        <v>863</v>
      </c>
      <c r="AB158" s="79"/>
      <c r="AC158" s="79" t="b">
        <v>0</v>
      </c>
      <c r="AD158" s="79">
        <v>0</v>
      </c>
      <c r="AE158" s="83" t="s">
        <v>906</v>
      </c>
      <c r="AF158" s="79" t="b">
        <v>0</v>
      </c>
      <c r="AG158" s="79" t="s">
        <v>915</v>
      </c>
      <c r="AH158" s="79"/>
      <c r="AI158" s="83" t="s">
        <v>906</v>
      </c>
      <c r="AJ158" s="79" t="b">
        <v>0</v>
      </c>
      <c r="AK158" s="79">
        <v>1</v>
      </c>
      <c r="AL158" s="83" t="s">
        <v>906</v>
      </c>
      <c r="AM158" s="79" t="s">
        <v>921</v>
      </c>
      <c r="AN158" s="79" t="b">
        <v>0</v>
      </c>
      <c r="AO158" s="83" t="s">
        <v>863</v>
      </c>
      <c r="AP158" s="79" t="s">
        <v>176</v>
      </c>
      <c r="AQ158" s="79">
        <v>0</v>
      </c>
      <c r="AR158" s="79">
        <v>0</v>
      </c>
      <c r="AS158" s="79"/>
      <c r="AT158" s="79"/>
      <c r="AU158" s="79"/>
      <c r="AV158" s="79"/>
      <c r="AW158" s="79"/>
      <c r="AX158" s="79"/>
      <c r="AY158" s="79"/>
      <c r="AZ158" s="79"/>
      <c r="BA158">
        <v>45</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38</v>
      </c>
      <c r="BK158" s="49">
        <v>100</v>
      </c>
      <c r="BL158" s="48">
        <v>38</v>
      </c>
    </row>
    <row r="159" spans="1:64" ht="15">
      <c r="A159" s="64" t="s">
        <v>275</v>
      </c>
      <c r="B159" s="64" t="s">
        <v>275</v>
      </c>
      <c r="C159" s="65" t="s">
        <v>1965</v>
      </c>
      <c r="D159" s="66">
        <v>10</v>
      </c>
      <c r="E159" s="67" t="s">
        <v>136</v>
      </c>
      <c r="F159" s="68">
        <v>12</v>
      </c>
      <c r="G159" s="65"/>
      <c r="H159" s="69"/>
      <c r="I159" s="70"/>
      <c r="J159" s="70"/>
      <c r="K159" s="34" t="s">
        <v>65</v>
      </c>
      <c r="L159" s="77">
        <v>159</v>
      </c>
      <c r="M159" s="77"/>
      <c r="N159" s="72"/>
      <c r="O159" s="79" t="s">
        <v>176</v>
      </c>
      <c r="P159" s="81">
        <v>43620.53503472222</v>
      </c>
      <c r="Q159" s="79" t="s">
        <v>394</v>
      </c>
      <c r="R159" s="82" t="s">
        <v>438</v>
      </c>
      <c r="S159" s="79" t="s">
        <v>511</v>
      </c>
      <c r="T159" s="79"/>
      <c r="U159" s="79"/>
      <c r="V159" s="82" t="s">
        <v>586</v>
      </c>
      <c r="W159" s="81">
        <v>43620.53503472222</v>
      </c>
      <c r="X159" s="82" t="s">
        <v>707</v>
      </c>
      <c r="Y159" s="79"/>
      <c r="Z159" s="79"/>
      <c r="AA159" s="83" t="s">
        <v>864</v>
      </c>
      <c r="AB159" s="79"/>
      <c r="AC159" s="79" t="b">
        <v>0</v>
      </c>
      <c r="AD159" s="79">
        <v>1</v>
      </c>
      <c r="AE159" s="83" t="s">
        <v>906</v>
      </c>
      <c r="AF159" s="79" t="b">
        <v>0</v>
      </c>
      <c r="AG159" s="79" t="s">
        <v>915</v>
      </c>
      <c r="AH159" s="79"/>
      <c r="AI159" s="83" t="s">
        <v>906</v>
      </c>
      <c r="AJ159" s="79" t="b">
        <v>0</v>
      </c>
      <c r="AK159" s="79">
        <v>1</v>
      </c>
      <c r="AL159" s="83" t="s">
        <v>906</v>
      </c>
      <c r="AM159" s="79" t="s">
        <v>921</v>
      </c>
      <c r="AN159" s="79" t="b">
        <v>0</v>
      </c>
      <c r="AO159" s="83" t="s">
        <v>864</v>
      </c>
      <c r="AP159" s="79" t="s">
        <v>176</v>
      </c>
      <c r="AQ159" s="79">
        <v>0</v>
      </c>
      <c r="AR159" s="79">
        <v>0</v>
      </c>
      <c r="AS159" s="79"/>
      <c r="AT159" s="79"/>
      <c r="AU159" s="79"/>
      <c r="AV159" s="79"/>
      <c r="AW159" s="79"/>
      <c r="AX159" s="79"/>
      <c r="AY159" s="79"/>
      <c r="AZ159" s="79"/>
      <c r="BA159">
        <v>45</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37</v>
      </c>
      <c r="BK159" s="49">
        <v>100</v>
      </c>
      <c r="BL159" s="48">
        <v>37</v>
      </c>
    </row>
    <row r="160" spans="1:64" ht="15">
      <c r="A160" s="64" t="s">
        <v>275</v>
      </c>
      <c r="B160" s="64" t="s">
        <v>275</v>
      </c>
      <c r="C160" s="65" t="s">
        <v>1965</v>
      </c>
      <c r="D160" s="66">
        <v>10</v>
      </c>
      <c r="E160" s="67" t="s">
        <v>136</v>
      </c>
      <c r="F160" s="68">
        <v>12</v>
      </c>
      <c r="G160" s="65"/>
      <c r="H160" s="69"/>
      <c r="I160" s="70"/>
      <c r="J160" s="70"/>
      <c r="K160" s="34" t="s">
        <v>65</v>
      </c>
      <c r="L160" s="77">
        <v>160</v>
      </c>
      <c r="M160" s="77"/>
      <c r="N160" s="72"/>
      <c r="O160" s="79" t="s">
        <v>176</v>
      </c>
      <c r="P160" s="81">
        <v>43620.5884375</v>
      </c>
      <c r="Q160" s="79" t="s">
        <v>395</v>
      </c>
      <c r="R160" s="82" t="s">
        <v>484</v>
      </c>
      <c r="S160" s="79" t="s">
        <v>511</v>
      </c>
      <c r="T160" s="79"/>
      <c r="U160" s="79"/>
      <c r="V160" s="82" t="s">
        <v>586</v>
      </c>
      <c r="W160" s="81">
        <v>43620.5884375</v>
      </c>
      <c r="X160" s="82" t="s">
        <v>708</v>
      </c>
      <c r="Y160" s="79"/>
      <c r="Z160" s="79"/>
      <c r="AA160" s="83" t="s">
        <v>865</v>
      </c>
      <c r="AB160" s="79"/>
      <c r="AC160" s="79" t="b">
        <v>0</v>
      </c>
      <c r="AD160" s="79">
        <v>0</v>
      </c>
      <c r="AE160" s="83" t="s">
        <v>906</v>
      </c>
      <c r="AF160" s="79" t="b">
        <v>0</v>
      </c>
      <c r="AG160" s="79" t="s">
        <v>915</v>
      </c>
      <c r="AH160" s="79"/>
      <c r="AI160" s="83" t="s">
        <v>906</v>
      </c>
      <c r="AJ160" s="79" t="b">
        <v>0</v>
      </c>
      <c r="AK160" s="79">
        <v>0</v>
      </c>
      <c r="AL160" s="83" t="s">
        <v>906</v>
      </c>
      <c r="AM160" s="79" t="s">
        <v>921</v>
      </c>
      <c r="AN160" s="79" t="b">
        <v>0</v>
      </c>
      <c r="AO160" s="83" t="s">
        <v>865</v>
      </c>
      <c r="AP160" s="79" t="s">
        <v>176</v>
      </c>
      <c r="AQ160" s="79">
        <v>0</v>
      </c>
      <c r="AR160" s="79">
        <v>0</v>
      </c>
      <c r="AS160" s="79"/>
      <c r="AT160" s="79"/>
      <c r="AU160" s="79"/>
      <c r="AV160" s="79"/>
      <c r="AW160" s="79"/>
      <c r="AX160" s="79"/>
      <c r="AY160" s="79"/>
      <c r="AZ160" s="79"/>
      <c r="BA160">
        <v>45</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40</v>
      </c>
      <c r="BK160" s="49">
        <v>100</v>
      </c>
      <c r="BL160" s="48">
        <v>40</v>
      </c>
    </row>
    <row r="161" spans="1:64" ht="15">
      <c r="A161" s="64" t="s">
        <v>275</v>
      </c>
      <c r="B161" s="64" t="s">
        <v>275</v>
      </c>
      <c r="C161" s="65" t="s">
        <v>1965</v>
      </c>
      <c r="D161" s="66">
        <v>10</v>
      </c>
      <c r="E161" s="67" t="s">
        <v>136</v>
      </c>
      <c r="F161" s="68">
        <v>12</v>
      </c>
      <c r="G161" s="65"/>
      <c r="H161" s="69"/>
      <c r="I161" s="70"/>
      <c r="J161" s="70"/>
      <c r="K161" s="34" t="s">
        <v>65</v>
      </c>
      <c r="L161" s="77">
        <v>161</v>
      </c>
      <c r="M161" s="77"/>
      <c r="N161" s="72"/>
      <c r="O161" s="79" t="s">
        <v>176</v>
      </c>
      <c r="P161" s="81">
        <v>43621.6328587963</v>
      </c>
      <c r="Q161" s="79" t="s">
        <v>396</v>
      </c>
      <c r="R161" s="82" t="s">
        <v>485</v>
      </c>
      <c r="S161" s="79" t="s">
        <v>511</v>
      </c>
      <c r="T161" s="79"/>
      <c r="U161" s="79"/>
      <c r="V161" s="82" t="s">
        <v>586</v>
      </c>
      <c r="W161" s="81">
        <v>43621.6328587963</v>
      </c>
      <c r="X161" s="82" t="s">
        <v>709</v>
      </c>
      <c r="Y161" s="79"/>
      <c r="Z161" s="79"/>
      <c r="AA161" s="83" t="s">
        <v>866</v>
      </c>
      <c r="AB161" s="79"/>
      <c r="AC161" s="79" t="b">
        <v>0</v>
      </c>
      <c r="AD161" s="79">
        <v>0</v>
      </c>
      <c r="AE161" s="83" t="s">
        <v>906</v>
      </c>
      <c r="AF161" s="79" t="b">
        <v>0</v>
      </c>
      <c r="AG161" s="79" t="s">
        <v>915</v>
      </c>
      <c r="AH161" s="79"/>
      <c r="AI161" s="83" t="s">
        <v>906</v>
      </c>
      <c r="AJ161" s="79" t="b">
        <v>0</v>
      </c>
      <c r="AK161" s="79">
        <v>0</v>
      </c>
      <c r="AL161" s="83" t="s">
        <v>906</v>
      </c>
      <c r="AM161" s="79" t="s">
        <v>926</v>
      </c>
      <c r="AN161" s="79" t="b">
        <v>0</v>
      </c>
      <c r="AO161" s="83" t="s">
        <v>866</v>
      </c>
      <c r="AP161" s="79" t="s">
        <v>176</v>
      </c>
      <c r="AQ161" s="79">
        <v>0</v>
      </c>
      <c r="AR161" s="79">
        <v>0</v>
      </c>
      <c r="AS161" s="79"/>
      <c r="AT161" s="79"/>
      <c r="AU161" s="79"/>
      <c r="AV161" s="79"/>
      <c r="AW161" s="79"/>
      <c r="AX161" s="79"/>
      <c r="AY161" s="79"/>
      <c r="AZ161" s="79"/>
      <c r="BA161">
        <v>45</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26</v>
      </c>
      <c r="BK161" s="49">
        <v>100</v>
      </c>
      <c r="BL161" s="48">
        <v>26</v>
      </c>
    </row>
    <row r="162" spans="1:64" ht="15">
      <c r="A162" s="64" t="s">
        <v>275</v>
      </c>
      <c r="B162" s="64" t="s">
        <v>275</v>
      </c>
      <c r="C162" s="65" t="s">
        <v>1965</v>
      </c>
      <c r="D162" s="66">
        <v>10</v>
      </c>
      <c r="E162" s="67" t="s">
        <v>136</v>
      </c>
      <c r="F162" s="68">
        <v>12</v>
      </c>
      <c r="G162" s="65"/>
      <c r="H162" s="69"/>
      <c r="I162" s="70"/>
      <c r="J162" s="70"/>
      <c r="K162" s="34" t="s">
        <v>65</v>
      </c>
      <c r="L162" s="77">
        <v>162</v>
      </c>
      <c r="M162" s="77"/>
      <c r="N162" s="72"/>
      <c r="O162" s="79" t="s">
        <v>176</v>
      </c>
      <c r="P162" s="81">
        <v>43621.65277777778</v>
      </c>
      <c r="Q162" s="79" t="s">
        <v>397</v>
      </c>
      <c r="R162" s="82" t="s">
        <v>465</v>
      </c>
      <c r="S162" s="79" t="s">
        <v>511</v>
      </c>
      <c r="T162" s="79"/>
      <c r="U162" s="79"/>
      <c r="V162" s="82" t="s">
        <v>586</v>
      </c>
      <c r="W162" s="81">
        <v>43621.65277777778</v>
      </c>
      <c r="X162" s="82" t="s">
        <v>710</v>
      </c>
      <c r="Y162" s="79"/>
      <c r="Z162" s="79"/>
      <c r="AA162" s="83" t="s">
        <v>867</v>
      </c>
      <c r="AB162" s="79"/>
      <c r="AC162" s="79" t="b">
        <v>0</v>
      </c>
      <c r="AD162" s="79">
        <v>0</v>
      </c>
      <c r="AE162" s="83" t="s">
        <v>906</v>
      </c>
      <c r="AF162" s="79" t="b">
        <v>0</v>
      </c>
      <c r="AG162" s="79" t="s">
        <v>915</v>
      </c>
      <c r="AH162" s="79"/>
      <c r="AI162" s="83" t="s">
        <v>906</v>
      </c>
      <c r="AJ162" s="79" t="b">
        <v>0</v>
      </c>
      <c r="AK162" s="79">
        <v>0</v>
      </c>
      <c r="AL162" s="83" t="s">
        <v>906</v>
      </c>
      <c r="AM162" s="79" t="s">
        <v>926</v>
      </c>
      <c r="AN162" s="79" t="b">
        <v>0</v>
      </c>
      <c r="AO162" s="83" t="s">
        <v>867</v>
      </c>
      <c r="AP162" s="79" t="s">
        <v>176</v>
      </c>
      <c r="AQ162" s="79">
        <v>0</v>
      </c>
      <c r="AR162" s="79">
        <v>0</v>
      </c>
      <c r="AS162" s="79"/>
      <c r="AT162" s="79"/>
      <c r="AU162" s="79"/>
      <c r="AV162" s="79"/>
      <c r="AW162" s="79"/>
      <c r="AX162" s="79"/>
      <c r="AY162" s="79"/>
      <c r="AZ162" s="79"/>
      <c r="BA162">
        <v>45</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32</v>
      </c>
      <c r="BK162" s="49">
        <v>100</v>
      </c>
      <c r="BL162" s="48">
        <v>32</v>
      </c>
    </row>
    <row r="163" spans="1:64" ht="15">
      <c r="A163" s="64" t="s">
        <v>275</v>
      </c>
      <c r="B163" s="64" t="s">
        <v>275</v>
      </c>
      <c r="C163" s="65" t="s">
        <v>1965</v>
      </c>
      <c r="D163" s="66">
        <v>10</v>
      </c>
      <c r="E163" s="67" t="s">
        <v>136</v>
      </c>
      <c r="F163" s="68">
        <v>12</v>
      </c>
      <c r="G163" s="65"/>
      <c r="H163" s="69"/>
      <c r="I163" s="70"/>
      <c r="J163" s="70"/>
      <c r="K163" s="34" t="s">
        <v>65</v>
      </c>
      <c r="L163" s="77">
        <v>163</v>
      </c>
      <c r="M163" s="77"/>
      <c r="N163" s="72"/>
      <c r="O163" s="79" t="s">
        <v>176</v>
      </c>
      <c r="P163" s="81">
        <v>43621.70899305555</v>
      </c>
      <c r="Q163" s="79" t="s">
        <v>398</v>
      </c>
      <c r="R163" s="82" t="s">
        <v>486</v>
      </c>
      <c r="S163" s="79" t="s">
        <v>511</v>
      </c>
      <c r="T163" s="79"/>
      <c r="U163" s="79"/>
      <c r="V163" s="82" t="s">
        <v>586</v>
      </c>
      <c r="W163" s="81">
        <v>43621.70899305555</v>
      </c>
      <c r="X163" s="82" t="s">
        <v>711</v>
      </c>
      <c r="Y163" s="79"/>
      <c r="Z163" s="79"/>
      <c r="AA163" s="83" t="s">
        <v>868</v>
      </c>
      <c r="AB163" s="79"/>
      <c r="AC163" s="79" t="b">
        <v>0</v>
      </c>
      <c r="AD163" s="79">
        <v>0</v>
      </c>
      <c r="AE163" s="83" t="s">
        <v>906</v>
      </c>
      <c r="AF163" s="79" t="b">
        <v>0</v>
      </c>
      <c r="AG163" s="79" t="s">
        <v>915</v>
      </c>
      <c r="AH163" s="79"/>
      <c r="AI163" s="83" t="s">
        <v>906</v>
      </c>
      <c r="AJ163" s="79" t="b">
        <v>0</v>
      </c>
      <c r="AK163" s="79">
        <v>0</v>
      </c>
      <c r="AL163" s="83" t="s">
        <v>906</v>
      </c>
      <c r="AM163" s="79" t="s">
        <v>926</v>
      </c>
      <c r="AN163" s="79" t="b">
        <v>0</v>
      </c>
      <c r="AO163" s="83" t="s">
        <v>868</v>
      </c>
      <c r="AP163" s="79" t="s">
        <v>176</v>
      </c>
      <c r="AQ163" s="79">
        <v>0</v>
      </c>
      <c r="AR163" s="79">
        <v>0</v>
      </c>
      <c r="AS163" s="79"/>
      <c r="AT163" s="79"/>
      <c r="AU163" s="79"/>
      <c r="AV163" s="79"/>
      <c r="AW163" s="79"/>
      <c r="AX163" s="79"/>
      <c r="AY163" s="79"/>
      <c r="AZ163" s="79"/>
      <c r="BA163">
        <v>45</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31</v>
      </c>
      <c r="BK163" s="49">
        <v>100</v>
      </c>
      <c r="BL163" s="48">
        <v>31</v>
      </c>
    </row>
    <row r="164" spans="1:64" ht="15">
      <c r="A164" s="64" t="s">
        <v>275</v>
      </c>
      <c r="B164" s="64" t="s">
        <v>275</v>
      </c>
      <c r="C164" s="65" t="s">
        <v>1965</v>
      </c>
      <c r="D164" s="66">
        <v>10</v>
      </c>
      <c r="E164" s="67" t="s">
        <v>136</v>
      </c>
      <c r="F164" s="68">
        <v>12</v>
      </c>
      <c r="G164" s="65"/>
      <c r="H164" s="69"/>
      <c r="I164" s="70"/>
      <c r="J164" s="70"/>
      <c r="K164" s="34" t="s">
        <v>65</v>
      </c>
      <c r="L164" s="77">
        <v>164</v>
      </c>
      <c r="M164" s="77"/>
      <c r="N164" s="72"/>
      <c r="O164" s="79" t="s">
        <v>176</v>
      </c>
      <c r="P164" s="81">
        <v>43621.73533564815</v>
      </c>
      <c r="Q164" s="79" t="s">
        <v>399</v>
      </c>
      <c r="R164" s="79"/>
      <c r="S164" s="79"/>
      <c r="T164" s="79"/>
      <c r="U164" s="79"/>
      <c r="V164" s="82" t="s">
        <v>586</v>
      </c>
      <c r="W164" s="81">
        <v>43621.73533564815</v>
      </c>
      <c r="X164" s="82" t="s">
        <v>712</v>
      </c>
      <c r="Y164" s="79"/>
      <c r="Z164" s="79"/>
      <c r="AA164" s="83" t="s">
        <v>869</v>
      </c>
      <c r="AB164" s="79"/>
      <c r="AC164" s="79" t="b">
        <v>0</v>
      </c>
      <c r="AD164" s="79">
        <v>7</v>
      </c>
      <c r="AE164" s="83" t="s">
        <v>906</v>
      </c>
      <c r="AF164" s="79" t="b">
        <v>0</v>
      </c>
      <c r="AG164" s="79" t="s">
        <v>915</v>
      </c>
      <c r="AH164" s="79"/>
      <c r="AI164" s="83" t="s">
        <v>906</v>
      </c>
      <c r="AJ164" s="79" t="b">
        <v>0</v>
      </c>
      <c r="AK164" s="79">
        <v>1</v>
      </c>
      <c r="AL164" s="83" t="s">
        <v>906</v>
      </c>
      <c r="AM164" s="79" t="s">
        <v>926</v>
      </c>
      <c r="AN164" s="79" t="b">
        <v>0</v>
      </c>
      <c r="AO164" s="83" t="s">
        <v>869</v>
      </c>
      <c r="AP164" s="79" t="s">
        <v>176</v>
      </c>
      <c r="AQ164" s="79">
        <v>0</v>
      </c>
      <c r="AR164" s="79">
        <v>0</v>
      </c>
      <c r="AS164" s="79"/>
      <c r="AT164" s="79"/>
      <c r="AU164" s="79"/>
      <c r="AV164" s="79"/>
      <c r="AW164" s="79"/>
      <c r="AX164" s="79"/>
      <c r="AY164" s="79"/>
      <c r="AZ164" s="79"/>
      <c r="BA164">
        <v>45</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75</v>
      </c>
      <c r="BK164" s="49">
        <v>100</v>
      </c>
      <c r="BL164" s="48">
        <v>75</v>
      </c>
    </row>
    <row r="165" spans="1:64" ht="15">
      <c r="A165" s="64" t="s">
        <v>275</v>
      </c>
      <c r="B165" s="64" t="s">
        <v>275</v>
      </c>
      <c r="C165" s="65" t="s">
        <v>1965</v>
      </c>
      <c r="D165" s="66">
        <v>10</v>
      </c>
      <c r="E165" s="67" t="s">
        <v>136</v>
      </c>
      <c r="F165" s="68">
        <v>12</v>
      </c>
      <c r="G165" s="65"/>
      <c r="H165" s="69"/>
      <c r="I165" s="70"/>
      <c r="J165" s="70"/>
      <c r="K165" s="34" t="s">
        <v>65</v>
      </c>
      <c r="L165" s="77">
        <v>165</v>
      </c>
      <c r="M165" s="77"/>
      <c r="N165" s="72"/>
      <c r="O165" s="79" t="s">
        <v>176</v>
      </c>
      <c r="P165" s="81">
        <v>43621.737662037034</v>
      </c>
      <c r="Q165" s="79" t="s">
        <v>400</v>
      </c>
      <c r="R165" s="82" t="s">
        <v>439</v>
      </c>
      <c r="S165" s="79" t="s">
        <v>511</v>
      </c>
      <c r="T165" s="79"/>
      <c r="U165" s="79"/>
      <c r="V165" s="82" t="s">
        <v>586</v>
      </c>
      <c r="W165" s="81">
        <v>43621.737662037034</v>
      </c>
      <c r="X165" s="82" t="s">
        <v>713</v>
      </c>
      <c r="Y165" s="79"/>
      <c r="Z165" s="79"/>
      <c r="AA165" s="83" t="s">
        <v>870</v>
      </c>
      <c r="AB165" s="79"/>
      <c r="AC165" s="79" t="b">
        <v>0</v>
      </c>
      <c r="AD165" s="79">
        <v>16</v>
      </c>
      <c r="AE165" s="83" t="s">
        <v>906</v>
      </c>
      <c r="AF165" s="79" t="b">
        <v>0</v>
      </c>
      <c r="AG165" s="79" t="s">
        <v>915</v>
      </c>
      <c r="AH165" s="79"/>
      <c r="AI165" s="83" t="s">
        <v>906</v>
      </c>
      <c r="AJ165" s="79" t="b">
        <v>0</v>
      </c>
      <c r="AK165" s="79">
        <v>4</v>
      </c>
      <c r="AL165" s="83" t="s">
        <v>906</v>
      </c>
      <c r="AM165" s="79" t="s">
        <v>926</v>
      </c>
      <c r="AN165" s="79" t="b">
        <v>0</v>
      </c>
      <c r="AO165" s="83" t="s">
        <v>870</v>
      </c>
      <c r="AP165" s="79" t="s">
        <v>176</v>
      </c>
      <c r="AQ165" s="79">
        <v>0</v>
      </c>
      <c r="AR165" s="79">
        <v>0</v>
      </c>
      <c r="AS165" s="79"/>
      <c r="AT165" s="79"/>
      <c r="AU165" s="79"/>
      <c r="AV165" s="79"/>
      <c r="AW165" s="79"/>
      <c r="AX165" s="79"/>
      <c r="AY165" s="79"/>
      <c r="AZ165" s="79"/>
      <c r="BA165">
        <v>45</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53</v>
      </c>
      <c r="BK165" s="49">
        <v>100</v>
      </c>
      <c r="BL165" s="48">
        <v>53</v>
      </c>
    </row>
    <row r="166" spans="1:64" ht="15">
      <c r="A166" s="64" t="s">
        <v>275</v>
      </c>
      <c r="B166" s="64" t="s">
        <v>275</v>
      </c>
      <c r="C166" s="65" t="s">
        <v>1965</v>
      </c>
      <c r="D166" s="66">
        <v>10</v>
      </c>
      <c r="E166" s="67" t="s">
        <v>136</v>
      </c>
      <c r="F166" s="68">
        <v>12</v>
      </c>
      <c r="G166" s="65"/>
      <c r="H166" s="69"/>
      <c r="I166" s="70"/>
      <c r="J166" s="70"/>
      <c r="K166" s="34" t="s">
        <v>65</v>
      </c>
      <c r="L166" s="77">
        <v>166</v>
      </c>
      <c r="M166" s="77"/>
      <c r="N166" s="72"/>
      <c r="O166" s="79" t="s">
        <v>176</v>
      </c>
      <c r="P166" s="81">
        <v>43621.75078703704</v>
      </c>
      <c r="Q166" s="79" t="s">
        <v>401</v>
      </c>
      <c r="R166" s="82" t="s">
        <v>487</v>
      </c>
      <c r="S166" s="79" t="s">
        <v>511</v>
      </c>
      <c r="T166" s="79"/>
      <c r="U166" s="79"/>
      <c r="V166" s="82" t="s">
        <v>586</v>
      </c>
      <c r="W166" s="81">
        <v>43621.75078703704</v>
      </c>
      <c r="X166" s="82" t="s">
        <v>714</v>
      </c>
      <c r="Y166" s="79"/>
      <c r="Z166" s="79"/>
      <c r="AA166" s="83" t="s">
        <v>871</v>
      </c>
      <c r="AB166" s="79"/>
      <c r="AC166" s="79" t="b">
        <v>0</v>
      </c>
      <c r="AD166" s="79">
        <v>0</v>
      </c>
      <c r="AE166" s="83" t="s">
        <v>906</v>
      </c>
      <c r="AF166" s="79" t="b">
        <v>0</v>
      </c>
      <c r="AG166" s="79" t="s">
        <v>915</v>
      </c>
      <c r="AH166" s="79"/>
      <c r="AI166" s="83" t="s">
        <v>906</v>
      </c>
      <c r="AJ166" s="79" t="b">
        <v>0</v>
      </c>
      <c r="AK166" s="79">
        <v>0</v>
      </c>
      <c r="AL166" s="83" t="s">
        <v>906</v>
      </c>
      <c r="AM166" s="79" t="s">
        <v>926</v>
      </c>
      <c r="AN166" s="79" t="b">
        <v>0</v>
      </c>
      <c r="AO166" s="83" t="s">
        <v>871</v>
      </c>
      <c r="AP166" s="79" t="s">
        <v>176</v>
      </c>
      <c r="AQ166" s="79">
        <v>0</v>
      </c>
      <c r="AR166" s="79">
        <v>0</v>
      </c>
      <c r="AS166" s="79"/>
      <c r="AT166" s="79"/>
      <c r="AU166" s="79"/>
      <c r="AV166" s="79"/>
      <c r="AW166" s="79"/>
      <c r="AX166" s="79"/>
      <c r="AY166" s="79"/>
      <c r="AZ166" s="79"/>
      <c r="BA166">
        <v>45</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18</v>
      </c>
      <c r="BK166" s="49">
        <v>100</v>
      </c>
      <c r="BL166" s="48">
        <v>18</v>
      </c>
    </row>
    <row r="167" spans="1:64" ht="15">
      <c r="A167" s="64" t="s">
        <v>275</v>
      </c>
      <c r="B167" s="64" t="s">
        <v>275</v>
      </c>
      <c r="C167" s="65" t="s">
        <v>1965</v>
      </c>
      <c r="D167" s="66">
        <v>10</v>
      </c>
      <c r="E167" s="67" t="s">
        <v>136</v>
      </c>
      <c r="F167" s="68">
        <v>12</v>
      </c>
      <c r="G167" s="65"/>
      <c r="H167" s="69"/>
      <c r="I167" s="70"/>
      <c r="J167" s="70"/>
      <c r="K167" s="34" t="s">
        <v>65</v>
      </c>
      <c r="L167" s="77">
        <v>167</v>
      </c>
      <c r="M167" s="77"/>
      <c r="N167" s="72"/>
      <c r="O167" s="79" t="s">
        <v>176</v>
      </c>
      <c r="P167" s="81">
        <v>43622.51568287037</v>
      </c>
      <c r="Q167" s="79" t="s">
        <v>402</v>
      </c>
      <c r="R167" s="82" t="s">
        <v>488</v>
      </c>
      <c r="S167" s="79" t="s">
        <v>512</v>
      </c>
      <c r="T167" s="79"/>
      <c r="U167" s="79"/>
      <c r="V167" s="82" t="s">
        <v>586</v>
      </c>
      <c r="W167" s="81">
        <v>43622.51568287037</v>
      </c>
      <c r="X167" s="82" t="s">
        <v>715</v>
      </c>
      <c r="Y167" s="79"/>
      <c r="Z167" s="79"/>
      <c r="AA167" s="83" t="s">
        <v>872</v>
      </c>
      <c r="AB167" s="79"/>
      <c r="AC167" s="79" t="b">
        <v>0</v>
      </c>
      <c r="AD167" s="79">
        <v>0</v>
      </c>
      <c r="AE167" s="83" t="s">
        <v>906</v>
      </c>
      <c r="AF167" s="79" t="b">
        <v>0</v>
      </c>
      <c r="AG167" s="79" t="s">
        <v>915</v>
      </c>
      <c r="AH167" s="79"/>
      <c r="AI167" s="83" t="s">
        <v>906</v>
      </c>
      <c r="AJ167" s="79" t="b">
        <v>0</v>
      </c>
      <c r="AK167" s="79">
        <v>0</v>
      </c>
      <c r="AL167" s="83" t="s">
        <v>906</v>
      </c>
      <c r="AM167" s="79" t="s">
        <v>926</v>
      </c>
      <c r="AN167" s="79" t="b">
        <v>0</v>
      </c>
      <c r="AO167" s="83" t="s">
        <v>872</v>
      </c>
      <c r="AP167" s="79" t="s">
        <v>176</v>
      </c>
      <c r="AQ167" s="79">
        <v>0</v>
      </c>
      <c r="AR167" s="79">
        <v>0</v>
      </c>
      <c r="AS167" s="79"/>
      <c r="AT167" s="79"/>
      <c r="AU167" s="79"/>
      <c r="AV167" s="79"/>
      <c r="AW167" s="79"/>
      <c r="AX167" s="79"/>
      <c r="AY167" s="79"/>
      <c r="AZ167" s="79"/>
      <c r="BA167">
        <v>45</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6</v>
      </c>
      <c r="BK167" s="49">
        <v>100</v>
      </c>
      <c r="BL167" s="48">
        <v>6</v>
      </c>
    </row>
    <row r="168" spans="1:64" ht="15">
      <c r="A168" s="64" t="s">
        <v>275</v>
      </c>
      <c r="B168" s="64" t="s">
        <v>275</v>
      </c>
      <c r="C168" s="65" t="s">
        <v>1965</v>
      </c>
      <c r="D168" s="66">
        <v>10</v>
      </c>
      <c r="E168" s="67" t="s">
        <v>136</v>
      </c>
      <c r="F168" s="68">
        <v>12</v>
      </c>
      <c r="G168" s="65"/>
      <c r="H168" s="69"/>
      <c r="I168" s="70"/>
      <c r="J168" s="70"/>
      <c r="K168" s="34" t="s">
        <v>65</v>
      </c>
      <c r="L168" s="77">
        <v>168</v>
      </c>
      <c r="M168" s="77"/>
      <c r="N168" s="72"/>
      <c r="O168" s="79" t="s">
        <v>176</v>
      </c>
      <c r="P168" s="81">
        <v>43622.612222222226</v>
      </c>
      <c r="Q168" s="79" t="s">
        <v>403</v>
      </c>
      <c r="R168" s="82" t="s">
        <v>469</v>
      </c>
      <c r="S168" s="79" t="s">
        <v>511</v>
      </c>
      <c r="T168" s="79"/>
      <c r="U168" s="79"/>
      <c r="V168" s="82" t="s">
        <v>586</v>
      </c>
      <c r="W168" s="81">
        <v>43622.612222222226</v>
      </c>
      <c r="X168" s="82" t="s">
        <v>716</v>
      </c>
      <c r="Y168" s="79"/>
      <c r="Z168" s="79"/>
      <c r="AA168" s="83" t="s">
        <v>873</v>
      </c>
      <c r="AB168" s="79"/>
      <c r="AC168" s="79" t="b">
        <v>0</v>
      </c>
      <c r="AD168" s="79">
        <v>0</v>
      </c>
      <c r="AE168" s="83" t="s">
        <v>906</v>
      </c>
      <c r="AF168" s="79" t="b">
        <v>0</v>
      </c>
      <c r="AG168" s="79" t="s">
        <v>915</v>
      </c>
      <c r="AH168" s="79"/>
      <c r="AI168" s="83" t="s">
        <v>906</v>
      </c>
      <c r="AJ168" s="79" t="b">
        <v>0</v>
      </c>
      <c r="AK168" s="79">
        <v>0</v>
      </c>
      <c r="AL168" s="83" t="s">
        <v>906</v>
      </c>
      <c r="AM168" s="79" t="s">
        <v>926</v>
      </c>
      <c r="AN168" s="79" t="b">
        <v>0</v>
      </c>
      <c r="AO168" s="83" t="s">
        <v>873</v>
      </c>
      <c r="AP168" s="79" t="s">
        <v>176</v>
      </c>
      <c r="AQ168" s="79">
        <v>0</v>
      </c>
      <c r="AR168" s="79">
        <v>0</v>
      </c>
      <c r="AS168" s="79"/>
      <c r="AT168" s="79"/>
      <c r="AU168" s="79"/>
      <c r="AV168" s="79"/>
      <c r="AW168" s="79"/>
      <c r="AX168" s="79"/>
      <c r="AY168" s="79"/>
      <c r="AZ168" s="79"/>
      <c r="BA168">
        <v>45</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7</v>
      </c>
      <c r="BK168" s="49">
        <v>100</v>
      </c>
      <c r="BL168" s="48">
        <v>7</v>
      </c>
    </row>
    <row r="169" spans="1:64" ht="15">
      <c r="A169" s="64" t="s">
        <v>275</v>
      </c>
      <c r="B169" s="64" t="s">
        <v>275</v>
      </c>
      <c r="C169" s="65" t="s">
        <v>1965</v>
      </c>
      <c r="D169" s="66">
        <v>10</v>
      </c>
      <c r="E169" s="67" t="s">
        <v>136</v>
      </c>
      <c r="F169" s="68">
        <v>12</v>
      </c>
      <c r="G169" s="65"/>
      <c r="H169" s="69"/>
      <c r="I169" s="70"/>
      <c r="J169" s="70"/>
      <c r="K169" s="34" t="s">
        <v>65</v>
      </c>
      <c r="L169" s="77">
        <v>169</v>
      </c>
      <c r="M169" s="77"/>
      <c r="N169" s="72"/>
      <c r="O169" s="79" t="s">
        <v>176</v>
      </c>
      <c r="P169" s="81">
        <v>43622.68172453704</v>
      </c>
      <c r="Q169" s="79" t="s">
        <v>404</v>
      </c>
      <c r="R169" s="82" t="s">
        <v>469</v>
      </c>
      <c r="S169" s="79" t="s">
        <v>511</v>
      </c>
      <c r="T169" s="79"/>
      <c r="U169" s="79"/>
      <c r="V169" s="82" t="s">
        <v>586</v>
      </c>
      <c r="W169" s="81">
        <v>43622.68172453704</v>
      </c>
      <c r="X169" s="82" t="s">
        <v>717</v>
      </c>
      <c r="Y169" s="79"/>
      <c r="Z169" s="79"/>
      <c r="AA169" s="83" t="s">
        <v>874</v>
      </c>
      <c r="AB169" s="79"/>
      <c r="AC169" s="79" t="b">
        <v>0</v>
      </c>
      <c r="AD169" s="79">
        <v>2</v>
      </c>
      <c r="AE169" s="83" t="s">
        <v>906</v>
      </c>
      <c r="AF169" s="79" t="b">
        <v>0</v>
      </c>
      <c r="AG169" s="79" t="s">
        <v>915</v>
      </c>
      <c r="AH169" s="79"/>
      <c r="AI169" s="83" t="s">
        <v>906</v>
      </c>
      <c r="AJ169" s="79" t="b">
        <v>0</v>
      </c>
      <c r="AK169" s="79">
        <v>0</v>
      </c>
      <c r="AL169" s="83" t="s">
        <v>906</v>
      </c>
      <c r="AM169" s="79" t="s">
        <v>926</v>
      </c>
      <c r="AN169" s="79" t="b">
        <v>0</v>
      </c>
      <c r="AO169" s="83" t="s">
        <v>874</v>
      </c>
      <c r="AP169" s="79" t="s">
        <v>176</v>
      </c>
      <c r="AQ169" s="79">
        <v>0</v>
      </c>
      <c r="AR169" s="79">
        <v>0</v>
      </c>
      <c r="AS169" s="79"/>
      <c r="AT169" s="79"/>
      <c r="AU169" s="79"/>
      <c r="AV169" s="79"/>
      <c r="AW169" s="79"/>
      <c r="AX169" s="79"/>
      <c r="AY169" s="79"/>
      <c r="AZ169" s="79"/>
      <c r="BA169">
        <v>45</v>
      </c>
      <c r="BB169" s="78" t="str">
        <f>REPLACE(INDEX(GroupVertices[Group],MATCH(Edges[[#This Row],[Vertex 1]],GroupVertices[Vertex],0)),1,1,"")</f>
        <v>1</v>
      </c>
      <c r="BC169" s="78" t="str">
        <f>REPLACE(INDEX(GroupVertices[Group],MATCH(Edges[[#This Row],[Vertex 2]],GroupVertices[Vertex],0)),1,1,"")</f>
        <v>1</v>
      </c>
      <c r="BD169" s="48">
        <v>0</v>
      </c>
      <c r="BE169" s="49">
        <v>0</v>
      </c>
      <c r="BF169" s="48">
        <v>0</v>
      </c>
      <c r="BG169" s="49">
        <v>0</v>
      </c>
      <c r="BH169" s="48">
        <v>0</v>
      </c>
      <c r="BI169" s="49">
        <v>0</v>
      </c>
      <c r="BJ169" s="48">
        <v>8</v>
      </c>
      <c r="BK169" s="49">
        <v>100</v>
      </c>
      <c r="BL169" s="48">
        <v>8</v>
      </c>
    </row>
    <row r="170" spans="1:64" ht="15">
      <c r="A170" s="64" t="s">
        <v>275</v>
      </c>
      <c r="B170" s="64" t="s">
        <v>275</v>
      </c>
      <c r="C170" s="65" t="s">
        <v>1965</v>
      </c>
      <c r="D170" s="66">
        <v>10</v>
      </c>
      <c r="E170" s="67" t="s">
        <v>136</v>
      </c>
      <c r="F170" s="68">
        <v>12</v>
      </c>
      <c r="G170" s="65"/>
      <c r="H170" s="69"/>
      <c r="I170" s="70"/>
      <c r="J170" s="70"/>
      <c r="K170" s="34" t="s">
        <v>65</v>
      </c>
      <c r="L170" s="77">
        <v>170</v>
      </c>
      <c r="M170" s="77"/>
      <c r="N170" s="72"/>
      <c r="O170" s="79" t="s">
        <v>176</v>
      </c>
      <c r="P170" s="81">
        <v>43623.5425</v>
      </c>
      <c r="Q170" s="79" t="s">
        <v>405</v>
      </c>
      <c r="R170" s="82" t="s">
        <v>489</v>
      </c>
      <c r="S170" s="79" t="s">
        <v>511</v>
      </c>
      <c r="T170" s="79"/>
      <c r="U170" s="79"/>
      <c r="V170" s="82" t="s">
        <v>586</v>
      </c>
      <c r="W170" s="81">
        <v>43623.5425</v>
      </c>
      <c r="X170" s="82" t="s">
        <v>718</v>
      </c>
      <c r="Y170" s="79"/>
      <c r="Z170" s="79"/>
      <c r="AA170" s="83" t="s">
        <v>875</v>
      </c>
      <c r="AB170" s="79"/>
      <c r="AC170" s="79" t="b">
        <v>0</v>
      </c>
      <c r="AD170" s="79">
        <v>0</v>
      </c>
      <c r="AE170" s="83" t="s">
        <v>906</v>
      </c>
      <c r="AF170" s="79" t="b">
        <v>0</v>
      </c>
      <c r="AG170" s="79" t="s">
        <v>915</v>
      </c>
      <c r="AH170" s="79"/>
      <c r="AI170" s="83" t="s">
        <v>906</v>
      </c>
      <c r="AJ170" s="79" t="b">
        <v>0</v>
      </c>
      <c r="AK170" s="79">
        <v>0</v>
      </c>
      <c r="AL170" s="83" t="s">
        <v>906</v>
      </c>
      <c r="AM170" s="79" t="s">
        <v>926</v>
      </c>
      <c r="AN170" s="79" t="b">
        <v>0</v>
      </c>
      <c r="AO170" s="83" t="s">
        <v>875</v>
      </c>
      <c r="AP170" s="79" t="s">
        <v>176</v>
      </c>
      <c r="AQ170" s="79">
        <v>0</v>
      </c>
      <c r="AR170" s="79">
        <v>0</v>
      </c>
      <c r="AS170" s="79"/>
      <c r="AT170" s="79"/>
      <c r="AU170" s="79"/>
      <c r="AV170" s="79"/>
      <c r="AW170" s="79"/>
      <c r="AX170" s="79"/>
      <c r="AY170" s="79"/>
      <c r="AZ170" s="79"/>
      <c r="BA170">
        <v>45</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10</v>
      </c>
      <c r="BK170" s="49">
        <v>100</v>
      </c>
      <c r="BL170" s="48">
        <v>10</v>
      </c>
    </row>
    <row r="171" spans="1:64" ht="15">
      <c r="A171" s="64" t="s">
        <v>275</v>
      </c>
      <c r="B171" s="64" t="s">
        <v>275</v>
      </c>
      <c r="C171" s="65" t="s">
        <v>1965</v>
      </c>
      <c r="D171" s="66">
        <v>10</v>
      </c>
      <c r="E171" s="67" t="s">
        <v>136</v>
      </c>
      <c r="F171" s="68">
        <v>12</v>
      </c>
      <c r="G171" s="65"/>
      <c r="H171" s="69"/>
      <c r="I171" s="70"/>
      <c r="J171" s="70"/>
      <c r="K171" s="34" t="s">
        <v>65</v>
      </c>
      <c r="L171" s="77">
        <v>171</v>
      </c>
      <c r="M171" s="77"/>
      <c r="N171" s="72"/>
      <c r="O171" s="79" t="s">
        <v>176</v>
      </c>
      <c r="P171" s="81">
        <v>43623.56019675926</v>
      </c>
      <c r="Q171" s="79" t="s">
        <v>406</v>
      </c>
      <c r="R171" s="82" t="s">
        <v>490</v>
      </c>
      <c r="S171" s="79" t="s">
        <v>511</v>
      </c>
      <c r="T171" s="79"/>
      <c r="U171" s="79"/>
      <c r="V171" s="82" t="s">
        <v>586</v>
      </c>
      <c r="W171" s="81">
        <v>43623.56019675926</v>
      </c>
      <c r="X171" s="82" t="s">
        <v>719</v>
      </c>
      <c r="Y171" s="79"/>
      <c r="Z171" s="79"/>
      <c r="AA171" s="83" t="s">
        <v>876</v>
      </c>
      <c r="AB171" s="79"/>
      <c r="AC171" s="79" t="b">
        <v>0</v>
      </c>
      <c r="AD171" s="79">
        <v>0</v>
      </c>
      <c r="AE171" s="83" t="s">
        <v>906</v>
      </c>
      <c r="AF171" s="79" t="b">
        <v>0</v>
      </c>
      <c r="AG171" s="79" t="s">
        <v>915</v>
      </c>
      <c r="AH171" s="79"/>
      <c r="AI171" s="83" t="s">
        <v>906</v>
      </c>
      <c r="AJ171" s="79" t="b">
        <v>0</v>
      </c>
      <c r="AK171" s="79">
        <v>1</v>
      </c>
      <c r="AL171" s="83" t="s">
        <v>906</v>
      </c>
      <c r="AM171" s="79" t="s">
        <v>926</v>
      </c>
      <c r="AN171" s="79" t="b">
        <v>0</v>
      </c>
      <c r="AO171" s="83" t="s">
        <v>876</v>
      </c>
      <c r="AP171" s="79" t="s">
        <v>176</v>
      </c>
      <c r="AQ171" s="79">
        <v>0</v>
      </c>
      <c r="AR171" s="79">
        <v>0</v>
      </c>
      <c r="AS171" s="79"/>
      <c r="AT171" s="79"/>
      <c r="AU171" s="79"/>
      <c r="AV171" s="79"/>
      <c r="AW171" s="79"/>
      <c r="AX171" s="79"/>
      <c r="AY171" s="79"/>
      <c r="AZ171" s="79"/>
      <c r="BA171">
        <v>45</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9</v>
      </c>
      <c r="BK171" s="49">
        <v>100</v>
      </c>
      <c r="BL171" s="48">
        <v>9</v>
      </c>
    </row>
    <row r="172" spans="1:64" ht="15">
      <c r="A172" s="64" t="s">
        <v>275</v>
      </c>
      <c r="B172" s="64" t="s">
        <v>275</v>
      </c>
      <c r="C172" s="65" t="s">
        <v>1965</v>
      </c>
      <c r="D172" s="66">
        <v>10</v>
      </c>
      <c r="E172" s="67" t="s">
        <v>136</v>
      </c>
      <c r="F172" s="68">
        <v>12</v>
      </c>
      <c r="G172" s="65"/>
      <c r="H172" s="69"/>
      <c r="I172" s="70"/>
      <c r="J172" s="70"/>
      <c r="K172" s="34" t="s">
        <v>65</v>
      </c>
      <c r="L172" s="77">
        <v>172</v>
      </c>
      <c r="M172" s="77"/>
      <c r="N172" s="72"/>
      <c r="O172" s="79" t="s">
        <v>176</v>
      </c>
      <c r="P172" s="81">
        <v>43623.59380787037</v>
      </c>
      <c r="Q172" s="79" t="s">
        <v>407</v>
      </c>
      <c r="R172" s="82" t="s">
        <v>491</v>
      </c>
      <c r="S172" s="79" t="s">
        <v>511</v>
      </c>
      <c r="T172" s="79"/>
      <c r="U172" s="79"/>
      <c r="V172" s="82" t="s">
        <v>586</v>
      </c>
      <c r="W172" s="81">
        <v>43623.59380787037</v>
      </c>
      <c r="X172" s="82" t="s">
        <v>720</v>
      </c>
      <c r="Y172" s="79"/>
      <c r="Z172" s="79"/>
      <c r="AA172" s="83" t="s">
        <v>877</v>
      </c>
      <c r="AB172" s="79"/>
      <c r="AC172" s="79" t="b">
        <v>0</v>
      </c>
      <c r="AD172" s="79">
        <v>1</v>
      </c>
      <c r="AE172" s="83" t="s">
        <v>906</v>
      </c>
      <c r="AF172" s="79" t="b">
        <v>0</v>
      </c>
      <c r="AG172" s="79" t="s">
        <v>915</v>
      </c>
      <c r="AH172" s="79"/>
      <c r="AI172" s="83" t="s">
        <v>906</v>
      </c>
      <c r="AJ172" s="79" t="b">
        <v>0</v>
      </c>
      <c r="AK172" s="79">
        <v>2</v>
      </c>
      <c r="AL172" s="83" t="s">
        <v>906</v>
      </c>
      <c r="AM172" s="79" t="s">
        <v>926</v>
      </c>
      <c r="AN172" s="79" t="b">
        <v>0</v>
      </c>
      <c r="AO172" s="83" t="s">
        <v>877</v>
      </c>
      <c r="AP172" s="79" t="s">
        <v>176</v>
      </c>
      <c r="AQ172" s="79">
        <v>0</v>
      </c>
      <c r="AR172" s="79">
        <v>0</v>
      </c>
      <c r="AS172" s="79"/>
      <c r="AT172" s="79"/>
      <c r="AU172" s="79"/>
      <c r="AV172" s="79"/>
      <c r="AW172" s="79"/>
      <c r="AX172" s="79"/>
      <c r="AY172" s="79"/>
      <c r="AZ172" s="79"/>
      <c r="BA172">
        <v>45</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8</v>
      </c>
      <c r="BK172" s="49">
        <v>100</v>
      </c>
      <c r="BL172" s="48">
        <v>8</v>
      </c>
    </row>
    <row r="173" spans="1:64" ht="15">
      <c r="A173" s="64" t="s">
        <v>275</v>
      </c>
      <c r="B173" s="64" t="s">
        <v>275</v>
      </c>
      <c r="C173" s="65" t="s">
        <v>1965</v>
      </c>
      <c r="D173" s="66">
        <v>10</v>
      </c>
      <c r="E173" s="67" t="s">
        <v>136</v>
      </c>
      <c r="F173" s="68">
        <v>12</v>
      </c>
      <c r="G173" s="65"/>
      <c r="H173" s="69"/>
      <c r="I173" s="70"/>
      <c r="J173" s="70"/>
      <c r="K173" s="34" t="s">
        <v>65</v>
      </c>
      <c r="L173" s="77">
        <v>173</v>
      </c>
      <c r="M173" s="77"/>
      <c r="N173" s="72"/>
      <c r="O173" s="79" t="s">
        <v>176</v>
      </c>
      <c r="P173" s="81">
        <v>43623.625439814816</v>
      </c>
      <c r="Q173" s="79" t="s">
        <v>408</v>
      </c>
      <c r="R173" s="82" t="s">
        <v>443</v>
      </c>
      <c r="S173" s="79" t="s">
        <v>512</v>
      </c>
      <c r="T173" s="79"/>
      <c r="U173" s="79"/>
      <c r="V173" s="82" t="s">
        <v>586</v>
      </c>
      <c r="W173" s="81">
        <v>43623.625439814816</v>
      </c>
      <c r="X173" s="82" t="s">
        <v>721</v>
      </c>
      <c r="Y173" s="79"/>
      <c r="Z173" s="79"/>
      <c r="AA173" s="83" t="s">
        <v>878</v>
      </c>
      <c r="AB173" s="79"/>
      <c r="AC173" s="79" t="b">
        <v>0</v>
      </c>
      <c r="AD173" s="79">
        <v>0</v>
      </c>
      <c r="AE173" s="83" t="s">
        <v>906</v>
      </c>
      <c r="AF173" s="79" t="b">
        <v>0</v>
      </c>
      <c r="AG173" s="79" t="s">
        <v>915</v>
      </c>
      <c r="AH173" s="79"/>
      <c r="AI173" s="83" t="s">
        <v>906</v>
      </c>
      <c r="AJ173" s="79" t="b">
        <v>0</v>
      </c>
      <c r="AK173" s="79">
        <v>1</v>
      </c>
      <c r="AL173" s="83" t="s">
        <v>906</v>
      </c>
      <c r="AM173" s="79" t="s">
        <v>926</v>
      </c>
      <c r="AN173" s="79" t="b">
        <v>0</v>
      </c>
      <c r="AO173" s="83" t="s">
        <v>878</v>
      </c>
      <c r="AP173" s="79" t="s">
        <v>176</v>
      </c>
      <c r="AQ173" s="79">
        <v>0</v>
      </c>
      <c r="AR173" s="79">
        <v>0</v>
      </c>
      <c r="AS173" s="79"/>
      <c r="AT173" s="79"/>
      <c r="AU173" s="79"/>
      <c r="AV173" s="79"/>
      <c r="AW173" s="79"/>
      <c r="AX173" s="79"/>
      <c r="AY173" s="79"/>
      <c r="AZ173" s="79"/>
      <c r="BA173">
        <v>45</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7</v>
      </c>
      <c r="BK173" s="49">
        <v>100</v>
      </c>
      <c r="BL173" s="48">
        <v>7</v>
      </c>
    </row>
    <row r="174" spans="1:64" ht="15">
      <c r="A174" s="64" t="s">
        <v>275</v>
      </c>
      <c r="B174" s="64" t="s">
        <v>275</v>
      </c>
      <c r="C174" s="65" t="s">
        <v>1965</v>
      </c>
      <c r="D174" s="66">
        <v>10</v>
      </c>
      <c r="E174" s="67" t="s">
        <v>136</v>
      </c>
      <c r="F174" s="68">
        <v>12</v>
      </c>
      <c r="G174" s="65"/>
      <c r="H174" s="69"/>
      <c r="I174" s="70"/>
      <c r="J174" s="70"/>
      <c r="K174" s="34" t="s">
        <v>65</v>
      </c>
      <c r="L174" s="77">
        <v>174</v>
      </c>
      <c r="M174" s="77"/>
      <c r="N174" s="72"/>
      <c r="O174" s="79" t="s">
        <v>176</v>
      </c>
      <c r="P174" s="81">
        <v>43623.71179398148</v>
      </c>
      <c r="Q174" s="79" t="s">
        <v>409</v>
      </c>
      <c r="R174" s="82" t="s">
        <v>492</v>
      </c>
      <c r="S174" s="79" t="s">
        <v>511</v>
      </c>
      <c r="T174" s="79"/>
      <c r="U174" s="79"/>
      <c r="V174" s="82" t="s">
        <v>586</v>
      </c>
      <c r="W174" s="81">
        <v>43623.71179398148</v>
      </c>
      <c r="X174" s="82" t="s">
        <v>722</v>
      </c>
      <c r="Y174" s="79"/>
      <c r="Z174" s="79"/>
      <c r="AA174" s="83" t="s">
        <v>879</v>
      </c>
      <c r="AB174" s="79"/>
      <c r="AC174" s="79" t="b">
        <v>0</v>
      </c>
      <c r="AD174" s="79">
        <v>1</v>
      </c>
      <c r="AE174" s="83" t="s">
        <v>906</v>
      </c>
      <c r="AF174" s="79" t="b">
        <v>0</v>
      </c>
      <c r="AG174" s="79" t="s">
        <v>915</v>
      </c>
      <c r="AH174" s="79"/>
      <c r="AI174" s="83" t="s">
        <v>906</v>
      </c>
      <c r="AJ174" s="79" t="b">
        <v>0</v>
      </c>
      <c r="AK174" s="79">
        <v>0</v>
      </c>
      <c r="AL174" s="83" t="s">
        <v>906</v>
      </c>
      <c r="AM174" s="79" t="s">
        <v>926</v>
      </c>
      <c r="AN174" s="79" t="b">
        <v>0</v>
      </c>
      <c r="AO174" s="83" t="s">
        <v>879</v>
      </c>
      <c r="AP174" s="79" t="s">
        <v>176</v>
      </c>
      <c r="AQ174" s="79">
        <v>0</v>
      </c>
      <c r="AR174" s="79">
        <v>0</v>
      </c>
      <c r="AS174" s="79"/>
      <c r="AT174" s="79"/>
      <c r="AU174" s="79"/>
      <c r="AV174" s="79"/>
      <c r="AW174" s="79"/>
      <c r="AX174" s="79"/>
      <c r="AY174" s="79"/>
      <c r="AZ174" s="79"/>
      <c r="BA174">
        <v>45</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10</v>
      </c>
      <c r="BK174" s="49">
        <v>100</v>
      </c>
      <c r="BL174" s="48">
        <v>10</v>
      </c>
    </row>
    <row r="175" spans="1:64" ht="15">
      <c r="A175" s="64" t="s">
        <v>275</v>
      </c>
      <c r="B175" s="64" t="s">
        <v>275</v>
      </c>
      <c r="C175" s="65" t="s">
        <v>1965</v>
      </c>
      <c r="D175" s="66">
        <v>10</v>
      </c>
      <c r="E175" s="67" t="s">
        <v>136</v>
      </c>
      <c r="F175" s="68">
        <v>12</v>
      </c>
      <c r="G175" s="65"/>
      <c r="H175" s="69"/>
      <c r="I175" s="70"/>
      <c r="J175" s="70"/>
      <c r="K175" s="34" t="s">
        <v>65</v>
      </c>
      <c r="L175" s="77">
        <v>175</v>
      </c>
      <c r="M175" s="77"/>
      <c r="N175" s="72"/>
      <c r="O175" s="79" t="s">
        <v>176</v>
      </c>
      <c r="P175" s="81">
        <v>43624.50041666667</v>
      </c>
      <c r="Q175" s="79" t="s">
        <v>410</v>
      </c>
      <c r="R175" s="82" t="s">
        <v>493</v>
      </c>
      <c r="S175" s="79" t="s">
        <v>511</v>
      </c>
      <c r="T175" s="79"/>
      <c r="U175" s="79"/>
      <c r="V175" s="82" t="s">
        <v>586</v>
      </c>
      <c r="W175" s="81">
        <v>43624.50041666667</v>
      </c>
      <c r="X175" s="82" t="s">
        <v>723</v>
      </c>
      <c r="Y175" s="79"/>
      <c r="Z175" s="79"/>
      <c r="AA175" s="83" t="s">
        <v>880</v>
      </c>
      <c r="AB175" s="79"/>
      <c r="AC175" s="79" t="b">
        <v>0</v>
      </c>
      <c r="AD175" s="79">
        <v>0</v>
      </c>
      <c r="AE175" s="83" t="s">
        <v>906</v>
      </c>
      <c r="AF175" s="79" t="b">
        <v>0</v>
      </c>
      <c r="AG175" s="79" t="s">
        <v>915</v>
      </c>
      <c r="AH175" s="79"/>
      <c r="AI175" s="83" t="s">
        <v>906</v>
      </c>
      <c r="AJ175" s="79" t="b">
        <v>0</v>
      </c>
      <c r="AK175" s="79">
        <v>0</v>
      </c>
      <c r="AL175" s="83" t="s">
        <v>906</v>
      </c>
      <c r="AM175" s="79" t="s">
        <v>926</v>
      </c>
      <c r="AN175" s="79" t="b">
        <v>0</v>
      </c>
      <c r="AO175" s="83" t="s">
        <v>880</v>
      </c>
      <c r="AP175" s="79" t="s">
        <v>176</v>
      </c>
      <c r="AQ175" s="79">
        <v>0</v>
      </c>
      <c r="AR175" s="79">
        <v>0</v>
      </c>
      <c r="AS175" s="79"/>
      <c r="AT175" s="79"/>
      <c r="AU175" s="79"/>
      <c r="AV175" s="79"/>
      <c r="AW175" s="79"/>
      <c r="AX175" s="79"/>
      <c r="AY175" s="79"/>
      <c r="AZ175" s="79"/>
      <c r="BA175">
        <v>45</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8</v>
      </c>
      <c r="BK175" s="49">
        <v>100</v>
      </c>
      <c r="BL175" s="48">
        <v>8</v>
      </c>
    </row>
    <row r="176" spans="1:64" ht="15">
      <c r="A176" s="64" t="s">
        <v>275</v>
      </c>
      <c r="B176" s="64" t="s">
        <v>275</v>
      </c>
      <c r="C176" s="65" t="s">
        <v>1965</v>
      </c>
      <c r="D176" s="66">
        <v>10</v>
      </c>
      <c r="E176" s="67" t="s">
        <v>136</v>
      </c>
      <c r="F176" s="68">
        <v>12</v>
      </c>
      <c r="G176" s="65"/>
      <c r="H176" s="69"/>
      <c r="I176" s="70"/>
      <c r="J176" s="70"/>
      <c r="K176" s="34" t="s">
        <v>65</v>
      </c>
      <c r="L176" s="77">
        <v>176</v>
      </c>
      <c r="M176" s="77"/>
      <c r="N176" s="72"/>
      <c r="O176" s="79" t="s">
        <v>176</v>
      </c>
      <c r="P176" s="81">
        <v>43624.54200231482</v>
      </c>
      <c r="Q176" s="79" t="s">
        <v>411</v>
      </c>
      <c r="R176" s="82" t="s">
        <v>494</v>
      </c>
      <c r="S176" s="79" t="s">
        <v>511</v>
      </c>
      <c r="T176" s="79"/>
      <c r="U176" s="79"/>
      <c r="V176" s="82" t="s">
        <v>586</v>
      </c>
      <c r="W176" s="81">
        <v>43624.54200231482</v>
      </c>
      <c r="X176" s="82" t="s">
        <v>724</v>
      </c>
      <c r="Y176" s="79"/>
      <c r="Z176" s="79"/>
      <c r="AA176" s="83" t="s">
        <v>881</v>
      </c>
      <c r="AB176" s="79"/>
      <c r="AC176" s="79" t="b">
        <v>0</v>
      </c>
      <c r="AD176" s="79">
        <v>1</v>
      </c>
      <c r="AE176" s="83" t="s">
        <v>906</v>
      </c>
      <c r="AF176" s="79" t="b">
        <v>0</v>
      </c>
      <c r="AG176" s="79" t="s">
        <v>915</v>
      </c>
      <c r="AH176" s="79"/>
      <c r="AI176" s="83" t="s">
        <v>906</v>
      </c>
      <c r="AJ176" s="79" t="b">
        <v>0</v>
      </c>
      <c r="AK176" s="79">
        <v>1</v>
      </c>
      <c r="AL176" s="83" t="s">
        <v>906</v>
      </c>
      <c r="AM176" s="79" t="s">
        <v>926</v>
      </c>
      <c r="AN176" s="79" t="b">
        <v>0</v>
      </c>
      <c r="AO176" s="83" t="s">
        <v>881</v>
      </c>
      <c r="AP176" s="79" t="s">
        <v>176</v>
      </c>
      <c r="AQ176" s="79">
        <v>0</v>
      </c>
      <c r="AR176" s="79">
        <v>0</v>
      </c>
      <c r="AS176" s="79"/>
      <c r="AT176" s="79"/>
      <c r="AU176" s="79"/>
      <c r="AV176" s="79"/>
      <c r="AW176" s="79"/>
      <c r="AX176" s="79"/>
      <c r="AY176" s="79"/>
      <c r="AZ176" s="79"/>
      <c r="BA176">
        <v>45</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8</v>
      </c>
      <c r="BK176" s="49">
        <v>100</v>
      </c>
      <c r="BL176" s="48">
        <v>8</v>
      </c>
    </row>
    <row r="177" spans="1:64" ht="15">
      <c r="A177" s="64" t="s">
        <v>275</v>
      </c>
      <c r="B177" s="64" t="s">
        <v>275</v>
      </c>
      <c r="C177" s="65" t="s">
        <v>1965</v>
      </c>
      <c r="D177" s="66">
        <v>10</v>
      </c>
      <c r="E177" s="67" t="s">
        <v>136</v>
      </c>
      <c r="F177" s="68">
        <v>12</v>
      </c>
      <c r="G177" s="65"/>
      <c r="H177" s="69"/>
      <c r="I177" s="70"/>
      <c r="J177" s="70"/>
      <c r="K177" s="34" t="s">
        <v>65</v>
      </c>
      <c r="L177" s="77">
        <v>177</v>
      </c>
      <c r="M177" s="77"/>
      <c r="N177" s="72"/>
      <c r="O177" s="79" t="s">
        <v>176</v>
      </c>
      <c r="P177" s="81">
        <v>43624.65949074074</v>
      </c>
      <c r="Q177" s="79" t="s">
        <v>412</v>
      </c>
      <c r="R177" s="82" t="s">
        <v>495</v>
      </c>
      <c r="S177" s="79" t="s">
        <v>511</v>
      </c>
      <c r="T177" s="79"/>
      <c r="U177" s="79"/>
      <c r="V177" s="82" t="s">
        <v>586</v>
      </c>
      <c r="W177" s="81">
        <v>43624.65949074074</v>
      </c>
      <c r="X177" s="82" t="s">
        <v>725</v>
      </c>
      <c r="Y177" s="79"/>
      <c r="Z177" s="79"/>
      <c r="AA177" s="83" t="s">
        <v>882</v>
      </c>
      <c r="AB177" s="79"/>
      <c r="AC177" s="79" t="b">
        <v>0</v>
      </c>
      <c r="AD177" s="79">
        <v>0</v>
      </c>
      <c r="AE177" s="83" t="s">
        <v>906</v>
      </c>
      <c r="AF177" s="79" t="b">
        <v>0</v>
      </c>
      <c r="AG177" s="79" t="s">
        <v>915</v>
      </c>
      <c r="AH177" s="79"/>
      <c r="AI177" s="83" t="s">
        <v>906</v>
      </c>
      <c r="AJ177" s="79" t="b">
        <v>0</v>
      </c>
      <c r="AK177" s="79">
        <v>0</v>
      </c>
      <c r="AL177" s="83" t="s">
        <v>906</v>
      </c>
      <c r="AM177" s="79" t="s">
        <v>926</v>
      </c>
      <c r="AN177" s="79" t="b">
        <v>0</v>
      </c>
      <c r="AO177" s="83" t="s">
        <v>882</v>
      </c>
      <c r="AP177" s="79" t="s">
        <v>176</v>
      </c>
      <c r="AQ177" s="79">
        <v>0</v>
      </c>
      <c r="AR177" s="79">
        <v>0</v>
      </c>
      <c r="AS177" s="79"/>
      <c r="AT177" s="79"/>
      <c r="AU177" s="79"/>
      <c r="AV177" s="79"/>
      <c r="AW177" s="79"/>
      <c r="AX177" s="79"/>
      <c r="AY177" s="79"/>
      <c r="AZ177" s="79"/>
      <c r="BA177">
        <v>45</v>
      </c>
      <c r="BB177" s="78" t="str">
        <f>REPLACE(INDEX(GroupVertices[Group],MATCH(Edges[[#This Row],[Vertex 1]],GroupVertices[Vertex],0)),1,1,"")</f>
        <v>1</v>
      </c>
      <c r="BC177" s="78" t="str">
        <f>REPLACE(INDEX(GroupVertices[Group],MATCH(Edges[[#This Row],[Vertex 2]],GroupVertices[Vertex],0)),1,1,"")</f>
        <v>1</v>
      </c>
      <c r="BD177" s="48">
        <v>0</v>
      </c>
      <c r="BE177" s="49">
        <v>0</v>
      </c>
      <c r="BF177" s="48">
        <v>0</v>
      </c>
      <c r="BG177" s="49">
        <v>0</v>
      </c>
      <c r="BH177" s="48">
        <v>0</v>
      </c>
      <c r="BI177" s="49">
        <v>0</v>
      </c>
      <c r="BJ177" s="48">
        <v>8</v>
      </c>
      <c r="BK177" s="49">
        <v>100</v>
      </c>
      <c r="BL177" s="48">
        <v>8</v>
      </c>
    </row>
    <row r="178" spans="1:64" ht="15">
      <c r="A178" s="64" t="s">
        <v>275</v>
      </c>
      <c r="B178" s="64" t="s">
        <v>275</v>
      </c>
      <c r="C178" s="65" t="s">
        <v>1965</v>
      </c>
      <c r="D178" s="66">
        <v>10</v>
      </c>
      <c r="E178" s="67" t="s">
        <v>136</v>
      </c>
      <c r="F178" s="68">
        <v>12</v>
      </c>
      <c r="G178" s="65"/>
      <c r="H178" s="69"/>
      <c r="I178" s="70"/>
      <c r="J178" s="70"/>
      <c r="K178" s="34" t="s">
        <v>65</v>
      </c>
      <c r="L178" s="77">
        <v>178</v>
      </c>
      <c r="M178" s="77"/>
      <c r="N178" s="72"/>
      <c r="O178" s="79" t="s">
        <v>176</v>
      </c>
      <c r="P178" s="81">
        <v>43624.71895833333</v>
      </c>
      <c r="Q178" s="79" t="s">
        <v>413</v>
      </c>
      <c r="R178" s="82" t="s">
        <v>496</v>
      </c>
      <c r="S178" s="79" t="s">
        <v>511</v>
      </c>
      <c r="T178" s="79"/>
      <c r="U178" s="79"/>
      <c r="V178" s="82" t="s">
        <v>586</v>
      </c>
      <c r="W178" s="81">
        <v>43624.71895833333</v>
      </c>
      <c r="X178" s="82" t="s">
        <v>726</v>
      </c>
      <c r="Y178" s="79"/>
      <c r="Z178" s="79"/>
      <c r="AA178" s="83" t="s">
        <v>883</v>
      </c>
      <c r="AB178" s="79"/>
      <c r="AC178" s="79" t="b">
        <v>0</v>
      </c>
      <c r="AD178" s="79">
        <v>0</v>
      </c>
      <c r="AE178" s="83" t="s">
        <v>906</v>
      </c>
      <c r="AF178" s="79" t="b">
        <v>0</v>
      </c>
      <c r="AG178" s="79" t="s">
        <v>915</v>
      </c>
      <c r="AH178" s="79"/>
      <c r="AI178" s="83" t="s">
        <v>906</v>
      </c>
      <c r="AJ178" s="79" t="b">
        <v>0</v>
      </c>
      <c r="AK178" s="79">
        <v>0</v>
      </c>
      <c r="AL178" s="83" t="s">
        <v>906</v>
      </c>
      <c r="AM178" s="79" t="s">
        <v>926</v>
      </c>
      <c r="AN178" s="79" t="b">
        <v>0</v>
      </c>
      <c r="AO178" s="83" t="s">
        <v>883</v>
      </c>
      <c r="AP178" s="79" t="s">
        <v>176</v>
      </c>
      <c r="AQ178" s="79">
        <v>0</v>
      </c>
      <c r="AR178" s="79">
        <v>0</v>
      </c>
      <c r="AS178" s="79"/>
      <c r="AT178" s="79"/>
      <c r="AU178" s="79"/>
      <c r="AV178" s="79"/>
      <c r="AW178" s="79"/>
      <c r="AX178" s="79"/>
      <c r="AY178" s="79"/>
      <c r="AZ178" s="79"/>
      <c r="BA178">
        <v>45</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9</v>
      </c>
      <c r="BK178" s="49">
        <v>100</v>
      </c>
      <c r="BL178" s="48">
        <v>9</v>
      </c>
    </row>
    <row r="179" spans="1:64" ht="15">
      <c r="A179" s="64" t="s">
        <v>275</v>
      </c>
      <c r="B179" s="64" t="s">
        <v>275</v>
      </c>
      <c r="C179" s="65" t="s">
        <v>1965</v>
      </c>
      <c r="D179" s="66">
        <v>10</v>
      </c>
      <c r="E179" s="67" t="s">
        <v>136</v>
      </c>
      <c r="F179" s="68">
        <v>12</v>
      </c>
      <c r="G179" s="65"/>
      <c r="H179" s="69"/>
      <c r="I179" s="70"/>
      <c r="J179" s="70"/>
      <c r="K179" s="34" t="s">
        <v>65</v>
      </c>
      <c r="L179" s="77">
        <v>179</v>
      </c>
      <c r="M179" s="77"/>
      <c r="N179" s="72"/>
      <c r="O179" s="79" t="s">
        <v>176</v>
      </c>
      <c r="P179" s="81">
        <v>43625.720983796295</v>
      </c>
      <c r="Q179" s="82" t="s">
        <v>414</v>
      </c>
      <c r="R179" s="82" t="s">
        <v>453</v>
      </c>
      <c r="S179" s="79" t="s">
        <v>511</v>
      </c>
      <c r="T179" s="79"/>
      <c r="U179" s="79"/>
      <c r="V179" s="82" t="s">
        <v>586</v>
      </c>
      <c r="W179" s="81">
        <v>43625.720983796295</v>
      </c>
      <c r="X179" s="82" t="s">
        <v>727</v>
      </c>
      <c r="Y179" s="79"/>
      <c r="Z179" s="79"/>
      <c r="AA179" s="83" t="s">
        <v>884</v>
      </c>
      <c r="AB179" s="79"/>
      <c r="AC179" s="79" t="b">
        <v>0</v>
      </c>
      <c r="AD179" s="79">
        <v>2</v>
      </c>
      <c r="AE179" s="83" t="s">
        <v>906</v>
      </c>
      <c r="AF179" s="79" t="b">
        <v>0</v>
      </c>
      <c r="AG179" s="79" t="s">
        <v>917</v>
      </c>
      <c r="AH179" s="79"/>
      <c r="AI179" s="83" t="s">
        <v>906</v>
      </c>
      <c r="AJ179" s="79" t="b">
        <v>0</v>
      </c>
      <c r="AK179" s="79">
        <v>2</v>
      </c>
      <c r="AL179" s="83" t="s">
        <v>906</v>
      </c>
      <c r="AM179" s="79" t="s">
        <v>926</v>
      </c>
      <c r="AN179" s="79" t="b">
        <v>0</v>
      </c>
      <c r="AO179" s="83" t="s">
        <v>884</v>
      </c>
      <c r="AP179" s="79" t="s">
        <v>176</v>
      </c>
      <c r="AQ179" s="79">
        <v>0</v>
      </c>
      <c r="AR179" s="79">
        <v>0</v>
      </c>
      <c r="AS179" s="79"/>
      <c r="AT179" s="79"/>
      <c r="AU179" s="79"/>
      <c r="AV179" s="79"/>
      <c r="AW179" s="79"/>
      <c r="AX179" s="79"/>
      <c r="AY179" s="79"/>
      <c r="AZ179" s="79"/>
      <c r="BA179">
        <v>45</v>
      </c>
      <c r="BB179" s="78" t="str">
        <f>REPLACE(INDEX(GroupVertices[Group],MATCH(Edges[[#This Row],[Vertex 1]],GroupVertices[Vertex],0)),1,1,"")</f>
        <v>1</v>
      </c>
      <c r="BC179" s="78" t="str">
        <f>REPLACE(INDEX(GroupVertices[Group],MATCH(Edges[[#This Row],[Vertex 2]],GroupVertices[Vertex],0)),1,1,"")</f>
        <v>1</v>
      </c>
      <c r="BD179" s="48">
        <v>0</v>
      </c>
      <c r="BE179" s="49">
        <v>0</v>
      </c>
      <c r="BF179" s="48">
        <v>0</v>
      </c>
      <c r="BG179" s="49">
        <v>0</v>
      </c>
      <c r="BH179" s="48">
        <v>0</v>
      </c>
      <c r="BI179" s="49">
        <v>0</v>
      </c>
      <c r="BJ179" s="48">
        <v>0</v>
      </c>
      <c r="BK179" s="49">
        <v>0</v>
      </c>
      <c r="BL179" s="48">
        <v>0</v>
      </c>
    </row>
    <row r="180" spans="1:64" ht="15">
      <c r="A180" s="64" t="s">
        <v>275</v>
      </c>
      <c r="B180" s="64" t="s">
        <v>275</v>
      </c>
      <c r="C180" s="65" t="s">
        <v>1965</v>
      </c>
      <c r="D180" s="66">
        <v>10</v>
      </c>
      <c r="E180" s="67" t="s">
        <v>136</v>
      </c>
      <c r="F180" s="68">
        <v>12</v>
      </c>
      <c r="G180" s="65"/>
      <c r="H180" s="69"/>
      <c r="I180" s="70"/>
      <c r="J180" s="70"/>
      <c r="K180" s="34" t="s">
        <v>65</v>
      </c>
      <c r="L180" s="77">
        <v>180</v>
      </c>
      <c r="M180" s="77"/>
      <c r="N180" s="72"/>
      <c r="O180" s="79" t="s">
        <v>176</v>
      </c>
      <c r="P180" s="81">
        <v>43625.75030092592</v>
      </c>
      <c r="Q180" s="82" t="s">
        <v>415</v>
      </c>
      <c r="R180" s="82" t="s">
        <v>497</v>
      </c>
      <c r="S180" s="79" t="s">
        <v>511</v>
      </c>
      <c r="T180" s="79"/>
      <c r="U180" s="79"/>
      <c r="V180" s="82" t="s">
        <v>586</v>
      </c>
      <c r="W180" s="81">
        <v>43625.75030092592</v>
      </c>
      <c r="X180" s="82" t="s">
        <v>728</v>
      </c>
      <c r="Y180" s="79"/>
      <c r="Z180" s="79"/>
      <c r="AA180" s="83" t="s">
        <v>885</v>
      </c>
      <c r="AB180" s="79"/>
      <c r="AC180" s="79" t="b">
        <v>0</v>
      </c>
      <c r="AD180" s="79">
        <v>0</v>
      </c>
      <c r="AE180" s="83" t="s">
        <v>906</v>
      </c>
      <c r="AF180" s="79" t="b">
        <v>0</v>
      </c>
      <c r="AG180" s="79" t="s">
        <v>917</v>
      </c>
      <c r="AH180" s="79"/>
      <c r="AI180" s="83" t="s">
        <v>906</v>
      </c>
      <c r="AJ180" s="79" t="b">
        <v>0</v>
      </c>
      <c r="AK180" s="79">
        <v>0</v>
      </c>
      <c r="AL180" s="83" t="s">
        <v>906</v>
      </c>
      <c r="AM180" s="79" t="s">
        <v>926</v>
      </c>
      <c r="AN180" s="79" t="b">
        <v>0</v>
      </c>
      <c r="AO180" s="83" t="s">
        <v>885</v>
      </c>
      <c r="AP180" s="79" t="s">
        <v>176</v>
      </c>
      <c r="AQ180" s="79">
        <v>0</v>
      </c>
      <c r="AR180" s="79">
        <v>0</v>
      </c>
      <c r="AS180" s="79"/>
      <c r="AT180" s="79"/>
      <c r="AU180" s="79"/>
      <c r="AV180" s="79"/>
      <c r="AW180" s="79"/>
      <c r="AX180" s="79"/>
      <c r="AY180" s="79"/>
      <c r="AZ180" s="79"/>
      <c r="BA180">
        <v>45</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0</v>
      </c>
      <c r="BK180" s="49">
        <v>0</v>
      </c>
      <c r="BL180" s="48">
        <v>0</v>
      </c>
    </row>
    <row r="181" spans="1:64" ht="15">
      <c r="A181" s="64" t="s">
        <v>275</v>
      </c>
      <c r="B181" s="64" t="s">
        <v>275</v>
      </c>
      <c r="C181" s="65" t="s">
        <v>1965</v>
      </c>
      <c r="D181" s="66">
        <v>10</v>
      </c>
      <c r="E181" s="67" t="s">
        <v>136</v>
      </c>
      <c r="F181" s="68">
        <v>12</v>
      </c>
      <c r="G181" s="65"/>
      <c r="H181" s="69"/>
      <c r="I181" s="70"/>
      <c r="J181" s="70"/>
      <c r="K181" s="34" t="s">
        <v>65</v>
      </c>
      <c r="L181" s="77">
        <v>181</v>
      </c>
      <c r="M181" s="77"/>
      <c r="N181" s="72"/>
      <c r="O181" s="79" t="s">
        <v>176</v>
      </c>
      <c r="P181" s="81">
        <v>43625.83356481481</v>
      </c>
      <c r="Q181" s="82" t="s">
        <v>416</v>
      </c>
      <c r="R181" s="82" t="s">
        <v>455</v>
      </c>
      <c r="S181" s="79" t="s">
        <v>511</v>
      </c>
      <c r="T181" s="79"/>
      <c r="U181" s="79"/>
      <c r="V181" s="82" t="s">
        <v>586</v>
      </c>
      <c r="W181" s="81">
        <v>43625.83356481481</v>
      </c>
      <c r="X181" s="82" t="s">
        <v>729</v>
      </c>
      <c r="Y181" s="79"/>
      <c r="Z181" s="79"/>
      <c r="AA181" s="83" t="s">
        <v>886</v>
      </c>
      <c r="AB181" s="79"/>
      <c r="AC181" s="79" t="b">
        <v>0</v>
      </c>
      <c r="AD181" s="79">
        <v>2</v>
      </c>
      <c r="AE181" s="83" t="s">
        <v>906</v>
      </c>
      <c r="AF181" s="79" t="b">
        <v>0</v>
      </c>
      <c r="AG181" s="79" t="s">
        <v>917</v>
      </c>
      <c r="AH181" s="79"/>
      <c r="AI181" s="83" t="s">
        <v>906</v>
      </c>
      <c r="AJ181" s="79" t="b">
        <v>0</v>
      </c>
      <c r="AK181" s="79">
        <v>2</v>
      </c>
      <c r="AL181" s="83" t="s">
        <v>906</v>
      </c>
      <c r="AM181" s="79" t="s">
        <v>926</v>
      </c>
      <c r="AN181" s="79" t="b">
        <v>0</v>
      </c>
      <c r="AO181" s="83" t="s">
        <v>886</v>
      </c>
      <c r="AP181" s="79" t="s">
        <v>176</v>
      </c>
      <c r="AQ181" s="79">
        <v>0</v>
      </c>
      <c r="AR181" s="79">
        <v>0</v>
      </c>
      <c r="AS181" s="79"/>
      <c r="AT181" s="79"/>
      <c r="AU181" s="79"/>
      <c r="AV181" s="79"/>
      <c r="AW181" s="79"/>
      <c r="AX181" s="79"/>
      <c r="AY181" s="79"/>
      <c r="AZ181" s="79"/>
      <c r="BA181">
        <v>45</v>
      </c>
      <c r="BB181" s="78" t="str">
        <f>REPLACE(INDEX(GroupVertices[Group],MATCH(Edges[[#This Row],[Vertex 1]],GroupVertices[Vertex],0)),1,1,"")</f>
        <v>1</v>
      </c>
      <c r="BC181" s="78" t="str">
        <f>REPLACE(INDEX(GroupVertices[Group],MATCH(Edges[[#This Row],[Vertex 2]],GroupVertices[Vertex],0)),1,1,"")</f>
        <v>1</v>
      </c>
      <c r="BD181" s="48">
        <v>0</v>
      </c>
      <c r="BE181" s="49">
        <v>0</v>
      </c>
      <c r="BF181" s="48">
        <v>0</v>
      </c>
      <c r="BG181" s="49">
        <v>0</v>
      </c>
      <c r="BH181" s="48">
        <v>0</v>
      </c>
      <c r="BI181" s="49">
        <v>0</v>
      </c>
      <c r="BJ181" s="48">
        <v>0</v>
      </c>
      <c r="BK181" s="49">
        <v>0</v>
      </c>
      <c r="BL181" s="48">
        <v>0</v>
      </c>
    </row>
    <row r="182" spans="1:64" ht="15">
      <c r="A182" s="64" t="s">
        <v>275</v>
      </c>
      <c r="B182" s="64" t="s">
        <v>275</v>
      </c>
      <c r="C182" s="65" t="s">
        <v>1965</v>
      </c>
      <c r="D182" s="66">
        <v>10</v>
      </c>
      <c r="E182" s="67" t="s">
        <v>136</v>
      </c>
      <c r="F182" s="68">
        <v>12</v>
      </c>
      <c r="G182" s="65"/>
      <c r="H182" s="69"/>
      <c r="I182" s="70"/>
      <c r="J182" s="70"/>
      <c r="K182" s="34" t="s">
        <v>65</v>
      </c>
      <c r="L182" s="77">
        <v>182</v>
      </c>
      <c r="M182" s="77"/>
      <c r="N182" s="72"/>
      <c r="O182" s="79" t="s">
        <v>176</v>
      </c>
      <c r="P182" s="81">
        <v>43625.87511574074</v>
      </c>
      <c r="Q182" s="82" t="s">
        <v>417</v>
      </c>
      <c r="R182" s="82" t="s">
        <v>498</v>
      </c>
      <c r="S182" s="79" t="s">
        <v>511</v>
      </c>
      <c r="T182" s="79"/>
      <c r="U182" s="79"/>
      <c r="V182" s="82" t="s">
        <v>586</v>
      </c>
      <c r="W182" s="81">
        <v>43625.87511574074</v>
      </c>
      <c r="X182" s="82" t="s">
        <v>730</v>
      </c>
      <c r="Y182" s="79"/>
      <c r="Z182" s="79"/>
      <c r="AA182" s="83" t="s">
        <v>887</v>
      </c>
      <c r="AB182" s="79"/>
      <c r="AC182" s="79" t="b">
        <v>0</v>
      </c>
      <c r="AD182" s="79">
        <v>0</v>
      </c>
      <c r="AE182" s="83" t="s">
        <v>906</v>
      </c>
      <c r="AF182" s="79" t="b">
        <v>0</v>
      </c>
      <c r="AG182" s="79" t="s">
        <v>917</v>
      </c>
      <c r="AH182" s="79"/>
      <c r="AI182" s="83" t="s">
        <v>906</v>
      </c>
      <c r="AJ182" s="79" t="b">
        <v>0</v>
      </c>
      <c r="AK182" s="79">
        <v>0</v>
      </c>
      <c r="AL182" s="83" t="s">
        <v>906</v>
      </c>
      <c r="AM182" s="79" t="s">
        <v>926</v>
      </c>
      <c r="AN182" s="79" t="b">
        <v>0</v>
      </c>
      <c r="AO182" s="83" t="s">
        <v>887</v>
      </c>
      <c r="AP182" s="79" t="s">
        <v>176</v>
      </c>
      <c r="AQ182" s="79">
        <v>0</v>
      </c>
      <c r="AR182" s="79">
        <v>0</v>
      </c>
      <c r="AS182" s="79"/>
      <c r="AT182" s="79"/>
      <c r="AU182" s="79"/>
      <c r="AV182" s="79"/>
      <c r="AW182" s="79"/>
      <c r="AX182" s="79"/>
      <c r="AY182" s="79"/>
      <c r="AZ182" s="79"/>
      <c r="BA182">
        <v>45</v>
      </c>
      <c r="BB182" s="78" t="str">
        <f>REPLACE(INDEX(GroupVertices[Group],MATCH(Edges[[#This Row],[Vertex 1]],GroupVertices[Vertex],0)),1,1,"")</f>
        <v>1</v>
      </c>
      <c r="BC182" s="78" t="str">
        <f>REPLACE(INDEX(GroupVertices[Group],MATCH(Edges[[#This Row],[Vertex 2]],GroupVertices[Vertex],0)),1,1,"")</f>
        <v>1</v>
      </c>
      <c r="BD182" s="48">
        <v>0</v>
      </c>
      <c r="BE182" s="49">
        <v>0</v>
      </c>
      <c r="BF182" s="48">
        <v>0</v>
      </c>
      <c r="BG182" s="49">
        <v>0</v>
      </c>
      <c r="BH182" s="48">
        <v>0</v>
      </c>
      <c r="BI182" s="49">
        <v>0</v>
      </c>
      <c r="BJ182" s="48">
        <v>0</v>
      </c>
      <c r="BK182" s="49">
        <v>0</v>
      </c>
      <c r="BL182" s="48">
        <v>0</v>
      </c>
    </row>
    <row r="183" spans="1:64" ht="15">
      <c r="A183" s="64" t="s">
        <v>275</v>
      </c>
      <c r="B183" s="64" t="s">
        <v>275</v>
      </c>
      <c r="C183" s="65" t="s">
        <v>1965</v>
      </c>
      <c r="D183" s="66">
        <v>10</v>
      </c>
      <c r="E183" s="67" t="s">
        <v>136</v>
      </c>
      <c r="F183" s="68">
        <v>12</v>
      </c>
      <c r="G183" s="65"/>
      <c r="H183" s="69"/>
      <c r="I183" s="70"/>
      <c r="J183" s="70"/>
      <c r="K183" s="34" t="s">
        <v>65</v>
      </c>
      <c r="L183" s="77">
        <v>183</v>
      </c>
      <c r="M183" s="77"/>
      <c r="N183" s="72"/>
      <c r="O183" s="79" t="s">
        <v>176</v>
      </c>
      <c r="P183" s="81">
        <v>43627.50585648148</v>
      </c>
      <c r="Q183" s="79" t="s">
        <v>418</v>
      </c>
      <c r="R183" s="82" t="s">
        <v>499</v>
      </c>
      <c r="S183" s="79" t="s">
        <v>511</v>
      </c>
      <c r="T183" s="79"/>
      <c r="U183" s="79"/>
      <c r="V183" s="82" t="s">
        <v>586</v>
      </c>
      <c r="W183" s="81">
        <v>43627.50585648148</v>
      </c>
      <c r="X183" s="82" t="s">
        <v>731</v>
      </c>
      <c r="Y183" s="79"/>
      <c r="Z183" s="79"/>
      <c r="AA183" s="83" t="s">
        <v>888</v>
      </c>
      <c r="AB183" s="79"/>
      <c r="AC183" s="79" t="b">
        <v>0</v>
      </c>
      <c r="AD183" s="79">
        <v>2</v>
      </c>
      <c r="AE183" s="83" t="s">
        <v>906</v>
      </c>
      <c r="AF183" s="79" t="b">
        <v>0</v>
      </c>
      <c r="AG183" s="79" t="s">
        <v>915</v>
      </c>
      <c r="AH183" s="79"/>
      <c r="AI183" s="83" t="s">
        <v>906</v>
      </c>
      <c r="AJ183" s="79" t="b">
        <v>0</v>
      </c>
      <c r="AK183" s="79">
        <v>1</v>
      </c>
      <c r="AL183" s="83" t="s">
        <v>906</v>
      </c>
      <c r="AM183" s="79" t="s">
        <v>926</v>
      </c>
      <c r="AN183" s="79" t="b">
        <v>0</v>
      </c>
      <c r="AO183" s="83" t="s">
        <v>888</v>
      </c>
      <c r="AP183" s="79" t="s">
        <v>176</v>
      </c>
      <c r="AQ183" s="79">
        <v>0</v>
      </c>
      <c r="AR183" s="79">
        <v>0</v>
      </c>
      <c r="AS183" s="79"/>
      <c r="AT183" s="79"/>
      <c r="AU183" s="79"/>
      <c r="AV183" s="79"/>
      <c r="AW183" s="79"/>
      <c r="AX183" s="79"/>
      <c r="AY183" s="79"/>
      <c r="AZ183" s="79"/>
      <c r="BA183">
        <v>45</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6</v>
      </c>
      <c r="BK183" s="49">
        <v>100</v>
      </c>
      <c r="BL183" s="48">
        <v>6</v>
      </c>
    </row>
    <row r="184" spans="1:64" ht="15">
      <c r="A184" s="64" t="s">
        <v>275</v>
      </c>
      <c r="B184" s="64" t="s">
        <v>275</v>
      </c>
      <c r="C184" s="65" t="s">
        <v>1965</v>
      </c>
      <c r="D184" s="66">
        <v>10</v>
      </c>
      <c r="E184" s="67" t="s">
        <v>136</v>
      </c>
      <c r="F184" s="68">
        <v>12</v>
      </c>
      <c r="G184" s="65"/>
      <c r="H184" s="69"/>
      <c r="I184" s="70"/>
      <c r="J184" s="70"/>
      <c r="K184" s="34" t="s">
        <v>65</v>
      </c>
      <c r="L184" s="77">
        <v>184</v>
      </c>
      <c r="M184" s="77"/>
      <c r="N184" s="72"/>
      <c r="O184" s="79" t="s">
        <v>176</v>
      </c>
      <c r="P184" s="81">
        <v>43627.62494212963</v>
      </c>
      <c r="Q184" s="79" t="s">
        <v>419</v>
      </c>
      <c r="R184" s="82" t="s">
        <v>500</v>
      </c>
      <c r="S184" s="79" t="s">
        <v>511</v>
      </c>
      <c r="T184" s="79"/>
      <c r="U184" s="79"/>
      <c r="V184" s="82" t="s">
        <v>586</v>
      </c>
      <c r="W184" s="81">
        <v>43627.62494212963</v>
      </c>
      <c r="X184" s="82" t="s">
        <v>732</v>
      </c>
      <c r="Y184" s="79"/>
      <c r="Z184" s="79"/>
      <c r="AA184" s="83" t="s">
        <v>889</v>
      </c>
      <c r="AB184" s="79"/>
      <c r="AC184" s="79" t="b">
        <v>0</v>
      </c>
      <c r="AD184" s="79">
        <v>0</v>
      </c>
      <c r="AE184" s="83" t="s">
        <v>906</v>
      </c>
      <c r="AF184" s="79" t="b">
        <v>0</v>
      </c>
      <c r="AG184" s="79" t="s">
        <v>915</v>
      </c>
      <c r="AH184" s="79"/>
      <c r="AI184" s="83" t="s">
        <v>906</v>
      </c>
      <c r="AJ184" s="79" t="b">
        <v>0</v>
      </c>
      <c r="AK184" s="79">
        <v>0</v>
      </c>
      <c r="AL184" s="83" t="s">
        <v>906</v>
      </c>
      <c r="AM184" s="79" t="s">
        <v>926</v>
      </c>
      <c r="AN184" s="79" t="b">
        <v>0</v>
      </c>
      <c r="AO184" s="83" t="s">
        <v>889</v>
      </c>
      <c r="AP184" s="79" t="s">
        <v>176</v>
      </c>
      <c r="AQ184" s="79">
        <v>0</v>
      </c>
      <c r="AR184" s="79">
        <v>0</v>
      </c>
      <c r="AS184" s="79"/>
      <c r="AT184" s="79"/>
      <c r="AU184" s="79"/>
      <c r="AV184" s="79"/>
      <c r="AW184" s="79"/>
      <c r="AX184" s="79"/>
      <c r="AY184" s="79"/>
      <c r="AZ184" s="79"/>
      <c r="BA184">
        <v>45</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8</v>
      </c>
      <c r="BK184" s="49">
        <v>100</v>
      </c>
      <c r="BL184" s="48">
        <v>8</v>
      </c>
    </row>
    <row r="185" spans="1:64" ht="15">
      <c r="A185" s="64" t="s">
        <v>275</v>
      </c>
      <c r="B185" s="64" t="s">
        <v>275</v>
      </c>
      <c r="C185" s="65" t="s">
        <v>1965</v>
      </c>
      <c r="D185" s="66">
        <v>10</v>
      </c>
      <c r="E185" s="67" t="s">
        <v>136</v>
      </c>
      <c r="F185" s="68">
        <v>12</v>
      </c>
      <c r="G185" s="65"/>
      <c r="H185" s="69"/>
      <c r="I185" s="70"/>
      <c r="J185" s="70"/>
      <c r="K185" s="34" t="s">
        <v>65</v>
      </c>
      <c r="L185" s="77">
        <v>185</v>
      </c>
      <c r="M185" s="77"/>
      <c r="N185" s="72"/>
      <c r="O185" s="79" t="s">
        <v>176</v>
      </c>
      <c r="P185" s="81">
        <v>43627.642800925925</v>
      </c>
      <c r="Q185" s="79" t="s">
        <v>420</v>
      </c>
      <c r="R185" s="82" t="s">
        <v>472</v>
      </c>
      <c r="S185" s="79" t="s">
        <v>511</v>
      </c>
      <c r="T185" s="79"/>
      <c r="U185" s="79"/>
      <c r="V185" s="82" t="s">
        <v>586</v>
      </c>
      <c r="W185" s="81">
        <v>43627.642800925925</v>
      </c>
      <c r="X185" s="82" t="s">
        <v>733</v>
      </c>
      <c r="Y185" s="79"/>
      <c r="Z185" s="79"/>
      <c r="AA185" s="83" t="s">
        <v>890</v>
      </c>
      <c r="AB185" s="79"/>
      <c r="AC185" s="79" t="b">
        <v>0</v>
      </c>
      <c r="AD185" s="79">
        <v>1</v>
      </c>
      <c r="AE185" s="83" t="s">
        <v>906</v>
      </c>
      <c r="AF185" s="79" t="b">
        <v>0</v>
      </c>
      <c r="AG185" s="79" t="s">
        <v>915</v>
      </c>
      <c r="AH185" s="79"/>
      <c r="AI185" s="83" t="s">
        <v>906</v>
      </c>
      <c r="AJ185" s="79" t="b">
        <v>0</v>
      </c>
      <c r="AK185" s="79">
        <v>0</v>
      </c>
      <c r="AL185" s="83" t="s">
        <v>906</v>
      </c>
      <c r="AM185" s="79" t="s">
        <v>926</v>
      </c>
      <c r="AN185" s="79" t="b">
        <v>0</v>
      </c>
      <c r="AO185" s="83" t="s">
        <v>890</v>
      </c>
      <c r="AP185" s="79" t="s">
        <v>176</v>
      </c>
      <c r="AQ185" s="79">
        <v>0</v>
      </c>
      <c r="AR185" s="79">
        <v>0</v>
      </c>
      <c r="AS185" s="79"/>
      <c r="AT185" s="79"/>
      <c r="AU185" s="79"/>
      <c r="AV185" s="79"/>
      <c r="AW185" s="79"/>
      <c r="AX185" s="79"/>
      <c r="AY185" s="79"/>
      <c r="AZ185" s="79"/>
      <c r="BA185">
        <v>45</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7</v>
      </c>
      <c r="BK185" s="49">
        <v>100</v>
      </c>
      <c r="BL185" s="48">
        <v>7</v>
      </c>
    </row>
    <row r="186" spans="1:64" ht="15">
      <c r="A186" s="64" t="s">
        <v>275</v>
      </c>
      <c r="B186" s="64" t="s">
        <v>275</v>
      </c>
      <c r="C186" s="65" t="s">
        <v>1965</v>
      </c>
      <c r="D186" s="66">
        <v>10</v>
      </c>
      <c r="E186" s="67" t="s">
        <v>136</v>
      </c>
      <c r="F186" s="68">
        <v>12</v>
      </c>
      <c r="G186" s="65"/>
      <c r="H186" s="69"/>
      <c r="I186" s="70"/>
      <c r="J186" s="70"/>
      <c r="K186" s="34" t="s">
        <v>65</v>
      </c>
      <c r="L186" s="77">
        <v>186</v>
      </c>
      <c r="M186" s="77"/>
      <c r="N186" s="72"/>
      <c r="O186" s="79" t="s">
        <v>176</v>
      </c>
      <c r="P186" s="81">
        <v>43627.67903935185</v>
      </c>
      <c r="Q186" s="79" t="s">
        <v>421</v>
      </c>
      <c r="R186" s="82" t="s">
        <v>501</v>
      </c>
      <c r="S186" s="79" t="s">
        <v>511</v>
      </c>
      <c r="T186" s="79"/>
      <c r="U186" s="79"/>
      <c r="V186" s="82" t="s">
        <v>586</v>
      </c>
      <c r="W186" s="81">
        <v>43627.67903935185</v>
      </c>
      <c r="X186" s="82" t="s">
        <v>734</v>
      </c>
      <c r="Y186" s="79"/>
      <c r="Z186" s="79"/>
      <c r="AA186" s="83" t="s">
        <v>891</v>
      </c>
      <c r="AB186" s="79"/>
      <c r="AC186" s="79" t="b">
        <v>0</v>
      </c>
      <c r="AD186" s="79">
        <v>1</v>
      </c>
      <c r="AE186" s="83" t="s">
        <v>906</v>
      </c>
      <c r="AF186" s="79" t="b">
        <v>0</v>
      </c>
      <c r="AG186" s="79" t="s">
        <v>915</v>
      </c>
      <c r="AH186" s="79"/>
      <c r="AI186" s="83" t="s">
        <v>906</v>
      </c>
      <c r="AJ186" s="79" t="b">
        <v>0</v>
      </c>
      <c r="AK186" s="79">
        <v>1</v>
      </c>
      <c r="AL186" s="83" t="s">
        <v>906</v>
      </c>
      <c r="AM186" s="79" t="s">
        <v>926</v>
      </c>
      <c r="AN186" s="79" t="b">
        <v>0</v>
      </c>
      <c r="AO186" s="83" t="s">
        <v>891</v>
      </c>
      <c r="AP186" s="79" t="s">
        <v>176</v>
      </c>
      <c r="AQ186" s="79">
        <v>0</v>
      </c>
      <c r="AR186" s="79">
        <v>0</v>
      </c>
      <c r="AS186" s="79"/>
      <c r="AT186" s="79"/>
      <c r="AU186" s="79"/>
      <c r="AV186" s="79"/>
      <c r="AW186" s="79"/>
      <c r="AX186" s="79"/>
      <c r="AY186" s="79"/>
      <c r="AZ186" s="79"/>
      <c r="BA186">
        <v>45</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9</v>
      </c>
      <c r="BK186" s="49">
        <v>100</v>
      </c>
      <c r="BL186" s="48">
        <v>9</v>
      </c>
    </row>
    <row r="187" spans="1:64" ht="15">
      <c r="A187" s="64" t="s">
        <v>275</v>
      </c>
      <c r="B187" s="64" t="s">
        <v>275</v>
      </c>
      <c r="C187" s="65" t="s">
        <v>1965</v>
      </c>
      <c r="D187" s="66">
        <v>10</v>
      </c>
      <c r="E187" s="67" t="s">
        <v>136</v>
      </c>
      <c r="F187" s="68">
        <v>12</v>
      </c>
      <c r="G187" s="65"/>
      <c r="H187" s="69"/>
      <c r="I187" s="70"/>
      <c r="J187" s="70"/>
      <c r="K187" s="34" t="s">
        <v>65</v>
      </c>
      <c r="L187" s="77">
        <v>187</v>
      </c>
      <c r="M187" s="77"/>
      <c r="N187" s="72"/>
      <c r="O187" s="79" t="s">
        <v>176</v>
      </c>
      <c r="P187" s="81">
        <v>43627.7293287037</v>
      </c>
      <c r="Q187" s="79" t="s">
        <v>422</v>
      </c>
      <c r="R187" s="82" t="s">
        <v>473</v>
      </c>
      <c r="S187" s="79" t="s">
        <v>511</v>
      </c>
      <c r="T187" s="79"/>
      <c r="U187" s="79"/>
      <c r="V187" s="82" t="s">
        <v>586</v>
      </c>
      <c r="W187" s="81">
        <v>43627.7293287037</v>
      </c>
      <c r="X187" s="82" t="s">
        <v>735</v>
      </c>
      <c r="Y187" s="79"/>
      <c r="Z187" s="79"/>
      <c r="AA187" s="83" t="s">
        <v>892</v>
      </c>
      <c r="AB187" s="79"/>
      <c r="AC187" s="79" t="b">
        <v>0</v>
      </c>
      <c r="AD187" s="79">
        <v>3</v>
      </c>
      <c r="AE187" s="83" t="s">
        <v>906</v>
      </c>
      <c r="AF187" s="79" t="b">
        <v>0</v>
      </c>
      <c r="AG187" s="79" t="s">
        <v>915</v>
      </c>
      <c r="AH187" s="79"/>
      <c r="AI187" s="83" t="s">
        <v>906</v>
      </c>
      <c r="AJ187" s="79" t="b">
        <v>0</v>
      </c>
      <c r="AK187" s="79">
        <v>0</v>
      </c>
      <c r="AL187" s="83" t="s">
        <v>906</v>
      </c>
      <c r="AM187" s="79" t="s">
        <v>926</v>
      </c>
      <c r="AN187" s="79" t="b">
        <v>0</v>
      </c>
      <c r="AO187" s="83" t="s">
        <v>892</v>
      </c>
      <c r="AP187" s="79" t="s">
        <v>176</v>
      </c>
      <c r="AQ187" s="79">
        <v>0</v>
      </c>
      <c r="AR187" s="79">
        <v>0</v>
      </c>
      <c r="AS187" s="79"/>
      <c r="AT187" s="79"/>
      <c r="AU187" s="79"/>
      <c r="AV187" s="79"/>
      <c r="AW187" s="79"/>
      <c r="AX187" s="79"/>
      <c r="AY187" s="79"/>
      <c r="AZ187" s="79"/>
      <c r="BA187">
        <v>45</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8</v>
      </c>
      <c r="BK187" s="49">
        <v>100</v>
      </c>
      <c r="BL187" s="48">
        <v>8</v>
      </c>
    </row>
    <row r="188" spans="1:64" ht="15">
      <c r="A188" s="64" t="s">
        <v>275</v>
      </c>
      <c r="B188" s="64" t="s">
        <v>275</v>
      </c>
      <c r="C188" s="65" t="s">
        <v>1965</v>
      </c>
      <c r="D188" s="66">
        <v>10</v>
      </c>
      <c r="E188" s="67" t="s">
        <v>136</v>
      </c>
      <c r="F188" s="68">
        <v>12</v>
      </c>
      <c r="G188" s="65"/>
      <c r="H188" s="69"/>
      <c r="I188" s="70"/>
      <c r="J188" s="70"/>
      <c r="K188" s="34" t="s">
        <v>65</v>
      </c>
      <c r="L188" s="77">
        <v>188</v>
      </c>
      <c r="M188" s="77"/>
      <c r="N188" s="72"/>
      <c r="O188" s="79" t="s">
        <v>176</v>
      </c>
      <c r="P188" s="81">
        <v>43628.54509259259</v>
      </c>
      <c r="Q188" s="79" t="s">
        <v>423</v>
      </c>
      <c r="R188" s="82" t="s">
        <v>476</v>
      </c>
      <c r="S188" s="79" t="s">
        <v>511</v>
      </c>
      <c r="T188" s="79"/>
      <c r="U188" s="79"/>
      <c r="V188" s="82" t="s">
        <v>586</v>
      </c>
      <c r="W188" s="81">
        <v>43628.54509259259</v>
      </c>
      <c r="X188" s="82" t="s">
        <v>736</v>
      </c>
      <c r="Y188" s="79"/>
      <c r="Z188" s="79"/>
      <c r="AA188" s="83" t="s">
        <v>893</v>
      </c>
      <c r="AB188" s="79"/>
      <c r="AC188" s="79" t="b">
        <v>0</v>
      </c>
      <c r="AD188" s="79">
        <v>0</v>
      </c>
      <c r="AE188" s="83" t="s">
        <v>906</v>
      </c>
      <c r="AF188" s="79" t="b">
        <v>0</v>
      </c>
      <c r="AG188" s="79" t="s">
        <v>915</v>
      </c>
      <c r="AH188" s="79"/>
      <c r="AI188" s="83" t="s">
        <v>906</v>
      </c>
      <c r="AJ188" s="79" t="b">
        <v>0</v>
      </c>
      <c r="AK188" s="79">
        <v>0</v>
      </c>
      <c r="AL188" s="83" t="s">
        <v>906</v>
      </c>
      <c r="AM188" s="79" t="s">
        <v>926</v>
      </c>
      <c r="AN188" s="79" t="b">
        <v>0</v>
      </c>
      <c r="AO188" s="83" t="s">
        <v>893</v>
      </c>
      <c r="AP188" s="79" t="s">
        <v>176</v>
      </c>
      <c r="AQ188" s="79">
        <v>0</v>
      </c>
      <c r="AR188" s="79">
        <v>0</v>
      </c>
      <c r="AS188" s="79"/>
      <c r="AT188" s="79"/>
      <c r="AU188" s="79"/>
      <c r="AV188" s="79"/>
      <c r="AW188" s="79"/>
      <c r="AX188" s="79"/>
      <c r="AY188" s="79"/>
      <c r="AZ188" s="79"/>
      <c r="BA188">
        <v>45</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6</v>
      </c>
      <c r="BK188" s="49">
        <v>100</v>
      </c>
      <c r="BL188" s="48">
        <v>6</v>
      </c>
    </row>
    <row r="189" spans="1:64" ht="15">
      <c r="A189" s="64" t="s">
        <v>275</v>
      </c>
      <c r="B189" s="64" t="s">
        <v>275</v>
      </c>
      <c r="C189" s="65" t="s">
        <v>1965</v>
      </c>
      <c r="D189" s="66">
        <v>10</v>
      </c>
      <c r="E189" s="67" t="s">
        <v>136</v>
      </c>
      <c r="F189" s="68">
        <v>12</v>
      </c>
      <c r="G189" s="65"/>
      <c r="H189" s="69"/>
      <c r="I189" s="70"/>
      <c r="J189" s="70"/>
      <c r="K189" s="34" t="s">
        <v>65</v>
      </c>
      <c r="L189" s="77">
        <v>189</v>
      </c>
      <c r="M189" s="77"/>
      <c r="N189" s="72"/>
      <c r="O189" s="79" t="s">
        <v>176</v>
      </c>
      <c r="P189" s="81">
        <v>43628.60888888889</v>
      </c>
      <c r="Q189" s="79" t="s">
        <v>424</v>
      </c>
      <c r="R189" s="82" t="s">
        <v>502</v>
      </c>
      <c r="S189" s="79" t="s">
        <v>511</v>
      </c>
      <c r="T189" s="79"/>
      <c r="U189" s="79"/>
      <c r="V189" s="82" t="s">
        <v>586</v>
      </c>
      <c r="W189" s="81">
        <v>43628.60888888889</v>
      </c>
      <c r="X189" s="82" t="s">
        <v>737</v>
      </c>
      <c r="Y189" s="79"/>
      <c r="Z189" s="79"/>
      <c r="AA189" s="83" t="s">
        <v>894</v>
      </c>
      <c r="AB189" s="79"/>
      <c r="AC189" s="79" t="b">
        <v>0</v>
      </c>
      <c r="AD189" s="79">
        <v>1</v>
      </c>
      <c r="AE189" s="83" t="s">
        <v>906</v>
      </c>
      <c r="AF189" s="79" t="b">
        <v>0</v>
      </c>
      <c r="AG189" s="79" t="s">
        <v>915</v>
      </c>
      <c r="AH189" s="79"/>
      <c r="AI189" s="83" t="s">
        <v>906</v>
      </c>
      <c r="AJ189" s="79" t="b">
        <v>0</v>
      </c>
      <c r="AK189" s="79">
        <v>0</v>
      </c>
      <c r="AL189" s="83" t="s">
        <v>906</v>
      </c>
      <c r="AM189" s="79" t="s">
        <v>926</v>
      </c>
      <c r="AN189" s="79" t="b">
        <v>0</v>
      </c>
      <c r="AO189" s="83" t="s">
        <v>894</v>
      </c>
      <c r="AP189" s="79" t="s">
        <v>176</v>
      </c>
      <c r="AQ189" s="79">
        <v>0</v>
      </c>
      <c r="AR189" s="79">
        <v>0</v>
      </c>
      <c r="AS189" s="79"/>
      <c r="AT189" s="79"/>
      <c r="AU189" s="79"/>
      <c r="AV189" s="79"/>
      <c r="AW189" s="79"/>
      <c r="AX189" s="79"/>
      <c r="AY189" s="79"/>
      <c r="AZ189" s="79"/>
      <c r="BA189">
        <v>45</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9</v>
      </c>
      <c r="BK189" s="49">
        <v>100</v>
      </c>
      <c r="BL189" s="48">
        <v>9</v>
      </c>
    </row>
    <row r="190" spans="1:64" ht="15">
      <c r="A190" s="64" t="s">
        <v>275</v>
      </c>
      <c r="B190" s="64" t="s">
        <v>275</v>
      </c>
      <c r="C190" s="65" t="s">
        <v>1965</v>
      </c>
      <c r="D190" s="66">
        <v>10</v>
      </c>
      <c r="E190" s="67" t="s">
        <v>136</v>
      </c>
      <c r="F190" s="68">
        <v>12</v>
      </c>
      <c r="G190" s="65"/>
      <c r="H190" s="69"/>
      <c r="I190" s="70"/>
      <c r="J190" s="70"/>
      <c r="K190" s="34" t="s">
        <v>65</v>
      </c>
      <c r="L190" s="77">
        <v>190</v>
      </c>
      <c r="M190" s="77"/>
      <c r="N190" s="72"/>
      <c r="O190" s="79" t="s">
        <v>176</v>
      </c>
      <c r="P190" s="81">
        <v>43629.4522337963</v>
      </c>
      <c r="Q190" s="79" t="s">
        <v>425</v>
      </c>
      <c r="R190" s="82" t="s">
        <v>503</v>
      </c>
      <c r="S190" s="79" t="s">
        <v>511</v>
      </c>
      <c r="T190" s="79"/>
      <c r="U190" s="79"/>
      <c r="V190" s="82" t="s">
        <v>586</v>
      </c>
      <c r="W190" s="81">
        <v>43629.4522337963</v>
      </c>
      <c r="X190" s="82" t="s">
        <v>738</v>
      </c>
      <c r="Y190" s="79"/>
      <c r="Z190" s="79"/>
      <c r="AA190" s="83" t="s">
        <v>895</v>
      </c>
      <c r="AB190" s="79"/>
      <c r="AC190" s="79" t="b">
        <v>0</v>
      </c>
      <c r="AD190" s="79">
        <v>0</v>
      </c>
      <c r="AE190" s="83" t="s">
        <v>906</v>
      </c>
      <c r="AF190" s="79" t="b">
        <v>0</v>
      </c>
      <c r="AG190" s="79" t="s">
        <v>915</v>
      </c>
      <c r="AH190" s="79"/>
      <c r="AI190" s="83" t="s">
        <v>906</v>
      </c>
      <c r="AJ190" s="79" t="b">
        <v>0</v>
      </c>
      <c r="AK190" s="79">
        <v>0</v>
      </c>
      <c r="AL190" s="83" t="s">
        <v>906</v>
      </c>
      <c r="AM190" s="79" t="s">
        <v>926</v>
      </c>
      <c r="AN190" s="79" t="b">
        <v>0</v>
      </c>
      <c r="AO190" s="83" t="s">
        <v>895</v>
      </c>
      <c r="AP190" s="79" t="s">
        <v>176</v>
      </c>
      <c r="AQ190" s="79">
        <v>0</v>
      </c>
      <c r="AR190" s="79">
        <v>0</v>
      </c>
      <c r="AS190" s="79"/>
      <c r="AT190" s="79"/>
      <c r="AU190" s="79"/>
      <c r="AV190" s="79"/>
      <c r="AW190" s="79"/>
      <c r="AX190" s="79"/>
      <c r="AY190" s="79"/>
      <c r="AZ190" s="79"/>
      <c r="BA190">
        <v>45</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9</v>
      </c>
      <c r="BK190" s="49">
        <v>100</v>
      </c>
      <c r="BL190" s="48">
        <v>9</v>
      </c>
    </row>
    <row r="191" spans="1:64" ht="15">
      <c r="A191" s="64" t="s">
        <v>275</v>
      </c>
      <c r="B191" s="64" t="s">
        <v>275</v>
      </c>
      <c r="C191" s="65" t="s">
        <v>1965</v>
      </c>
      <c r="D191" s="66">
        <v>10</v>
      </c>
      <c r="E191" s="67" t="s">
        <v>136</v>
      </c>
      <c r="F191" s="68">
        <v>12</v>
      </c>
      <c r="G191" s="65"/>
      <c r="H191" s="69"/>
      <c r="I191" s="70"/>
      <c r="J191" s="70"/>
      <c r="K191" s="34" t="s">
        <v>65</v>
      </c>
      <c r="L191" s="77">
        <v>191</v>
      </c>
      <c r="M191" s="77"/>
      <c r="N191" s="72"/>
      <c r="O191" s="79" t="s">
        <v>176</v>
      </c>
      <c r="P191" s="81">
        <v>43629.591157407405</v>
      </c>
      <c r="Q191" s="79" t="s">
        <v>426</v>
      </c>
      <c r="R191" s="82" t="s">
        <v>504</v>
      </c>
      <c r="S191" s="79" t="s">
        <v>511</v>
      </c>
      <c r="T191" s="79"/>
      <c r="U191" s="79"/>
      <c r="V191" s="82" t="s">
        <v>586</v>
      </c>
      <c r="W191" s="81">
        <v>43629.591157407405</v>
      </c>
      <c r="X191" s="82" t="s">
        <v>739</v>
      </c>
      <c r="Y191" s="79"/>
      <c r="Z191" s="79"/>
      <c r="AA191" s="83" t="s">
        <v>896</v>
      </c>
      <c r="AB191" s="79"/>
      <c r="AC191" s="79" t="b">
        <v>0</v>
      </c>
      <c r="AD191" s="79">
        <v>0</v>
      </c>
      <c r="AE191" s="83" t="s">
        <v>906</v>
      </c>
      <c r="AF191" s="79" t="b">
        <v>0</v>
      </c>
      <c r="AG191" s="79" t="s">
        <v>915</v>
      </c>
      <c r="AH191" s="79"/>
      <c r="AI191" s="83" t="s">
        <v>906</v>
      </c>
      <c r="AJ191" s="79" t="b">
        <v>0</v>
      </c>
      <c r="AK191" s="79">
        <v>0</v>
      </c>
      <c r="AL191" s="83" t="s">
        <v>906</v>
      </c>
      <c r="AM191" s="79" t="s">
        <v>926</v>
      </c>
      <c r="AN191" s="79" t="b">
        <v>0</v>
      </c>
      <c r="AO191" s="83" t="s">
        <v>896</v>
      </c>
      <c r="AP191" s="79" t="s">
        <v>176</v>
      </c>
      <c r="AQ191" s="79">
        <v>0</v>
      </c>
      <c r="AR191" s="79">
        <v>0</v>
      </c>
      <c r="AS191" s="79"/>
      <c r="AT191" s="79"/>
      <c r="AU191" s="79"/>
      <c r="AV191" s="79"/>
      <c r="AW191" s="79"/>
      <c r="AX191" s="79"/>
      <c r="AY191" s="79"/>
      <c r="AZ191" s="79"/>
      <c r="BA191">
        <v>45</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6</v>
      </c>
      <c r="BK191" s="49">
        <v>100</v>
      </c>
      <c r="BL191" s="48">
        <v>6</v>
      </c>
    </row>
    <row r="192" spans="1:64" ht="15">
      <c r="A192" s="64" t="s">
        <v>275</v>
      </c>
      <c r="B192" s="64" t="s">
        <v>275</v>
      </c>
      <c r="C192" s="65" t="s">
        <v>1965</v>
      </c>
      <c r="D192" s="66">
        <v>10</v>
      </c>
      <c r="E192" s="67" t="s">
        <v>136</v>
      </c>
      <c r="F192" s="68">
        <v>12</v>
      </c>
      <c r="G192" s="65"/>
      <c r="H192" s="69"/>
      <c r="I192" s="70"/>
      <c r="J192" s="70"/>
      <c r="K192" s="34" t="s">
        <v>65</v>
      </c>
      <c r="L192" s="77">
        <v>192</v>
      </c>
      <c r="M192" s="77"/>
      <c r="N192" s="72"/>
      <c r="O192" s="79" t="s">
        <v>176</v>
      </c>
      <c r="P192" s="81">
        <v>43629.6118287037</v>
      </c>
      <c r="Q192" s="79" t="s">
        <v>427</v>
      </c>
      <c r="R192" s="82" t="s">
        <v>505</v>
      </c>
      <c r="S192" s="79" t="s">
        <v>511</v>
      </c>
      <c r="T192" s="79"/>
      <c r="U192" s="79"/>
      <c r="V192" s="82" t="s">
        <v>586</v>
      </c>
      <c r="W192" s="81">
        <v>43629.6118287037</v>
      </c>
      <c r="X192" s="82" t="s">
        <v>740</v>
      </c>
      <c r="Y192" s="79"/>
      <c r="Z192" s="79"/>
      <c r="AA192" s="83" t="s">
        <v>897</v>
      </c>
      <c r="AB192" s="79"/>
      <c r="AC192" s="79" t="b">
        <v>0</v>
      </c>
      <c r="AD192" s="79">
        <v>0</v>
      </c>
      <c r="AE192" s="83" t="s">
        <v>906</v>
      </c>
      <c r="AF192" s="79" t="b">
        <v>0</v>
      </c>
      <c r="AG192" s="79" t="s">
        <v>915</v>
      </c>
      <c r="AH192" s="79"/>
      <c r="AI192" s="83" t="s">
        <v>906</v>
      </c>
      <c r="AJ192" s="79" t="b">
        <v>0</v>
      </c>
      <c r="AK192" s="79">
        <v>0</v>
      </c>
      <c r="AL192" s="83" t="s">
        <v>906</v>
      </c>
      <c r="AM192" s="79" t="s">
        <v>926</v>
      </c>
      <c r="AN192" s="79" t="b">
        <v>0</v>
      </c>
      <c r="AO192" s="83" t="s">
        <v>897</v>
      </c>
      <c r="AP192" s="79" t="s">
        <v>176</v>
      </c>
      <c r="AQ192" s="79">
        <v>0</v>
      </c>
      <c r="AR192" s="79">
        <v>0</v>
      </c>
      <c r="AS192" s="79"/>
      <c r="AT192" s="79"/>
      <c r="AU192" s="79"/>
      <c r="AV192" s="79"/>
      <c r="AW192" s="79"/>
      <c r="AX192" s="79"/>
      <c r="AY192" s="79"/>
      <c r="AZ192" s="79"/>
      <c r="BA192">
        <v>45</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9</v>
      </c>
      <c r="BK192" s="49">
        <v>100</v>
      </c>
      <c r="BL192" s="48">
        <v>9</v>
      </c>
    </row>
    <row r="193" spans="1:64" ht="15">
      <c r="A193" s="64" t="s">
        <v>275</v>
      </c>
      <c r="B193" s="64" t="s">
        <v>275</v>
      </c>
      <c r="C193" s="65" t="s">
        <v>1965</v>
      </c>
      <c r="D193" s="66">
        <v>10</v>
      </c>
      <c r="E193" s="67" t="s">
        <v>136</v>
      </c>
      <c r="F193" s="68">
        <v>12</v>
      </c>
      <c r="G193" s="65"/>
      <c r="H193" s="69"/>
      <c r="I193" s="70"/>
      <c r="J193" s="70"/>
      <c r="K193" s="34" t="s">
        <v>65</v>
      </c>
      <c r="L193" s="77">
        <v>193</v>
      </c>
      <c r="M193" s="77"/>
      <c r="N193" s="72"/>
      <c r="O193" s="79" t="s">
        <v>176</v>
      </c>
      <c r="P193" s="81">
        <v>43629.665300925924</v>
      </c>
      <c r="Q193" s="79" t="s">
        <v>428</v>
      </c>
      <c r="R193" s="82" t="s">
        <v>506</v>
      </c>
      <c r="S193" s="79" t="s">
        <v>511</v>
      </c>
      <c r="T193" s="79"/>
      <c r="U193" s="79"/>
      <c r="V193" s="82" t="s">
        <v>586</v>
      </c>
      <c r="W193" s="81">
        <v>43629.665300925924</v>
      </c>
      <c r="X193" s="82" t="s">
        <v>741</v>
      </c>
      <c r="Y193" s="79"/>
      <c r="Z193" s="79"/>
      <c r="AA193" s="83" t="s">
        <v>898</v>
      </c>
      <c r="AB193" s="79"/>
      <c r="AC193" s="79" t="b">
        <v>0</v>
      </c>
      <c r="AD193" s="79">
        <v>0</v>
      </c>
      <c r="AE193" s="83" t="s">
        <v>906</v>
      </c>
      <c r="AF193" s="79" t="b">
        <v>0</v>
      </c>
      <c r="AG193" s="79" t="s">
        <v>915</v>
      </c>
      <c r="AH193" s="79"/>
      <c r="AI193" s="83" t="s">
        <v>906</v>
      </c>
      <c r="AJ193" s="79" t="b">
        <v>0</v>
      </c>
      <c r="AK193" s="79">
        <v>0</v>
      </c>
      <c r="AL193" s="83" t="s">
        <v>906</v>
      </c>
      <c r="AM193" s="79" t="s">
        <v>926</v>
      </c>
      <c r="AN193" s="79" t="b">
        <v>0</v>
      </c>
      <c r="AO193" s="83" t="s">
        <v>898</v>
      </c>
      <c r="AP193" s="79" t="s">
        <v>176</v>
      </c>
      <c r="AQ193" s="79">
        <v>0</v>
      </c>
      <c r="AR193" s="79">
        <v>0</v>
      </c>
      <c r="AS193" s="79"/>
      <c r="AT193" s="79"/>
      <c r="AU193" s="79"/>
      <c r="AV193" s="79"/>
      <c r="AW193" s="79"/>
      <c r="AX193" s="79"/>
      <c r="AY193" s="79"/>
      <c r="AZ193" s="79"/>
      <c r="BA193">
        <v>45</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7</v>
      </c>
      <c r="BK193" s="49">
        <v>100</v>
      </c>
      <c r="BL193" s="48">
        <v>7</v>
      </c>
    </row>
    <row r="194" spans="1:64" ht="15">
      <c r="A194" s="64" t="s">
        <v>275</v>
      </c>
      <c r="B194" s="64" t="s">
        <v>275</v>
      </c>
      <c r="C194" s="65" t="s">
        <v>1965</v>
      </c>
      <c r="D194" s="66">
        <v>10</v>
      </c>
      <c r="E194" s="67" t="s">
        <v>136</v>
      </c>
      <c r="F194" s="68">
        <v>12</v>
      </c>
      <c r="G194" s="65"/>
      <c r="H194" s="69"/>
      <c r="I194" s="70"/>
      <c r="J194" s="70"/>
      <c r="K194" s="34" t="s">
        <v>65</v>
      </c>
      <c r="L194" s="77">
        <v>194</v>
      </c>
      <c r="M194" s="77"/>
      <c r="N194" s="72"/>
      <c r="O194" s="79" t="s">
        <v>176</v>
      </c>
      <c r="P194" s="81">
        <v>43629.72813657407</v>
      </c>
      <c r="Q194" s="79" t="s">
        <v>429</v>
      </c>
      <c r="R194" s="82" t="s">
        <v>507</v>
      </c>
      <c r="S194" s="79" t="s">
        <v>511</v>
      </c>
      <c r="T194" s="79"/>
      <c r="U194" s="79"/>
      <c r="V194" s="82" t="s">
        <v>586</v>
      </c>
      <c r="W194" s="81">
        <v>43629.72813657407</v>
      </c>
      <c r="X194" s="82" t="s">
        <v>742</v>
      </c>
      <c r="Y194" s="79"/>
      <c r="Z194" s="79"/>
      <c r="AA194" s="83" t="s">
        <v>899</v>
      </c>
      <c r="AB194" s="79"/>
      <c r="AC194" s="79" t="b">
        <v>0</v>
      </c>
      <c r="AD194" s="79">
        <v>0</v>
      </c>
      <c r="AE194" s="83" t="s">
        <v>906</v>
      </c>
      <c r="AF194" s="79" t="b">
        <v>0</v>
      </c>
      <c r="AG194" s="79" t="s">
        <v>915</v>
      </c>
      <c r="AH194" s="79"/>
      <c r="AI194" s="83" t="s">
        <v>906</v>
      </c>
      <c r="AJ194" s="79" t="b">
        <v>0</v>
      </c>
      <c r="AK194" s="79">
        <v>0</v>
      </c>
      <c r="AL194" s="83" t="s">
        <v>906</v>
      </c>
      <c r="AM194" s="79" t="s">
        <v>926</v>
      </c>
      <c r="AN194" s="79" t="b">
        <v>0</v>
      </c>
      <c r="AO194" s="83" t="s">
        <v>899</v>
      </c>
      <c r="AP194" s="79" t="s">
        <v>176</v>
      </c>
      <c r="AQ194" s="79">
        <v>0</v>
      </c>
      <c r="AR194" s="79">
        <v>0</v>
      </c>
      <c r="AS194" s="79"/>
      <c r="AT194" s="79"/>
      <c r="AU194" s="79"/>
      <c r="AV194" s="79"/>
      <c r="AW194" s="79"/>
      <c r="AX194" s="79"/>
      <c r="AY194" s="79"/>
      <c r="AZ194" s="79"/>
      <c r="BA194">
        <v>45</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7</v>
      </c>
      <c r="BK194" s="49">
        <v>100</v>
      </c>
      <c r="BL194" s="48">
        <v>7</v>
      </c>
    </row>
    <row r="195" spans="1:64" ht="15">
      <c r="A195" s="64" t="s">
        <v>275</v>
      </c>
      <c r="B195" s="64" t="s">
        <v>275</v>
      </c>
      <c r="C195" s="65" t="s">
        <v>1965</v>
      </c>
      <c r="D195" s="66">
        <v>10</v>
      </c>
      <c r="E195" s="67" t="s">
        <v>136</v>
      </c>
      <c r="F195" s="68">
        <v>12</v>
      </c>
      <c r="G195" s="65"/>
      <c r="H195" s="69"/>
      <c r="I195" s="70"/>
      <c r="J195" s="70"/>
      <c r="K195" s="34" t="s">
        <v>65</v>
      </c>
      <c r="L195" s="77">
        <v>195</v>
      </c>
      <c r="M195" s="77"/>
      <c r="N195" s="72"/>
      <c r="O195" s="79" t="s">
        <v>176</v>
      </c>
      <c r="P195" s="81">
        <v>43629.7709375</v>
      </c>
      <c r="Q195" s="79" t="s">
        <v>430</v>
      </c>
      <c r="R195" s="82" t="s">
        <v>508</v>
      </c>
      <c r="S195" s="79" t="s">
        <v>511</v>
      </c>
      <c r="T195" s="79"/>
      <c r="U195" s="79"/>
      <c r="V195" s="82" t="s">
        <v>586</v>
      </c>
      <c r="W195" s="81">
        <v>43629.7709375</v>
      </c>
      <c r="X195" s="82" t="s">
        <v>743</v>
      </c>
      <c r="Y195" s="79"/>
      <c r="Z195" s="79"/>
      <c r="AA195" s="83" t="s">
        <v>900</v>
      </c>
      <c r="AB195" s="79"/>
      <c r="AC195" s="79" t="b">
        <v>0</v>
      </c>
      <c r="AD195" s="79">
        <v>0</v>
      </c>
      <c r="AE195" s="83" t="s">
        <v>906</v>
      </c>
      <c r="AF195" s="79" t="b">
        <v>0</v>
      </c>
      <c r="AG195" s="79" t="s">
        <v>915</v>
      </c>
      <c r="AH195" s="79"/>
      <c r="AI195" s="83" t="s">
        <v>906</v>
      </c>
      <c r="AJ195" s="79" t="b">
        <v>0</v>
      </c>
      <c r="AK195" s="79">
        <v>0</v>
      </c>
      <c r="AL195" s="83" t="s">
        <v>906</v>
      </c>
      <c r="AM195" s="79" t="s">
        <v>926</v>
      </c>
      <c r="AN195" s="79" t="b">
        <v>0</v>
      </c>
      <c r="AO195" s="83" t="s">
        <v>900</v>
      </c>
      <c r="AP195" s="79" t="s">
        <v>176</v>
      </c>
      <c r="AQ195" s="79">
        <v>0</v>
      </c>
      <c r="AR195" s="79">
        <v>0</v>
      </c>
      <c r="AS195" s="79"/>
      <c r="AT195" s="79"/>
      <c r="AU195" s="79"/>
      <c r="AV195" s="79"/>
      <c r="AW195" s="79"/>
      <c r="AX195" s="79"/>
      <c r="AY195" s="79"/>
      <c r="AZ195" s="79"/>
      <c r="BA195">
        <v>45</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9</v>
      </c>
      <c r="BK195" s="49">
        <v>100</v>
      </c>
      <c r="BL195" s="48">
        <v>9</v>
      </c>
    </row>
    <row r="196" spans="1:64" ht="15">
      <c r="A196" s="64" t="s">
        <v>276</v>
      </c>
      <c r="B196" s="64" t="s">
        <v>276</v>
      </c>
      <c r="C196" s="65" t="s">
        <v>1960</v>
      </c>
      <c r="D196" s="66">
        <v>3</v>
      </c>
      <c r="E196" s="67" t="s">
        <v>132</v>
      </c>
      <c r="F196" s="68">
        <v>35</v>
      </c>
      <c r="G196" s="65"/>
      <c r="H196" s="69"/>
      <c r="I196" s="70"/>
      <c r="J196" s="70"/>
      <c r="K196" s="34" t="s">
        <v>65</v>
      </c>
      <c r="L196" s="77">
        <v>196</v>
      </c>
      <c r="M196" s="77"/>
      <c r="N196" s="72"/>
      <c r="O196" s="79" t="s">
        <v>176</v>
      </c>
      <c r="P196" s="81">
        <v>43629.47246527778</v>
      </c>
      <c r="Q196" s="79" t="s">
        <v>431</v>
      </c>
      <c r="R196" s="82" t="s">
        <v>475</v>
      </c>
      <c r="S196" s="79" t="s">
        <v>511</v>
      </c>
      <c r="T196" s="79"/>
      <c r="U196" s="79"/>
      <c r="V196" s="82" t="s">
        <v>587</v>
      </c>
      <c r="W196" s="81">
        <v>43629.47246527778</v>
      </c>
      <c r="X196" s="82" t="s">
        <v>744</v>
      </c>
      <c r="Y196" s="79"/>
      <c r="Z196" s="79"/>
      <c r="AA196" s="83" t="s">
        <v>901</v>
      </c>
      <c r="AB196" s="79"/>
      <c r="AC196" s="79" t="b">
        <v>0</v>
      </c>
      <c r="AD196" s="79">
        <v>33</v>
      </c>
      <c r="AE196" s="83" t="s">
        <v>906</v>
      </c>
      <c r="AF196" s="79" t="b">
        <v>0</v>
      </c>
      <c r="AG196" s="79" t="s">
        <v>915</v>
      </c>
      <c r="AH196" s="79"/>
      <c r="AI196" s="83" t="s">
        <v>906</v>
      </c>
      <c r="AJ196" s="79" t="b">
        <v>0</v>
      </c>
      <c r="AK196" s="79">
        <v>6</v>
      </c>
      <c r="AL196" s="83" t="s">
        <v>906</v>
      </c>
      <c r="AM196" s="79" t="s">
        <v>923</v>
      </c>
      <c r="AN196" s="79" t="b">
        <v>0</v>
      </c>
      <c r="AO196" s="83" t="s">
        <v>901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5</v>
      </c>
      <c r="BC196" s="78" t="str">
        <f>REPLACE(INDEX(GroupVertices[Group],MATCH(Edges[[#This Row],[Vertex 2]],GroupVertices[Vertex],0)),1,1,"")</f>
        <v>5</v>
      </c>
      <c r="BD196" s="48">
        <v>0</v>
      </c>
      <c r="BE196" s="49">
        <v>0</v>
      </c>
      <c r="BF196" s="48">
        <v>0</v>
      </c>
      <c r="BG196" s="49">
        <v>0</v>
      </c>
      <c r="BH196" s="48">
        <v>0</v>
      </c>
      <c r="BI196" s="49">
        <v>0</v>
      </c>
      <c r="BJ196" s="48">
        <v>4</v>
      </c>
      <c r="BK196" s="49">
        <v>100</v>
      </c>
      <c r="BL196" s="48">
        <v>4</v>
      </c>
    </row>
    <row r="197" spans="1:64" ht="15">
      <c r="A197" s="64" t="s">
        <v>277</v>
      </c>
      <c r="B197" s="64" t="s">
        <v>276</v>
      </c>
      <c r="C197" s="65" t="s">
        <v>1960</v>
      </c>
      <c r="D197" s="66">
        <v>3</v>
      </c>
      <c r="E197" s="67" t="s">
        <v>132</v>
      </c>
      <c r="F197" s="68">
        <v>35</v>
      </c>
      <c r="G197" s="65"/>
      <c r="H197" s="69"/>
      <c r="I197" s="70"/>
      <c r="J197" s="70"/>
      <c r="K197" s="34" t="s">
        <v>65</v>
      </c>
      <c r="L197" s="77">
        <v>197</v>
      </c>
      <c r="M197" s="77"/>
      <c r="N197" s="72"/>
      <c r="O197" s="79" t="s">
        <v>284</v>
      </c>
      <c r="P197" s="81">
        <v>43629.78771990741</v>
      </c>
      <c r="Q197" s="79" t="s">
        <v>385</v>
      </c>
      <c r="R197" s="82" t="s">
        <v>475</v>
      </c>
      <c r="S197" s="79" t="s">
        <v>511</v>
      </c>
      <c r="T197" s="79"/>
      <c r="U197" s="79"/>
      <c r="V197" s="82" t="s">
        <v>588</v>
      </c>
      <c r="W197" s="81">
        <v>43629.78771990741</v>
      </c>
      <c r="X197" s="82" t="s">
        <v>745</v>
      </c>
      <c r="Y197" s="79"/>
      <c r="Z197" s="79"/>
      <c r="AA197" s="83" t="s">
        <v>902</v>
      </c>
      <c r="AB197" s="79"/>
      <c r="AC197" s="79" t="b">
        <v>0</v>
      </c>
      <c r="AD197" s="79">
        <v>0</v>
      </c>
      <c r="AE197" s="83" t="s">
        <v>906</v>
      </c>
      <c r="AF197" s="79" t="b">
        <v>0</v>
      </c>
      <c r="AG197" s="79" t="s">
        <v>915</v>
      </c>
      <c r="AH197" s="79"/>
      <c r="AI197" s="83" t="s">
        <v>906</v>
      </c>
      <c r="AJ197" s="79" t="b">
        <v>0</v>
      </c>
      <c r="AK197" s="79">
        <v>6</v>
      </c>
      <c r="AL197" s="83" t="s">
        <v>901</v>
      </c>
      <c r="AM197" s="79" t="s">
        <v>925</v>
      </c>
      <c r="AN197" s="79" t="b">
        <v>0</v>
      </c>
      <c r="AO197" s="83" t="s">
        <v>901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5</v>
      </c>
      <c r="BC197" s="78" t="str">
        <f>REPLACE(INDEX(GroupVertices[Group],MATCH(Edges[[#This Row],[Vertex 2]],GroupVertices[Vertex],0)),1,1,"")</f>
        <v>5</v>
      </c>
      <c r="BD197" s="48">
        <v>0</v>
      </c>
      <c r="BE197" s="49">
        <v>0</v>
      </c>
      <c r="BF197" s="48">
        <v>0</v>
      </c>
      <c r="BG197" s="49">
        <v>0</v>
      </c>
      <c r="BH197" s="48">
        <v>0</v>
      </c>
      <c r="BI197" s="49">
        <v>0</v>
      </c>
      <c r="BJ197" s="48">
        <v>6</v>
      </c>
      <c r="BK197" s="49">
        <v>100</v>
      </c>
      <c r="BL197" s="48">
        <v>6</v>
      </c>
    </row>
    <row r="198" spans="1:64" ht="15">
      <c r="A198" s="64" t="s">
        <v>278</v>
      </c>
      <c r="B198" s="64" t="s">
        <v>278</v>
      </c>
      <c r="C198" s="65" t="s">
        <v>1960</v>
      </c>
      <c r="D198" s="66">
        <v>3</v>
      </c>
      <c r="E198" s="67" t="s">
        <v>132</v>
      </c>
      <c r="F198" s="68">
        <v>35</v>
      </c>
      <c r="G198" s="65"/>
      <c r="H198" s="69"/>
      <c r="I198" s="70"/>
      <c r="J198" s="70"/>
      <c r="K198" s="34" t="s">
        <v>65</v>
      </c>
      <c r="L198" s="77">
        <v>198</v>
      </c>
      <c r="M198" s="77"/>
      <c r="N198" s="72"/>
      <c r="O198" s="79" t="s">
        <v>176</v>
      </c>
      <c r="P198" s="81">
        <v>43629.86351851852</v>
      </c>
      <c r="Q198" s="83" t="s">
        <v>432</v>
      </c>
      <c r="R198" s="82" t="s">
        <v>509</v>
      </c>
      <c r="S198" s="79" t="s">
        <v>511</v>
      </c>
      <c r="T198" s="79"/>
      <c r="U198" s="79"/>
      <c r="V198" s="82" t="s">
        <v>589</v>
      </c>
      <c r="W198" s="81">
        <v>43629.86351851852</v>
      </c>
      <c r="X198" s="82" t="s">
        <v>746</v>
      </c>
      <c r="Y198" s="79"/>
      <c r="Z198" s="79"/>
      <c r="AA198" s="83" t="s">
        <v>903</v>
      </c>
      <c r="AB198" s="79"/>
      <c r="AC198" s="79" t="b">
        <v>0</v>
      </c>
      <c r="AD198" s="79">
        <v>0</v>
      </c>
      <c r="AE198" s="83" t="s">
        <v>906</v>
      </c>
      <c r="AF198" s="79" t="b">
        <v>0</v>
      </c>
      <c r="AG198" s="79" t="s">
        <v>915</v>
      </c>
      <c r="AH198" s="79"/>
      <c r="AI198" s="83" t="s">
        <v>906</v>
      </c>
      <c r="AJ198" s="79" t="b">
        <v>0</v>
      </c>
      <c r="AK198" s="79">
        <v>0</v>
      </c>
      <c r="AL198" s="83" t="s">
        <v>906</v>
      </c>
      <c r="AM198" s="79" t="s">
        <v>923</v>
      </c>
      <c r="AN198" s="79" t="b">
        <v>0</v>
      </c>
      <c r="AO198" s="83" t="s">
        <v>903</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0</v>
      </c>
      <c r="BE198" s="49">
        <v>0</v>
      </c>
      <c r="BF198" s="48">
        <v>0</v>
      </c>
      <c r="BG198" s="49">
        <v>0</v>
      </c>
      <c r="BH198" s="48">
        <v>0</v>
      </c>
      <c r="BI198" s="49">
        <v>0</v>
      </c>
      <c r="BJ198" s="48">
        <v>7</v>
      </c>
      <c r="BK198" s="49">
        <v>100</v>
      </c>
      <c r="BL198"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ErrorMessage="1" sqref="N2:N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Color" prompt="To select an optional edge color, right-click and select Select Color on the right-click menu." sqref="C3:C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Opacity" prompt="Enter an optional edge opacity between 0 (transparent) and 100 (opaque)." errorTitle="Invalid Edge Opacity" error="The optional edge opacity must be a whole number between 0 and 10." sqref="F3:F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showErrorMessage="1" promptTitle="Vertex 1 Name" prompt="Enter the name of the edge's first vertex." sqref="A3:A198"/>
    <dataValidation allowBlank="1" showInputMessage="1" showErrorMessage="1" promptTitle="Vertex 2 Name" prompt="Enter the name of the edge's second vertex." sqref="B3:B198"/>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8"/>
  </dataValidations>
  <hyperlinks>
    <hyperlink ref="Q77" r:id="rId1" display="https://t.co/g7fy0pxM94"/>
    <hyperlink ref="Q154" r:id="rId2" display="https://t.co/QAMrGluoQK"/>
    <hyperlink ref="Q155" r:id="rId3" display="https://t.co/4FShaK32S1"/>
    <hyperlink ref="Q156" r:id="rId4" display="https://t.co/8wJ72R0qxY"/>
    <hyperlink ref="Q157" r:id="rId5" display="https://t.co/c4WsLfJV6h"/>
    <hyperlink ref="Q179" r:id="rId6" display="https://t.co/0Ixe9D4pjS"/>
    <hyperlink ref="Q180" r:id="rId7" display="https://t.co/fmm8GqKxDt"/>
    <hyperlink ref="Q181" r:id="rId8" display="https://t.co/tkuMyuBZ2U"/>
    <hyperlink ref="Q182" r:id="rId9" display="https://t.co/Dhe8ZWAyxA"/>
    <hyperlink ref="R4" r:id="rId10" display="https://www.maghrebvoices.com/a/%d8%aa%d8%ad%d8%b1%d9%8a%d9%85-%d8%a7%d9%84%d8%aa%d8%a8%d9%86%d9%91%d9%8a-%d8%ac%d8%b1%d9%8a%d9%85%d8%a9-%d8%b1%d8%ac%d8%a7%d9%84-%d8%a7%d9%84%d8%af%d9%8a%d9%86-%d8%a8%d8%ad%d9%82-%d8%a7%d9%84%d8%b7%d9%81%d9%88%d9%84%d8%a9/497135.html"/>
    <hyperlink ref="R5" r:id="rId11" display="https://www.maghrebvoices.com/a/%d8%aa%d8%ad%d8%b1%d9%8a%d9%85-%d8%a7%d9%84%d8%aa%d8%a8%d9%86%d9%91%d9%8a-%d8%ac%d8%b1%d9%8a%d9%85%d8%a9-%d8%b1%d8%ac%d8%a7%d9%84-%d8%a7%d9%84%d8%af%d9%8a%d9%86-%d8%a8%d8%ad%d9%82-%d8%a7%d9%84%d8%b7%d9%81%d9%88%d9%84%d8%a9/497135.html"/>
    <hyperlink ref="R6" r:id="rId12" display="https://www.maghrebvoices.com/a/458271.html"/>
    <hyperlink ref="R7" r:id="rId13" display="https://www.maghrebvoices.com/a/415068.html"/>
    <hyperlink ref="R8" r:id="rId14" display="https://www.maghrebvoices.com/a/415068.html"/>
    <hyperlink ref="R9" r:id="rId15" display="https://www.maghrebvoices.com/a/415068.html"/>
    <hyperlink ref="R10" r:id="rId16" display="https://www.maghrebvoices.com/a/497339.html"/>
    <hyperlink ref="R11" r:id="rId17" display="https://www.maghrebvoices.com/a/497341.html?nocache=1"/>
    <hyperlink ref="R13" r:id="rId18" display="https://www.maghrebvoices.com/a/497532.html"/>
    <hyperlink ref="R66" r:id="rId19" display="https://www.maghrebvoices.com/a/Algeria-spain--politics/497472.html"/>
    <hyperlink ref="R70" r:id="rId20" display="https://www.maghrebvoices.com/a/497752.html"/>
    <hyperlink ref="R73" r:id="rId21" display="https://www.maghrebvoices.com/a/497752.html"/>
    <hyperlink ref="R74" r:id="rId22" display="https://www.maghrebvoices.com/a/497758.html"/>
    <hyperlink ref="R75" r:id="rId23" display="https://www.maghrebvoices.com/a/497758.html"/>
    <hyperlink ref="R77" r:id="rId24" display="https://www.maghrebvoices.com/a/415068.html"/>
    <hyperlink ref="R78" r:id="rId25" display="https://bit.ly/2HZFcFX"/>
    <hyperlink ref="R79" r:id="rId26" display="https://www.maghrebvoices.com/a/497436.html"/>
    <hyperlink ref="R80" r:id="rId27" display="https://www.maghrebvoices.com/a/497524.html"/>
    <hyperlink ref="R81" r:id="rId28" display="https://www.maghrebvoices.com/a/497758.html"/>
    <hyperlink ref="R82" r:id="rId29" display="https://www.maghrebvoices.com/a/497430.html"/>
    <hyperlink ref="R83" r:id="rId30" display="https://www.maghrebvoices.com/a/Libya-Omar-AL-mokhtar/423017.html?fbclid=IwAR1UEPe8asbQHx-yimeMO9EMwDppsmj8B3UfIgenBlTiRAW-77fxFnkNFO0"/>
    <hyperlink ref="R84" r:id="rId31" display="https://www.maghrebvoices.com/a/Libya-social-media/497597.html"/>
    <hyperlink ref="R85" r:id="rId32" display="https://www.maghrebvoices.com/a/497809.html?fbclid=IwAR3JbTM8A17RE-tTR0wuPaoroAKia_pxfrtFPG_39rRss_YTdStetTOANRU"/>
    <hyperlink ref="R86" r:id="rId33" display="https://www.maghrebvoices.com/a/Algeria-France-social-media/497858.html"/>
    <hyperlink ref="R87" r:id="rId34" display="https://www.facebook.com/maghrebvoices/videos/299282547623025/"/>
    <hyperlink ref="R88" r:id="rId35" display="https://www.maghrebvoices.com/a/497809.html"/>
    <hyperlink ref="R89" r:id="rId36" display="https://www.maghrebvoices.com/a/497809.html"/>
    <hyperlink ref="R90" r:id="rId37" display="https://www.maghrebvoices.com/a/497809.html"/>
    <hyperlink ref="R91" r:id="rId38" display="https://www.maghrebvoices.com/a/497339.html"/>
    <hyperlink ref="R92" r:id="rId39" display="https://www.maghrebvoices.com/a/Algeria-France-social-media/497858.html"/>
    <hyperlink ref="R93" r:id="rId40" display="https://www.maghrebvoices.com/a/%d8%aa%d8%ad%d8%b1%d9%8a%d9%85-%d8%a7%d9%84%d8%aa%d8%a8%d9%86%d9%91%d9%8a-%d8%ac%d8%b1%d9%8a%d9%85%d8%a9-%d8%b1%d8%ac%d8%a7%d9%84-%d8%a7%d9%84%d8%af%d9%8a%d9%86-%d8%a8%d8%ad%d9%82-%d8%a7%d9%84%d8%b7%d9%81%d9%88%d9%84%d8%a9/497135.html"/>
    <hyperlink ref="R94" r:id="rId41" display="https://www.maghrebvoices.com/a/498003.html"/>
    <hyperlink ref="R95" r:id="rId42" display="https://www.maghrebvoices.com/a/415068.html?fbclid=IwAR0SGOeRtNHln1tqkiE9WGnOgHFIjVFQ2Yqta-UdPP44qSpNtLPlYletqT0"/>
    <hyperlink ref="R96" r:id="rId43" display="https://www.maghrebvoices.com/a/498003.html"/>
    <hyperlink ref="R97" r:id="rId44" display="https://www.maghrebvoices.com/a/498003.html"/>
    <hyperlink ref="R98" r:id="rId45" display="https://www.maghrebvoices.com/a/497987.html"/>
    <hyperlink ref="R108" r:id="rId46" display="https://www.maghrebvoices.com/a/497532.html"/>
    <hyperlink ref="R114" r:id="rId47" display="https://www.maghrebvoices.com/a/498107.html"/>
    <hyperlink ref="R115" r:id="rId48" display="https://www.maghrebvoices.com/a/497436.html"/>
    <hyperlink ref="R116" r:id="rId49" display="https://www.maghrebvoices.com/a/454909.html"/>
    <hyperlink ref="R117" r:id="rId50" display="https://www.maghrebvoices.com/a/454909.html"/>
    <hyperlink ref="R118" r:id="rId51" display="https://www.maghrebvoices.com/a/454909.html"/>
    <hyperlink ref="R119" r:id="rId52" display="https://www.maghrebvoices.com/a/422745.html"/>
    <hyperlink ref="R121" r:id="rId53" display="https://www.maghrebvoices.com/a/422745.html"/>
    <hyperlink ref="R124" r:id="rId54" display="https://www.maghrebvoices.com/a/497255.html"/>
    <hyperlink ref="R125" r:id="rId55" display="https://www.maghrebvoices.com/a/497251.html"/>
    <hyperlink ref="R126" r:id="rId56" display="https://www.maghrebvoices.com/a/497339.html"/>
    <hyperlink ref="R127" r:id="rId57" display="https://www.maghrebvoices.com/a/497342.html"/>
    <hyperlink ref="R128" r:id="rId58" display="https://www.maghrebvoices.com/a/497281.html"/>
    <hyperlink ref="R129" r:id="rId59" display="https://www.maghrebvoices.com/a/497407.html"/>
    <hyperlink ref="R130" r:id="rId60" display="https://www.maghrebvoices.com/a/497359.html"/>
    <hyperlink ref="R131" r:id="rId61" display="https://www.maghrebvoices.com/a/Algeria-spain--politics/497472.html"/>
    <hyperlink ref="R132" r:id="rId62" display="https://www.maghrebvoices.com/a/497490.html"/>
    <hyperlink ref="R133" r:id="rId63" display="https://www.maghrebvoices.com/a/497532.html"/>
    <hyperlink ref="R134" r:id="rId64" display="https://www.maghrebvoices.com/a/497524.html"/>
    <hyperlink ref="R135" r:id="rId65" display="https://www.maghrebvoices.com/a/497530.html"/>
    <hyperlink ref="R136" r:id="rId66" display="https://www.maghrebvoices.com/a/497543.html"/>
    <hyperlink ref="R137" r:id="rId67" display="https://www.maghrebvoices.com/a/497541.html"/>
    <hyperlink ref="R138" r:id="rId68" display="https://www.maghrebvoices.com/a/497640.html"/>
    <hyperlink ref="R139" r:id="rId69" display="https://www.maghrebvoices.com/a/497652.html"/>
    <hyperlink ref="R140" r:id="rId70" display="https://www.maghrebvoices.com/a/%d8%ad%d9%8a%d9%88%d8%a7%d9%86%d8%a7%d8%aa-%d9%85%d9%86%d9%88%d9%8a%d8%a9-%d8%b9%d8%b1%d8%a8%d9%8a%d8%a9-%d9%85%d9%82%d8%af%d8%b3%d8%a9/497667.html"/>
    <hyperlink ref="R141" r:id="rId71" display="https://www.maghrebvoices.com/a/498270.html"/>
    <hyperlink ref="R142" r:id="rId72" display="https://www.maghrebvoices.com/a/498282.html"/>
    <hyperlink ref="R143" r:id="rId73" display="https://www.maghrebvoices.com/a/%d9%85%d8%b9%d8%a7%d9%86%d8%a7%d8%a9-%d8%a7%d9%84%d9%85%d8%ba%d8%b1%d8%a8%d9%8a%d8%a7%d8%aa-%d9%85%d9%86-%d8%a7%d9%84%d8%b9%d9%86%d9%81-%d8%a7%d9%84%d8%a3%d8%b3%d8%b1%d9%8a/498278.html"/>
    <hyperlink ref="R144" r:id="rId74" display="https://www.maghrebvoices.com/a/498393.html"/>
    <hyperlink ref="R145" r:id="rId75" display="https://www.maghrebvoices.com/a/498400.html"/>
    <hyperlink ref="R146" r:id="rId76" display="https://www.maghrebvoices.com/a/498433.html"/>
    <hyperlink ref="R147" r:id="rId77" display="https://www.maghrebvoices.com/a/498445.html"/>
    <hyperlink ref="R148" r:id="rId78" display="https://www.maghrebvoices.com/a/498393.html"/>
    <hyperlink ref="R149" r:id="rId79" display="https://www.maghrebvoices.com/a/498393.html"/>
    <hyperlink ref="R150" r:id="rId80" display="https://www.maghrebvoices.com/a/498393.html"/>
    <hyperlink ref="R151" r:id="rId81" display="https://www.maghrebvoices.com/a/497208.html"/>
    <hyperlink ref="R152" r:id="rId82" display="https://www.maghrebvoices.com/a/497214.html"/>
    <hyperlink ref="R153" r:id="rId83" display="https://www.maghrebvoices.com/a/497219.html"/>
    <hyperlink ref="R154" r:id="rId84" display="https://www.maghrebvoices.com/a/497219.html"/>
    <hyperlink ref="R155" r:id="rId85" display="https://www.maghrebvoices.com/a/497251.html"/>
    <hyperlink ref="R156" r:id="rId86" display="https://www.maghrebvoices.com/a/497252.html"/>
    <hyperlink ref="R157" r:id="rId87" display="https://www.maghrebvoices.com/a/497236.html"/>
    <hyperlink ref="R158" r:id="rId88" display="https://www.maghrebvoices.com/a/497339.html"/>
    <hyperlink ref="R159" r:id="rId89" display="https://www.maghrebvoices.com/a/497341.html?nocache=1"/>
    <hyperlink ref="R160" r:id="rId90" display="https://www.maghrebvoices.com/a/497331.html"/>
    <hyperlink ref="R161" r:id="rId91" display="https://www.maghrebvoices.com/a/497509.html"/>
    <hyperlink ref="R162" r:id="rId92" display="https://www.maghrebvoices.com/a/497490.html"/>
    <hyperlink ref="R163" r:id="rId93" display="https://www.maghrebvoices.com/a/497518.html"/>
    <hyperlink ref="R165" r:id="rId94" display="https://www.maghrebvoices.com/a/497532.html"/>
    <hyperlink ref="R166" r:id="rId95" display="https://www.maghrebvoices.com/a/497519.html"/>
    <hyperlink ref="R167" r:id="rId96" display="https://bit.ly/318D6LL"/>
    <hyperlink ref="R168" r:id="rId97" display="https://www.maghrebvoices.com/a/497640.html"/>
    <hyperlink ref="R169" r:id="rId98" display="https://www.maghrebvoices.com/a/497640.html"/>
    <hyperlink ref="R170" r:id="rId99" display="https://www.maghrebvoices.com/a/497761.html"/>
    <hyperlink ref="R171" r:id="rId100" display="https://www.maghrebvoices.com/a/497757.html"/>
    <hyperlink ref="R172" r:id="rId101" display="https://www.maghrebvoices.com/a/497767.html"/>
    <hyperlink ref="R173" r:id="rId102" display="https://bit.ly/2HZFcFX"/>
    <hyperlink ref="R174" r:id="rId103" display="https://www.maghrebvoices.com/a/497628.html"/>
    <hyperlink ref="R175" r:id="rId104" display="https://www.maghrebvoices.com/a/Tunisia-economy/497866.html"/>
    <hyperlink ref="R176" r:id="rId105" display="https://www.maghrebvoices.com/a/497868.html"/>
    <hyperlink ref="R177" r:id="rId106" display="https://www.maghrebvoices.com/a/497877.html"/>
    <hyperlink ref="R178" r:id="rId107" display="https://www.maghrebvoices.com/a/497914.html"/>
    <hyperlink ref="R179" r:id="rId108" display="https://www.maghrebvoices.com/a/498003.html"/>
    <hyperlink ref="R180" r:id="rId109" display="https://www.maghrebvoices.com/a/497994.html"/>
    <hyperlink ref="R181" r:id="rId110" display="https://www.maghrebvoices.com/a/497987.html"/>
    <hyperlink ref="R182" r:id="rId111" display="https://www.maghrebvoices.com/a/497974.html"/>
    <hyperlink ref="R183" r:id="rId112" display="https://www.maghrebvoices.com/a/498245.html"/>
    <hyperlink ref="R184" r:id="rId113" display="https://www.maghrebvoices.com/a/498255.html"/>
    <hyperlink ref="R185" r:id="rId114" display="https://www.maghrebvoices.com/a/498270.html"/>
    <hyperlink ref="R186" r:id="rId115" display="https://www.maghrebvoices.com/a/498267.html"/>
    <hyperlink ref="R187" r:id="rId116" display="https://www.maghrebvoices.com/a/498282.html"/>
    <hyperlink ref="R188" r:id="rId117" display="https://www.maghrebvoices.com/a/498400.html"/>
    <hyperlink ref="R189" r:id="rId118" display="https://www.maghrebvoices.com/a/498416.html"/>
    <hyperlink ref="R190" r:id="rId119" display="https://www.maghrebvoices.com/a/498530.html"/>
    <hyperlink ref="R191" r:id="rId120" display="https://www.maghrebvoices.com/a/498535.html"/>
    <hyperlink ref="R192" r:id="rId121" display="https://www.maghrebvoices.com/a/morocco-justice-crime/498560.html"/>
    <hyperlink ref="R193" r:id="rId122" display="https://www.maghrebvoices.com/a/Algeria-justice/498565.html"/>
    <hyperlink ref="R194" r:id="rId123" display="https://www.maghrebvoices.com/a/Libya-UN/498589.html"/>
    <hyperlink ref="R195" r:id="rId124" display="https://www.maghrebvoices.com/a/Algeria-justice/498597.html"/>
    <hyperlink ref="R196" r:id="rId125" display="https://www.maghrebvoices.com/a/498393.html"/>
    <hyperlink ref="R197" r:id="rId126" display="https://www.maghrebvoices.com/a/498393.html"/>
    <hyperlink ref="R198" r:id="rId127" display="https://www.maghrebvoices.com/a/morocco-andre-azoulay/428342.html"/>
    <hyperlink ref="U107" r:id="rId128" display="https://pbs.twimg.com/ext_tw_video_thumb/1138533019390795780/pu/img/-pnhwafxc7O4eblJ.jpg"/>
    <hyperlink ref="U109" r:id="rId129" display="https://pbs.twimg.com/ext_tw_video_thumb/1138533019390795780/pu/img/-pnhwafxc7O4eblJ.jpg"/>
    <hyperlink ref="U110" r:id="rId130" display="https://pbs.twimg.com/ext_tw_video_thumb/1136340649291026432/pu/img/RVPT21K0Z3sAPkVw.jpg"/>
    <hyperlink ref="U113" r:id="rId131" display="https://pbs.twimg.com/ext_tw_video_thumb/1138533019390795780/pu/img/-pnhwafxc7O4eblJ.jpg"/>
    <hyperlink ref="U116" r:id="rId132" display="https://pbs.twimg.com/media/D8f1yUqWsAA5Og2.jpg"/>
    <hyperlink ref="U117" r:id="rId133" display="https://pbs.twimg.com/media/D8f1yUqWsAA5Og2.jpg"/>
    <hyperlink ref="U118" r:id="rId134" display="https://pbs.twimg.com/media/D8f1yUqWsAA5Og2.jpg"/>
    <hyperlink ref="U119" r:id="rId135" display="https://pbs.twimg.com/media/D83HB9NW4AACEZr.jpg"/>
    <hyperlink ref="U121" r:id="rId136" display="https://pbs.twimg.com/media/D83HB9NW4AACEZr.jpg"/>
    <hyperlink ref="V3" r:id="rId137" display="http://pbs.twimg.com/profile_images/932268885809795077/LZTLOZEn_normal.jpg"/>
    <hyperlink ref="V4" r:id="rId138" display="http://pbs.twimg.com/profile_images/1132718175710318593/9aYBFIvf_normal.jpg"/>
    <hyperlink ref="V5" r:id="rId139" display="http://pbs.twimg.com/profile_images/1011617339794771968/AQpRzsrf_normal.jpg"/>
    <hyperlink ref="V6" r:id="rId140" display="http://pbs.twimg.com/profile_images/1127583593293918209/2b8YCOw3_normal.jpg"/>
    <hyperlink ref="V7" r:id="rId141" display="http://pbs.twimg.com/profile_images/2556978208/jziospzpkasqzoimokr1_normal.jpeg"/>
    <hyperlink ref="V8" r:id="rId142" display="http://pbs.twimg.com/profile_images/684402364070162432/iV_26XX6_normal.jpg"/>
    <hyperlink ref="V9" r:id="rId143" display="http://pbs.twimg.com/profile_images/1040131402082205696/rpbqvJA8_normal.jpg"/>
    <hyperlink ref="V10" r:id="rId144" display="http://pbs.twimg.com/profile_images/533994242629070849/o4vi6wUk_normal.jpeg"/>
    <hyperlink ref="V11" r:id="rId145" display="http://pbs.twimg.com/profile_images/533994242629070849/o4vi6wUk_normal.jpeg"/>
    <hyperlink ref="V12" r:id="rId146" display="http://pbs.twimg.com/profile_images/1101662833236983808/-65g6zQK_normal.jpg"/>
    <hyperlink ref="V13" r:id="rId147" display="http://pbs.twimg.com/profile_images/1132930305264902145/-vmN7ytQ_normal.jpg"/>
    <hyperlink ref="V14" r:id="rId148" display="http://pbs.twimg.com/profile_images/1135806102522814464/T0OBclvt_normal.jpg"/>
    <hyperlink ref="V15" r:id="rId149" display="http://pbs.twimg.com/profile_images/1135806102522814464/T0OBclvt_normal.jpg"/>
    <hyperlink ref="V16" r:id="rId150" display="http://pbs.twimg.com/profile_images/1136301192424804352/xJCLWkkH_normal.jpg"/>
    <hyperlink ref="V17" r:id="rId151" display="http://pbs.twimg.com/profile_images/1093384543481008128/DAz3prwb_normal.jpg"/>
    <hyperlink ref="V18" r:id="rId152" display="http://pbs.twimg.com/profile_images/1093384543481008128/DAz3prwb_normal.jpg"/>
    <hyperlink ref="V19" r:id="rId153" display="http://pbs.twimg.com/profile_images/960611013086375936/0w4P6ttp_normal.jpg"/>
    <hyperlink ref="V20" r:id="rId154" display="http://pbs.twimg.com/profile_images/960611013086375936/0w4P6ttp_normal.jpg"/>
    <hyperlink ref="V21" r:id="rId155" display="http://pbs.twimg.com/profile_images/1056285376644558854/iFGjocP4_normal.jpg"/>
    <hyperlink ref="V22" r:id="rId156" display="http://pbs.twimg.com/profile_images/1056285376644558854/iFGjocP4_normal.jpg"/>
    <hyperlink ref="V23" r:id="rId157" display="http://pbs.twimg.com/profile_images/1023385569546694656/m6t56EmA_normal.jpg"/>
    <hyperlink ref="V24" r:id="rId158" display="http://pbs.twimg.com/profile_images/1023385569546694656/m6t56EmA_normal.jpg"/>
    <hyperlink ref="V25" r:id="rId159" display="http://pbs.twimg.com/profile_images/629727475526975488/MDWw2i_g_normal.jpg"/>
    <hyperlink ref="V26" r:id="rId160" display="http://pbs.twimg.com/profile_images/629727475526975488/MDWw2i_g_normal.jpg"/>
    <hyperlink ref="V27" r:id="rId161" display="http://pbs.twimg.com/profile_images/958933443349491712/IoVFCQNg_normal.jpg"/>
    <hyperlink ref="V28" r:id="rId162" display="http://pbs.twimg.com/profile_images/958933443349491712/IoVFCQNg_normal.jpg"/>
    <hyperlink ref="V29" r:id="rId163" display="http://pbs.twimg.com/profile_images/958933443349491712/IoVFCQNg_normal.jpg"/>
    <hyperlink ref="V30" r:id="rId164" display="http://pbs.twimg.com/profile_images/958933443349491712/IoVFCQNg_normal.jpg"/>
    <hyperlink ref="V31" r:id="rId165" display="http://pbs.twimg.com/profile_images/958933443349491712/IoVFCQNg_normal.jpg"/>
    <hyperlink ref="V32" r:id="rId166" display="http://pbs.twimg.com/profile_images/958933443349491712/IoVFCQNg_normal.jpg"/>
    <hyperlink ref="V33" r:id="rId167" display="http://pbs.twimg.com/profile_images/958933443349491712/IoVFCQNg_normal.jpg"/>
    <hyperlink ref="V34" r:id="rId168" display="http://pbs.twimg.com/profile_images/958933443349491712/IoVFCQNg_normal.jpg"/>
    <hyperlink ref="V35" r:id="rId169" display="http://pbs.twimg.com/profile_images/958933443349491712/IoVFCQNg_normal.jpg"/>
    <hyperlink ref="V36" r:id="rId170" display="http://pbs.twimg.com/profile_images/958933443349491712/IoVFCQNg_normal.jpg"/>
    <hyperlink ref="V37" r:id="rId171" display="http://pbs.twimg.com/profile_images/958933443349491712/IoVFCQNg_normal.jpg"/>
    <hyperlink ref="V38" r:id="rId172" display="http://pbs.twimg.com/profile_images/958933443349491712/IoVFCQNg_normal.jpg"/>
    <hyperlink ref="V39" r:id="rId173" display="http://pbs.twimg.com/profile_images/958933443349491712/IoVFCQNg_normal.jpg"/>
    <hyperlink ref="V40" r:id="rId174" display="http://pbs.twimg.com/profile_images/958933443349491712/IoVFCQNg_normal.jpg"/>
    <hyperlink ref="V41" r:id="rId175" display="http://pbs.twimg.com/profile_images/958933443349491712/IoVFCQNg_normal.jpg"/>
    <hyperlink ref="V42" r:id="rId176" display="http://pbs.twimg.com/profile_images/958933443349491712/IoVFCQNg_normal.jpg"/>
    <hyperlink ref="V43" r:id="rId177" display="http://pbs.twimg.com/profile_images/958933443349491712/IoVFCQNg_normal.jpg"/>
    <hyperlink ref="V44" r:id="rId178" display="http://pbs.twimg.com/profile_images/958933443349491712/IoVFCQNg_normal.jpg"/>
    <hyperlink ref="V45" r:id="rId179" display="http://pbs.twimg.com/profile_images/958933443349491712/IoVFCQNg_normal.jpg"/>
    <hyperlink ref="V46" r:id="rId180" display="http://pbs.twimg.com/profile_images/958933443349491712/IoVFCQNg_normal.jpg"/>
    <hyperlink ref="V47" r:id="rId181" display="http://pbs.twimg.com/profile_images/958933443349491712/IoVFCQNg_normal.jpg"/>
    <hyperlink ref="V48" r:id="rId182" display="http://pbs.twimg.com/profile_images/958933443349491712/IoVFCQNg_normal.jpg"/>
    <hyperlink ref="V49" r:id="rId183" display="http://pbs.twimg.com/profile_images/958933443349491712/IoVFCQNg_normal.jpg"/>
    <hyperlink ref="V50" r:id="rId184" display="http://pbs.twimg.com/profile_images/958933443349491712/IoVFCQNg_normal.jpg"/>
    <hyperlink ref="V51" r:id="rId185" display="http://pbs.twimg.com/profile_images/1137257065930514432/VdYFkDNb_normal.jpg"/>
    <hyperlink ref="V52" r:id="rId186" display="http://pbs.twimg.com/profile_images/1137257065930514432/VdYFkDNb_normal.jpg"/>
    <hyperlink ref="V53" r:id="rId187" display="http://pbs.twimg.com/profile_images/1109959402184994819/lZ4565cV_normal.jpg"/>
    <hyperlink ref="V54" r:id="rId188" display="http://pbs.twimg.com/profile_images/1109959402184994819/lZ4565cV_normal.jpg"/>
    <hyperlink ref="V55" r:id="rId189" display="http://pbs.twimg.com/profile_images/1119301030599118850/9bfYxtre_normal.jpg"/>
    <hyperlink ref="V56" r:id="rId190" display="http://pbs.twimg.com/profile_images/1119301030599118850/9bfYxtre_normal.jpg"/>
    <hyperlink ref="V57" r:id="rId191" display="http://pbs.twimg.com/profile_images/798541648032571393/HGS0dfI2_normal.jpg"/>
    <hyperlink ref="V58" r:id="rId192" display="http://pbs.twimg.com/profile_images/798541648032571393/HGS0dfI2_normal.jpg"/>
    <hyperlink ref="V59" r:id="rId193" display="http://pbs.twimg.com/profile_images/1138321071181090817/5cnrw8oe_normal.jpg"/>
    <hyperlink ref="V60" r:id="rId194" display="http://pbs.twimg.com/profile_images/1138321071181090817/5cnrw8oe_normal.jpg"/>
    <hyperlink ref="V61" r:id="rId195" display="http://pbs.twimg.com/profile_images/1131952596346916864/IgSNOAA__normal.jpg"/>
    <hyperlink ref="V62" r:id="rId196" display="http://pbs.twimg.com/profile_images/1129556110883590144/VmgczlQj_normal.png"/>
    <hyperlink ref="V63" r:id="rId197" display="http://pbs.twimg.com/profile_images/1113005797561303040/q536sXTQ_normal.jpg"/>
    <hyperlink ref="V64" r:id="rId198" display="http://pbs.twimg.com/profile_images/928770952351113216/R9Qy4xgo_normal.jpg"/>
    <hyperlink ref="V65" r:id="rId199" display="http://abs.twimg.com/sticky/default_profile_images/default_profile_normal.png"/>
    <hyperlink ref="V66" r:id="rId200" display="http://pbs.twimg.com/profile_images/1115742821187825666/KlWme3Ia_normal.jpg"/>
    <hyperlink ref="V67" r:id="rId201" display="http://pbs.twimg.com/profile_images/1032660363551158272/_9RhPlyM_normal.jpg"/>
    <hyperlink ref="V68" r:id="rId202" display="http://pbs.twimg.com/profile_images/1124326334849847297/F7SktdNR_normal.jpg"/>
    <hyperlink ref="V69" r:id="rId203" display="http://pbs.twimg.com/profile_images/1124326334849847297/F7SktdNR_normal.jpg"/>
    <hyperlink ref="V70" r:id="rId204" display="http://pbs.twimg.com/profile_images/999666996764491777/hmgziC-O_normal.jpg"/>
    <hyperlink ref="V71" r:id="rId205" display="http://pbs.twimg.com/profile_images/1135970239240429570/hks1u9qh_normal.jpg"/>
    <hyperlink ref="V72" r:id="rId206" display="http://pbs.twimg.com/profile_images/1135970239240429570/hks1u9qh_normal.jpg"/>
    <hyperlink ref="V73" r:id="rId207" display="http://pbs.twimg.com/profile_images/2459424067/an31fztcwwbseys3f8lm_normal.jpeg"/>
    <hyperlink ref="V74" r:id="rId208" display="http://pbs.twimg.com/profile_images/1119348556584968192/_lu5OnCt_normal.png"/>
    <hyperlink ref="V75" r:id="rId209" display="http://pbs.twimg.com/profile_images/1119348556584968192/_lu5OnCt_normal.png"/>
    <hyperlink ref="V76" r:id="rId210" display="http://pbs.twimg.com/profile_images/1130841817518202880/431ttNxN_normal.jpg"/>
    <hyperlink ref="V77" r:id="rId211" display="http://pbs.twimg.com/profile_images/1137104386507845632/Q0RD4Zk6_normal.jpg"/>
    <hyperlink ref="V78" r:id="rId212" display="http://pbs.twimg.com/profile_images/641085619897298944/Ev5rRkrI_normal.png"/>
    <hyperlink ref="V79" r:id="rId213" display="http://pbs.twimg.com/profile_images/1117486210316894208/tePB-pT3_normal.jpg"/>
    <hyperlink ref="V80" r:id="rId214" display="http://pbs.twimg.com/profile_images/1755391774/TheCirleNeverDies1_normal_normal.gif"/>
    <hyperlink ref="V81" r:id="rId215" display="http://pbs.twimg.com/profile_images/1120812170156105728/7gk3xDdG_normal.png"/>
    <hyperlink ref="V82" r:id="rId216" display="http://pbs.twimg.com/profile_images/1120812170156105728/7gk3xDdG_normal.png"/>
    <hyperlink ref="V83" r:id="rId217" display="http://pbs.twimg.com/profile_images/1120812170156105728/7gk3xDdG_normal.png"/>
    <hyperlink ref="V84" r:id="rId218" display="http://pbs.twimg.com/profile_images/1120812170156105728/7gk3xDdG_normal.png"/>
    <hyperlink ref="V85" r:id="rId219" display="http://pbs.twimg.com/profile_images/1120812170156105728/7gk3xDdG_normal.png"/>
    <hyperlink ref="V86" r:id="rId220" display="http://pbs.twimg.com/profile_images/1120812170156105728/7gk3xDdG_normal.png"/>
    <hyperlink ref="V87" r:id="rId221" display="http://pbs.twimg.com/profile_images/1120812170156105728/7gk3xDdG_normal.png"/>
    <hyperlink ref="V88" r:id="rId222" display="http://pbs.twimg.com/profile_images/1044662101862748162/dguYjARw_normal.jpg"/>
    <hyperlink ref="V89" r:id="rId223" display="http://pbs.twimg.com/profile_images/1133185903244009480/7RikJ_pT_normal.jpg"/>
    <hyperlink ref="V90" r:id="rId224" display="http://pbs.twimg.com/profile_images/1113176818293641216/pFVxpiGV_normal.jpg"/>
    <hyperlink ref="V91" r:id="rId225" display="http://pbs.twimg.com/profile_images/537337737624289280/4AzTREQ__normal.jpeg"/>
    <hyperlink ref="V92" r:id="rId226" display="http://pbs.twimg.com/profile_images/537337737624289280/4AzTREQ__normal.jpeg"/>
    <hyperlink ref="V93" r:id="rId227" display="http://pbs.twimg.com/profile_images/1136219236295225344/6Rq9q2L-_normal.jpg"/>
    <hyperlink ref="V94" r:id="rId228" display="http://pbs.twimg.com/profile_images/313488063/rachid_bouksim_in_pescara_normal.jpg"/>
    <hyperlink ref="V95" r:id="rId229" display="http://pbs.twimg.com/profile_images/2539415352/56b4q37vgjy0o2dfqdlb_normal.jpeg"/>
    <hyperlink ref="V96" r:id="rId230" display="http://pbs.twimg.com/profile_images/2319179182/4gkufy6kvn8mf0yl6wnf_normal.jpeg"/>
    <hyperlink ref="V97" r:id="rId231" display="http://pbs.twimg.com/profile_images/1060719260107001856/BqrR4DYf_normal.jpg"/>
    <hyperlink ref="V98" r:id="rId232" display="http://pbs.twimg.com/profile_images/701960881890942976/eMFAIMQu_normal.jpg"/>
    <hyperlink ref="V99" r:id="rId233" display="http://pbs.twimg.com/profile_images/997108343511498752/5dqBFsgv_normal.jpg"/>
    <hyperlink ref="V100" r:id="rId234" display="http://pbs.twimg.com/profile_images/997108343511498752/5dqBFsgv_normal.jpg"/>
    <hyperlink ref="V101" r:id="rId235" display="http://pbs.twimg.com/profile_images/1111681806993104896/XqZvGgN7_normal.jpg"/>
    <hyperlink ref="V102" r:id="rId236" display="http://pbs.twimg.com/profile_images/1115400721749483520/dWpQwZQW_normal.jpg"/>
    <hyperlink ref="V103" r:id="rId237" display="http://pbs.twimg.com/profile_images/1115400721749483520/dWpQwZQW_normal.jpg"/>
    <hyperlink ref="V104" r:id="rId238" display="http://pbs.twimg.com/profile_images/1115400721749483520/dWpQwZQW_normal.jpg"/>
    <hyperlink ref="V105" r:id="rId239" display="http://pbs.twimg.com/profile_images/1115400721749483520/dWpQwZQW_normal.jpg"/>
    <hyperlink ref="V106" r:id="rId240" display="http://pbs.twimg.com/profile_images/1136006174313275394/Egjkgba6_normal.png"/>
    <hyperlink ref="V107" r:id="rId241" display="https://pbs.twimg.com/ext_tw_video_thumb/1138533019390795780/pu/img/-pnhwafxc7O4eblJ.jpg"/>
    <hyperlink ref="V108" r:id="rId242" display="http://pbs.twimg.com/profile_images/1058739839384907776/WllDCirw_normal.jpg"/>
    <hyperlink ref="V109" r:id="rId243" display="https://pbs.twimg.com/ext_tw_video_thumb/1138533019390795780/pu/img/-pnhwafxc7O4eblJ.jpg"/>
    <hyperlink ref="V110" r:id="rId244" display="https://pbs.twimg.com/ext_tw_video_thumb/1136340649291026432/pu/img/RVPT21K0Z3sAPkVw.jpg"/>
    <hyperlink ref="V111" r:id="rId245" display="http://pbs.twimg.com/profile_images/1136006174313275394/Egjkgba6_normal.png"/>
    <hyperlink ref="V112" r:id="rId246" display="http://pbs.twimg.com/profile_images/1136006174313275394/Egjkgba6_normal.png"/>
    <hyperlink ref="V113" r:id="rId247" display="https://pbs.twimg.com/ext_tw_video_thumb/1138533019390795780/pu/img/-pnhwafxc7O4eblJ.jpg"/>
    <hyperlink ref="V114" r:id="rId248" display="http://pbs.twimg.com/profile_images/471812269249032192/HhS8F1fe_normal.jpeg"/>
    <hyperlink ref="V115" r:id="rId249" display="http://pbs.twimg.com/profile_images/1117486210316894208/tePB-pT3_normal.jpg"/>
    <hyperlink ref="V116" r:id="rId250" display="https://pbs.twimg.com/media/D8f1yUqWsAA5Og2.jpg"/>
    <hyperlink ref="V117" r:id="rId251" display="https://pbs.twimg.com/media/D8f1yUqWsAA5Og2.jpg"/>
    <hyperlink ref="V118" r:id="rId252" display="https://pbs.twimg.com/media/D8f1yUqWsAA5Og2.jpg"/>
    <hyperlink ref="V119" r:id="rId253" display="https://pbs.twimg.com/media/D83HB9NW4AACEZr.jpg"/>
    <hyperlink ref="V120" r:id="rId254" display="http://pbs.twimg.com/profile_images/1117028537465298950/qk5gAhI9_normal.jpg"/>
    <hyperlink ref="V121" r:id="rId255" display="https://pbs.twimg.com/media/D83HB9NW4AACEZr.jpg"/>
    <hyperlink ref="V122" r:id="rId256" display="http://pbs.twimg.com/profile_images/1117028537465298950/qk5gAhI9_normal.jpg"/>
    <hyperlink ref="V123" r:id="rId257" display="http://pbs.twimg.com/profile_images/1117028537465298950/qk5gAhI9_normal.jpg"/>
    <hyperlink ref="V124" r:id="rId258" display="http://abs.twimg.com/sticky/default_profile_images/default_profile_normal.png"/>
    <hyperlink ref="V125" r:id="rId259" display="http://abs.twimg.com/sticky/default_profile_images/default_profile_normal.png"/>
    <hyperlink ref="V126" r:id="rId260" display="http://abs.twimg.com/sticky/default_profile_images/default_profile_normal.png"/>
    <hyperlink ref="V127" r:id="rId261" display="http://abs.twimg.com/sticky/default_profile_images/default_profile_normal.png"/>
    <hyperlink ref="V128" r:id="rId262" display="http://abs.twimg.com/sticky/default_profile_images/default_profile_normal.png"/>
    <hyperlink ref="V129" r:id="rId263" display="http://abs.twimg.com/sticky/default_profile_images/default_profile_normal.png"/>
    <hyperlink ref="V130" r:id="rId264" display="http://abs.twimg.com/sticky/default_profile_images/default_profile_normal.png"/>
    <hyperlink ref="V131" r:id="rId265" display="http://abs.twimg.com/sticky/default_profile_images/default_profile_normal.png"/>
    <hyperlink ref="V132" r:id="rId266" display="http://abs.twimg.com/sticky/default_profile_images/default_profile_normal.png"/>
    <hyperlink ref="V133" r:id="rId267" display="http://abs.twimg.com/sticky/default_profile_images/default_profile_normal.png"/>
    <hyperlink ref="V134" r:id="rId268" display="http://abs.twimg.com/sticky/default_profile_images/default_profile_normal.png"/>
    <hyperlink ref="V135" r:id="rId269" display="http://abs.twimg.com/sticky/default_profile_images/default_profile_normal.png"/>
    <hyperlink ref="V136" r:id="rId270" display="http://abs.twimg.com/sticky/default_profile_images/default_profile_normal.png"/>
    <hyperlink ref="V137" r:id="rId271" display="http://abs.twimg.com/sticky/default_profile_images/default_profile_normal.png"/>
    <hyperlink ref="V138" r:id="rId272" display="http://abs.twimg.com/sticky/default_profile_images/default_profile_normal.png"/>
    <hyperlink ref="V139" r:id="rId273" display="http://abs.twimg.com/sticky/default_profile_images/default_profile_normal.png"/>
    <hyperlink ref="V140" r:id="rId274" display="http://abs.twimg.com/sticky/default_profile_images/default_profile_normal.png"/>
    <hyperlink ref="V141" r:id="rId275" display="http://abs.twimg.com/sticky/default_profile_images/default_profile_normal.png"/>
    <hyperlink ref="V142" r:id="rId276" display="http://abs.twimg.com/sticky/default_profile_images/default_profile_normal.png"/>
    <hyperlink ref="V143" r:id="rId277" display="http://abs.twimg.com/sticky/default_profile_images/default_profile_normal.png"/>
    <hyperlink ref="V144" r:id="rId278" display="http://abs.twimg.com/sticky/default_profile_images/default_profile_normal.png"/>
    <hyperlink ref="V145" r:id="rId279" display="http://abs.twimg.com/sticky/default_profile_images/default_profile_normal.png"/>
    <hyperlink ref="V146" r:id="rId280" display="http://abs.twimg.com/sticky/default_profile_images/default_profile_normal.png"/>
    <hyperlink ref="V147" r:id="rId281" display="http://abs.twimg.com/sticky/default_profile_images/default_profile_normal.png"/>
    <hyperlink ref="V148" r:id="rId282" display="http://pbs.twimg.com/profile_images/1112859734976196609/167AKtkj_normal.jpg"/>
    <hyperlink ref="V149" r:id="rId283" display="http://pbs.twimg.com/profile_images/1138016669647945731/4Bo-BUJS_normal.png"/>
    <hyperlink ref="V150" r:id="rId284" display="http://pbs.twimg.com/profile_images/1131238140646174720/g_bui0aG_normal.jpg"/>
    <hyperlink ref="V151" r:id="rId285" display="http://pbs.twimg.com/profile_images/847478321059418112/ryxr2qUM_normal.jpg"/>
    <hyperlink ref="V152" r:id="rId286" display="http://pbs.twimg.com/profile_images/847478321059418112/ryxr2qUM_normal.jpg"/>
    <hyperlink ref="V153" r:id="rId287" display="http://pbs.twimg.com/profile_images/847478321059418112/ryxr2qUM_normal.jpg"/>
    <hyperlink ref="V154" r:id="rId288" display="http://pbs.twimg.com/profile_images/847478321059418112/ryxr2qUM_normal.jpg"/>
    <hyperlink ref="V155" r:id="rId289" display="http://pbs.twimg.com/profile_images/847478321059418112/ryxr2qUM_normal.jpg"/>
    <hyperlink ref="V156" r:id="rId290" display="http://pbs.twimg.com/profile_images/847478321059418112/ryxr2qUM_normal.jpg"/>
    <hyperlink ref="V157" r:id="rId291" display="http://pbs.twimg.com/profile_images/847478321059418112/ryxr2qUM_normal.jpg"/>
    <hyperlink ref="V158" r:id="rId292" display="http://pbs.twimg.com/profile_images/847478321059418112/ryxr2qUM_normal.jpg"/>
    <hyperlink ref="V159" r:id="rId293" display="http://pbs.twimg.com/profile_images/847478321059418112/ryxr2qUM_normal.jpg"/>
    <hyperlink ref="V160" r:id="rId294" display="http://pbs.twimg.com/profile_images/847478321059418112/ryxr2qUM_normal.jpg"/>
    <hyperlink ref="V161" r:id="rId295" display="http://pbs.twimg.com/profile_images/847478321059418112/ryxr2qUM_normal.jpg"/>
    <hyperlink ref="V162" r:id="rId296" display="http://pbs.twimg.com/profile_images/847478321059418112/ryxr2qUM_normal.jpg"/>
    <hyperlink ref="V163" r:id="rId297" display="http://pbs.twimg.com/profile_images/847478321059418112/ryxr2qUM_normal.jpg"/>
    <hyperlink ref="V164" r:id="rId298" display="http://pbs.twimg.com/profile_images/847478321059418112/ryxr2qUM_normal.jpg"/>
    <hyperlink ref="V165" r:id="rId299" display="http://pbs.twimg.com/profile_images/847478321059418112/ryxr2qUM_normal.jpg"/>
    <hyperlink ref="V166" r:id="rId300" display="http://pbs.twimg.com/profile_images/847478321059418112/ryxr2qUM_normal.jpg"/>
    <hyperlink ref="V167" r:id="rId301" display="http://pbs.twimg.com/profile_images/847478321059418112/ryxr2qUM_normal.jpg"/>
    <hyperlink ref="V168" r:id="rId302" display="http://pbs.twimg.com/profile_images/847478321059418112/ryxr2qUM_normal.jpg"/>
    <hyperlink ref="V169" r:id="rId303" display="http://pbs.twimg.com/profile_images/847478321059418112/ryxr2qUM_normal.jpg"/>
    <hyperlink ref="V170" r:id="rId304" display="http://pbs.twimg.com/profile_images/847478321059418112/ryxr2qUM_normal.jpg"/>
    <hyperlink ref="V171" r:id="rId305" display="http://pbs.twimg.com/profile_images/847478321059418112/ryxr2qUM_normal.jpg"/>
    <hyperlink ref="V172" r:id="rId306" display="http://pbs.twimg.com/profile_images/847478321059418112/ryxr2qUM_normal.jpg"/>
    <hyperlink ref="V173" r:id="rId307" display="http://pbs.twimg.com/profile_images/847478321059418112/ryxr2qUM_normal.jpg"/>
    <hyperlink ref="V174" r:id="rId308" display="http://pbs.twimg.com/profile_images/847478321059418112/ryxr2qUM_normal.jpg"/>
    <hyperlink ref="V175" r:id="rId309" display="http://pbs.twimg.com/profile_images/847478321059418112/ryxr2qUM_normal.jpg"/>
    <hyperlink ref="V176" r:id="rId310" display="http://pbs.twimg.com/profile_images/847478321059418112/ryxr2qUM_normal.jpg"/>
    <hyperlink ref="V177" r:id="rId311" display="http://pbs.twimg.com/profile_images/847478321059418112/ryxr2qUM_normal.jpg"/>
    <hyperlink ref="V178" r:id="rId312" display="http://pbs.twimg.com/profile_images/847478321059418112/ryxr2qUM_normal.jpg"/>
    <hyperlink ref="V179" r:id="rId313" display="http://pbs.twimg.com/profile_images/847478321059418112/ryxr2qUM_normal.jpg"/>
    <hyperlink ref="V180" r:id="rId314" display="http://pbs.twimg.com/profile_images/847478321059418112/ryxr2qUM_normal.jpg"/>
    <hyperlink ref="V181" r:id="rId315" display="http://pbs.twimg.com/profile_images/847478321059418112/ryxr2qUM_normal.jpg"/>
    <hyperlink ref="V182" r:id="rId316" display="http://pbs.twimg.com/profile_images/847478321059418112/ryxr2qUM_normal.jpg"/>
    <hyperlink ref="V183" r:id="rId317" display="http://pbs.twimg.com/profile_images/847478321059418112/ryxr2qUM_normal.jpg"/>
    <hyperlink ref="V184" r:id="rId318" display="http://pbs.twimg.com/profile_images/847478321059418112/ryxr2qUM_normal.jpg"/>
    <hyperlink ref="V185" r:id="rId319" display="http://pbs.twimg.com/profile_images/847478321059418112/ryxr2qUM_normal.jpg"/>
    <hyperlink ref="V186" r:id="rId320" display="http://pbs.twimg.com/profile_images/847478321059418112/ryxr2qUM_normal.jpg"/>
    <hyperlink ref="V187" r:id="rId321" display="http://pbs.twimg.com/profile_images/847478321059418112/ryxr2qUM_normal.jpg"/>
    <hyperlink ref="V188" r:id="rId322" display="http://pbs.twimg.com/profile_images/847478321059418112/ryxr2qUM_normal.jpg"/>
    <hyperlink ref="V189" r:id="rId323" display="http://pbs.twimg.com/profile_images/847478321059418112/ryxr2qUM_normal.jpg"/>
    <hyperlink ref="V190" r:id="rId324" display="http://pbs.twimg.com/profile_images/847478321059418112/ryxr2qUM_normal.jpg"/>
    <hyperlink ref="V191" r:id="rId325" display="http://pbs.twimg.com/profile_images/847478321059418112/ryxr2qUM_normal.jpg"/>
    <hyperlink ref="V192" r:id="rId326" display="http://pbs.twimg.com/profile_images/847478321059418112/ryxr2qUM_normal.jpg"/>
    <hyperlink ref="V193" r:id="rId327" display="http://pbs.twimg.com/profile_images/847478321059418112/ryxr2qUM_normal.jpg"/>
    <hyperlink ref="V194" r:id="rId328" display="http://pbs.twimg.com/profile_images/847478321059418112/ryxr2qUM_normal.jpg"/>
    <hyperlink ref="V195" r:id="rId329" display="http://pbs.twimg.com/profile_images/847478321059418112/ryxr2qUM_normal.jpg"/>
    <hyperlink ref="V196" r:id="rId330" display="http://pbs.twimg.com/profile_images/1139272436728434690/pXIzcxAN_normal.jpg"/>
    <hyperlink ref="V197" r:id="rId331" display="http://pbs.twimg.com/profile_images/1135194048296300545/STrhlTzv_normal.jpg"/>
    <hyperlink ref="V198" r:id="rId332" display="http://pbs.twimg.com/profile_images/1135320032819449859/vp3IEEd5_normal.jpg"/>
    <hyperlink ref="X3" r:id="rId333" display="https://twitter.com/#!/riadhamidani/status/1135132045158637569"/>
    <hyperlink ref="X4" r:id="rId334" display="https://twitter.com/#!/elsadeer/status/1135344279285616640"/>
    <hyperlink ref="X5" r:id="rId335" display="https://twitter.com/#!/fouratsakka/status/1135347294545567744"/>
    <hyperlink ref="X6" r:id="rId336" display="https://twitter.com/#!/c1dn8zkourbvljm/status/1135507764799836160"/>
    <hyperlink ref="X7" r:id="rId337" display="https://twitter.com/#!/wajdimahouechi/status/1135615152928243713"/>
    <hyperlink ref="X8" r:id="rId338" display="https://twitter.com/#!/ali3bidi/status/1135734232335167488"/>
    <hyperlink ref="X9" r:id="rId339" display="https://twitter.com/#!/decostrike/status/1135855060863389696"/>
    <hyperlink ref="X10" r:id="rId340" display="https://twitter.com/#!/anilk01/status/1135873204940132352"/>
    <hyperlink ref="X11" r:id="rId341" display="https://twitter.com/#!/anilk01/status/1135892798442487808"/>
    <hyperlink ref="X12" r:id="rId342" display="https://twitter.com/#!/tamazgha_united/status/1136326973234524160"/>
    <hyperlink ref="X13" r:id="rId343" display="https://twitter.com/#!/mohdhijazi72/status/1136331691352633345"/>
    <hyperlink ref="X14" r:id="rId344" display="https://twitter.com/#!/v1off/status/1136341174858526721"/>
    <hyperlink ref="X15" r:id="rId345" display="https://twitter.com/#!/v1off/status/1136341174858526721"/>
    <hyperlink ref="X16" r:id="rId346" display="https://twitter.com/#!/hamzafreee/status/1136341518413942785"/>
    <hyperlink ref="X17" r:id="rId347" display="https://twitter.com/#!/ahmedsahban/status/1136345728895397889"/>
    <hyperlink ref="X18" r:id="rId348" display="https://twitter.com/#!/ahmedsahban/status/1136345728895397889"/>
    <hyperlink ref="X19" r:id="rId349" display="https://twitter.com/#!/ibrahim26942467/status/1136345937687777280"/>
    <hyperlink ref="X20" r:id="rId350" display="https://twitter.com/#!/ibrahim26942467/status/1136345937687777280"/>
    <hyperlink ref="X21" r:id="rId351" display="https://twitter.com/#!/medomadred/status/1136347088961363969"/>
    <hyperlink ref="X22" r:id="rId352" display="https://twitter.com/#!/medomadred/status/1136347088961363969"/>
    <hyperlink ref="X23" r:id="rId353" display="https://twitter.com/#!/sealibya/status/1136378162433155073"/>
    <hyperlink ref="X24" r:id="rId354" display="https://twitter.com/#!/sealibya/status/1136378162433155073"/>
    <hyperlink ref="X25" r:id="rId355" display="https://twitter.com/#!/tripoli_man/status/1136354805927088128"/>
    <hyperlink ref="X26" r:id="rId356" display="https://twitter.com/#!/tripoli_man/status/1136354805927088128"/>
    <hyperlink ref="X27" r:id="rId357" display="https://twitter.com/#!/artisticsound3k/status/1136378176182132736"/>
    <hyperlink ref="X28" r:id="rId358" display="https://twitter.com/#!/artisticsound3k/status/1136378320466173952"/>
    <hyperlink ref="X29" r:id="rId359" display="https://twitter.com/#!/artisticsound3k/status/1136378565010841600"/>
    <hyperlink ref="X30" r:id="rId360" display="https://twitter.com/#!/artisticsound3k/status/1136378734930513921"/>
    <hyperlink ref="X31" r:id="rId361" display="https://twitter.com/#!/artisticsound3k/status/1136378918951432193"/>
    <hyperlink ref="X32" r:id="rId362" display="https://twitter.com/#!/artisticsound3k/status/1136379068205735938"/>
    <hyperlink ref="X33" r:id="rId363" display="https://twitter.com/#!/artisticsound3k/status/1136380214504767488"/>
    <hyperlink ref="X34" r:id="rId364" display="https://twitter.com/#!/artisticsound3k/status/1136380275645132800"/>
    <hyperlink ref="X35" r:id="rId365" display="https://twitter.com/#!/artisticsound3k/status/1136378176182132736"/>
    <hyperlink ref="X36" r:id="rId366" display="https://twitter.com/#!/artisticsound3k/status/1136378176182132736"/>
    <hyperlink ref="X37" r:id="rId367" display="https://twitter.com/#!/artisticsound3k/status/1136378320466173952"/>
    <hyperlink ref="X38" r:id="rId368" display="https://twitter.com/#!/artisticsound3k/status/1136378320466173952"/>
    <hyperlink ref="X39" r:id="rId369" display="https://twitter.com/#!/artisticsound3k/status/1136378565010841600"/>
    <hyperlink ref="X40" r:id="rId370" display="https://twitter.com/#!/artisticsound3k/status/1136378565010841600"/>
    <hyperlink ref="X41" r:id="rId371" display="https://twitter.com/#!/artisticsound3k/status/1136378734930513921"/>
    <hyperlink ref="X42" r:id="rId372" display="https://twitter.com/#!/artisticsound3k/status/1136378734930513921"/>
    <hyperlink ref="X43" r:id="rId373" display="https://twitter.com/#!/artisticsound3k/status/1136378918951432193"/>
    <hyperlink ref="X44" r:id="rId374" display="https://twitter.com/#!/artisticsound3k/status/1136378918951432193"/>
    <hyperlink ref="X45" r:id="rId375" display="https://twitter.com/#!/artisticsound3k/status/1136379068205735938"/>
    <hyperlink ref="X46" r:id="rId376" display="https://twitter.com/#!/artisticsound3k/status/1136379068205735938"/>
    <hyperlink ref="X47" r:id="rId377" display="https://twitter.com/#!/artisticsound3k/status/1136380214504767488"/>
    <hyperlink ref="X48" r:id="rId378" display="https://twitter.com/#!/artisticsound3k/status/1136380214504767488"/>
    <hyperlink ref="X49" r:id="rId379" display="https://twitter.com/#!/artisticsound3k/status/1136380275645132800"/>
    <hyperlink ref="X50" r:id="rId380" display="https://twitter.com/#!/artisticsound3k/status/1136380275645132800"/>
    <hyperlink ref="X51" r:id="rId381" display="https://twitter.com/#!/tshamie/status/1136583098395762690"/>
    <hyperlink ref="X52" r:id="rId382" display="https://twitter.com/#!/tshamie/status/1136583098395762690"/>
    <hyperlink ref="X53" r:id="rId383" display="https://twitter.com/#!/alihusi16478755/status/1136584367550205953"/>
    <hyperlink ref="X54" r:id="rId384" display="https://twitter.com/#!/alihusi16478755/status/1136584367550205953"/>
    <hyperlink ref="X55" r:id="rId385" display="https://twitter.com/#!/cheillibico/status/1136584563445182464"/>
    <hyperlink ref="X56" r:id="rId386" display="https://twitter.com/#!/cheillibico/status/1136584563445182464"/>
    <hyperlink ref="X57" r:id="rId387" display="https://twitter.com/#!/hameed_bazama/status/1136585557872697349"/>
    <hyperlink ref="X58" r:id="rId388" display="https://twitter.com/#!/hameed_bazama/status/1136585557872697349"/>
    <hyperlink ref="X59" r:id="rId389" display="https://twitter.com/#!/creationisle/status/1136585717713395714"/>
    <hyperlink ref="X60" r:id="rId390" display="https://twitter.com/#!/creationisle/status/1136585717713395714"/>
    <hyperlink ref="X61" r:id="rId391" display="https://twitter.com/#!/memeamela/status/1136721835264028672"/>
    <hyperlink ref="X62" r:id="rId392" display="https://twitter.com/#!/ercbalaguer/status/1136721922266411010"/>
    <hyperlink ref="X63" r:id="rId393" display="https://twitter.com/#!/xsalvia3/status/1136722527777099776"/>
    <hyperlink ref="X64" r:id="rId394" display="https://twitter.com/#!/ercnoguera/status/1136722866521681920"/>
    <hyperlink ref="X65" r:id="rId395" display="https://twitter.com/#!/jaume_sama/status/1136723519914553344"/>
    <hyperlink ref="X66" r:id="rId396" display="https://twitter.com/#!/noumri_crrn/status/1136719865719508992"/>
    <hyperlink ref="X67" r:id="rId397" display="https://twitter.com/#!/vilarasaumerce/status/1136770276253941761"/>
    <hyperlink ref="X68" r:id="rId398" display="https://twitter.com/#!/hichem__mezhoud/status/1136950178211086344"/>
    <hyperlink ref="X69" r:id="rId399" display="https://twitter.com/#!/hichem__mezhoud/status/1136950178211086344"/>
    <hyperlink ref="X70" r:id="rId400" display="https://twitter.com/#!/saadibelkhir/status/1136952195239333888"/>
    <hyperlink ref="X71" r:id="rId401" display="https://twitter.com/#!/k14mje4oso7oyg3/status/1136975951445856256"/>
    <hyperlink ref="X72" r:id="rId402" display="https://twitter.com/#!/k14mje4oso7oyg3/status/1136975951445856256"/>
    <hyperlink ref="X73" r:id="rId403" display="https://twitter.com/#!/mobel30/status/1136999059397496833"/>
    <hyperlink ref="X74" r:id="rId404" display="https://twitter.com/#!/hanunajal/status/1137004667580407808"/>
    <hyperlink ref="X75" r:id="rId405" display="https://twitter.com/#!/hanunajal/status/1137004667580407808"/>
    <hyperlink ref="X76" r:id="rId406" display="https://twitter.com/#!/t_m_thinkers/status/1137019164718186496"/>
    <hyperlink ref="X77" r:id="rId407" display="https://twitter.com/#!/aouinahanen/status/1137029804568584192"/>
    <hyperlink ref="X78" r:id="rId408" display="https://twitter.com/#!/hopeimshope/status/1137130565285662720"/>
    <hyperlink ref="X79" r:id="rId409" display="https://twitter.com/#!/man_ziyad2/status/1136090129817382923"/>
    <hyperlink ref="X80" r:id="rId410" display="https://twitter.com/#!/hbjtn/status/1137167893207101440"/>
    <hyperlink ref="X81" r:id="rId411" display="https://twitter.com/#!/hassunabaishu/status/1137002102214074371"/>
    <hyperlink ref="X82" r:id="rId412" display="https://twitter.com/#!/hassunabaishu/status/1136278284109565952"/>
    <hyperlink ref="X83" r:id="rId413" display="https://twitter.com/#!/hassunabaishu/status/1136293868700426241"/>
    <hyperlink ref="X84" r:id="rId414" display="https://twitter.com/#!/hassunabaishu/status/1136711315827937280"/>
    <hyperlink ref="X85" r:id="rId415" display="https://twitter.com/#!/hassunabaishu/status/1137352917730713600"/>
    <hyperlink ref="X86" r:id="rId416" display="https://twitter.com/#!/hassunabaishu/status/1137353520989052928"/>
    <hyperlink ref="X87" r:id="rId417" display="https://twitter.com/#!/hassunabaishu/status/1137354285258293248"/>
    <hyperlink ref="X88" r:id="rId418" display="https://twitter.com/#!/hafedalghwell/status/1137354400245198848"/>
    <hyperlink ref="X89" r:id="rId419" display="https://twitter.com/#!/majedalansary91/status/1137373185903661062"/>
    <hyperlink ref="X90" r:id="rId420" display="https://twitter.com/#!/abdolibe/status/1137444645913419778"/>
    <hyperlink ref="X91" r:id="rId421" display="https://twitter.com/#!/nourzorguibbc/status/1136228433690857474"/>
    <hyperlink ref="X92" r:id="rId422" display="https://twitter.com/#!/nourzorguibbc/status/1137511791683100673"/>
    <hyperlink ref="X93" r:id="rId423" display="https://twitter.com/#!/sohaibrahim199/status/1137594488153628672"/>
    <hyperlink ref="X94" r:id="rId424" display="https://twitter.com/#!/bouksim/status/1137775217244278785"/>
    <hyperlink ref="X95" r:id="rId425" display="https://twitter.com/#!/halakhalilfilm/status/1137806964174598145"/>
    <hyperlink ref="X96" r:id="rId426" display="https://twitter.com/#!/majdst1/status/1137813288308416513"/>
    <hyperlink ref="X97" r:id="rId427" display="https://twitter.com/#!/fadouamassat/status/1137847498112999424"/>
    <hyperlink ref="X98" r:id="rId428" display="https://twitter.com/#!/ziadturkey/status/1137909994148585472"/>
    <hyperlink ref="X99" r:id="rId429" display="https://twitter.com/#!/m__madi/status/1136617078474006528"/>
    <hyperlink ref="X100" r:id="rId430" display="https://twitter.com/#!/m__madi/status/1138505028388286464"/>
    <hyperlink ref="X101" r:id="rId431" display="https://twitter.com/#!/med_atanan/status/1138523238009585664"/>
    <hyperlink ref="X102" r:id="rId432" display="https://twitter.com/#!/wafaali85390576/status/1136342681444114433"/>
    <hyperlink ref="X103" r:id="rId433" display="https://twitter.com/#!/wafaali85390576/status/1136342681444114433"/>
    <hyperlink ref="X104" r:id="rId434" display="https://twitter.com/#!/wafaali85390576/status/1136345622070661127"/>
    <hyperlink ref="X105" r:id="rId435" display="https://twitter.com/#!/wafaali85390576/status/1136345622070661127"/>
    <hyperlink ref="X106" r:id="rId436" display="https://twitter.com/#!/fgallalah/status/1136342883165003778"/>
    <hyperlink ref="X107" r:id="rId437" display="https://twitter.com/#!/fgallalah/status/1138533393224863745"/>
    <hyperlink ref="X108" r:id="rId438" display="https://twitter.com/#!/alhurranews/status/1136331418672480256"/>
    <hyperlink ref="X109" r:id="rId439" display="https://twitter.com/#!/fgallalah/status/1138533393224863745"/>
    <hyperlink ref="X110" r:id="rId440" display="https://twitter.com/#!/fgallalah/status/1136340779549564928"/>
    <hyperlink ref="X111" r:id="rId441" display="https://twitter.com/#!/fgallalah/status/1136342883165003778"/>
    <hyperlink ref="X112" r:id="rId442" display="https://twitter.com/#!/fgallalah/status/1136582059982503937"/>
    <hyperlink ref="X113" r:id="rId443" display="https://twitter.com/#!/fgallalah/status/1138533393224863745"/>
    <hyperlink ref="X114" r:id="rId444" display="https://twitter.com/#!/mhsury1/status/1138594022686150656"/>
    <hyperlink ref="X115" r:id="rId445" display="https://twitter.com/#!/man_ziyad2/status/1136090129817382923"/>
    <hyperlink ref="X116" r:id="rId446" display="https://twitter.com/#!/man_ziyad2/status/1137147715522113538"/>
    <hyperlink ref="X117" r:id="rId447" display="https://twitter.com/#!/josefyroyaliste/status/1137148105298763776"/>
    <hyperlink ref="X118" r:id="rId448" display="https://twitter.com/#!/shoocov/status/1137148312602185729"/>
    <hyperlink ref="X119" r:id="rId449" display="https://twitter.com/#!/josefyroyaliste/status/1138785121371168773"/>
    <hyperlink ref="X120" r:id="rId450" display="https://twitter.com/#!/shoocov/status/1138802676035182592"/>
    <hyperlink ref="X121" r:id="rId451" display="https://twitter.com/#!/josefyroyaliste/status/1138785121371168773"/>
    <hyperlink ref="X122" r:id="rId452" display="https://twitter.com/#!/shoocov/status/1138802676035182592"/>
    <hyperlink ref="X123" r:id="rId453" display="https://twitter.com/#!/shoocov/status/1138802676035182592"/>
    <hyperlink ref="X124" r:id="rId454" display="https://twitter.com/#!/fmassat/status/1135583727441076224"/>
    <hyperlink ref="X125" r:id="rId455" display="https://twitter.com/#!/fmassat/status/1135586475347730432"/>
    <hyperlink ref="X126" r:id="rId456" display="https://twitter.com/#!/fmassat/status/1135898748972871681"/>
    <hyperlink ref="X127" r:id="rId457" display="https://twitter.com/#!/fmassat/status/1135900663769178112"/>
    <hyperlink ref="X128" r:id="rId458" display="https://twitter.com/#!/fmassat/status/1135922460895862790"/>
    <hyperlink ref="X129" r:id="rId459" display="https://twitter.com/#!/fmassat/status/1135977858789257216"/>
    <hyperlink ref="X130" r:id="rId460" display="https://twitter.com/#!/fmassat/status/1135977912933466113"/>
    <hyperlink ref="X131" r:id="rId461" display="https://twitter.com/#!/fmassat/status/1136258133544898560"/>
    <hyperlink ref="X132" r:id="rId462" display="https://twitter.com/#!/fmassat/status/1136275074380652544"/>
    <hyperlink ref="X133" r:id="rId463" display="https://twitter.com/#!/fmassat/status/1136330381857361920"/>
    <hyperlink ref="X134" r:id="rId464" display="https://twitter.com/#!/fmassat/status/1136341441641365505"/>
    <hyperlink ref="X135" r:id="rId465" display="https://twitter.com/#!/fmassat/status/1136618032099463168"/>
    <hyperlink ref="X136" r:id="rId466" display="https://twitter.com/#!/fmassat/status/1136625848667254790"/>
    <hyperlink ref="X137" r:id="rId467" display="https://twitter.com/#!/fmassat/status/1136670298965794816"/>
    <hyperlink ref="X138" r:id="rId468" display="https://twitter.com/#!/fmassat/status/1136684611155693569"/>
    <hyperlink ref="X139" r:id="rId469" display="https://twitter.com/#!/fmassat/status/1137053079550009351"/>
    <hyperlink ref="X140" r:id="rId470" display="https://twitter.com/#!/fmassat/status/1138105050545438721"/>
    <hyperlink ref="X141" r:id="rId471" display="https://twitter.com/#!/fmassat/status/1138467038475816965"/>
    <hyperlink ref="X142" r:id="rId472" display="https://twitter.com/#!/fmassat/status/1138541530900287488"/>
    <hyperlink ref="X143" r:id="rId473" display="https://twitter.com/#!/fmassat/status/1138802432463556613"/>
    <hyperlink ref="X144" r:id="rId474" display="https://twitter.com/#!/fmassat/status/1138836577877188613"/>
    <hyperlink ref="X145" r:id="rId475" display="https://twitter.com/#!/fmassat/status/1138844335821266945"/>
    <hyperlink ref="X146" r:id="rId476" display="https://twitter.com/#!/fmassat/status/1138882202668818432"/>
    <hyperlink ref="X147" r:id="rId477" display="https://twitter.com/#!/fmassat/status/1138894123950387203"/>
    <hyperlink ref="X148" r:id="rId478" display="https://twitter.com/#!/horamaghribia/status/1139169401171787778"/>
    <hyperlink ref="X149" r:id="rId479" display="https://twitter.com/#!/amrkamal512/status/1139208879328432128"/>
    <hyperlink ref="X150" r:id="rId480" display="https://twitter.com/#!/fatima_lachhabe/status/1139220759782539264"/>
    <hyperlink ref="X151" r:id="rId481" display="https://twitter.com/#!/maghrebvoices/status/1135500889555443714"/>
    <hyperlink ref="X152" r:id="rId482" display="https://twitter.com/#!/maghrebvoices/status/1135509224610549760"/>
    <hyperlink ref="X153" r:id="rId483" display="https://twitter.com/#!/maghrebvoices/status/1135528188950515718"/>
    <hyperlink ref="X154" r:id="rId484" display="https://twitter.com/#!/maghrebvoices/status/1135632841239408642"/>
    <hyperlink ref="X155" r:id="rId485" display="https://twitter.com/#!/maghrebvoices/status/1135644851222040577"/>
    <hyperlink ref="X156" r:id="rId486" display="https://twitter.com/#!/maghrebvoices/status/1135652502467207168"/>
    <hyperlink ref="X157" r:id="rId487" display="https://twitter.com/#!/maghrebvoices/status/1135667635868307456"/>
    <hyperlink ref="X158" r:id="rId488" display="https://twitter.com/#!/maghrebvoices/status/1135872682396987393"/>
    <hyperlink ref="X159" r:id="rId489" display="https://twitter.com/#!/maghrebvoices/status/1135891566478929920"/>
    <hyperlink ref="X160" r:id="rId490" display="https://twitter.com/#!/maghrebvoices/status/1135910916334243840"/>
    <hyperlink ref="X161" r:id="rId491" display="https://twitter.com/#!/maghrebvoices/status/1136289401410084865"/>
    <hyperlink ref="X162" r:id="rId492" display="https://twitter.com/#!/maghrebvoices/status/1136296621979963393"/>
    <hyperlink ref="X163" r:id="rId493" display="https://twitter.com/#!/maghrebvoices/status/1136316992691081216"/>
    <hyperlink ref="X164" r:id="rId494" display="https://twitter.com/#!/maghrebvoices/status/1136326538872459264"/>
    <hyperlink ref="X165" r:id="rId495" display="https://twitter.com/#!/maghrebvoices/status/1136327380937728001"/>
    <hyperlink ref="X166" r:id="rId496" display="https://twitter.com/#!/maghrebvoices/status/1136332137337167872"/>
    <hyperlink ref="X167" r:id="rId497" display="https://twitter.com/#!/maghrebvoices/status/1136609326959865856"/>
    <hyperlink ref="X168" r:id="rId498" display="https://twitter.com/#!/maghrebvoices/status/1136644311691485184"/>
    <hyperlink ref="X169" r:id="rId499" display="https://twitter.com/#!/maghrebvoices/status/1136669499162320897"/>
    <hyperlink ref="X170" r:id="rId500" display="https://twitter.com/#!/maghrebvoices/status/1136981435540283392"/>
    <hyperlink ref="X171" r:id="rId501" display="https://twitter.com/#!/maghrebvoices/status/1136987845724446721"/>
    <hyperlink ref="X172" r:id="rId502" display="https://twitter.com/#!/maghrebvoices/status/1137000025588977666"/>
    <hyperlink ref="X173" r:id="rId503" display="https://twitter.com/#!/maghrebvoices/status/1137011487992700928"/>
    <hyperlink ref="X174" r:id="rId504" display="https://twitter.com/#!/maghrebvoices/status/1137042785247334400"/>
    <hyperlink ref="X175" r:id="rId505" display="https://twitter.com/#!/maghrebvoices/status/1137328570324398082"/>
    <hyperlink ref="X176" r:id="rId506" display="https://twitter.com/#!/maghrebvoices/status/1137343640928477186"/>
    <hyperlink ref="X177" r:id="rId507" display="https://twitter.com/#!/maghrebvoices/status/1137386215878078465"/>
    <hyperlink ref="X178" r:id="rId508" display="https://twitter.com/#!/maghrebvoices/status/1137407766564364290"/>
    <hyperlink ref="X179" r:id="rId509" display="https://twitter.com/#!/maghrebvoices/status/1137770889590837248"/>
    <hyperlink ref="X180" r:id="rId510" display="https://twitter.com/#!/maghrebvoices/status/1137781514291298305"/>
    <hyperlink ref="X181" r:id="rId511" display="https://twitter.com/#!/maghrebvoices/status/1137811688374317056"/>
    <hyperlink ref="X182" r:id="rId512" display="https://twitter.com/#!/maghrebvoices/status/1137826744432570368"/>
    <hyperlink ref="X183" r:id="rId513" display="https://twitter.com/#!/maghrebvoices/status/1138417707286765568"/>
    <hyperlink ref="X184" r:id="rId514" display="https://twitter.com/#!/maghrebvoices/status/1138460860702236675"/>
    <hyperlink ref="X185" r:id="rId515" display="https://twitter.com/#!/maghrebvoices/status/1138467332454572032"/>
    <hyperlink ref="X186" r:id="rId516" display="https://twitter.com/#!/maghrebvoices/status/1138480463880830977"/>
    <hyperlink ref="X187" r:id="rId517" display="https://twitter.com/#!/maghrebvoices/status/1138498688173649924"/>
    <hyperlink ref="X188" r:id="rId518" display="https://twitter.com/#!/maghrebvoices/status/1138794311968071680"/>
    <hyperlink ref="X189" r:id="rId519" display="https://twitter.com/#!/maghrebvoices/status/1138817432238329856"/>
    <hyperlink ref="X190" r:id="rId520" display="https://twitter.com/#!/maghrebvoices/status/1139123048756514817"/>
    <hyperlink ref="X191" r:id="rId521" display="https://twitter.com/#!/maghrebvoices/status/1139173395592097792"/>
    <hyperlink ref="X192" r:id="rId522" display="https://twitter.com/#!/maghrebvoices/status/1139180885369135111"/>
    <hyperlink ref="X193" r:id="rId523" display="https://twitter.com/#!/maghrebvoices/status/1139200263854657537"/>
    <hyperlink ref="X194" r:id="rId524" display="https://twitter.com/#!/maghrebvoices/status/1139223035083481089"/>
    <hyperlink ref="X195" r:id="rId525" display="https://twitter.com/#!/maghrebvoices/status/1139238545070153728"/>
    <hyperlink ref="X196" r:id="rId526" display="https://twitter.com/#!/merymimib/status/1139130382840938498"/>
    <hyperlink ref="X197" r:id="rId527" display="https://twitter.com/#!/i_____ali99/status/1139244626534117376"/>
    <hyperlink ref="X198" r:id="rId528" display="https://twitter.com/#!/mustafaozcanhur/status/1139272095202971649"/>
  </hyperlinks>
  <printOptions/>
  <pageMargins left="0.7" right="0.7" top="0.75" bottom="0.75" header="0.3" footer="0.3"/>
  <pageSetup horizontalDpi="600" verticalDpi="600" orientation="portrait" r:id="rId532"/>
  <legacyDrawing r:id="rId530"/>
  <tableParts>
    <tablePart r:id="rId53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1762</v>
      </c>
      <c r="B1" s="13" t="s">
        <v>1898</v>
      </c>
      <c r="C1" s="13" t="s">
        <v>1899</v>
      </c>
      <c r="D1" s="13" t="s">
        <v>144</v>
      </c>
      <c r="E1" s="13" t="s">
        <v>1901</v>
      </c>
      <c r="F1" s="13" t="s">
        <v>1902</v>
      </c>
      <c r="G1" s="13" t="s">
        <v>1903</v>
      </c>
    </row>
    <row r="2" spans="1:7" ht="15">
      <c r="A2" s="78" t="s">
        <v>1476</v>
      </c>
      <c r="B2" s="78">
        <v>4</v>
      </c>
      <c r="C2" s="121">
        <v>0.0009099181073703366</v>
      </c>
      <c r="D2" s="78" t="s">
        <v>1900</v>
      </c>
      <c r="E2" s="78"/>
      <c r="F2" s="78"/>
      <c r="G2" s="78"/>
    </row>
    <row r="3" spans="1:7" ht="15">
      <c r="A3" s="78" t="s">
        <v>1477</v>
      </c>
      <c r="B3" s="78">
        <v>0</v>
      </c>
      <c r="C3" s="121">
        <v>0</v>
      </c>
      <c r="D3" s="78" t="s">
        <v>1900</v>
      </c>
      <c r="E3" s="78"/>
      <c r="F3" s="78"/>
      <c r="G3" s="78"/>
    </row>
    <row r="4" spans="1:7" ht="15">
      <c r="A4" s="78" t="s">
        <v>1478</v>
      </c>
      <c r="B4" s="78">
        <v>0</v>
      </c>
      <c r="C4" s="121">
        <v>0</v>
      </c>
      <c r="D4" s="78" t="s">
        <v>1900</v>
      </c>
      <c r="E4" s="78"/>
      <c r="F4" s="78"/>
      <c r="G4" s="78"/>
    </row>
    <row r="5" spans="1:7" ht="15">
      <c r="A5" s="78" t="s">
        <v>1479</v>
      </c>
      <c r="B5" s="78">
        <v>4392</v>
      </c>
      <c r="C5" s="121">
        <v>0.9990900818926296</v>
      </c>
      <c r="D5" s="78" t="s">
        <v>1900</v>
      </c>
      <c r="E5" s="78"/>
      <c r="F5" s="78"/>
      <c r="G5" s="78"/>
    </row>
    <row r="6" spans="1:7" ht="15">
      <c r="A6" s="78" t="s">
        <v>1480</v>
      </c>
      <c r="B6" s="78">
        <v>4396</v>
      </c>
      <c r="C6" s="121">
        <v>1</v>
      </c>
      <c r="D6" s="78" t="s">
        <v>1900</v>
      </c>
      <c r="E6" s="78"/>
      <c r="F6" s="78"/>
      <c r="G6" s="78"/>
    </row>
    <row r="7" spans="1:7" ht="15">
      <c r="A7" s="85" t="s">
        <v>1481</v>
      </c>
      <c r="B7" s="85">
        <v>1648</v>
      </c>
      <c r="C7" s="122">
        <v>0.1733775784951278</v>
      </c>
      <c r="D7" s="85" t="s">
        <v>1900</v>
      </c>
      <c r="E7" s="85" t="b">
        <v>0</v>
      </c>
      <c r="F7" s="85" t="b">
        <v>0</v>
      </c>
      <c r="G7" s="85" t="b">
        <v>0</v>
      </c>
    </row>
    <row r="8" spans="1:7" ht="15">
      <c r="A8" s="85" t="s">
        <v>1482</v>
      </c>
      <c r="B8" s="85">
        <v>1016</v>
      </c>
      <c r="C8" s="122">
        <v>0.10875796463456015</v>
      </c>
      <c r="D8" s="85" t="s">
        <v>1900</v>
      </c>
      <c r="E8" s="85" t="b">
        <v>0</v>
      </c>
      <c r="F8" s="85" t="b">
        <v>0</v>
      </c>
      <c r="G8" s="85" t="b">
        <v>0</v>
      </c>
    </row>
    <row r="9" spans="1:7" ht="15">
      <c r="A9" s="85" t="s">
        <v>1483</v>
      </c>
      <c r="B9" s="85">
        <v>98</v>
      </c>
      <c r="C9" s="122">
        <v>0.012282526463307443</v>
      </c>
      <c r="D9" s="85" t="s">
        <v>1900</v>
      </c>
      <c r="E9" s="85" t="b">
        <v>0</v>
      </c>
      <c r="F9" s="85" t="b">
        <v>0</v>
      </c>
      <c r="G9" s="85" t="b">
        <v>0</v>
      </c>
    </row>
    <row r="10" spans="1:7" ht="15">
      <c r="A10" s="85" t="s">
        <v>1484</v>
      </c>
      <c r="B10" s="85">
        <v>78</v>
      </c>
      <c r="C10" s="122">
        <v>0.009951700721015616</v>
      </c>
      <c r="D10" s="85" t="s">
        <v>1900</v>
      </c>
      <c r="E10" s="85" t="b">
        <v>0</v>
      </c>
      <c r="F10" s="85" t="b">
        <v>0</v>
      </c>
      <c r="G10" s="85" t="b">
        <v>0</v>
      </c>
    </row>
    <row r="11" spans="1:7" ht="15">
      <c r="A11" s="85" t="s">
        <v>1485</v>
      </c>
      <c r="B11" s="85">
        <v>76</v>
      </c>
      <c r="C11" s="122">
        <v>0.012366024215172525</v>
      </c>
      <c r="D11" s="85" t="s">
        <v>1900</v>
      </c>
      <c r="E11" s="85" t="b">
        <v>0</v>
      </c>
      <c r="F11" s="85" t="b">
        <v>0</v>
      </c>
      <c r="G11" s="85" t="b">
        <v>0</v>
      </c>
    </row>
    <row r="12" spans="1:7" ht="15">
      <c r="A12" s="85" t="s">
        <v>1487</v>
      </c>
      <c r="B12" s="85">
        <v>70</v>
      </c>
      <c r="C12" s="122">
        <v>0.011857994414715805</v>
      </c>
      <c r="D12" s="85" t="s">
        <v>1900</v>
      </c>
      <c r="E12" s="85" t="b">
        <v>0</v>
      </c>
      <c r="F12" s="85" t="b">
        <v>0</v>
      </c>
      <c r="G12" s="85" t="b">
        <v>0</v>
      </c>
    </row>
    <row r="13" spans="1:7" ht="15">
      <c r="A13" s="85" t="s">
        <v>1488</v>
      </c>
      <c r="B13" s="85">
        <v>59</v>
      </c>
      <c r="C13" s="122">
        <v>0.010640797219830607</v>
      </c>
      <c r="D13" s="85" t="s">
        <v>1900</v>
      </c>
      <c r="E13" s="85" t="b">
        <v>0</v>
      </c>
      <c r="F13" s="85" t="b">
        <v>0</v>
      </c>
      <c r="G13" s="85" t="b">
        <v>0</v>
      </c>
    </row>
    <row r="14" spans="1:7" ht="15">
      <c r="A14" s="85" t="s">
        <v>1489</v>
      </c>
      <c r="B14" s="85">
        <v>47</v>
      </c>
      <c r="C14" s="122">
        <v>0.008298657447519996</v>
      </c>
      <c r="D14" s="85" t="s">
        <v>1900</v>
      </c>
      <c r="E14" s="85" t="b">
        <v>0</v>
      </c>
      <c r="F14" s="85" t="b">
        <v>0</v>
      </c>
      <c r="G14" s="85" t="b">
        <v>0</v>
      </c>
    </row>
    <row r="15" spans="1:7" ht="15">
      <c r="A15" s="85" t="s">
        <v>275</v>
      </c>
      <c r="B15" s="85">
        <v>37</v>
      </c>
      <c r="C15" s="122">
        <v>0.005363700542416358</v>
      </c>
      <c r="D15" s="85" t="s">
        <v>1900</v>
      </c>
      <c r="E15" s="85" t="b">
        <v>0</v>
      </c>
      <c r="F15" s="85" t="b">
        <v>0</v>
      </c>
      <c r="G15" s="85" t="b">
        <v>0</v>
      </c>
    </row>
    <row r="16" spans="1:7" ht="15">
      <c r="A16" s="85" t="s">
        <v>1492</v>
      </c>
      <c r="B16" s="85">
        <v>32</v>
      </c>
      <c r="C16" s="122">
        <v>0.0056501497515029754</v>
      </c>
      <c r="D16" s="85" t="s">
        <v>1900</v>
      </c>
      <c r="E16" s="85" t="b">
        <v>0</v>
      </c>
      <c r="F16" s="85" t="b">
        <v>0</v>
      </c>
      <c r="G16" s="85" t="b">
        <v>0</v>
      </c>
    </row>
    <row r="17" spans="1:7" ht="15">
      <c r="A17" s="85" t="s">
        <v>1493</v>
      </c>
      <c r="B17" s="85">
        <v>32</v>
      </c>
      <c r="C17" s="122">
        <v>0.0060281822499593735</v>
      </c>
      <c r="D17" s="85" t="s">
        <v>1900</v>
      </c>
      <c r="E17" s="85" t="b">
        <v>0</v>
      </c>
      <c r="F17" s="85" t="b">
        <v>0</v>
      </c>
      <c r="G17" s="85" t="b">
        <v>0</v>
      </c>
    </row>
    <row r="18" spans="1:7" ht="15">
      <c r="A18" s="85" t="s">
        <v>1490</v>
      </c>
      <c r="B18" s="85">
        <v>31</v>
      </c>
      <c r="C18" s="122">
        <v>0.007301168636018505</v>
      </c>
      <c r="D18" s="85" t="s">
        <v>1900</v>
      </c>
      <c r="E18" s="85" t="b">
        <v>0</v>
      </c>
      <c r="F18" s="85" t="b">
        <v>0</v>
      </c>
      <c r="G18" s="85" t="b">
        <v>0</v>
      </c>
    </row>
    <row r="19" spans="1:7" ht="15">
      <c r="A19" s="85" t="s">
        <v>266</v>
      </c>
      <c r="B19" s="85">
        <v>25</v>
      </c>
      <c r="C19" s="122">
        <v>0.004607157296404135</v>
      </c>
      <c r="D19" s="85" t="s">
        <v>1900</v>
      </c>
      <c r="E19" s="85" t="b">
        <v>0</v>
      </c>
      <c r="F19" s="85" t="b">
        <v>0</v>
      </c>
      <c r="G19" s="85" t="b">
        <v>0</v>
      </c>
    </row>
    <row r="20" spans="1:7" ht="15">
      <c r="A20" s="85" t="s">
        <v>1763</v>
      </c>
      <c r="B20" s="85">
        <v>18</v>
      </c>
      <c r="C20" s="122">
        <v>0.004239388240268809</v>
      </c>
      <c r="D20" s="85" t="s">
        <v>1900</v>
      </c>
      <c r="E20" s="85" t="b">
        <v>0</v>
      </c>
      <c r="F20" s="85" t="b">
        <v>0</v>
      </c>
      <c r="G20" s="85" t="b">
        <v>0</v>
      </c>
    </row>
    <row r="21" spans="1:7" ht="15">
      <c r="A21" s="85" t="s">
        <v>1764</v>
      </c>
      <c r="B21" s="85">
        <v>16</v>
      </c>
      <c r="C21" s="122">
        <v>0.0038790637107842794</v>
      </c>
      <c r="D21" s="85" t="s">
        <v>1900</v>
      </c>
      <c r="E21" s="85" t="b">
        <v>0</v>
      </c>
      <c r="F21" s="85" t="b">
        <v>0</v>
      </c>
      <c r="G21" s="85" t="b">
        <v>0</v>
      </c>
    </row>
    <row r="22" spans="1:7" ht="15">
      <c r="A22" s="85" t="s">
        <v>1765</v>
      </c>
      <c r="B22" s="85">
        <v>16</v>
      </c>
      <c r="C22" s="122">
        <v>0.004126442148218416</v>
      </c>
      <c r="D22" s="85" t="s">
        <v>1900</v>
      </c>
      <c r="E22" s="85" t="b">
        <v>0</v>
      </c>
      <c r="F22" s="85" t="b">
        <v>0</v>
      </c>
      <c r="G22" s="85" t="b">
        <v>0</v>
      </c>
    </row>
    <row r="23" spans="1:7" ht="15">
      <c r="A23" s="85" t="s">
        <v>1766</v>
      </c>
      <c r="B23" s="85">
        <v>12</v>
      </c>
      <c r="C23" s="122">
        <v>0.003441082151417761</v>
      </c>
      <c r="D23" s="85" t="s">
        <v>1900</v>
      </c>
      <c r="E23" s="85" t="b">
        <v>0</v>
      </c>
      <c r="F23" s="85" t="b">
        <v>0</v>
      </c>
      <c r="G23" s="85" t="b">
        <v>0</v>
      </c>
    </row>
    <row r="24" spans="1:7" ht="15">
      <c r="A24" s="85" t="s">
        <v>1767</v>
      </c>
      <c r="B24" s="85">
        <v>11</v>
      </c>
      <c r="C24" s="122">
        <v>0.003154325305466281</v>
      </c>
      <c r="D24" s="85" t="s">
        <v>1900</v>
      </c>
      <c r="E24" s="85" t="b">
        <v>0</v>
      </c>
      <c r="F24" s="85" t="b">
        <v>0</v>
      </c>
      <c r="G24" s="85" t="b">
        <v>0</v>
      </c>
    </row>
    <row r="25" spans="1:7" ht="15">
      <c r="A25" s="85" t="s">
        <v>1519</v>
      </c>
      <c r="B25" s="85">
        <v>10</v>
      </c>
      <c r="C25" s="122">
        <v>0.002867568459514801</v>
      </c>
      <c r="D25" s="85" t="s">
        <v>1900</v>
      </c>
      <c r="E25" s="85" t="b">
        <v>0</v>
      </c>
      <c r="F25" s="85" t="b">
        <v>0</v>
      </c>
      <c r="G25" s="85" t="b">
        <v>0</v>
      </c>
    </row>
    <row r="26" spans="1:7" ht="15">
      <c r="A26" s="85" t="s">
        <v>520</v>
      </c>
      <c r="B26" s="85">
        <v>10</v>
      </c>
      <c r="C26" s="122">
        <v>0.0027618929616841426</v>
      </c>
      <c r="D26" s="85" t="s">
        <v>1900</v>
      </c>
      <c r="E26" s="85" t="b">
        <v>0</v>
      </c>
      <c r="F26" s="85" t="b">
        <v>0</v>
      </c>
      <c r="G26" s="85" t="b">
        <v>0</v>
      </c>
    </row>
    <row r="27" spans="1:7" ht="15">
      <c r="A27" s="85" t="s">
        <v>1768</v>
      </c>
      <c r="B27" s="85">
        <v>10</v>
      </c>
      <c r="C27" s="122">
        <v>0.002867568459514801</v>
      </c>
      <c r="D27" s="85" t="s">
        <v>1900</v>
      </c>
      <c r="E27" s="85" t="b">
        <v>0</v>
      </c>
      <c r="F27" s="85" t="b">
        <v>0</v>
      </c>
      <c r="G27" s="85" t="b">
        <v>0</v>
      </c>
    </row>
    <row r="28" spans="1:7" ht="15">
      <c r="A28" s="85" t="s">
        <v>1769</v>
      </c>
      <c r="B28" s="85">
        <v>9</v>
      </c>
      <c r="C28" s="122">
        <v>0.003111401116087514</v>
      </c>
      <c r="D28" s="85" t="s">
        <v>1900</v>
      </c>
      <c r="E28" s="85" t="b">
        <v>0</v>
      </c>
      <c r="F28" s="85" t="b">
        <v>0</v>
      </c>
      <c r="G28" s="85" t="b">
        <v>0</v>
      </c>
    </row>
    <row r="29" spans="1:7" ht="15">
      <c r="A29" s="85" t="s">
        <v>1770</v>
      </c>
      <c r="B29" s="85">
        <v>9</v>
      </c>
      <c r="C29" s="122">
        <v>0.002946821158944645</v>
      </c>
      <c r="D29" s="85" t="s">
        <v>1900</v>
      </c>
      <c r="E29" s="85" t="b">
        <v>0</v>
      </c>
      <c r="F29" s="85" t="b">
        <v>0</v>
      </c>
      <c r="G29" s="85" t="b">
        <v>0</v>
      </c>
    </row>
    <row r="30" spans="1:7" ht="15">
      <c r="A30" s="85" t="s">
        <v>1771</v>
      </c>
      <c r="B30" s="85">
        <v>9</v>
      </c>
      <c r="C30" s="122">
        <v>0.0028076707878879428</v>
      </c>
      <c r="D30" s="85" t="s">
        <v>1900</v>
      </c>
      <c r="E30" s="85" t="b">
        <v>0</v>
      </c>
      <c r="F30" s="85" t="b">
        <v>0</v>
      </c>
      <c r="G30" s="85" t="b">
        <v>0</v>
      </c>
    </row>
    <row r="31" spans="1:7" ht="15">
      <c r="A31" s="85" t="s">
        <v>1772</v>
      </c>
      <c r="B31" s="85">
        <v>8</v>
      </c>
      <c r="C31" s="122">
        <v>0.0027656898809666785</v>
      </c>
      <c r="D31" s="85" t="s">
        <v>1900</v>
      </c>
      <c r="E31" s="85" t="b">
        <v>0</v>
      </c>
      <c r="F31" s="85" t="b">
        <v>0</v>
      </c>
      <c r="G31" s="85" t="b">
        <v>0</v>
      </c>
    </row>
    <row r="32" spans="1:7" ht="15">
      <c r="A32" s="85" t="s">
        <v>1773</v>
      </c>
      <c r="B32" s="85">
        <v>8</v>
      </c>
      <c r="C32" s="122">
        <v>0.0023885628922259406</v>
      </c>
      <c r="D32" s="85" t="s">
        <v>1900</v>
      </c>
      <c r="E32" s="85" t="b">
        <v>0</v>
      </c>
      <c r="F32" s="85" t="b">
        <v>0</v>
      </c>
      <c r="G32" s="85" t="b">
        <v>0</v>
      </c>
    </row>
    <row r="33" spans="1:7" ht="15">
      <c r="A33" s="85" t="s">
        <v>228</v>
      </c>
      <c r="B33" s="85">
        <v>8</v>
      </c>
      <c r="C33" s="122">
        <v>0.0023885628922259406</v>
      </c>
      <c r="D33" s="85" t="s">
        <v>1900</v>
      </c>
      <c r="E33" s="85" t="b">
        <v>0</v>
      </c>
      <c r="F33" s="85" t="b">
        <v>0</v>
      </c>
      <c r="G33" s="85" t="b">
        <v>0</v>
      </c>
    </row>
    <row r="34" spans="1:7" ht="15">
      <c r="A34" s="85" t="s">
        <v>1774</v>
      </c>
      <c r="B34" s="85">
        <v>7</v>
      </c>
      <c r="C34" s="122">
        <v>0.0025766461033646416</v>
      </c>
      <c r="D34" s="85" t="s">
        <v>1900</v>
      </c>
      <c r="E34" s="85" t="b">
        <v>0</v>
      </c>
      <c r="F34" s="85" t="b">
        <v>0</v>
      </c>
      <c r="G34" s="85" t="b">
        <v>0</v>
      </c>
    </row>
    <row r="35" spans="1:7" ht="15">
      <c r="A35" s="85" t="s">
        <v>1775</v>
      </c>
      <c r="B35" s="85">
        <v>7</v>
      </c>
      <c r="C35" s="122">
        <v>0.002419978645845844</v>
      </c>
      <c r="D35" s="85" t="s">
        <v>1900</v>
      </c>
      <c r="E35" s="85" t="b">
        <v>0</v>
      </c>
      <c r="F35" s="85" t="b">
        <v>0</v>
      </c>
      <c r="G35" s="85" t="b">
        <v>0</v>
      </c>
    </row>
    <row r="36" spans="1:7" ht="15">
      <c r="A36" s="85" t="s">
        <v>1495</v>
      </c>
      <c r="B36" s="85">
        <v>7</v>
      </c>
      <c r="C36" s="122">
        <v>0.0021837439461350667</v>
      </c>
      <c r="D36" s="85" t="s">
        <v>1900</v>
      </c>
      <c r="E36" s="85" t="b">
        <v>0</v>
      </c>
      <c r="F36" s="85" t="b">
        <v>0</v>
      </c>
      <c r="G36" s="85" t="b">
        <v>0</v>
      </c>
    </row>
    <row r="37" spans="1:7" ht="15">
      <c r="A37" s="85" t="s">
        <v>1496</v>
      </c>
      <c r="B37" s="85">
        <v>7</v>
      </c>
      <c r="C37" s="122">
        <v>0.0021837439461350667</v>
      </c>
      <c r="D37" s="85" t="s">
        <v>1900</v>
      </c>
      <c r="E37" s="85" t="b">
        <v>0</v>
      </c>
      <c r="F37" s="85" t="b">
        <v>0</v>
      </c>
      <c r="G37" s="85" t="b">
        <v>0</v>
      </c>
    </row>
    <row r="38" spans="1:7" ht="15">
      <c r="A38" s="85" t="s">
        <v>1497</v>
      </c>
      <c r="B38" s="85">
        <v>7</v>
      </c>
      <c r="C38" s="122">
        <v>0.0021837439461350667</v>
      </c>
      <c r="D38" s="85" t="s">
        <v>1900</v>
      </c>
      <c r="E38" s="85" t="b">
        <v>0</v>
      </c>
      <c r="F38" s="85" t="b">
        <v>0</v>
      </c>
      <c r="G38" s="85" t="b">
        <v>0</v>
      </c>
    </row>
    <row r="39" spans="1:7" ht="15">
      <c r="A39" s="85" t="s">
        <v>1498</v>
      </c>
      <c r="B39" s="85">
        <v>7</v>
      </c>
      <c r="C39" s="122">
        <v>0.0021837439461350667</v>
      </c>
      <c r="D39" s="85" t="s">
        <v>1900</v>
      </c>
      <c r="E39" s="85" t="b">
        <v>0</v>
      </c>
      <c r="F39" s="85" t="b">
        <v>0</v>
      </c>
      <c r="G39" s="85" t="b">
        <v>0</v>
      </c>
    </row>
    <row r="40" spans="1:7" ht="15">
      <c r="A40" s="85" t="s">
        <v>1499</v>
      </c>
      <c r="B40" s="85">
        <v>7</v>
      </c>
      <c r="C40" s="122">
        <v>0.0021837439461350667</v>
      </c>
      <c r="D40" s="85" t="s">
        <v>1900</v>
      </c>
      <c r="E40" s="85" t="b">
        <v>0</v>
      </c>
      <c r="F40" s="85" t="b">
        <v>0</v>
      </c>
      <c r="G40" s="85" t="b">
        <v>0</v>
      </c>
    </row>
    <row r="41" spans="1:7" ht="15">
      <c r="A41" s="85" t="s">
        <v>1500</v>
      </c>
      <c r="B41" s="85">
        <v>7</v>
      </c>
      <c r="C41" s="122">
        <v>0.0021837439461350667</v>
      </c>
      <c r="D41" s="85" t="s">
        <v>1900</v>
      </c>
      <c r="E41" s="85" t="b">
        <v>0</v>
      </c>
      <c r="F41" s="85" t="b">
        <v>0</v>
      </c>
      <c r="G41" s="85" t="b">
        <v>0</v>
      </c>
    </row>
    <row r="42" spans="1:7" ht="15">
      <c r="A42" s="85" t="s">
        <v>1501</v>
      </c>
      <c r="B42" s="85">
        <v>7</v>
      </c>
      <c r="C42" s="122">
        <v>0.0021837439461350667</v>
      </c>
      <c r="D42" s="85" t="s">
        <v>1900</v>
      </c>
      <c r="E42" s="85" t="b">
        <v>0</v>
      </c>
      <c r="F42" s="85" t="b">
        <v>0</v>
      </c>
      <c r="G42" s="85" t="b">
        <v>0</v>
      </c>
    </row>
    <row r="43" spans="1:7" ht="15">
      <c r="A43" s="85" t="s">
        <v>1502</v>
      </c>
      <c r="B43" s="85">
        <v>7</v>
      </c>
      <c r="C43" s="122">
        <v>0.0021837439461350667</v>
      </c>
      <c r="D43" s="85" t="s">
        <v>1900</v>
      </c>
      <c r="E43" s="85" t="b">
        <v>0</v>
      </c>
      <c r="F43" s="85" t="b">
        <v>0</v>
      </c>
      <c r="G43" s="85" t="b">
        <v>0</v>
      </c>
    </row>
    <row r="44" spans="1:7" ht="15">
      <c r="A44" s="85" t="s">
        <v>1503</v>
      </c>
      <c r="B44" s="85">
        <v>7</v>
      </c>
      <c r="C44" s="122">
        <v>0.0021837439461350667</v>
      </c>
      <c r="D44" s="85" t="s">
        <v>1900</v>
      </c>
      <c r="E44" s="85" t="b">
        <v>0</v>
      </c>
      <c r="F44" s="85" t="b">
        <v>0</v>
      </c>
      <c r="G44" s="85" t="b">
        <v>0</v>
      </c>
    </row>
    <row r="45" spans="1:7" ht="15">
      <c r="A45" s="85" t="s">
        <v>1504</v>
      </c>
      <c r="B45" s="85">
        <v>7</v>
      </c>
      <c r="C45" s="122">
        <v>0.0021837439461350667</v>
      </c>
      <c r="D45" s="85" t="s">
        <v>1900</v>
      </c>
      <c r="E45" s="85" t="b">
        <v>0</v>
      </c>
      <c r="F45" s="85" t="b">
        <v>0</v>
      </c>
      <c r="G45" s="85" t="b">
        <v>0</v>
      </c>
    </row>
    <row r="46" spans="1:7" ht="15">
      <c r="A46" s="85" t="s">
        <v>1776</v>
      </c>
      <c r="B46" s="85">
        <v>7</v>
      </c>
      <c r="C46" s="122">
        <v>0.0021837439461350667</v>
      </c>
      <c r="D46" s="85" t="s">
        <v>1900</v>
      </c>
      <c r="E46" s="85" t="b">
        <v>0</v>
      </c>
      <c r="F46" s="85" t="b">
        <v>0</v>
      </c>
      <c r="G46" s="85" t="b">
        <v>0</v>
      </c>
    </row>
    <row r="47" spans="1:7" ht="15">
      <c r="A47" s="85" t="s">
        <v>1777</v>
      </c>
      <c r="B47" s="85">
        <v>7</v>
      </c>
      <c r="C47" s="122">
        <v>0.0021837439461350667</v>
      </c>
      <c r="D47" s="85" t="s">
        <v>1900</v>
      </c>
      <c r="E47" s="85" t="b">
        <v>0</v>
      </c>
      <c r="F47" s="85" t="b">
        <v>0</v>
      </c>
      <c r="G47" s="85" t="b">
        <v>0</v>
      </c>
    </row>
    <row r="48" spans="1:7" ht="15">
      <c r="A48" s="85" t="s">
        <v>1778</v>
      </c>
      <c r="B48" s="85">
        <v>7</v>
      </c>
      <c r="C48" s="122">
        <v>0.0021837439461350667</v>
      </c>
      <c r="D48" s="85" t="s">
        <v>1900</v>
      </c>
      <c r="E48" s="85" t="b">
        <v>0</v>
      </c>
      <c r="F48" s="85" t="b">
        <v>0</v>
      </c>
      <c r="G48" s="85" t="b">
        <v>0</v>
      </c>
    </row>
    <row r="49" spans="1:7" ht="15">
      <c r="A49" s="85" t="s">
        <v>1516</v>
      </c>
      <c r="B49" s="85">
        <v>6</v>
      </c>
      <c r="C49" s="122">
        <v>0.0019645474392964296</v>
      </c>
      <c r="D49" s="85" t="s">
        <v>1900</v>
      </c>
      <c r="E49" s="85" t="b">
        <v>0</v>
      </c>
      <c r="F49" s="85" t="b">
        <v>0</v>
      </c>
      <c r="G49" s="85" t="b">
        <v>0</v>
      </c>
    </row>
    <row r="50" spans="1:7" ht="15">
      <c r="A50" s="85" t="s">
        <v>1779</v>
      </c>
      <c r="B50" s="85">
        <v>6</v>
      </c>
      <c r="C50" s="122">
        <v>0.002074267410725009</v>
      </c>
      <c r="D50" s="85" t="s">
        <v>1900</v>
      </c>
      <c r="E50" s="85" t="b">
        <v>0</v>
      </c>
      <c r="F50" s="85" t="b">
        <v>0</v>
      </c>
      <c r="G50" s="85" t="b">
        <v>0</v>
      </c>
    </row>
    <row r="51" spans="1:7" ht="15">
      <c r="A51" s="85" t="s">
        <v>1524</v>
      </c>
      <c r="B51" s="85">
        <v>6</v>
      </c>
      <c r="C51" s="122">
        <v>0.0019645474392964296</v>
      </c>
      <c r="D51" s="85" t="s">
        <v>1900</v>
      </c>
      <c r="E51" s="85" t="b">
        <v>0</v>
      </c>
      <c r="F51" s="85" t="b">
        <v>0</v>
      </c>
      <c r="G51" s="85" t="b">
        <v>0</v>
      </c>
    </row>
    <row r="52" spans="1:7" ht="15">
      <c r="A52" s="85" t="s">
        <v>1780</v>
      </c>
      <c r="B52" s="85">
        <v>6</v>
      </c>
      <c r="C52" s="122">
        <v>0.0019645474392964296</v>
      </c>
      <c r="D52" s="85" t="s">
        <v>1900</v>
      </c>
      <c r="E52" s="85" t="b">
        <v>0</v>
      </c>
      <c r="F52" s="85" t="b">
        <v>0</v>
      </c>
      <c r="G52" s="85" t="b">
        <v>0</v>
      </c>
    </row>
    <row r="53" spans="1:7" ht="15">
      <c r="A53" s="85" t="s">
        <v>1781</v>
      </c>
      <c r="B53" s="85">
        <v>6</v>
      </c>
      <c r="C53" s="122">
        <v>0.002074267410725009</v>
      </c>
      <c r="D53" s="85" t="s">
        <v>1900</v>
      </c>
      <c r="E53" s="85" t="b">
        <v>0</v>
      </c>
      <c r="F53" s="85" t="b">
        <v>0</v>
      </c>
      <c r="G53" s="85" t="b">
        <v>0</v>
      </c>
    </row>
    <row r="54" spans="1:7" ht="15">
      <c r="A54" s="85" t="s">
        <v>240</v>
      </c>
      <c r="B54" s="85">
        <v>6</v>
      </c>
      <c r="C54" s="122">
        <v>0.0019645474392964296</v>
      </c>
      <c r="D54" s="85" t="s">
        <v>1900</v>
      </c>
      <c r="E54" s="85" t="b">
        <v>0</v>
      </c>
      <c r="F54" s="85" t="b">
        <v>0</v>
      </c>
      <c r="G54" s="85" t="b">
        <v>0</v>
      </c>
    </row>
    <row r="55" spans="1:7" ht="15">
      <c r="A55" s="85" t="s">
        <v>1514</v>
      </c>
      <c r="B55" s="85">
        <v>5</v>
      </c>
      <c r="C55" s="122">
        <v>0.0017285561756041742</v>
      </c>
      <c r="D55" s="85" t="s">
        <v>1900</v>
      </c>
      <c r="E55" s="85" t="b">
        <v>0</v>
      </c>
      <c r="F55" s="85" t="b">
        <v>0</v>
      </c>
      <c r="G55" s="85" t="b">
        <v>0</v>
      </c>
    </row>
    <row r="56" spans="1:7" ht="15">
      <c r="A56" s="85" t="s">
        <v>1515</v>
      </c>
      <c r="B56" s="85">
        <v>5</v>
      </c>
      <c r="C56" s="122">
        <v>0.0017285561756041742</v>
      </c>
      <c r="D56" s="85" t="s">
        <v>1900</v>
      </c>
      <c r="E56" s="85" t="b">
        <v>0</v>
      </c>
      <c r="F56" s="85" t="b">
        <v>0</v>
      </c>
      <c r="G56" s="85" t="b">
        <v>0</v>
      </c>
    </row>
    <row r="57" spans="1:7" ht="15">
      <c r="A57" s="85" t="s">
        <v>1517</v>
      </c>
      <c r="B57" s="85">
        <v>5</v>
      </c>
      <c r="C57" s="122">
        <v>0.0017285561756041742</v>
      </c>
      <c r="D57" s="85" t="s">
        <v>1900</v>
      </c>
      <c r="E57" s="85" t="b">
        <v>0</v>
      </c>
      <c r="F57" s="85" t="b">
        <v>0</v>
      </c>
      <c r="G57" s="85" t="b">
        <v>0</v>
      </c>
    </row>
    <row r="58" spans="1:7" ht="15">
      <c r="A58" s="85" t="s">
        <v>1782</v>
      </c>
      <c r="B58" s="85">
        <v>5</v>
      </c>
      <c r="C58" s="122">
        <v>0.0019847325608424614</v>
      </c>
      <c r="D58" s="85" t="s">
        <v>1900</v>
      </c>
      <c r="E58" s="85" t="b">
        <v>0</v>
      </c>
      <c r="F58" s="85" t="b">
        <v>0</v>
      </c>
      <c r="G58" s="85" t="b">
        <v>0</v>
      </c>
    </row>
    <row r="59" spans="1:7" ht="15">
      <c r="A59" s="85" t="s">
        <v>1783</v>
      </c>
      <c r="B59" s="85">
        <v>5</v>
      </c>
      <c r="C59" s="122">
        <v>0.0018404615024033156</v>
      </c>
      <c r="D59" s="85" t="s">
        <v>1900</v>
      </c>
      <c r="E59" s="85" t="b">
        <v>0</v>
      </c>
      <c r="F59" s="85" t="b">
        <v>0</v>
      </c>
      <c r="G59" s="85" t="b">
        <v>0</v>
      </c>
    </row>
    <row r="60" spans="1:7" ht="15">
      <c r="A60" s="85" t="s">
        <v>1784</v>
      </c>
      <c r="B60" s="85">
        <v>5</v>
      </c>
      <c r="C60" s="122">
        <v>0.0018404615024033156</v>
      </c>
      <c r="D60" s="85" t="s">
        <v>1900</v>
      </c>
      <c r="E60" s="85" t="b">
        <v>0</v>
      </c>
      <c r="F60" s="85" t="b">
        <v>0</v>
      </c>
      <c r="G60" s="85" t="b">
        <v>0</v>
      </c>
    </row>
    <row r="61" spans="1:7" ht="15">
      <c r="A61" s="85" t="s">
        <v>1785</v>
      </c>
      <c r="B61" s="85">
        <v>5</v>
      </c>
      <c r="C61" s="122">
        <v>0.0017285561756041742</v>
      </c>
      <c r="D61" s="85" t="s">
        <v>1900</v>
      </c>
      <c r="E61" s="85" t="b">
        <v>0</v>
      </c>
      <c r="F61" s="85" t="b">
        <v>0</v>
      </c>
      <c r="G61" s="85" t="b">
        <v>0</v>
      </c>
    </row>
    <row r="62" spans="1:7" ht="15">
      <c r="A62" s="85" t="s">
        <v>1786</v>
      </c>
      <c r="B62" s="85">
        <v>5</v>
      </c>
      <c r="C62" s="122">
        <v>0.0017285561756041742</v>
      </c>
      <c r="D62" s="85" t="s">
        <v>1900</v>
      </c>
      <c r="E62" s="85" t="b">
        <v>0</v>
      </c>
      <c r="F62" s="85" t="b">
        <v>0</v>
      </c>
      <c r="G62" s="85" t="b">
        <v>0</v>
      </c>
    </row>
    <row r="63" spans="1:7" ht="15">
      <c r="A63" s="85" t="s">
        <v>276</v>
      </c>
      <c r="B63" s="85">
        <v>4</v>
      </c>
      <c r="C63" s="122">
        <v>0.0014723692019226525</v>
      </c>
      <c r="D63" s="85" t="s">
        <v>1900</v>
      </c>
      <c r="E63" s="85" t="b">
        <v>0</v>
      </c>
      <c r="F63" s="85" t="b">
        <v>0</v>
      </c>
      <c r="G63" s="85" t="b">
        <v>0</v>
      </c>
    </row>
    <row r="64" spans="1:7" ht="15">
      <c r="A64" s="85" t="s">
        <v>1507</v>
      </c>
      <c r="B64" s="85">
        <v>4</v>
      </c>
      <c r="C64" s="122">
        <v>0.0014723692019226525</v>
      </c>
      <c r="D64" s="85" t="s">
        <v>1900</v>
      </c>
      <c r="E64" s="85" t="b">
        <v>0</v>
      </c>
      <c r="F64" s="85" t="b">
        <v>0</v>
      </c>
      <c r="G64" s="85" t="b">
        <v>0</v>
      </c>
    </row>
    <row r="65" spans="1:7" ht="15">
      <c r="A65" s="85" t="s">
        <v>1787</v>
      </c>
      <c r="B65" s="85">
        <v>4</v>
      </c>
      <c r="C65" s="122">
        <v>0.0014723692019226525</v>
      </c>
      <c r="D65" s="85" t="s">
        <v>1900</v>
      </c>
      <c r="E65" s="85" t="b">
        <v>0</v>
      </c>
      <c r="F65" s="85" t="b">
        <v>0</v>
      </c>
      <c r="G65" s="85" t="b">
        <v>0</v>
      </c>
    </row>
    <row r="66" spans="1:7" ht="15">
      <c r="A66" s="85" t="s">
        <v>1788</v>
      </c>
      <c r="B66" s="85">
        <v>4</v>
      </c>
      <c r="C66" s="122">
        <v>0.0014723692019226525</v>
      </c>
      <c r="D66" s="85" t="s">
        <v>1900</v>
      </c>
      <c r="E66" s="85" t="b">
        <v>0</v>
      </c>
      <c r="F66" s="85" t="b">
        <v>0</v>
      </c>
      <c r="G66" s="85" t="b">
        <v>0</v>
      </c>
    </row>
    <row r="67" spans="1:7" ht="15">
      <c r="A67" s="85" t="s">
        <v>1509</v>
      </c>
      <c r="B67" s="85">
        <v>4</v>
      </c>
      <c r="C67" s="122">
        <v>0.0014723692019226525</v>
      </c>
      <c r="D67" s="85" t="s">
        <v>1900</v>
      </c>
      <c r="E67" s="85" t="b">
        <v>0</v>
      </c>
      <c r="F67" s="85" t="b">
        <v>0</v>
      </c>
      <c r="G67" s="85" t="b">
        <v>0</v>
      </c>
    </row>
    <row r="68" spans="1:7" ht="15">
      <c r="A68" s="85" t="s">
        <v>1789</v>
      </c>
      <c r="B68" s="85">
        <v>4</v>
      </c>
      <c r="C68" s="122">
        <v>0.0014723692019226525</v>
      </c>
      <c r="D68" s="85" t="s">
        <v>1900</v>
      </c>
      <c r="E68" s="85" t="b">
        <v>0</v>
      </c>
      <c r="F68" s="85" t="b">
        <v>0</v>
      </c>
      <c r="G68" s="85" t="b">
        <v>0</v>
      </c>
    </row>
    <row r="69" spans="1:7" ht="15">
      <c r="A69" s="85" t="s">
        <v>514</v>
      </c>
      <c r="B69" s="85">
        <v>4</v>
      </c>
      <c r="C69" s="122">
        <v>0.0014723692019226525</v>
      </c>
      <c r="D69" s="85" t="s">
        <v>1900</v>
      </c>
      <c r="E69" s="85" t="b">
        <v>0</v>
      </c>
      <c r="F69" s="85" t="b">
        <v>0</v>
      </c>
      <c r="G69" s="85" t="b">
        <v>0</v>
      </c>
    </row>
    <row r="70" spans="1:7" ht="15">
      <c r="A70" s="85" t="s">
        <v>1790</v>
      </c>
      <c r="B70" s="85">
        <v>4</v>
      </c>
      <c r="C70" s="122">
        <v>0.0014723692019226525</v>
      </c>
      <c r="D70" s="85" t="s">
        <v>1900</v>
      </c>
      <c r="E70" s="85" t="b">
        <v>0</v>
      </c>
      <c r="F70" s="85" t="b">
        <v>0</v>
      </c>
      <c r="G70" s="85" t="b">
        <v>0</v>
      </c>
    </row>
    <row r="71" spans="1:7" ht="15">
      <c r="A71" s="85" t="s">
        <v>1791</v>
      </c>
      <c r="B71" s="85">
        <v>4</v>
      </c>
      <c r="C71" s="122">
        <v>0.0014723692019226525</v>
      </c>
      <c r="D71" s="85" t="s">
        <v>1900</v>
      </c>
      <c r="E71" s="85" t="b">
        <v>0</v>
      </c>
      <c r="F71" s="85" t="b">
        <v>0</v>
      </c>
      <c r="G71" s="85" t="b">
        <v>0</v>
      </c>
    </row>
    <row r="72" spans="1:7" ht="15">
      <c r="A72" s="85" t="s">
        <v>1792</v>
      </c>
      <c r="B72" s="85">
        <v>4</v>
      </c>
      <c r="C72" s="122">
        <v>0.0014723692019226525</v>
      </c>
      <c r="D72" s="85" t="s">
        <v>1900</v>
      </c>
      <c r="E72" s="85" t="b">
        <v>0</v>
      </c>
      <c r="F72" s="85" t="b">
        <v>0</v>
      </c>
      <c r="G72" s="85" t="b">
        <v>0</v>
      </c>
    </row>
    <row r="73" spans="1:7" ht="15">
      <c r="A73" s="85" t="s">
        <v>1793</v>
      </c>
      <c r="B73" s="85">
        <v>4</v>
      </c>
      <c r="C73" s="122">
        <v>0.001587786048673969</v>
      </c>
      <c r="D73" s="85" t="s">
        <v>1900</v>
      </c>
      <c r="E73" s="85" t="b">
        <v>0</v>
      </c>
      <c r="F73" s="85" t="b">
        <v>0</v>
      </c>
      <c r="G73" s="85" t="b">
        <v>0</v>
      </c>
    </row>
    <row r="74" spans="1:7" ht="15">
      <c r="A74" s="85" t="s">
        <v>1794</v>
      </c>
      <c r="B74" s="85">
        <v>4</v>
      </c>
      <c r="C74" s="122">
        <v>0.0014723692019226525</v>
      </c>
      <c r="D74" s="85" t="s">
        <v>1900</v>
      </c>
      <c r="E74" s="85" t="b">
        <v>0</v>
      </c>
      <c r="F74" s="85" t="b">
        <v>0</v>
      </c>
      <c r="G74" s="85" t="b">
        <v>0</v>
      </c>
    </row>
    <row r="75" spans="1:7" ht="15">
      <c r="A75" s="85" t="s">
        <v>1795</v>
      </c>
      <c r="B75" s="85">
        <v>3</v>
      </c>
      <c r="C75" s="122">
        <v>0.0011908395365054767</v>
      </c>
      <c r="D75" s="85" t="s">
        <v>1900</v>
      </c>
      <c r="E75" s="85" t="b">
        <v>0</v>
      </c>
      <c r="F75" s="85" t="b">
        <v>0</v>
      </c>
      <c r="G75" s="85" t="b">
        <v>0</v>
      </c>
    </row>
    <row r="76" spans="1:7" ht="15">
      <c r="A76" s="85" t="s">
        <v>1796</v>
      </c>
      <c r="B76" s="85">
        <v>3</v>
      </c>
      <c r="C76" s="122">
        <v>0.0011908395365054767</v>
      </c>
      <c r="D76" s="85" t="s">
        <v>1900</v>
      </c>
      <c r="E76" s="85" t="b">
        <v>0</v>
      </c>
      <c r="F76" s="85" t="b">
        <v>0</v>
      </c>
      <c r="G76" s="85" t="b">
        <v>0</v>
      </c>
    </row>
    <row r="77" spans="1:7" ht="15">
      <c r="A77" s="85" t="s">
        <v>1797</v>
      </c>
      <c r="B77" s="85">
        <v>3</v>
      </c>
      <c r="C77" s="122">
        <v>0.0011908395365054767</v>
      </c>
      <c r="D77" s="85" t="s">
        <v>1900</v>
      </c>
      <c r="E77" s="85" t="b">
        <v>0</v>
      </c>
      <c r="F77" s="85" t="b">
        <v>0</v>
      </c>
      <c r="G77" s="85" t="b">
        <v>0</v>
      </c>
    </row>
    <row r="78" spans="1:7" ht="15">
      <c r="A78" s="85" t="s">
        <v>1798</v>
      </c>
      <c r="B78" s="85">
        <v>3</v>
      </c>
      <c r="C78" s="122">
        <v>0.0011908395365054767</v>
      </c>
      <c r="D78" s="85" t="s">
        <v>1900</v>
      </c>
      <c r="E78" s="85" t="b">
        <v>0</v>
      </c>
      <c r="F78" s="85" t="b">
        <v>0</v>
      </c>
      <c r="G78" s="85" t="b">
        <v>0</v>
      </c>
    </row>
    <row r="79" spans="1:7" ht="15">
      <c r="A79" s="85" t="s">
        <v>1799</v>
      </c>
      <c r="B79" s="85">
        <v>3</v>
      </c>
      <c r="C79" s="122">
        <v>0.0011908395365054767</v>
      </c>
      <c r="D79" s="85" t="s">
        <v>1900</v>
      </c>
      <c r="E79" s="85" t="b">
        <v>0</v>
      </c>
      <c r="F79" s="85" t="b">
        <v>0</v>
      </c>
      <c r="G79" s="85" t="b">
        <v>0</v>
      </c>
    </row>
    <row r="80" spans="1:7" ht="15">
      <c r="A80" s="85" t="s">
        <v>1506</v>
      </c>
      <c r="B80" s="85">
        <v>3</v>
      </c>
      <c r="C80" s="122">
        <v>0.0011908395365054767</v>
      </c>
      <c r="D80" s="85" t="s">
        <v>1900</v>
      </c>
      <c r="E80" s="85" t="b">
        <v>0</v>
      </c>
      <c r="F80" s="85" t="b">
        <v>0</v>
      </c>
      <c r="G80" s="85" t="b">
        <v>0</v>
      </c>
    </row>
    <row r="81" spans="1:7" ht="15">
      <c r="A81" s="85" t="s">
        <v>1508</v>
      </c>
      <c r="B81" s="85">
        <v>3</v>
      </c>
      <c r="C81" s="122">
        <v>0.0011908395365054767</v>
      </c>
      <c r="D81" s="85" t="s">
        <v>1900</v>
      </c>
      <c r="E81" s="85" t="b">
        <v>0</v>
      </c>
      <c r="F81" s="85" t="b">
        <v>0</v>
      </c>
      <c r="G81" s="85" t="b">
        <v>0</v>
      </c>
    </row>
    <row r="82" spans="1:7" ht="15">
      <c r="A82" s="85" t="s">
        <v>1510</v>
      </c>
      <c r="B82" s="85">
        <v>3</v>
      </c>
      <c r="C82" s="122">
        <v>0.0011908395365054767</v>
      </c>
      <c r="D82" s="85" t="s">
        <v>1900</v>
      </c>
      <c r="E82" s="85" t="b">
        <v>0</v>
      </c>
      <c r="F82" s="85" t="b">
        <v>0</v>
      </c>
      <c r="G82" s="85" t="b">
        <v>0</v>
      </c>
    </row>
    <row r="83" spans="1:7" ht="15">
      <c r="A83" s="85" t="s">
        <v>1511</v>
      </c>
      <c r="B83" s="85">
        <v>3</v>
      </c>
      <c r="C83" s="122">
        <v>0.0011908395365054767</v>
      </c>
      <c r="D83" s="85" t="s">
        <v>1900</v>
      </c>
      <c r="E83" s="85" t="b">
        <v>0</v>
      </c>
      <c r="F83" s="85" t="b">
        <v>0</v>
      </c>
      <c r="G83" s="85" t="b">
        <v>0</v>
      </c>
    </row>
    <row r="84" spans="1:7" ht="15">
      <c r="A84" s="85" t="s">
        <v>1512</v>
      </c>
      <c r="B84" s="85">
        <v>3</v>
      </c>
      <c r="C84" s="122">
        <v>0.0011908395365054767</v>
      </c>
      <c r="D84" s="85" t="s">
        <v>1900</v>
      </c>
      <c r="E84" s="85" t="b">
        <v>0</v>
      </c>
      <c r="F84" s="85" t="b">
        <v>0</v>
      </c>
      <c r="G84" s="85" t="b">
        <v>0</v>
      </c>
    </row>
    <row r="85" spans="1:7" ht="15">
      <c r="A85" s="85" t="s">
        <v>1800</v>
      </c>
      <c r="B85" s="85">
        <v>3</v>
      </c>
      <c r="C85" s="122">
        <v>0.0011908395365054767</v>
      </c>
      <c r="D85" s="85" t="s">
        <v>1900</v>
      </c>
      <c r="E85" s="85" t="b">
        <v>0</v>
      </c>
      <c r="F85" s="85" t="b">
        <v>0</v>
      </c>
      <c r="G85" s="85" t="b">
        <v>0</v>
      </c>
    </row>
    <row r="86" spans="1:7" ht="15">
      <c r="A86" s="85" t="s">
        <v>1801</v>
      </c>
      <c r="B86" s="85">
        <v>3</v>
      </c>
      <c r="C86" s="122">
        <v>0.0011908395365054767</v>
      </c>
      <c r="D86" s="85" t="s">
        <v>1900</v>
      </c>
      <c r="E86" s="85" t="b">
        <v>0</v>
      </c>
      <c r="F86" s="85" t="b">
        <v>0</v>
      </c>
      <c r="G86" s="85" t="b">
        <v>0</v>
      </c>
    </row>
    <row r="87" spans="1:7" ht="15">
      <c r="A87" s="85" t="s">
        <v>1802</v>
      </c>
      <c r="B87" s="85">
        <v>3</v>
      </c>
      <c r="C87" s="122">
        <v>0.0011908395365054767</v>
      </c>
      <c r="D87" s="85" t="s">
        <v>1900</v>
      </c>
      <c r="E87" s="85" t="b">
        <v>0</v>
      </c>
      <c r="F87" s="85" t="b">
        <v>0</v>
      </c>
      <c r="G87" s="85" t="b">
        <v>0</v>
      </c>
    </row>
    <row r="88" spans="1:7" ht="15">
      <c r="A88" s="85" t="s">
        <v>1803</v>
      </c>
      <c r="B88" s="85">
        <v>3</v>
      </c>
      <c r="C88" s="122">
        <v>0.001312842718299251</v>
      </c>
      <c r="D88" s="85" t="s">
        <v>1900</v>
      </c>
      <c r="E88" s="85" t="b">
        <v>0</v>
      </c>
      <c r="F88" s="85" t="b">
        <v>0</v>
      </c>
      <c r="G88" s="85" t="b">
        <v>0</v>
      </c>
    </row>
    <row r="89" spans="1:7" ht="15">
      <c r="A89" s="85" t="s">
        <v>1804</v>
      </c>
      <c r="B89" s="85">
        <v>3</v>
      </c>
      <c r="C89" s="122">
        <v>0.0011908395365054767</v>
      </c>
      <c r="D89" s="85" t="s">
        <v>1900</v>
      </c>
      <c r="E89" s="85" t="b">
        <v>0</v>
      </c>
      <c r="F89" s="85" t="b">
        <v>0</v>
      </c>
      <c r="G89" s="85" t="b">
        <v>0</v>
      </c>
    </row>
    <row r="90" spans="1:7" ht="15">
      <c r="A90" s="85" t="s">
        <v>1805</v>
      </c>
      <c r="B90" s="85">
        <v>3</v>
      </c>
      <c r="C90" s="122">
        <v>0.0011908395365054767</v>
      </c>
      <c r="D90" s="85" t="s">
        <v>1900</v>
      </c>
      <c r="E90" s="85" t="b">
        <v>0</v>
      </c>
      <c r="F90" s="85" t="b">
        <v>0</v>
      </c>
      <c r="G90" s="85" t="b">
        <v>0</v>
      </c>
    </row>
    <row r="91" spans="1:7" ht="15">
      <c r="A91" s="85" t="s">
        <v>1806</v>
      </c>
      <c r="B91" s="85">
        <v>3</v>
      </c>
      <c r="C91" s="122">
        <v>0.0011908395365054767</v>
      </c>
      <c r="D91" s="85" t="s">
        <v>1900</v>
      </c>
      <c r="E91" s="85" t="b">
        <v>0</v>
      </c>
      <c r="F91" s="85" t="b">
        <v>0</v>
      </c>
      <c r="G91" s="85" t="b">
        <v>0</v>
      </c>
    </row>
    <row r="92" spans="1:7" ht="15">
      <c r="A92" s="85" t="s">
        <v>1807</v>
      </c>
      <c r="B92" s="85">
        <v>3</v>
      </c>
      <c r="C92" s="122">
        <v>0.0011908395365054767</v>
      </c>
      <c r="D92" s="85" t="s">
        <v>1900</v>
      </c>
      <c r="E92" s="85" t="b">
        <v>0</v>
      </c>
      <c r="F92" s="85" t="b">
        <v>0</v>
      </c>
      <c r="G92" s="85" t="b">
        <v>0</v>
      </c>
    </row>
    <row r="93" spans="1:7" ht="15">
      <c r="A93" s="85" t="s">
        <v>1808</v>
      </c>
      <c r="B93" s="85">
        <v>3</v>
      </c>
      <c r="C93" s="122">
        <v>0.0011908395365054767</v>
      </c>
      <c r="D93" s="85" t="s">
        <v>1900</v>
      </c>
      <c r="E93" s="85" t="b">
        <v>0</v>
      </c>
      <c r="F93" s="85" t="b">
        <v>0</v>
      </c>
      <c r="G93" s="85" t="b">
        <v>0</v>
      </c>
    </row>
    <row r="94" spans="1:7" ht="15">
      <c r="A94" s="85" t="s">
        <v>1809</v>
      </c>
      <c r="B94" s="85">
        <v>3</v>
      </c>
      <c r="C94" s="122">
        <v>0.0011908395365054767</v>
      </c>
      <c r="D94" s="85" t="s">
        <v>1900</v>
      </c>
      <c r="E94" s="85" t="b">
        <v>0</v>
      </c>
      <c r="F94" s="85" t="b">
        <v>0</v>
      </c>
      <c r="G94" s="85" t="b">
        <v>0</v>
      </c>
    </row>
    <row r="95" spans="1:7" ht="15">
      <c r="A95" s="85" t="s">
        <v>1810</v>
      </c>
      <c r="B95" s="85">
        <v>3</v>
      </c>
      <c r="C95" s="122">
        <v>0.001312842718299251</v>
      </c>
      <c r="D95" s="85" t="s">
        <v>1900</v>
      </c>
      <c r="E95" s="85" t="b">
        <v>0</v>
      </c>
      <c r="F95" s="85" t="b">
        <v>0</v>
      </c>
      <c r="G95" s="85" t="b">
        <v>0</v>
      </c>
    </row>
    <row r="96" spans="1:7" ht="15">
      <c r="A96" s="85" t="s">
        <v>1811</v>
      </c>
      <c r="B96" s="85">
        <v>3</v>
      </c>
      <c r="C96" s="122">
        <v>0.001312842718299251</v>
      </c>
      <c r="D96" s="85" t="s">
        <v>1900</v>
      </c>
      <c r="E96" s="85" t="b">
        <v>0</v>
      </c>
      <c r="F96" s="85" t="b">
        <v>0</v>
      </c>
      <c r="G96" s="85" t="b">
        <v>0</v>
      </c>
    </row>
    <row r="97" spans="1:7" ht="15">
      <c r="A97" s="85" t="s">
        <v>1520</v>
      </c>
      <c r="B97" s="85">
        <v>3</v>
      </c>
      <c r="C97" s="122">
        <v>0.0011908395365054767</v>
      </c>
      <c r="D97" s="85" t="s">
        <v>1900</v>
      </c>
      <c r="E97" s="85" t="b">
        <v>0</v>
      </c>
      <c r="F97" s="85" t="b">
        <v>0</v>
      </c>
      <c r="G97" s="85" t="b">
        <v>0</v>
      </c>
    </row>
    <row r="98" spans="1:7" ht="15">
      <c r="A98" s="85" t="s">
        <v>1522</v>
      </c>
      <c r="B98" s="85">
        <v>3</v>
      </c>
      <c r="C98" s="122">
        <v>0.0011908395365054767</v>
      </c>
      <c r="D98" s="85" t="s">
        <v>1900</v>
      </c>
      <c r="E98" s="85" t="b">
        <v>0</v>
      </c>
      <c r="F98" s="85" t="b">
        <v>0</v>
      </c>
      <c r="G98" s="85" t="b">
        <v>0</v>
      </c>
    </row>
    <row r="99" spans="1:7" ht="15">
      <c r="A99" s="85" t="s">
        <v>1812</v>
      </c>
      <c r="B99" s="85">
        <v>3</v>
      </c>
      <c r="C99" s="122">
        <v>0.0011908395365054767</v>
      </c>
      <c r="D99" s="85" t="s">
        <v>1900</v>
      </c>
      <c r="E99" s="85" t="b">
        <v>0</v>
      </c>
      <c r="F99" s="85" t="b">
        <v>0</v>
      </c>
      <c r="G99" s="85" t="b">
        <v>0</v>
      </c>
    </row>
    <row r="100" spans="1:7" ht="15">
      <c r="A100" s="85" t="s">
        <v>1813</v>
      </c>
      <c r="B100" s="85">
        <v>3</v>
      </c>
      <c r="C100" s="122">
        <v>0.0015214085351565128</v>
      </c>
      <c r="D100" s="85" t="s">
        <v>1900</v>
      </c>
      <c r="E100" s="85" t="b">
        <v>0</v>
      </c>
      <c r="F100" s="85" t="b">
        <v>0</v>
      </c>
      <c r="G100" s="85" t="b">
        <v>0</v>
      </c>
    </row>
    <row r="101" spans="1:7" ht="15">
      <c r="A101" s="85" t="s">
        <v>1814</v>
      </c>
      <c r="B101" s="85">
        <v>3</v>
      </c>
      <c r="C101" s="122">
        <v>0.0011908395365054767</v>
      </c>
      <c r="D101" s="85" t="s">
        <v>1900</v>
      </c>
      <c r="E101" s="85" t="b">
        <v>0</v>
      </c>
      <c r="F101" s="85" t="b">
        <v>0</v>
      </c>
      <c r="G101" s="85" t="b">
        <v>0</v>
      </c>
    </row>
    <row r="102" spans="1:7" ht="15">
      <c r="A102" s="85" t="s">
        <v>1815</v>
      </c>
      <c r="B102" s="85">
        <v>3</v>
      </c>
      <c r="C102" s="122">
        <v>0.0011908395365054767</v>
      </c>
      <c r="D102" s="85" t="s">
        <v>1900</v>
      </c>
      <c r="E102" s="85" t="b">
        <v>0</v>
      </c>
      <c r="F102" s="85" t="b">
        <v>0</v>
      </c>
      <c r="G102" s="85" t="b">
        <v>0</v>
      </c>
    </row>
    <row r="103" spans="1:7" ht="15">
      <c r="A103" s="85" t="s">
        <v>1816</v>
      </c>
      <c r="B103" s="85">
        <v>3</v>
      </c>
      <c r="C103" s="122">
        <v>0.0011908395365054767</v>
      </c>
      <c r="D103" s="85" t="s">
        <v>1900</v>
      </c>
      <c r="E103" s="85" t="b">
        <v>0</v>
      </c>
      <c r="F103" s="85" t="b">
        <v>0</v>
      </c>
      <c r="G103" s="85" t="b">
        <v>0</v>
      </c>
    </row>
    <row r="104" spans="1:7" ht="15">
      <c r="A104" s="85" t="s">
        <v>1817</v>
      </c>
      <c r="B104" s="85">
        <v>3</v>
      </c>
      <c r="C104" s="122">
        <v>0.0011908395365054767</v>
      </c>
      <c r="D104" s="85" t="s">
        <v>1900</v>
      </c>
      <c r="E104" s="85" t="b">
        <v>0</v>
      </c>
      <c r="F104" s="85" t="b">
        <v>0</v>
      </c>
      <c r="G104" s="85" t="b">
        <v>0</v>
      </c>
    </row>
    <row r="105" spans="1:7" ht="15">
      <c r="A105" s="85" t="s">
        <v>1818</v>
      </c>
      <c r="B105" s="85">
        <v>3</v>
      </c>
      <c r="C105" s="122">
        <v>0.0011908395365054767</v>
      </c>
      <c r="D105" s="85" t="s">
        <v>1900</v>
      </c>
      <c r="E105" s="85" t="b">
        <v>0</v>
      </c>
      <c r="F105" s="85" t="b">
        <v>0</v>
      </c>
      <c r="G105" s="85" t="b">
        <v>0</v>
      </c>
    </row>
    <row r="106" spans="1:7" ht="15">
      <c r="A106" s="85" t="s">
        <v>1819</v>
      </c>
      <c r="B106" s="85">
        <v>3</v>
      </c>
      <c r="C106" s="122">
        <v>0.001312842718299251</v>
      </c>
      <c r="D106" s="85" t="s">
        <v>1900</v>
      </c>
      <c r="E106" s="85" t="b">
        <v>0</v>
      </c>
      <c r="F106" s="85" t="b">
        <v>0</v>
      </c>
      <c r="G106" s="85" t="b">
        <v>0</v>
      </c>
    </row>
    <row r="107" spans="1:7" ht="15">
      <c r="A107" s="85" t="s">
        <v>1820</v>
      </c>
      <c r="B107" s="85">
        <v>3</v>
      </c>
      <c r="C107" s="122">
        <v>0.0011908395365054767</v>
      </c>
      <c r="D107" s="85" t="s">
        <v>1900</v>
      </c>
      <c r="E107" s="85" t="b">
        <v>0</v>
      </c>
      <c r="F107" s="85" t="b">
        <v>0</v>
      </c>
      <c r="G107" s="85" t="b">
        <v>0</v>
      </c>
    </row>
    <row r="108" spans="1:7" ht="15">
      <c r="A108" s="85" t="s">
        <v>1821</v>
      </c>
      <c r="B108" s="85">
        <v>2</v>
      </c>
      <c r="C108" s="122">
        <v>0.0008752284788661675</v>
      </c>
      <c r="D108" s="85" t="s">
        <v>1900</v>
      </c>
      <c r="E108" s="85" t="b">
        <v>0</v>
      </c>
      <c r="F108" s="85" t="b">
        <v>0</v>
      </c>
      <c r="G108" s="85" t="b">
        <v>0</v>
      </c>
    </row>
    <row r="109" spans="1:7" ht="15">
      <c r="A109" s="85" t="s">
        <v>1822</v>
      </c>
      <c r="B109" s="85">
        <v>2</v>
      </c>
      <c r="C109" s="122">
        <v>0.0008752284788661675</v>
      </c>
      <c r="D109" s="85" t="s">
        <v>1900</v>
      </c>
      <c r="E109" s="85" t="b">
        <v>0</v>
      </c>
      <c r="F109" s="85" t="b">
        <v>0</v>
      </c>
      <c r="G109" s="85" t="b">
        <v>0</v>
      </c>
    </row>
    <row r="110" spans="1:7" ht="15">
      <c r="A110" s="85" t="s">
        <v>1823</v>
      </c>
      <c r="B110" s="85">
        <v>2</v>
      </c>
      <c r="C110" s="122">
        <v>0.0008752284788661675</v>
      </c>
      <c r="D110" s="85" t="s">
        <v>1900</v>
      </c>
      <c r="E110" s="85" t="b">
        <v>0</v>
      </c>
      <c r="F110" s="85" t="b">
        <v>0</v>
      </c>
      <c r="G110" s="85" t="b">
        <v>0</v>
      </c>
    </row>
    <row r="111" spans="1:7" ht="15">
      <c r="A111" s="85" t="s">
        <v>1824</v>
      </c>
      <c r="B111" s="85">
        <v>2</v>
      </c>
      <c r="C111" s="122">
        <v>0.0008752284788661675</v>
      </c>
      <c r="D111" s="85" t="s">
        <v>1900</v>
      </c>
      <c r="E111" s="85" t="b">
        <v>0</v>
      </c>
      <c r="F111" s="85" t="b">
        <v>0</v>
      </c>
      <c r="G111" s="85" t="b">
        <v>0</v>
      </c>
    </row>
    <row r="112" spans="1:7" ht="15">
      <c r="A112" s="85" t="s">
        <v>1825</v>
      </c>
      <c r="B112" s="85">
        <v>2</v>
      </c>
      <c r="C112" s="122">
        <v>0.0008752284788661675</v>
      </c>
      <c r="D112" s="85" t="s">
        <v>1900</v>
      </c>
      <c r="E112" s="85" t="b">
        <v>0</v>
      </c>
      <c r="F112" s="85" t="b">
        <v>0</v>
      </c>
      <c r="G112" s="85" t="b">
        <v>0</v>
      </c>
    </row>
    <row r="113" spans="1:7" ht="15">
      <c r="A113" s="85" t="s">
        <v>1826</v>
      </c>
      <c r="B113" s="85">
        <v>2</v>
      </c>
      <c r="C113" s="122">
        <v>0.0008752284788661675</v>
      </c>
      <c r="D113" s="85" t="s">
        <v>1900</v>
      </c>
      <c r="E113" s="85" t="b">
        <v>0</v>
      </c>
      <c r="F113" s="85" t="b">
        <v>0</v>
      </c>
      <c r="G113" s="85" t="b">
        <v>0</v>
      </c>
    </row>
    <row r="114" spans="1:7" ht="15">
      <c r="A114" s="85" t="s">
        <v>1827</v>
      </c>
      <c r="B114" s="85">
        <v>2</v>
      </c>
      <c r="C114" s="122">
        <v>0.0008752284788661675</v>
      </c>
      <c r="D114" s="85" t="s">
        <v>1900</v>
      </c>
      <c r="E114" s="85" t="b">
        <v>0</v>
      </c>
      <c r="F114" s="85" t="b">
        <v>0</v>
      </c>
      <c r="G114" s="85" t="b">
        <v>0</v>
      </c>
    </row>
    <row r="115" spans="1:7" ht="15">
      <c r="A115" s="85" t="s">
        <v>1828</v>
      </c>
      <c r="B115" s="85">
        <v>2</v>
      </c>
      <c r="C115" s="122">
        <v>0.0008752284788661675</v>
      </c>
      <c r="D115" s="85" t="s">
        <v>1900</v>
      </c>
      <c r="E115" s="85" t="b">
        <v>0</v>
      </c>
      <c r="F115" s="85" t="b">
        <v>0</v>
      </c>
      <c r="G115" s="85" t="b">
        <v>0</v>
      </c>
    </row>
    <row r="116" spans="1:7" ht="15">
      <c r="A116" s="85" t="s">
        <v>1829</v>
      </c>
      <c r="B116" s="85">
        <v>2</v>
      </c>
      <c r="C116" s="122">
        <v>0.0008752284788661675</v>
      </c>
      <c r="D116" s="85" t="s">
        <v>1900</v>
      </c>
      <c r="E116" s="85" t="b">
        <v>0</v>
      </c>
      <c r="F116" s="85" t="b">
        <v>0</v>
      </c>
      <c r="G116" s="85" t="b">
        <v>0</v>
      </c>
    </row>
    <row r="117" spans="1:7" ht="15">
      <c r="A117" s="85" t="s">
        <v>1830</v>
      </c>
      <c r="B117" s="85">
        <v>2</v>
      </c>
      <c r="C117" s="122">
        <v>0.0008752284788661675</v>
      </c>
      <c r="D117" s="85" t="s">
        <v>1900</v>
      </c>
      <c r="E117" s="85" t="b">
        <v>0</v>
      </c>
      <c r="F117" s="85" t="b">
        <v>0</v>
      </c>
      <c r="G117" s="85" t="b">
        <v>0</v>
      </c>
    </row>
    <row r="118" spans="1:7" ht="15">
      <c r="A118" s="85" t="s">
        <v>1831</v>
      </c>
      <c r="B118" s="85">
        <v>2</v>
      </c>
      <c r="C118" s="122">
        <v>0.0008752284788661675</v>
      </c>
      <c r="D118" s="85" t="s">
        <v>1900</v>
      </c>
      <c r="E118" s="85" t="b">
        <v>0</v>
      </c>
      <c r="F118" s="85" t="b">
        <v>0</v>
      </c>
      <c r="G118" s="85" t="b">
        <v>0</v>
      </c>
    </row>
    <row r="119" spans="1:7" ht="15">
      <c r="A119" s="85" t="s">
        <v>1832</v>
      </c>
      <c r="B119" s="85">
        <v>2</v>
      </c>
      <c r="C119" s="122">
        <v>0.0008752284788661675</v>
      </c>
      <c r="D119" s="85" t="s">
        <v>1900</v>
      </c>
      <c r="E119" s="85" t="b">
        <v>0</v>
      </c>
      <c r="F119" s="85" t="b">
        <v>0</v>
      </c>
      <c r="G119" s="85" t="b">
        <v>0</v>
      </c>
    </row>
    <row r="120" spans="1:7" ht="15">
      <c r="A120" s="85" t="s">
        <v>1833</v>
      </c>
      <c r="B120" s="85">
        <v>2</v>
      </c>
      <c r="C120" s="122">
        <v>0.0008752284788661675</v>
      </c>
      <c r="D120" s="85" t="s">
        <v>1900</v>
      </c>
      <c r="E120" s="85" t="b">
        <v>0</v>
      </c>
      <c r="F120" s="85" t="b">
        <v>0</v>
      </c>
      <c r="G120" s="85" t="b">
        <v>0</v>
      </c>
    </row>
    <row r="121" spans="1:7" ht="15">
      <c r="A121" s="85" t="s">
        <v>1834</v>
      </c>
      <c r="B121" s="85">
        <v>2</v>
      </c>
      <c r="C121" s="122">
        <v>0.0008752284788661675</v>
      </c>
      <c r="D121" s="85" t="s">
        <v>1900</v>
      </c>
      <c r="E121" s="85" t="b">
        <v>0</v>
      </c>
      <c r="F121" s="85" t="b">
        <v>0</v>
      </c>
      <c r="G121" s="85" t="b">
        <v>0</v>
      </c>
    </row>
    <row r="122" spans="1:7" ht="15">
      <c r="A122" s="85" t="s">
        <v>1835</v>
      </c>
      <c r="B122" s="85">
        <v>2</v>
      </c>
      <c r="C122" s="122">
        <v>0.0008752284788661675</v>
      </c>
      <c r="D122" s="85" t="s">
        <v>1900</v>
      </c>
      <c r="E122" s="85" t="b">
        <v>0</v>
      </c>
      <c r="F122" s="85" t="b">
        <v>0</v>
      </c>
      <c r="G122" s="85" t="b">
        <v>0</v>
      </c>
    </row>
    <row r="123" spans="1:7" ht="15">
      <c r="A123" s="85" t="s">
        <v>1836</v>
      </c>
      <c r="B123" s="85">
        <v>2</v>
      </c>
      <c r="C123" s="122">
        <v>0.0008752284788661675</v>
      </c>
      <c r="D123" s="85" t="s">
        <v>1900</v>
      </c>
      <c r="E123" s="85" t="b">
        <v>0</v>
      </c>
      <c r="F123" s="85" t="b">
        <v>0</v>
      </c>
      <c r="G123" s="85" t="b">
        <v>0</v>
      </c>
    </row>
    <row r="124" spans="1:7" ht="15">
      <c r="A124" s="85" t="s">
        <v>1837</v>
      </c>
      <c r="B124" s="85">
        <v>2</v>
      </c>
      <c r="C124" s="122">
        <v>0.0008752284788661675</v>
      </c>
      <c r="D124" s="85" t="s">
        <v>1900</v>
      </c>
      <c r="E124" s="85" t="b">
        <v>0</v>
      </c>
      <c r="F124" s="85" t="b">
        <v>0</v>
      </c>
      <c r="G124" s="85" t="b">
        <v>0</v>
      </c>
    </row>
    <row r="125" spans="1:7" ht="15">
      <c r="A125" s="85" t="s">
        <v>1838</v>
      </c>
      <c r="B125" s="85">
        <v>2</v>
      </c>
      <c r="C125" s="122">
        <v>0.0008752284788661675</v>
      </c>
      <c r="D125" s="85" t="s">
        <v>1900</v>
      </c>
      <c r="E125" s="85" t="b">
        <v>0</v>
      </c>
      <c r="F125" s="85" t="b">
        <v>0</v>
      </c>
      <c r="G125" s="85" t="b">
        <v>0</v>
      </c>
    </row>
    <row r="126" spans="1:7" ht="15">
      <c r="A126" s="85" t="s">
        <v>1839</v>
      </c>
      <c r="B126" s="85">
        <v>2</v>
      </c>
      <c r="C126" s="122">
        <v>0.0008752284788661675</v>
      </c>
      <c r="D126" s="85" t="s">
        <v>1900</v>
      </c>
      <c r="E126" s="85" t="b">
        <v>0</v>
      </c>
      <c r="F126" s="85" t="b">
        <v>0</v>
      </c>
      <c r="G126" s="85" t="b">
        <v>0</v>
      </c>
    </row>
    <row r="127" spans="1:7" ht="15">
      <c r="A127" s="85" t="s">
        <v>1840</v>
      </c>
      <c r="B127" s="85">
        <v>2</v>
      </c>
      <c r="C127" s="122">
        <v>0.0008752284788661675</v>
      </c>
      <c r="D127" s="85" t="s">
        <v>1900</v>
      </c>
      <c r="E127" s="85" t="b">
        <v>0</v>
      </c>
      <c r="F127" s="85" t="b">
        <v>0</v>
      </c>
      <c r="G127" s="85" t="b">
        <v>0</v>
      </c>
    </row>
    <row r="128" spans="1:7" ht="15">
      <c r="A128" s="85" t="s">
        <v>1841</v>
      </c>
      <c r="B128" s="85">
        <v>2</v>
      </c>
      <c r="C128" s="122">
        <v>0.0008752284788661675</v>
      </c>
      <c r="D128" s="85" t="s">
        <v>1900</v>
      </c>
      <c r="E128" s="85" t="b">
        <v>0</v>
      </c>
      <c r="F128" s="85" t="b">
        <v>0</v>
      </c>
      <c r="G128" s="85" t="b">
        <v>0</v>
      </c>
    </row>
    <row r="129" spans="1:7" ht="15">
      <c r="A129" s="85" t="s">
        <v>1842</v>
      </c>
      <c r="B129" s="85">
        <v>2</v>
      </c>
      <c r="C129" s="122">
        <v>0.0008752284788661675</v>
      </c>
      <c r="D129" s="85" t="s">
        <v>1900</v>
      </c>
      <c r="E129" s="85" t="b">
        <v>0</v>
      </c>
      <c r="F129" s="85" t="b">
        <v>0</v>
      </c>
      <c r="G129" s="85" t="b">
        <v>0</v>
      </c>
    </row>
    <row r="130" spans="1:7" ht="15">
      <c r="A130" s="85" t="s">
        <v>1843</v>
      </c>
      <c r="B130" s="85">
        <v>2</v>
      </c>
      <c r="C130" s="122">
        <v>0.0008752284788661675</v>
      </c>
      <c r="D130" s="85" t="s">
        <v>1900</v>
      </c>
      <c r="E130" s="85" t="b">
        <v>0</v>
      </c>
      <c r="F130" s="85" t="b">
        <v>0</v>
      </c>
      <c r="G130" s="85" t="b">
        <v>0</v>
      </c>
    </row>
    <row r="131" spans="1:7" ht="15">
      <c r="A131" s="85" t="s">
        <v>1844</v>
      </c>
      <c r="B131" s="85">
        <v>2</v>
      </c>
      <c r="C131" s="122">
        <v>0.0008752284788661675</v>
      </c>
      <c r="D131" s="85" t="s">
        <v>1900</v>
      </c>
      <c r="E131" s="85" t="b">
        <v>0</v>
      </c>
      <c r="F131" s="85" t="b">
        <v>0</v>
      </c>
      <c r="G131" s="85" t="b">
        <v>0</v>
      </c>
    </row>
    <row r="132" spans="1:7" ht="15">
      <c r="A132" s="85" t="s">
        <v>269</v>
      </c>
      <c r="B132" s="85">
        <v>2</v>
      </c>
      <c r="C132" s="122">
        <v>0.0008752284788661675</v>
      </c>
      <c r="D132" s="85" t="s">
        <v>1900</v>
      </c>
      <c r="E132" s="85" t="b">
        <v>0</v>
      </c>
      <c r="F132" s="85" t="b">
        <v>0</v>
      </c>
      <c r="G132" s="85" t="b">
        <v>0</v>
      </c>
    </row>
    <row r="133" spans="1:7" ht="15">
      <c r="A133" s="85" t="s">
        <v>283</v>
      </c>
      <c r="B133" s="85">
        <v>2</v>
      </c>
      <c r="C133" s="122">
        <v>0.0008752284788661675</v>
      </c>
      <c r="D133" s="85" t="s">
        <v>1900</v>
      </c>
      <c r="E133" s="85" t="b">
        <v>0</v>
      </c>
      <c r="F133" s="85" t="b">
        <v>0</v>
      </c>
      <c r="G133" s="85" t="b">
        <v>0</v>
      </c>
    </row>
    <row r="134" spans="1:7" ht="15">
      <c r="A134" s="85" t="s">
        <v>282</v>
      </c>
      <c r="B134" s="85">
        <v>2</v>
      </c>
      <c r="C134" s="122">
        <v>0.0008752284788661675</v>
      </c>
      <c r="D134" s="85" t="s">
        <v>1900</v>
      </c>
      <c r="E134" s="85" t="b">
        <v>0</v>
      </c>
      <c r="F134" s="85" t="b">
        <v>0</v>
      </c>
      <c r="G134" s="85" t="b">
        <v>0</v>
      </c>
    </row>
    <row r="135" spans="1:7" ht="15">
      <c r="A135" s="85" t="s">
        <v>1845</v>
      </c>
      <c r="B135" s="85">
        <v>2</v>
      </c>
      <c r="C135" s="122">
        <v>0.0008752284788661675</v>
      </c>
      <c r="D135" s="85" t="s">
        <v>1900</v>
      </c>
      <c r="E135" s="85" t="b">
        <v>0</v>
      </c>
      <c r="F135" s="85" t="b">
        <v>0</v>
      </c>
      <c r="G135" s="85" t="b">
        <v>0</v>
      </c>
    </row>
    <row r="136" spans="1:7" ht="15">
      <c r="A136" s="85" t="s">
        <v>1846</v>
      </c>
      <c r="B136" s="85">
        <v>2</v>
      </c>
      <c r="C136" s="122">
        <v>0.0008752284788661675</v>
      </c>
      <c r="D136" s="85" t="s">
        <v>1900</v>
      </c>
      <c r="E136" s="85" t="b">
        <v>0</v>
      </c>
      <c r="F136" s="85" t="b">
        <v>0</v>
      </c>
      <c r="G136" s="85" t="b">
        <v>0</v>
      </c>
    </row>
    <row r="137" spans="1:7" ht="15">
      <c r="A137" s="85" t="s">
        <v>1847</v>
      </c>
      <c r="B137" s="85">
        <v>2</v>
      </c>
      <c r="C137" s="122">
        <v>0.0008752284788661675</v>
      </c>
      <c r="D137" s="85" t="s">
        <v>1900</v>
      </c>
      <c r="E137" s="85" t="b">
        <v>0</v>
      </c>
      <c r="F137" s="85" t="b">
        <v>0</v>
      </c>
      <c r="G137" s="85" t="b">
        <v>0</v>
      </c>
    </row>
    <row r="138" spans="1:7" ht="15">
      <c r="A138" s="85" t="s">
        <v>1848</v>
      </c>
      <c r="B138" s="85">
        <v>2</v>
      </c>
      <c r="C138" s="122">
        <v>0.0008752284788661675</v>
      </c>
      <c r="D138" s="85" t="s">
        <v>1900</v>
      </c>
      <c r="E138" s="85" t="b">
        <v>0</v>
      </c>
      <c r="F138" s="85" t="b">
        <v>0</v>
      </c>
      <c r="G138" s="85" t="b">
        <v>0</v>
      </c>
    </row>
    <row r="139" spans="1:7" ht="15">
      <c r="A139" s="85" t="s">
        <v>1849</v>
      </c>
      <c r="B139" s="85">
        <v>2</v>
      </c>
      <c r="C139" s="122">
        <v>0.0008752284788661675</v>
      </c>
      <c r="D139" s="85" t="s">
        <v>1900</v>
      </c>
      <c r="E139" s="85" t="b">
        <v>0</v>
      </c>
      <c r="F139" s="85" t="b">
        <v>0</v>
      </c>
      <c r="G139" s="85" t="b">
        <v>0</v>
      </c>
    </row>
    <row r="140" spans="1:7" ht="15">
      <c r="A140" s="85" t="s">
        <v>1850</v>
      </c>
      <c r="B140" s="85">
        <v>2</v>
      </c>
      <c r="C140" s="122">
        <v>0.0008752284788661675</v>
      </c>
      <c r="D140" s="85" t="s">
        <v>1900</v>
      </c>
      <c r="E140" s="85" t="b">
        <v>0</v>
      </c>
      <c r="F140" s="85" t="b">
        <v>0</v>
      </c>
      <c r="G140" s="85" t="b">
        <v>0</v>
      </c>
    </row>
    <row r="141" spans="1:7" ht="15">
      <c r="A141" s="85" t="s">
        <v>1851</v>
      </c>
      <c r="B141" s="85">
        <v>2</v>
      </c>
      <c r="C141" s="122">
        <v>0.0008752284788661675</v>
      </c>
      <c r="D141" s="85" t="s">
        <v>1900</v>
      </c>
      <c r="E141" s="85" t="b">
        <v>0</v>
      </c>
      <c r="F141" s="85" t="b">
        <v>0</v>
      </c>
      <c r="G141" s="85" t="b">
        <v>0</v>
      </c>
    </row>
    <row r="142" spans="1:7" ht="15">
      <c r="A142" s="85" t="s">
        <v>1852</v>
      </c>
      <c r="B142" s="85">
        <v>2</v>
      </c>
      <c r="C142" s="122">
        <v>0.0008752284788661675</v>
      </c>
      <c r="D142" s="85" t="s">
        <v>1900</v>
      </c>
      <c r="E142" s="85" t="b">
        <v>0</v>
      </c>
      <c r="F142" s="85" t="b">
        <v>0</v>
      </c>
      <c r="G142" s="85" t="b">
        <v>0</v>
      </c>
    </row>
    <row r="143" spans="1:7" ht="15">
      <c r="A143" s="85" t="s">
        <v>1853</v>
      </c>
      <c r="B143" s="85">
        <v>2</v>
      </c>
      <c r="C143" s="122">
        <v>0.0008752284788661675</v>
      </c>
      <c r="D143" s="85" t="s">
        <v>1900</v>
      </c>
      <c r="E143" s="85" t="b">
        <v>0</v>
      </c>
      <c r="F143" s="85" t="b">
        <v>0</v>
      </c>
      <c r="G143" s="85" t="b">
        <v>0</v>
      </c>
    </row>
    <row r="144" spans="1:7" ht="15">
      <c r="A144" s="85" t="s">
        <v>1854</v>
      </c>
      <c r="B144" s="85">
        <v>2</v>
      </c>
      <c r="C144" s="122">
        <v>0.0008752284788661675</v>
      </c>
      <c r="D144" s="85" t="s">
        <v>1900</v>
      </c>
      <c r="E144" s="85" t="b">
        <v>0</v>
      </c>
      <c r="F144" s="85" t="b">
        <v>0</v>
      </c>
      <c r="G144" s="85" t="b">
        <v>0</v>
      </c>
    </row>
    <row r="145" spans="1:7" ht="15">
      <c r="A145" s="85" t="s">
        <v>250</v>
      </c>
      <c r="B145" s="85">
        <v>2</v>
      </c>
      <c r="C145" s="122">
        <v>0.0008752284788661675</v>
      </c>
      <c r="D145" s="85" t="s">
        <v>1900</v>
      </c>
      <c r="E145" s="85" t="b">
        <v>0</v>
      </c>
      <c r="F145" s="85" t="b">
        <v>0</v>
      </c>
      <c r="G145" s="85" t="b">
        <v>0</v>
      </c>
    </row>
    <row r="146" spans="1:7" ht="15">
      <c r="A146" s="85" t="s">
        <v>1855</v>
      </c>
      <c r="B146" s="85">
        <v>2</v>
      </c>
      <c r="C146" s="122">
        <v>0.0008752284788661675</v>
      </c>
      <c r="D146" s="85" t="s">
        <v>1900</v>
      </c>
      <c r="E146" s="85" t="b">
        <v>0</v>
      </c>
      <c r="F146" s="85" t="b">
        <v>0</v>
      </c>
      <c r="G146" s="85" t="b">
        <v>0</v>
      </c>
    </row>
    <row r="147" spans="1:7" ht="15">
      <c r="A147" s="85" t="s">
        <v>1856</v>
      </c>
      <c r="B147" s="85">
        <v>2</v>
      </c>
      <c r="C147" s="122">
        <v>0.0008752284788661675</v>
      </c>
      <c r="D147" s="85" t="s">
        <v>1900</v>
      </c>
      <c r="E147" s="85" t="b">
        <v>0</v>
      </c>
      <c r="F147" s="85" t="b">
        <v>0</v>
      </c>
      <c r="G147" s="85" t="b">
        <v>0</v>
      </c>
    </row>
    <row r="148" spans="1:7" ht="15">
      <c r="A148" s="85" t="s">
        <v>1857</v>
      </c>
      <c r="B148" s="85">
        <v>2</v>
      </c>
      <c r="C148" s="122">
        <v>0.0008752284788661675</v>
      </c>
      <c r="D148" s="85" t="s">
        <v>1900</v>
      </c>
      <c r="E148" s="85" t="b">
        <v>0</v>
      </c>
      <c r="F148" s="85" t="b">
        <v>0</v>
      </c>
      <c r="G148" s="85" t="b">
        <v>0</v>
      </c>
    </row>
    <row r="149" spans="1:7" ht="15">
      <c r="A149" s="85" t="s">
        <v>1858</v>
      </c>
      <c r="B149" s="85">
        <v>2</v>
      </c>
      <c r="C149" s="122">
        <v>0.0008752284788661675</v>
      </c>
      <c r="D149" s="85" t="s">
        <v>1900</v>
      </c>
      <c r="E149" s="85" t="b">
        <v>0</v>
      </c>
      <c r="F149" s="85" t="b">
        <v>0</v>
      </c>
      <c r="G149" s="85" t="b">
        <v>0</v>
      </c>
    </row>
    <row r="150" spans="1:7" ht="15">
      <c r="A150" s="85" t="s">
        <v>1859</v>
      </c>
      <c r="B150" s="85">
        <v>2</v>
      </c>
      <c r="C150" s="122">
        <v>0.0008752284788661675</v>
      </c>
      <c r="D150" s="85" t="s">
        <v>1900</v>
      </c>
      <c r="E150" s="85" t="b">
        <v>0</v>
      </c>
      <c r="F150" s="85" t="b">
        <v>0</v>
      </c>
      <c r="G150" s="85" t="b">
        <v>0</v>
      </c>
    </row>
    <row r="151" spans="1:7" ht="15">
      <c r="A151" s="85" t="s">
        <v>1860</v>
      </c>
      <c r="B151" s="85">
        <v>2</v>
      </c>
      <c r="C151" s="122">
        <v>0.0008752284788661675</v>
      </c>
      <c r="D151" s="85" t="s">
        <v>1900</v>
      </c>
      <c r="E151" s="85" t="b">
        <v>0</v>
      </c>
      <c r="F151" s="85" t="b">
        <v>0</v>
      </c>
      <c r="G151" s="85" t="b">
        <v>0</v>
      </c>
    </row>
    <row r="152" spans="1:7" ht="15">
      <c r="A152" s="85" t="s">
        <v>1861</v>
      </c>
      <c r="B152" s="85">
        <v>2</v>
      </c>
      <c r="C152" s="122">
        <v>0.0008752284788661675</v>
      </c>
      <c r="D152" s="85" t="s">
        <v>1900</v>
      </c>
      <c r="E152" s="85" t="b">
        <v>0</v>
      </c>
      <c r="F152" s="85" t="b">
        <v>0</v>
      </c>
      <c r="G152" s="85" t="b">
        <v>0</v>
      </c>
    </row>
    <row r="153" spans="1:7" ht="15">
      <c r="A153" s="85" t="s">
        <v>1862</v>
      </c>
      <c r="B153" s="85">
        <v>2</v>
      </c>
      <c r="C153" s="122">
        <v>0.0008752284788661675</v>
      </c>
      <c r="D153" s="85" t="s">
        <v>1900</v>
      </c>
      <c r="E153" s="85" t="b">
        <v>0</v>
      </c>
      <c r="F153" s="85" t="b">
        <v>0</v>
      </c>
      <c r="G153" s="85" t="b">
        <v>0</v>
      </c>
    </row>
    <row r="154" spans="1:7" ht="15">
      <c r="A154" s="85" t="s">
        <v>1863</v>
      </c>
      <c r="B154" s="85">
        <v>2</v>
      </c>
      <c r="C154" s="122">
        <v>0.0010142723567710087</v>
      </c>
      <c r="D154" s="85" t="s">
        <v>1900</v>
      </c>
      <c r="E154" s="85" t="b">
        <v>0</v>
      </c>
      <c r="F154" s="85" t="b">
        <v>0</v>
      </c>
      <c r="G154" s="85" t="b">
        <v>0</v>
      </c>
    </row>
    <row r="155" spans="1:7" ht="15">
      <c r="A155" s="85" t="s">
        <v>1864</v>
      </c>
      <c r="B155" s="85">
        <v>2</v>
      </c>
      <c r="C155" s="122">
        <v>0.0008752284788661675</v>
      </c>
      <c r="D155" s="85" t="s">
        <v>1900</v>
      </c>
      <c r="E155" s="85" t="b">
        <v>0</v>
      </c>
      <c r="F155" s="85" t="b">
        <v>0</v>
      </c>
      <c r="G155" s="85" t="b">
        <v>0</v>
      </c>
    </row>
    <row r="156" spans="1:7" ht="15">
      <c r="A156" s="85" t="s">
        <v>1865</v>
      </c>
      <c r="B156" s="85">
        <v>2</v>
      </c>
      <c r="C156" s="122">
        <v>0.0008752284788661675</v>
      </c>
      <c r="D156" s="85" t="s">
        <v>1900</v>
      </c>
      <c r="E156" s="85" t="b">
        <v>0</v>
      </c>
      <c r="F156" s="85" t="b">
        <v>0</v>
      </c>
      <c r="G156" s="85" t="b">
        <v>0</v>
      </c>
    </row>
    <row r="157" spans="1:7" ht="15">
      <c r="A157" s="85" t="s">
        <v>1866</v>
      </c>
      <c r="B157" s="85">
        <v>2</v>
      </c>
      <c r="C157" s="122">
        <v>0.0008752284788661675</v>
      </c>
      <c r="D157" s="85" t="s">
        <v>1900</v>
      </c>
      <c r="E157" s="85" t="b">
        <v>0</v>
      </c>
      <c r="F157" s="85" t="b">
        <v>0</v>
      </c>
      <c r="G157" s="85" t="b">
        <v>0</v>
      </c>
    </row>
    <row r="158" spans="1:7" ht="15">
      <c r="A158" s="85" t="s">
        <v>1867</v>
      </c>
      <c r="B158" s="85">
        <v>2</v>
      </c>
      <c r="C158" s="122">
        <v>0.0008752284788661675</v>
      </c>
      <c r="D158" s="85" t="s">
        <v>1900</v>
      </c>
      <c r="E158" s="85" t="b">
        <v>0</v>
      </c>
      <c r="F158" s="85" t="b">
        <v>0</v>
      </c>
      <c r="G158" s="85" t="b">
        <v>0</v>
      </c>
    </row>
    <row r="159" spans="1:7" ht="15">
      <c r="A159" s="85" t="s">
        <v>1868</v>
      </c>
      <c r="B159" s="85">
        <v>2</v>
      </c>
      <c r="C159" s="122">
        <v>0.0008752284788661675</v>
      </c>
      <c r="D159" s="85" t="s">
        <v>1900</v>
      </c>
      <c r="E159" s="85" t="b">
        <v>0</v>
      </c>
      <c r="F159" s="85" t="b">
        <v>0</v>
      </c>
      <c r="G159" s="85" t="b">
        <v>0</v>
      </c>
    </row>
    <row r="160" spans="1:7" ht="15">
      <c r="A160" s="85" t="s">
        <v>1869</v>
      </c>
      <c r="B160" s="85">
        <v>2</v>
      </c>
      <c r="C160" s="122">
        <v>0.0008752284788661675</v>
      </c>
      <c r="D160" s="85" t="s">
        <v>1900</v>
      </c>
      <c r="E160" s="85" t="b">
        <v>0</v>
      </c>
      <c r="F160" s="85" t="b">
        <v>0</v>
      </c>
      <c r="G160" s="85" t="b">
        <v>0</v>
      </c>
    </row>
    <row r="161" spans="1:7" ht="15">
      <c r="A161" s="85" t="s">
        <v>1521</v>
      </c>
      <c r="B161" s="85">
        <v>2</v>
      </c>
      <c r="C161" s="122">
        <v>0.0008752284788661675</v>
      </c>
      <c r="D161" s="85" t="s">
        <v>1900</v>
      </c>
      <c r="E161" s="85" t="b">
        <v>0</v>
      </c>
      <c r="F161" s="85" t="b">
        <v>0</v>
      </c>
      <c r="G161" s="85" t="b">
        <v>0</v>
      </c>
    </row>
    <row r="162" spans="1:7" ht="15">
      <c r="A162" s="85" t="s">
        <v>1523</v>
      </c>
      <c r="B162" s="85">
        <v>2</v>
      </c>
      <c r="C162" s="122">
        <v>0.0008752284788661675</v>
      </c>
      <c r="D162" s="85" t="s">
        <v>1900</v>
      </c>
      <c r="E162" s="85" t="b">
        <v>0</v>
      </c>
      <c r="F162" s="85" t="b">
        <v>0</v>
      </c>
      <c r="G162" s="85" t="b">
        <v>0</v>
      </c>
    </row>
    <row r="163" spans="1:7" ht="15">
      <c r="A163" s="85" t="s">
        <v>1870</v>
      </c>
      <c r="B163" s="85">
        <v>2</v>
      </c>
      <c r="C163" s="122">
        <v>0.0008752284788661675</v>
      </c>
      <c r="D163" s="85" t="s">
        <v>1900</v>
      </c>
      <c r="E163" s="85" t="b">
        <v>0</v>
      </c>
      <c r="F163" s="85" t="b">
        <v>0</v>
      </c>
      <c r="G163" s="85" t="b">
        <v>0</v>
      </c>
    </row>
    <row r="164" spans="1:7" ht="15">
      <c r="A164" s="85" t="s">
        <v>1871</v>
      </c>
      <c r="B164" s="85">
        <v>2</v>
      </c>
      <c r="C164" s="122">
        <v>0.0008752284788661675</v>
      </c>
      <c r="D164" s="85" t="s">
        <v>1900</v>
      </c>
      <c r="E164" s="85" t="b">
        <v>0</v>
      </c>
      <c r="F164" s="85" t="b">
        <v>0</v>
      </c>
      <c r="G164" s="85" t="b">
        <v>0</v>
      </c>
    </row>
    <row r="165" spans="1:7" ht="15">
      <c r="A165" s="85" t="s">
        <v>1872</v>
      </c>
      <c r="B165" s="85">
        <v>2</v>
      </c>
      <c r="C165" s="122">
        <v>0.0008752284788661675</v>
      </c>
      <c r="D165" s="85" t="s">
        <v>1900</v>
      </c>
      <c r="E165" s="85" t="b">
        <v>0</v>
      </c>
      <c r="F165" s="85" t="b">
        <v>0</v>
      </c>
      <c r="G165" s="85" t="b">
        <v>0</v>
      </c>
    </row>
    <row r="166" spans="1:7" ht="15">
      <c r="A166" s="85" t="s">
        <v>1873</v>
      </c>
      <c r="B166" s="85">
        <v>2</v>
      </c>
      <c r="C166" s="122">
        <v>0.0008752284788661675</v>
      </c>
      <c r="D166" s="85" t="s">
        <v>1900</v>
      </c>
      <c r="E166" s="85" t="b">
        <v>0</v>
      </c>
      <c r="F166" s="85" t="b">
        <v>0</v>
      </c>
      <c r="G166" s="85" t="b">
        <v>0</v>
      </c>
    </row>
    <row r="167" spans="1:7" ht="15">
      <c r="A167" s="85" t="s">
        <v>1874</v>
      </c>
      <c r="B167" s="85">
        <v>2</v>
      </c>
      <c r="C167" s="122">
        <v>0.0008752284788661675</v>
      </c>
      <c r="D167" s="85" t="s">
        <v>1900</v>
      </c>
      <c r="E167" s="85" t="b">
        <v>0</v>
      </c>
      <c r="F167" s="85" t="b">
        <v>0</v>
      </c>
      <c r="G167" s="85" t="b">
        <v>0</v>
      </c>
    </row>
    <row r="168" spans="1:7" ht="15">
      <c r="A168" s="85" t="s">
        <v>279</v>
      </c>
      <c r="B168" s="85">
        <v>2</v>
      </c>
      <c r="C168" s="122">
        <v>0.0008752284788661675</v>
      </c>
      <c r="D168" s="85" t="s">
        <v>1900</v>
      </c>
      <c r="E168" s="85" t="b">
        <v>0</v>
      </c>
      <c r="F168" s="85" t="b">
        <v>0</v>
      </c>
      <c r="G168" s="85" t="b">
        <v>0</v>
      </c>
    </row>
    <row r="169" spans="1:7" ht="15">
      <c r="A169" s="85" t="s">
        <v>1875</v>
      </c>
      <c r="B169" s="85">
        <v>2</v>
      </c>
      <c r="C169" s="122">
        <v>0.0008752284788661675</v>
      </c>
      <c r="D169" s="85" t="s">
        <v>1900</v>
      </c>
      <c r="E169" s="85" t="b">
        <v>0</v>
      </c>
      <c r="F169" s="85" t="b">
        <v>0</v>
      </c>
      <c r="G169" s="85" t="b">
        <v>0</v>
      </c>
    </row>
    <row r="170" spans="1:7" ht="15">
      <c r="A170" s="85" t="s">
        <v>1876</v>
      </c>
      <c r="B170" s="85">
        <v>2</v>
      </c>
      <c r="C170" s="122">
        <v>0.0008752284788661675</v>
      </c>
      <c r="D170" s="85" t="s">
        <v>1900</v>
      </c>
      <c r="E170" s="85" t="b">
        <v>0</v>
      </c>
      <c r="F170" s="85" t="b">
        <v>0</v>
      </c>
      <c r="G170" s="85" t="b">
        <v>0</v>
      </c>
    </row>
    <row r="171" spans="1:7" ht="15">
      <c r="A171" s="85" t="s">
        <v>1877</v>
      </c>
      <c r="B171" s="85">
        <v>2</v>
      </c>
      <c r="C171" s="122">
        <v>0.0008752284788661675</v>
      </c>
      <c r="D171" s="85" t="s">
        <v>1900</v>
      </c>
      <c r="E171" s="85" t="b">
        <v>0</v>
      </c>
      <c r="F171" s="85" t="b">
        <v>0</v>
      </c>
      <c r="G171" s="85" t="b">
        <v>0</v>
      </c>
    </row>
    <row r="172" spans="1:7" ht="15">
      <c r="A172" s="85" t="s">
        <v>1878</v>
      </c>
      <c r="B172" s="85">
        <v>2</v>
      </c>
      <c r="C172" s="122">
        <v>0.0008752284788661675</v>
      </c>
      <c r="D172" s="85" t="s">
        <v>1900</v>
      </c>
      <c r="E172" s="85" t="b">
        <v>0</v>
      </c>
      <c r="F172" s="85" t="b">
        <v>0</v>
      </c>
      <c r="G172" s="85" t="b">
        <v>0</v>
      </c>
    </row>
    <row r="173" spans="1:7" ht="15">
      <c r="A173" s="85" t="s">
        <v>1879</v>
      </c>
      <c r="B173" s="85">
        <v>2</v>
      </c>
      <c r="C173" s="122">
        <v>0.0008752284788661675</v>
      </c>
      <c r="D173" s="85" t="s">
        <v>1900</v>
      </c>
      <c r="E173" s="85" t="b">
        <v>0</v>
      </c>
      <c r="F173" s="85" t="b">
        <v>0</v>
      </c>
      <c r="G173" s="85" t="b">
        <v>0</v>
      </c>
    </row>
    <row r="174" spans="1:7" ht="15">
      <c r="A174" s="85" t="s">
        <v>1880</v>
      </c>
      <c r="B174" s="85">
        <v>2</v>
      </c>
      <c r="C174" s="122">
        <v>0.0008752284788661675</v>
      </c>
      <c r="D174" s="85" t="s">
        <v>1900</v>
      </c>
      <c r="E174" s="85" t="b">
        <v>0</v>
      </c>
      <c r="F174" s="85" t="b">
        <v>0</v>
      </c>
      <c r="G174" s="85" t="b">
        <v>0</v>
      </c>
    </row>
    <row r="175" spans="1:7" ht="15">
      <c r="A175" s="85" t="s">
        <v>1881</v>
      </c>
      <c r="B175" s="85">
        <v>2</v>
      </c>
      <c r="C175" s="122">
        <v>0.0008752284788661675</v>
      </c>
      <c r="D175" s="85" t="s">
        <v>1900</v>
      </c>
      <c r="E175" s="85" t="b">
        <v>0</v>
      </c>
      <c r="F175" s="85" t="b">
        <v>0</v>
      </c>
      <c r="G175" s="85" t="b">
        <v>0</v>
      </c>
    </row>
    <row r="176" spans="1:7" ht="15">
      <c r="A176" s="85" t="s">
        <v>1882</v>
      </c>
      <c r="B176" s="85">
        <v>2</v>
      </c>
      <c r="C176" s="122">
        <v>0.0010142723567710087</v>
      </c>
      <c r="D176" s="85" t="s">
        <v>1900</v>
      </c>
      <c r="E176" s="85" t="b">
        <v>0</v>
      </c>
      <c r="F176" s="85" t="b">
        <v>0</v>
      </c>
      <c r="G176" s="85" t="b">
        <v>0</v>
      </c>
    </row>
    <row r="177" spans="1:7" ht="15">
      <c r="A177" s="85" t="s">
        <v>1883</v>
      </c>
      <c r="B177" s="85">
        <v>2</v>
      </c>
      <c r="C177" s="122">
        <v>0.0008752284788661675</v>
      </c>
      <c r="D177" s="85" t="s">
        <v>1900</v>
      </c>
      <c r="E177" s="85" t="b">
        <v>0</v>
      </c>
      <c r="F177" s="85" t="b">
        <v>0</v>
      </c>
      <c r="G177" s="85" t="b">
        <v>0</v>
      </c>
    </row>
    <row r="178" spans="1:7" ht="15">
      <c r="A178" s="85" t="s">
        <v>1884</v>
      </c>
      <c r="B178" s="85">
        <v>2</v>
      </c>
      <c r="C178" s="122">
        <v>0.0008752284788661675</v>
      </c>
      <c r="D178" s="85" t="s">
        <v>1900</v>
      </c>
      <c r="E178" s="85" t="b">
        <v>1</v>
      </c>
      <c r="F178" s="85" t="b">
        <v>0</v>
      </c>
      <c r="G178" s="85" t="b">
        <v>0</v>
      </c>
    </row>
    <row r="179" spans="1:7" ht="15">
      <c r="A179" s="85" t="s">
        <v>1885</v>
      </c>
      <c r="B179" s="85">
        <v>2</v>
      </c>
      <c r="C179" s="122">
        <v>0.0008752284788661675</v>
      </c>
      <c r="D179" s="85" t="s">
        <v>1900</v>
      </c>
      <c r="E179" s="85" t="b">
        <v>0</v>
      </c>
      <c r="F179" s="85" t="b">
        <v>0</v>
      </c>
      <c r="G179" s="85" t="b">
        <v>0</v>
      </c>
    </row>
    <row r="180" spans="1:7" ht="15">
      <c r="A180" s="85" t="s">
        <v>1886</v>
      </c>
      <c r="B180" s="85">
        <v>2</v>
      </c>
      <c r="C180" s="122">
        <v>0.0008752284788661675</v>
      </c>
      <c r="D180" s="85" t="s">
        <v>1900</v>
      </c>
      <c r="E180" s="85" t="b">
        <v>0</v>
      </c>
      <c r="F180" s="85" t="b">
        <v>0</v>
      </c>
      <c r="G180" s="85" t="b">
        <v>0</v>
      </c>
    </row>
    <row r="181" spans="1:7" ht="15">
      <c r="A181" s="85" t="s">
        <v>1887</v>
      </c>
      <c r="B181" s="85">
        <v>2</v>
      </c>
      <c r="C181" s="122">
        <v>0.0010142723567710087</v>
      </c>
      <c r="D181" s="85" t="s">
        <v>1900</v>
      </c>
      <c r="E181" s="85" t="b">
        <v>0</v>
      </c>
      <c r="F181" s="85" t="b">
        <v>0</v>
      </c>
      <c r="G181" s="85" t="b">
        <v>0</v>
      </c>
    </row>
    <row r="182" spans="1:7" ht="15">
      <c r="A182" s="85" t="s">
        <v>1888</v>
      </c>
      <c r="B182" s="85">
        <v>2</v>
      </c>
      <c r="C182" s="122">
        <v>0.0008752284788661675</v>
      </c>
      <c r="D182" s="85" t="s">
        <v>1900</v>
      </c>
      <c r="E182" s="85" t="b">
        <v>0</v>
      </c>
      <c r="F182" s="85" t="b">
        <v>0</v>
      </c>
      <c r="G182" s="85" t="b">
        <v>0</v>
      </c>
    </row>
    <row r="183" spans="1:7" ht="15">
      <c r="A183" s="85" t="s">
        <v>1889</v>
      </c>
      <c r="B183" s="85">
        <v>2</v>
      </c>
      <c r="C183" s="122">
        <v>0.0008752284788661675</v>
      </c>
      <c r="D183" s="85" t="s">
        <v>1900</v>
      </c>
      <c r="E183" s="85" t="b">
        <v>0</v>
      </c>
      <c r="F183" s="85" t="b">
        <v>0</v>
      </c>
      <c r="G183" s="85" t="b">
        <v>0</v>
      </c>
    </row>
    <row r="184" spans="1:7" ht="15">
      <c r="A184" s="85" t="s">
        <v>1890</v>
      </c>
      <c r="B184" s="85">
        <v>2</v>
      </c>
      <c r="C184" s="122">
        <v>0.0008752284788661675</v>
      </c>
      <c r="D184" s="85" t="s">
        <v>1900</v>
      </c>
      <c r="E184" s="85" t="b">
        <v>0</v>
      </c>
      <c r="F184" s="85" t="b">
        <v>0</v>
      </c>
      <c r="G184" s="85" t="b">
        <v>0</v>
      </c>
    </row>
    <row r="185" spans="1:7" ht="15">
      <c r="A185" s="85" t="s">
        <v>1891</v>
      </c>
      <c r="B185" s="85">
        <v>2</v>
      </c>
      <c r="C185" s="122">
        <v>0.0008752284788661675</v>
      </c>
      <c r="D185" s="85" t="s">
        <v>1900</v>
      </c>
      <c r="E185" s="85" t="b">
        <v>0</v>
      </c>
      <c r="F185" s="85" t="b">
        <v>0</v>
      </c>
      <c r="G185" s="85" t="b">
        <v>0</v>
      </c>
    </row>
    <row r="186" spans="1:7" ht="15">
      <c r="A186" s="85" t="s">
        <v>1892</v>
      </c>
      <c r="B186" s="85">
        <v>2</v>
      </c>
      <c r="C186" s="122">
        <v>0.0008752284788661675</v>
      </c>
      <c r="D186" s="85" t="s">
        <v>1900</v>
      </c>
      <c r="E186" s="85" t="b">
        <v>0</v>
      </c>
      <c r="F186" s="85" t="b">
        <v>0</v>
      </c>
      <c r="G186" s="85" t="b">
        <v>0</v>
      </c>
    </row>
    <row r="187" spans="1:7" ht="15">
      <c r="A187" s="85" t="s">
        <v>1893</v>
      </c>
      <c r="B187" s="85">
        <v>2</v>
      </c>
      <c r="C187" s="122">
        <v>0.0008752284788661675</v>
      </c>
      <c r="D187" s="85" t="s">
        <v>1900</v>
      </c>
      <c r="E187" s="85" t="b">
        <v>0</v>
      </c>
      <c r="F187" s="85" t="b">
        <v>0</v>
      </c>
      <c r="G187" s="85" t="b">
        <v>0</v>
      </c>
    </row>
    <row r="188" spans="1:7" ht="15">
      <c r="A188" s="85" t="s">
        <v>1894</v>
      </c>
      <c r="B188" s="85">
        <v>2</v>
      </c>
      <c r="C188" s="122">
        <v>0.0008752284788661675</v>
      </c>
      <c r="D188" s="85" t="s">
        <v>1900</v>
      </c>
      <c r="E188" s="85" t="b">
        <v>0</v>
      </c>
      <c r="F188" s="85" t="b">
        <v>0</v>
      </c>
      <c r="G188" s="85" t="b">
        <v>0</v>
      </c>
    </row>
    <row r="189" spans="1:7" ht="15">
      <c r="A189" s="85" t="s">
        <v>1895</v>
      </c>
      <c r="B189" s="85">
        <v>2</v>
      </c>
      <c r="C189" s="122">
        <v>0.0008752284788661675</v>
      </c>
      <c r="D189" s="85" t="s">
        <v>1900</v>
      </c>
      <c r="E189" s="85" t="b">
        <v>0</v>
      </c>
      <c r="F189" s="85" t="b">
        <v>0</v>
      </c>
      <c r="G189" s="85" t="b">
        <v>0</v>
      </c>
    </row>
    <row r="190" spans="1:7" ht="15">
      <c r="A190" s="85" t="s">
        <v>1896</v>
      </c>
      <c r="B190" s="85">
        <v>2</v>
      </c>
      <c r="C190" s="122">
        <v>0.0008752284788661675</v>
      </c>
      <c r="D190" s="85" t="s">
        <v>1900</v>
      </c>
      <c r="E190" s="85" t="b">
        <v>0</v>
      </c>
      <c r="F190" s="85" t="b">
        <v>0</v>
      </c>
      <c r="G190" s="85" t="b">
        <v>0</v>
      </c>
    </row>
    <row r="191" spans="1:7" ht="15">
      <c r="A191" s="85" t="s">
        <v>1897</v>
      </c>
      <c r="B191" s="85">
        <v>2</v>
      </c>
      <c r="C191" s="122">
        <v>0.0010142723567710087</v>
      </c>
      <c r="D191" s="85" t="s">
        <v>1900</v>
      </c>
      <c r="E191" s="85" t="b">
        <v>0</v>
      </c>
      <c r="F191" s="85" t="b">
        <v>0</v>
      </c>
      <c r="G191" s="85" t="b">
        <v>0</v>
      </c>
    </row>
    <row r="192" spans="1:7" ht="15">
      <c r="A192" s="85" t="s">
        <v>1481</v>
      </c>
      <c r="B192" s="85">
        <v>1244</v>
      </c>
      <c r="C192" s="122">
        <v>0.1629355315306487</v>
      </c>
      <c r="D192" s="85" t="s">
        <v>1408</v>
      </c>
      <c r="E192" s="85" t="b">
        <v>0</v>
      </c>
      <c r="F192" s="85" t="b">
        <v>0</v>
      </c>
      <c r="G192" s="85" t="b">
        <v>0</v>
      </c>
    </row>
    <row r="193" spans="1:7" ht="15">
      <c r="A193" s="85" t="s">
        <v>1482</v>
      </c>
      <c r="B193" s="85">
        <v>784</v>
      </c>
      <c r="C193" s="122">
        <v>0.1026860584566146</v>
      </c>
      <c r="D193" s="85" t="s">
        <v>1408</v>
      </c>
      <c r="E193" s="85" t="b">
        <v>0</v>
      </c>
      <c r="F193" s="85" t="b">
        <v>0</v>
      </c>
      <c r="G193" s="85" t="b">
        <v>0</v>
      </c>
    </row>
    <row r="194" spans="1:7" ht="15">
      <c r="A194" s="85" t="s">
        <v>1483</v>
      </c>
      <c r="B194" s="85">
        <v>70</v>
      </c>
      <c r="C194" s="122">
        <v>0.010437166453469605</v>
      </c>
      <c r="D194" s="85" t="s">
        <v>1408</v>
      </c>
      <c r="E194" s="85" t="b">
        <v>0</v>
      </c>
      <c r="F194" s="85" t="b">
        <v>0</v>
      </c>
      <c r="G194" s="85" t="b">
        <v>0</v>
      </c>
    </row>
    <row r="195" spans="1:7" ht="15">
      <c r="A195" s="85" t="s">
        <v>1484</v>
      </c>
      <c r="B195" s="85">
        <v>58</v>
      </c>
      <c r="C195" s="122">
        <v>0.008647937918589102</v>
      </c>
      <c r="D195" s="85" t="s">
        <v>1408</v>
      </c>
      <c r="E195" s="85" t="b">
        <v>0</v>
      </c>
      <c r="F195" s="85" t="b">
        <v>0</v>
      </c>
      <c r="G195" s="85" t="b">
        <v>0</v>
      </c>
    </row>
    <row r="196" spans="1:7" ht="15">
      <c r="A196" s="85" t="s">
        <v>1485</v>
      </c>
      <c r="B196" s="85">
        <v>54</v>
      </c>
      <c r="C196" s="122">
        <v>0.011623336777555468</v>
      </c>
      <c r="D196" s="85" t="s">
        <v>1408</v>
      </c>
      <c r="E196" s="85" t="b">
        <v>0</v>
      </c>
      <c r="F196" s="85" t="b">
        <v>0</v>
      </c>
      <c r="G196" s="85" t="b">
        <v>0</v>
      </c>
    </row>
    <row r="197" spans="1:7" ht="15">
      <c r="A197" s="85" t="s">
        <v>1487</v>
      </c>
      <c r="B197" s="85">
        <v>52</v>
      </c>
      <c r="C197" s="122">
        <v>0.010439186245099716</v>
      </c>
      <c r="D197" s="85" t="s">
        <v>1408</v>
      </c>
      <c r="E197" s="85" t="b">
        <v>0</v>
      </c>
      <c r="F197" s="85" t="b">
        <v>0</v>
      </c>
      <c r="G197" s="85" t="b">
        <v>0</v>
      </c>
    </row>
    <row r="198" spans="1:7" ht="15">
      <c r="A198" s="85" t="s">
        <v>1488</v>
      </c>
      <c r="B198" s="85">
        <v>44</v>
      </c>
      <c r="C198" s="122">
        <v>0.010179571872650464</v>
      </c>
      <c r="D198" s="85" t="s">
        <v>1408</v>
      </c>
      <c r="E198" s="85" t="b">
        <v>0</v>
      </c>
      <c r="F198" s="85" t="b">
        <v>0</v>
      </c>
      <c r="G198" s="85" t="b">
        <v>0</v>
      </c>
    </row>
    <row r="199" spans="1:7" ht="15">
      <c r="A199" s="85" t="s">
        <v>275</v>
      </c>
      <c r="B199" s="85">
        <v>37</v>
      </c>
      <c r="C199" s="122">
        <v>0.004393087627145984</v>
      </c>
      <c r="D199" s="85" t="s">
        <v>1408</v>
      </c>
      <c r="E199" s="85" t="b">
        <v>0</v>
      </c>
      <c r="F199" s="85" t="b">
        <v>0</v>
      </c>
      <c r="G199" s="85" t="b">
        <v>0</v>
      </c>
    </row>
    <row r="200" spans="1:7" ht="15">
      <c r="A200" s="85" t="s">
        <v>1489</v>
      </c>
      <c r="B200" s="85">
        <v>37</v>
      </c>
      <c r="C200" s="122">
        <v>0.007689304349690669</v>
      </c>
      <c r="D200" s="85" t="s">
        <v>1408</v>
      </c>
      <c r="E200" s="85" t="b">
        <v>0</v>
      </c>
      <c r="F200" s="85" t="b">
        <v>0</v>
      </c>
      <c r="G200" s="85" t="b">
        <v>0</v>
      </c>
    </row>
    <row r="201" spans="1:7" ht="15">
      <c r="A201" s="85" t="s">
        <v>1490</v>
      </c>
      <c r="B201" s="85">
        <v>27</v>
      </c>
      <c r="C201" s="122">
        <v>0.007948628951116617</v>
      </c>
      <c r="D201" s="85" t="s">
        <v>1408</v>
      </c>
      <c r="E201" s="85" t="b">
        <v>0</v>
      </c>
      <c r="F201" s="85" t="b">
        <v>0</v>
      </c>
      <c r="G201" s="85" t="b">
        <v>0</v>
      </c>
    </row>
    <row r="202" spans="1:7" ht="15">
      <c r="A202" s="85" t="s">
        <v>266</v>
      </c>
      <c r="B202" s="85">
        <v>25</v>
      </c>
      <c r="C202" s="122">
        <v>0.00438762318597736</v>
      </c>
      <c r="D202" s="85" t="s">
        <v>1408</v>
      </c>
      <c r="E202" s="85" t="b">
        <v>0</v>
      </c>
      <c r="F202" s="85" t="b">
        <v>0</v>
      </c>
      <c r="G202" s="85" t="b">
        <v>0</v>
      </c>
    </row>
    <row r="203" spans="1:7" ht="15">
      <c r="A203" s="85" t="s">
        <v>1493</v>
      </c>
      <c r="B203" s="85">
        <v>21</v>
      </c>
      <c r="C203" s="122">
        <v>0.005448875044366961</v>
      </c>
      <c r="D203" s="85" t="s">
        <v>1408</v>
      </c>
      <c r="E203" s="85" t="b">
        <v>0</v>
      </c>
      <c r="F203" s="85" t="b">
        <v>0</v>
      </c>
      <c r="G203" s="85" t="b">
        <v>0</v>
      </c>
    </row>
    <row r="204" spans="1:7" ht="15">
      <c r="A204" s="85" t="s">
        <v>1763</v>
      </c>
      <c r="B204" s="85">
        <v>13</v>
      </c>
      <c r="C204" s="122">
        <v>0.0038271176431302224</v>
      </c>
      <c r="D204" s="85" t="s">
        <v>1408</v>
      </c>
      <c r="E204" s="85" t="b">
        <v>0</v>
      </c>
      <c r="F204" s="85" t="b">
        <v>0</v>
      </c>
      <c r="G204" s="85" t="b">
        <v>0</v>
      </c>
    </row>
    <row r="205" spans="1:7" ht="15">
      <c r="A205" s="85" t="s">
        <v>1765</v>
      </c>
      <c r="B205" s="85">
        <v>12</v>
      </c>
      <c r="C205" s="122">
        <v>0.0036983499275567125</v>
      </c>
      <c r="D205" s="85" t="s">
        <v>1408</v>
      </c>
      <c r="E205" s="85" t="b">
        <v>0</v>
      </c>
      <c r="F205" s="85" t="b">
        <v>0</v>
      </c>
      <c r="G205" s="85" t="b">
        <v>0</v>
      </c>
    </row>
    <row r="206" spans="1:7" ht="15">
      <c r="A206" s="85" t="s">
        <v>1492</v>
      </c>
      <c r="B206" s="85">
        <v>11</v>
      </c>
      <c r="C206" s="122">
        <v>0.003557987510119415</v>
      </c>
      <c r="D206" s="85" t="s">
        <v>1408</v>
      </c>
      <c r="E206" s="85" t="b">
        <v>0</v>
      </c>
      <c r="F206" s="85" t="b">
        <v>0</v>
      </c>
      <c r="G206" s="85" t="b">
        <v>0</v>
      </c>
    </row>
    <row r="207" spans="1:7" ht="15">
      <c r="A207" s="85" t="s">
        <v>1768</v>
      </c>
      <c r="B207" s="85">
        <v>10</v>
      </c>
      <c r="C207" s="122">
        <v>0.003234534100108559</v>
      </c>
      <c r="D207" s="85" t="s">
        <v>1408</v>
      </c>
      <c r="E207" s="85" t="b">
        <v>0</v>
      </c>
      <c r="F207" s="85" t="b">
        <v>0</v>
      </c>
      <c r="G207" s="85" t="b">
        <v>0</v>
      </c>
    </row>
    <row r="208" spans="1:7" ht="15">
      <c r="A208" s="85" t="s">
        <v>1764</v>
      </c>
      <c r="B208" s="85">
        <v>9</v>
      </c>
      <c r="C208" s="122">
        <v>0.0030645894270188204</v>
      </c>
      <c r="D208" s="85" t="s">
        <v>1408</v>
      </c>
      <c r="E208" s="85" t="b">
        <v>0</v>
      </c>
      <c r="F208" s="85" t="b">
        <v>0</v>
      </c>
      <c r="G208" s="85" t="b">
        <v>0</v>
      </c>
    </row>
    <row r="209" spans="1:7" ht="15">
      <c r="A209" s="85" t="s">
        <v>1770</v>
      </c>
      <c r="B209" s="85">
        <v>9</v>
      </c>
      <c r="C209" s="122">
        <v>0.0034395306172404607</v>
      </c>
      <c r="D209" s="85" t="s">
        <v>1408</v>
      </c>
      <c r="E209" s="85" t="b">
        <v>0</v>
      </c>
      <c r="F209" s="85" t="b">
        <v>0</v>
      </c>
      <c r="G209" s="85" t="b">
        <v>0</v>
      </c>
    </row>
    <row r="210" spans="1:7" ht="15">
      <c r="A210" s="85" t="s">
        <v>1767</v>
      </c>
      <c r="B210" s="85">
        <v>9</v>
      </c>
      <c r="C210" s="122">
        <v>0.0032386232792359533</v>
      </c>
      <c r="D210" s="85" t="s">
        <v>1408</v>
      </c>
      <c r="E210" s="85" t="b">
        <v>0</v>
      </c>
      <c r="F210" s="85" t="b">
        <v>0</v>
      </c>
      <c r="G210" s="85" t="b">
        <v>0</v>
      </c>
    </row>
    <row r="211" spans="1:7" ht="15">
      <c r="A211" s="85" t="s">
        <v>1771</v>
      </c>
      <c r="B211" s="85">
        <v>8</v>
      </c>
      <c r="C211" s="122">
        <v>0.003057360548658187</v>
      </c>
      <c r="D211" s="85" t="s">
        <v>1408</v>
      </c>
      <c r="E211" s="85" t="b">
        <v>0</v>
      </c>
      <c r="F211" s="85" t="b">
        <v>0</v>
      </c>
      <c r="G211" s="85" t="b">
        <v>0</v>
      </c>
    </row>
    <row r="212" spans="1:7" ht="15">
      <c r="A212" s="85" t="s">
        <v>228</v>
      </c>
      <c r="B212" s="85">
        <v>8</v>
      </c>
      <c r="C212" s="122">
        <v>0.0027240794906833957</v>
      </c>
      <c r="D212" s="85" t="s">
        <v>1408</v>
      </c>
      <c r="E212" s="85" t="b">
        <v>0</v>
      </c>
      <c r="F212" s="85" t="b">
        <v>0</v>
      </c>
      <c r="G212" s="85" t="b">
        <v>0</v>
      </c>
    </row>
    <row r="213" spans="1:7" ht="15">
      <c r="A213" s="85" t="s">
        <v>1769</v>
      </c>
      <c r="B213" s="85">
        <v>8</v>
      </c>
      <c r="C213" s="122">
        <v>0.0035270938172295278</v>
      </c>
      <c r="D213" s="85" t="s">
        <v>1408</v>
      </c>
      <c r="E213" s="85" t="b">
        <v>0</v>
      </c>
      <c r="F213" s="85" t="b">
        <v>0</v>
      </c>
      <c r="G213" s="85" t="b">
        <v>0</v>
      </c>
    </row>
    <row r="214" spans="1:7" ht="15">
      <c r="A214" s="85" t="s">
        <v>1772</v>
      </c>
      <c r="B214" s="85">
        <v>7</v>
      </c>
      <c r="C214" s="122">
        <v>0.003086207090075837</v>
      </c>
      <c r="D214" s="85" t="s">
        <v>1408</v>
      </c>
      <c r="E214" s="85" t="b">
        <v>0</v>
      </c>
      <c r="F214" s="85" t="b">
        <v>0</v>
      </c>
      <c r="G214" s="85" t="b">
        <v>0</v>
      </c>
    </row>
    <row r="215" spans="1:7" ht="15">
      <c r="A215" s="85" t="s">
        <v>1766</v>
      </c>
      <c r="B215" s="85">
        <v>6</v>
      </c>
      <c r="C215" s="122">
        <v>0.002451435708687955</v>
      </c>
      <c r="D215" s="85" t="s">
        <v>1408</v>
      </c>
      <c r="E215" s="85" t="b">
        <v>0</v>
      </c>
      <c r="F215" s="85" t="b">
        <v>0</v>
      </c>
      <c r="G215" s="85" t="b">
        <v>0</v>
      </c>
    </row>
    <row r="216" spans="1:7" ht="15">
      <c r="A216" s="85" t="s">
        <v>1775</v>
      </c>
      <c r="B216" s="85">
        <v>6</v>
      </c>
      <c r="C216" s="122">
        <v>0.002645320362922146</v>
      </c>
      <c r="D216" s="85" t="s">
        <v>1408</v>
      </c>
      <c r="E216" s="85" t="b">
        <v>0</v>
      </c>
      <c r="F216" s="85" t="b">
        <v>0</v>
      </c>
      <c r="G216" s="85" t="b">
        <v>0</v>
      </c>
    </row>
    <row r="217" spans="1:7" ht="15">
      <c r="A217" s="85" t="s">
        <v>1774</v>
      </c>
      <c r="B217" s="85">
        <v>6</v>
      </c>
      <c r="C217" s="122">
        <v>0.0028952811564032397</v>
      </c>
      <c r="D217" s="85" t="s">
        <v>1408</v>
      </c>
      <c r="E217" s="85" t="b">
        <v>0</v>
      </c>
      <c r="F217" s="85" t="b">
        <v>0</v>
      </c>
      <c r="G217" s="85" t="b">
        <v>0</v>
      </c>
    </row>
    <row r="218" spans="1:7" ht="15">
      <c r="A218" s="85" t="s">
        <v>1781</v>
      </c>
      <c r="B218" s="85">
        <v>5</v>
      </c>
      <c r="C218" s="122">
        <v>0.002204433635768455</v>
      </c>
      <c r="D218" s="85" t="s">
        <v>1408</v>
      </c>
      <c r="E218" s="85" t="b">
        <v>0</v>
      </c>
      <c r="F218" s="85" t="b">
        <v>0</v>
      </c>
      <c r="G218" s="85" t="b">
        <v>0</v>
      </c>
    </row>
    <row r="219" spans="1:7" ht="15">
      <c r="A219" s="85" t="s">
        <v>1794</v>
      </c>
      <c r="B219" s="85">
        <v>4</v>
      </c>
      <c r="C219" s="122">
        <v>0.0017635469086147639</v>
      </c>
      <c r="D219" s="85" t="s">
        <v>1408</v>
      </c>
      <c r="E219" s="85" t="b">
        <v>0</v>
      </c>
      <c r="F219" s="85" t="b">
        <v>0</v>
      </c>
      <c r="G219" s="85" t="b">
        <v>0</v>
      </c>
    </row>
    <row r="220" spans="1:7" ht="15">
      <c r="A220" s="85" t="s">
        <v>1784</v>
      </c>
      <c r="B220" s="85">
        <v>4</v>
      </c>
      <c r="C220" s="122">
        <v>0.0019301874376021595</v>
      </c>
      <c r="D220" s="85" t="s">
        <v>1408</v>
      </c>
      <c r="E220" s="85" t="b">
        <v>0</v>
      </c>
      <c r="F220" s="85" t="b">
        <v>0</v>
      </c>
      <c r="G220" s="85" t="b">
        <v>0</v>
      </c>
    </row>
    <row r="221" spans="1:7" ht="15">
      <c r="A221" s="85" t="s">
        <v>1780</v>
      </c>
      <c r="B221" s="85">
        <v>4</v>
      </c>
      <c r="C221" s="122">
        <v>0.0017635469086147639</v>
      </c>
      <c r="D221" s="85" t="s">
        <v>1408</v>
      </c>
      <c r="E221" s="85" t="b">
        <v>0</v>
      </c>
      <c r="F221" s="85" t="b">
        <v>0</v>
      </c>
      <c r="G221" s="85" t="b">
        <v>0</v>
      </c>
    </row>
    <row r="222" spans="1:7" ht="15">
      <c r="A222" s="85" t="s">
        <v>1801</v>
      </c>
      <c r="B222" s="85">
        <v>3</v>
      </c>
      <c r="C222" s="122">
        <v>0.0014476405782016199</v>
      </c>
      <c r="D222" s="85" t="s">
        <v>1408</v>
      </c>
      <c r="E222" s="85" t="b">
        <v>0</v>
      </c>
      <c r="F222" s="85" t="b">
        <v>0</v>
      </c>
      <c r="G222" s="85" t="b">
        <v>0</v>
      </c>
    </row>
    <row r="223" spans="1:7" ht="15">
      <c r="A223" s="85" t="s">
        <v>1803</v>
      </c>
      <c r="B223" s="85">
        <v>3</v>
      </c>
      <c r="C223" s="122">
        <v>0.0016237905539158725</v>
      </c>
      <c r="D223" s="85" t="s">
        <v>1408</v>
      </c>
      <c r="E223" s="85" t="b">
        <v>0</v>
      </c>
      <c r="F223" s="85" t="b">
        <v>0</v>
      </c>
      <c r="G223" s="85" t="b">
        <v>0</v>
      </c>
    </row>
    <row r="224" spans="1:7" ht="15">
      <c r="A224" s="85" t="s">
        <v>520</v>
      </c>
      <c r="B224" s="85">
        <v>3</v>
      </c>
      <c r="C224" s="122">
        <v>0.0014476405782016199</v>
      </c>
      <c r="D224" s="85" t="s">
        <v>1408</v>
      </c>
      <c r="E224" s="85" t="b">
        <v>0</v>
      </c>
      <c r="F224" s="85" t="b">
        <v>0</v>
      </c>
      <c r="G224" s="85" t="b">
        <v>0</v>
      </c>
    </row>
    <row r="225" spans="1:7" ht="15">
      <c r="A225" s="85" t="s">
        <v>1804</v>
      </c>
      <c r="B225" s="85">
        <v>3</v>
      </c>
      <c r="C225" s="122">
        <v>0.0014476405782016199</v>
      </c>
      <c r="D225" s="85" t="s">
        <v>1408</v>
      </c>
      <c r="E225" s="85" t="b">
        <v>0</v>
      </c>
      <c r="F225" s="85" t="b">
        <v>0</v>
      </c>
      <c r="G225" s="85" t="b">
        <v>0</v>
      </c>
    </row>
    <row r="226" spans="1:7" ht="15">
      <c r="A226" s="85" t="s">
        <v>1817</v>
      </c>
      <c r="B226" s="85">
        <v>3</v>
      </c>
      <c r="C226" s="122">
        <v>0.0014476405782016199</v>
      </c>
      <c r="D226" s="85" t="s">
        <v>1408</v>
      </c>
      <c r="E226" s="85" t="b">
        <v>0</v>
      </c>
      <c r="F226" s="85" t="b">
        <v>0</v>
      </c>
      <c r="G226" s="85" t="b">
        <v>0</v>
      </c>
    </row>
    <row r="227" spans="1:7" ht="15">
      <c r="A227" s="85" t="s">
        <v>1818</v>
      </c>
      <c r="B227" s="85">
        <v>3</v>
      </c>
      <c r="C227" s="122">
        <v>0.0014476405782016199</v>
      </c>
      <c r="D227" s="85" t="s">
        <v>1408</v>
      </c>
      <c r="E227" s="85" t="b">
        <v>0</v>
      </c>
      <c r="F227" s="85" t="b">
        <v>0</v>
      </c>
      <c r="G227" s="85" t="b">
        <v>0</v>
      </c>
    </row>
    <row r="228" spans="1:7" ht="15">
      <c r="A228" s="85" t="s">
        <v>1815</v>
      </c>
      <c r="B228" s="85">
        <v>3</v>
      </c>
      <c r="C228" s="122">
        <v>0.0014476405782016199</v>
      </c>
      <c r="D228" s="85" t="s">
        <v>1408</v>
      </c>
      <c r="E228" s="85" t="b">
        <v>0</v>
      </c>
      <c r="F228" s="85" t="b">
        <v>0</v>
      </c>
      <c r="G228" s="85" t="b">
        <v>0</v>
      </c>
    </row>
    <row r="229" spans="1:7" ht="15">
      <c r="A229" s="85" t="s">
        <v>1819</v>
      </c>
      <c r="B229" s="85">
        <v>3</v>
      </c>
      <c r="C229" s="122">
        <v>0.0016237905539158725</v>
      </c>
      <c r="D229" s="85" t="s">
        <v>1408</v>
      </c>
      <c r="E229" s="85" t="b">
        <v>0</v>
      </c>
      <c r="F229" s="85" t="b">
        <v>0</v>
      </c>
      <c r="G229" s="85" t="b">
        <v>0</v>
      </c>
    </row>
    <row r="230" spans="1:7" ht="15">
      <c r="A230" s="85" t="s">
        <v>1786</v>
      </c>
      <c r="B230" s="85">
        <v>3</v>
      </c>
      <c r="C230" s="122">
        <v>0.0014476405782016199</v>
      </c>
      <c r="D230" s="85" t="s">
        <v>1408</v>
      </c>
      <c r="E230" s="85" t="b">
        <v>0</v>
      </c>
      <c r="F230" s="85" t="b">
        <v>0</v>
      </c>
      <c r="G230" s="85" t="b">
        <v>0</v>
      </c>
    </row>
    <row r="231" spans="1:7" ht="15">
      <c r="A231" s="85" t="s">
        <v>1820</v>
      </c>
      <c r="B231" s="85">
        <v>3</v>
      </c>
      <c r="C231" s="122">
        <v>0.0014476405782016199</v>
      </c>
      <c r="D231" s="85" t="s">
        <v>1408</v>
      </c>
      <c r="E231" s="85" t="b">
        <v>0</v>
      </c>
      <c r="F231" s="85" t="b">
        <v>0</v>
      </c>
      <c r="G231" s="85" t="b">
        <v>0</v>
      </c>
    </row>
    <row r="232" spans="1:7" ht="15">
      <c r="A232" s="85" t="s">
        <v>1788</v>
      </c>
      <c r="B232" s="85">
        <v>3</v>
      </c>
      <c r="C232" s="122">
        <v>0.0014476405782016199</v>
      </c>
      <c r="D232" s="85" t="s">
        <v>1408</v>
      </c>
      <c r="E232" s="85" t="b">
        <v>0</v>
      </c>
      <c r="F232" s="85" t="b">
        <v>0</v>
      </c>
      <c r="G232" s="85" t="b">
        <v>0</v>
      </c>
    </row>
    <row r="233" spans="1:7" ht="15">
      <c r="A233" s="85" t="s">
        <v>1524</v>
      </c>
      <c r="B233" s="85">
        <v>3</v>
      </c>
      <c r="C233" s="122">
        <v>0.0014476405782016199</v>
      </c>
      <c r="D233" s="85" t="s">
        <v>1408</v>
      </c>
      <c r="E233" s="85" t="b">
        <v>0</v>
      </c>
      <c r="F233" s="85" t="b">
        <v>0</v>
      </c>
      <c r="G233" s="85" t="b">
        <v>0</v>
      </c>
    </row>
    <row r="234" spans="1:7" ht="15">
      <c r="A234" s="85" t="s">
        <v>1809</v>
      </c>
      <c r="B234" s="85">
        <v>3</v>
      </c>
      <c r="C234" s="122">
        <v>0.0014476405782016199</v>
      </c>
      <c r="D234" s="85" t="s">
        <v>1408</v>
      </c>
      <c r="E234" s="85" t="b">
        <v>0</v>
      </c>
      <c r="F234" s="85" t="b">
        <v>0</v>
      </c>
      <c r="G234" s="85" t="b">
        <v>0</v>
      </c>
    </row>
    <row r="235" spans="1:7" ht="15">
      <c r="A235" s="85" t="s">
        <v>1779</v>
      </c>
      <c r="B235" s="85">
        <v>3</v>
      </c>
      <c r="C235" s="122">
        <v>0.0016237905539158725</v>
      </c>
      <c r="D235" s="85" t="s">
        <v>1408</v>
      </c>
      <c r="E235" s="85" t="b">
        <v>0</v>
      </c>
      <c r="F235" s="85" t="b">
        <v>0</v>
      </c>
      <c r="G235" s="85" t="b">
        <v>0</v>
      </c>
    </row>
    <row r="236" spans="1:7" ht="15">
      <c r="A236" s="85" t="s">
        <v>1814</v>
      </c>
      <c r="B236" s="85">
        <v>3</v>
      </c>
      <c r="C236" s="122">
        <v>0.0014476405782016199</v>
      </c>
      <c r="D236" s="85" t="s">
        <v>1408</v>
      </c>
      <c r="E236" s="85" t="b">
        <v>0</v>
      </c>
      <c r="F236" s="85" t="b">
        <v>0</v>
      </c>
      <c r="G236" s="85" t="b">
        <v>0</v>
      </c>
    </row>
    <row r="237" spans="1:7" ht="15">
      <c r="A237" s="85" t="s">
        <v>1813</v>
      </c>
      <c r="B237" s="85">
        <v>3</v>
      </c>
      <c r="C237" s="122">
        <v>0.001924920926370672</v>
      </c>
      <c r="D237" s="85" t="s">
        <v>1408</v>
      </c>
      <c r="E237" s="85" t="b">
        <v>0</v>
      </c>
      <c r="F237" s="85" t="b">
        <v>0</v>
      </c>
      <c r="G237" s="85" t="b">
        <v>0</v>
      </c>
    </row>
    <row r="238" spans="1:7" ht="15">
      <c r="A238" s="85" t="s">
        <v>1816</v>
      </c>
      <c r="B238" s="85">
        <v>3</v>
      </c>
      <c r="C238" s="122">
        <v>0.0014476405782016199</v>
      </c>
      <c r="D238" s="85" t="s">
        <v>1408</v>
      </c>
      <c r="E238" s="85" t="b">
        <v>0</v>
      </c>
      <c r="F238" s="85" t="b">
        <v>0</v>
      </c>
      <c r="G238" s="85" t="b">
        <v>0</v>
      </c>
    </row>
    <row r="239" spans="1:7" ht="15">
      <c r="A239" s="85" t="s">
        <v>1793</v>
      </c>
      <c r="B239" s="85">
        <v>3</v>
      </c>
      <c r="C239" s="122">
        <v>0.0016237905539158725</v>
      </c>
      <c r="D239" s="85" t="s">
        <v>1408</v>
      </c>
      <c r="E239" s="85" t="b">
        <v>0</v>
      </c>
      <c r="F239" s="85" t="b">
        <v>0</v>
      </c>
      <c r="G239" s="85" t="b">
        <v>0</v>
      </c>
    </row>
    <row r="240" spans="1:7" ht="15">
      <c r="A240" s="85" t="s">
        <v>1519</v>
      </c>
      <c r="B240" s="85">
        <v>2</v>
      </c>
      <c r="C240" s="122">
        <v>0.001082527035943915</v>
      </c>
      <c r="D240" s="85" t="s">
        <v>1408</v>
      </c>
      <c r="E240" s="85" t="b">
        <v>0</v>
      </c>
      <c r="F240" s="85" t="b">
        <v>0</v>
      </c>
      <c r="G240" s="85" t="b">
        <v>0</v>
      </c>
    </row>
    <row r="241" spans="1:7" ht="15">
      <c r="A241" s="85" t="s">
        <v>1783</v>
      </c>
      <c r="B241" s="85">
        <v>2</v>
      </c>
      <c r="C241" s="122">
        <v>0.001082527035943915</v>
      </c>
      <c r="D241" s="85" t="s">
        <v>1408</v>
      </c>
      <c r="E241" s="85" t="b">
        <v>0</v>
      </c>
      <c r="F241" s="85" t="b">
        <v>0</v>
      </c>
      <c r="G241" s="85" t="b">
        <v>0</v>
      </c>
    </row>
    <row r="242" spans="1:7" ht="15">
      <c r="A242" s="85" t="s">
        <v>1892</v>
      </c>
      <c r="B242" s="85">
        <v>2</v>
      </c>
      <c r="C242" s="122">
        <v>0.001082527035943915</v>
      </c>
      <c r="D242" s="85" t="s">
        <v>1408</v>
      </c>
      <c r="E242" s="85" t="b">
        <v>0</v>
      </c>
      <c r="F242" s="85" t="b">
        <v>0</v>
      </c>
      <c r="G242" s="85" t="b">
        <v>0</v>
      </c>
    </row>
    <row r="243" spans="1:7" ht="15">
      <c r="A243" s="85" t="s">
        <v>1885</v>
      </c>
      <c r="B243" s="85">
        <v>2</v>
      </c>
      <c r="C243" s="122">
        <v>0.001082527035943915</v>
      </c>
      <c r="D243" s="85" t="s">
        <v>1408</v>
      </c>
      <c r="E243" s="85" t="b">
        <v>0</v>
      </c>
      <c r="F243" s="85" t="b">
        <v>0</v>
      </c>
      <c r="G243" s="85" t="b">
        <v>0</v>
      </c>
    </row>
    <row r="244" spans="1:7" ht="15">
      <c r="A244" s="85" t="s">
        <v>1806</v>
      </c>
      <c r="B244" s="85">
        <v>2</v>
      </c>
      <c r="C244" s="122">
        <v>0.001082527035943915</v>
      </c>
      <c r="D244" s="85" t="s">
        <v>1408</v>
      </c>
      <c r="E244" s="85" t="b">
        <v>0</v>
      </c>
      <c r="F244" s="85" t="b">
        <v>0</v>
      </c>
      <c r="G244" s="85" t="b">
        <v>0</v>
      </c>
    </row>
    <row r="245" spans="1:7" ht="15">
      <c r="A245" s="85" t="s">
        <v>1883</v>
      </c>
      <c r="B245" s="85">
        <v>2</v>
      </c>
      <c r="C245" s="122">
        <v>0.001082527035943915</v>
      </c>
      <c r="D245" s="85" t="s">
        <v>1408</v>
      </c>
      <c r="E245" s="85" t="b">
        <v>0</v>
      </c>
      <c r="F245" s="85" t="b">
        <v>0</v>
      </c>
      <c r="G245" s="85" t="b">
        <v>0</v>
      </c>
    </row>
    <row r="246" spans="1:7" ht="15">
      <c r="A246" s="85" t="s">
        <v>1880</v>
      </c>
      <c r="B246" s="85">
        <v>2</v>
      </c>
      <c r="C246" s="122">
        <v>0.001082527035943915</v>
      </c>
      <c r="D246" s="85" t="s">
        <v>1408</v>
      </c>
      <c r="E246" s="85" t="b">
        <v>0</v>
      </c>
      <c r="F246" s="85" t="b">
        <v>0</v>
      </c>
      <c r="G246" s="85" t="b">
        <v>0</v>
      </c>
    </row>
    <row r="247" spans="1:7" ht="15">
      <c r="A247" s="85" t="s">
        <v>1890</v>
      </c>
      <c r="B247" s="85">
        <v>2</v>
      </c>
      <c r="C247" s="122">
        <v>0.001082527035943915</v>
      </c>
      <c r="D247" s="85" t="s">
        <v>1408</v>
      </c>
      <c r="E247" s="85" t="b">
        <v>0</v>
      </c>
      <c r="F247" s="85" t="b">
        <v>0</v>
      </c>
      <c r="G247" s="85" t="b">
        <v>0</v>
      </c>
    </row>
    <row r="248" spans="1:7" ht="15">
      <c r="A248" s="85" t="s">
        <v>1889</v>
      </c>
      <c r="B248" s="85">
        <v>2</v>
      </c>
      <c r="C248" s="122">
        <v>0.001082527035943915</v>
      </c>
      <c r="D248" s="85" t="s">
        <v>1408</v>
      </c>
      <c r="E248" s="85" t="b">
        <v>0</v>
      </c>
      <c r="F248" s="85" t="b">
        <v>0</v>
      </c>
      <c r="G248" s="85" t="b">
        <v>0</v>
      </c>
    </row>
    <row r="249" spans="1:7" ht="15">
      <c r="A249" s="85" t="s">
        <v>1895</v>
      </c>
      <c r="B249" s="85">
        <v>2</v>
      </c>
      <c r="C249" s="122">
        <v>0.001082527035943915</v>
      </c>
      <c r="D249" s="85" t="s">
        <v>1408</v>
      </c>
      <c r="E249" s="85" t="b">
        <v>0</v>
      </c>
      <c r="F249" s="85" t="b">
        <v>0</v>
      </c>
      <c r="G249" s="85" t="b">
        <v>0</v>
      </c>
    </row>
    <row r="250" spans="1:7" ht="15">
      <c r="A250" s="85" t="s">
        <v>1896</v>
      </c>
      <c r="B250" s="85">
        <v>2</v>
      </c>
      <c r="C250" s="122">
        <v>0.001082527035943915</v>
      </c>
      <c r="D250" s="85" t="s">
        <v>1408</v>
      </c>
      <c r="E250" s="85" t="b">
        <v>0</v>
      </c>
      <c r="F250" s="85" t="b">
        <v>0</v>
      </c>
      <c r="G250" s="85" t="b">
        <v>0</v>
      </c>
    </row>
    <row r="251" spans="1:7" ht="15">
      <c r="A251" s="85" t="s">
        <v>1893</v>
      </c>
      <c r="B251" s="85">
        <v>2</v>
      </c>
      <c r="C251" s="122">
        <v>0.001082527035943915</v>
      </c>
      <c r="D251" s="85" t="s">
        <v>1408</v>
      </c>
      <c r="E251" s="85" t="b">
        <v>0</v>
      </c>
      <c r="F251" s="85" t="b">
        <v>0</v>
      </c>
      <c r="G251" s="85" t="b">
        <v>0</v>
      </c>
    </row>
    <row r="252" spans="1:7" ht="15">
      <c r="A252" s="85" t="s">
        <v>1792</v>
      </c>
      <c r="B252" s="85">
        <v>2</v>
      </c>
      <c r="C252" s="122">
        <v>0.001082527035943915</v>
      </c>
      <c r="D252" s="85" t="s">
        <v>1408</v>
      </c>
      <c r="E252" s="85" t="b">
        <v>0</v>
      </c>
      <c r="F252" s="85" t="b">
        <v>0</v>
      </c>
      <c r="G252" s="85" t="b">
        <v>0</v>
      </c>
    </row>
    <row r="253" spans="1:7" ht="15">
      <c r="A253" s="85" t="s">
        <v>1808</v>
      </c>
      <c r="B253" s="85">
        <v>2</v>
      </c>
      <c r="C253" s="122">
        <v>0.001082527035943915</v>
      </c>
      <c r="D253" s="85" t="s">
        <v>1408</v>
      </c>
      <c r="E253" s="85" t="b">
        <v>0</v>
      </c>
      <c r="F253" s="85" t="b">
        <v>0</v>
      </c>
      <c r="G253" s="85" t="b">
        <v>0</v>
      </c>
    </row>
    <row r="254" spans="1:7" ht="15">
      <c r="A254" s="85" t="s">
        <v>1864</v>
      </c>
      <c r="B254" s="85">
        <v>2</v>
      </c>
      <c r="C254" s="122">
        <v>0.001082527035943915</v>
      </c>
      <c r="D254" s="85" t="s">
        <v>1408</v>
      </c>
      <c r="E254" s="85" t="b">
        <v>0</v>
      </c>
      <c r="F254" s="85" t="b">
        <v>0</v>
      </c>
      <c r="G254" s="85" t="b">
        <v>0</v>
      </c>
    </row>
    <row r="255" spans="1:7" ht="15">
      <c r="A255" s="85" t="s">
        <v>1865</v>
      </c>
      <c r="B255" s="85">
        <v>2</v>
      </c>
      <c r="C255" s="122">
        <v>0.001082527035943915</v>
      </c>
      <c r="D255" s="85" t="s">
        <v>1408</v>
      </c>
      <c r="E255" s="85" t="b">
        <v>0</v>
      </c>
      <c r="F255" s="85" t="b">
        <v>0</v>
      </c>
      <c r="G255" s="85" t="b">
        <v>0</v>
      </c>
    </row>
    <row r="256" spans="1:7" ht="15">
      <c r="A256" s="85" t="s">
        <v>1866</v>
      </c>
      <c r="B256" s="85">
        <v>2</v>
      </c>
      <c r="C256" s="122">
        <v>0.001082527035943915</v>
      </c>
      <c r="D256" s="85" t="s">
        <v>1408</v>
      </c>
      <c r="E256" s="85" t="b">
        <v>0</v>
      </c>
      <c r="F256" s="85" t="b">
        <v>0</v>
      </c>
      <c r="G256" s="85" t="b">
        <v>0</v>
      </c>
    </row>
    <row r="257" spans="1:7" ht="15">
      <c r="A257" s="85" t="s">
        <v>1867</v>
      </c>
      <c r="B257" s="85">
        <v>2</v>
      </c>
      <c r="C257" s="122">
        <v>0.001082527035943915</v>
      </c>
      <c r="D257" s="85" t="s">
        <v>1408</v>
      </c>
      <c r="E257" s="85" t="b">
        <v>0</v>
      </c>
      <c r="F257" s="85" t="b">
        <v>0</v>
      </c>
      <c r="G257" s="85" t="b">
        <v>0</v>
      </c>
    </row>
    <row r="258" spans="1:7" ht="15">
      <c r="A258" s="85" t="s">
        <v>1868</v>
      </c>
      <c r="B258" s="85">
        <v>2</v>
      </c>
      <c r="C258" s="122">
        <v>0.001082527035943915</v>
      </c>
      <c r="D258" s="85" t="s">
        <v>1408</v>
      </c>
      <c r="E258" s="85" t="b">
        <v>0</v>
      </c>
      <c r="F258" s="85" t="b">
        <v>0</v>
      </c>
      <c r="G258" s="85" t="b">
        <v>0</v>
      </c>
    </row>
    <row r="259" spans="1:7" ht="15">
      <c r="A259" s="85" t="s">
        <v>1869</v>
      </c>
      <c r="B259" s="85">
        <v>2</v>
      </c>
      <c r="C259" s="122">
        <v>0.001082527035943915</v>
      </c>
      <c r="D259" s="85" t="s">
        <v>1408</v>
      </c>
      <c r="E259" s="85" t="b">
        <v>0</v>
      </c>
      <c r="F259" s="85" t="b">
        <v>0</v>
      </c>
      <c r="G259" s="85" t="b">
        <v>0</v>
      </c>
    </row>
    <row r="260" spans="1:7" ht="15">
      <c r="A260" s="85" t="s">
        <v>1894</v>
      </c>
      <c r="B260" s="85">
        <v>2</v>
      </c>
      <c r="C260" s="122">
        <v>0.001082527035943915</v>
      </c>
      <c r="D260" s="85" t="s">
        <v>1408</v>
      </c>
      <c r="E260" s="85" t="b">
        <v>0</v>
      </c>
      <c r="F260" s="85" t="b">
        <v>0</v>
      </c>
      <c r="G260" s="85" t="b">
        <v>0</v>
      </c>
    </row>
    <row r="261" spans="1:7" ht="15">
      <c r="A261" s="85" t="s">
        <v>1787</v>
      </c>
      <c r="B261" s="85">
        <v>2</v>
      </c>
      <c r="C261" s="122">
        <v>0.001082527035943915</v>
      </c>
      <c r="D261" s="85" t="s">
        <v>1408</v>
      </c>
      <c r="E261" s="85" t="b">
        <v>0</v>
      </c>
      <c r="F261" s="85" t="b">
        <v>0</v>
      </c>
      <c r="G261" s="85" t="b">
        <v>0</v>
      </c>
    </row>
    <row r="262" spans="1:7" ht="15">
      <c r="A262" s="85" t="s">
        <v>1858</v>
      </c>
      <c r="B262" s="85">
        <v>2</v>
      </c>
      <c r="C262" s="122">
        <v>0.001082527035943915</v>
      </c>
      <c r="D262" s="85" t="s">
        <v>1408</v>
      </c>
      <c r="E262" s="85" t="b">
        <v>0</v>
      </c>
      <c r="F262" s="85" t="b">
        <v>0</v>
      </c>
      <c r="G262" s="85" t="b">
        <v>0</v>
      </c>
    </row>
    <row r="263" spans="1:7" ht="15">
      <c r="A263" s="85" t="s">
        <v>1795</v>
      </c>
      <c r="B263" s="85">
        <v>2</v>
      </c>
      <c r="C263" s="122">
        <v>0.001082527035943915</v>
      </c>
      <c r="D263" s="85" t="s">
        <v>1408</v>
      </c>
      <c r="E263" s="85" t="b">
        <v>0</v>
      </c>
      <c r="F263" s="85" t="b">
        <v>0</v>
      </c>
      <c r="G263" s="85" t="b">
        <v>0</v>
      </c>
    </row>
    <row r="264" spans="1:7" ht="15">
      <c r="A264" s="85" t="s">
        <v>1796</v>
      </c>
      <c r="B264" s="85">
        <v>2</v>
      </c>
      <c r="C264" s="122">
        <v>0.001082527035943915</v>
      </c>
      <c r="D264" s="85" t="s">
        <v>1408</v>
      </c>
      <c r="E264" s="85" t="b">
        <v>0</v>
      </c>
      <c r="F264" s="85" t="b">
        <v>0</v>
      </c>
      <c r="G264" s="85" t="b">
        <v>0</v>
      </c>
    </row>
    <row r="265" spans="1:7" ht="15">
      <c r="A265" s="85" t="s">
        <v>1797</v>
      </c>
      <c r="B265" s="85">
        <v>2</v>
      </c>
      <c r="C265" s="122">
        <v>0.001082527035943915</v>
      </c>
      <c r="D265" s="85" t="s">
        <v>1408</v>
      </c>
      <c r="E265" s="85" t="b">
        <v>0</v>
      </c>
      <c r="F265" s="85" t="b">
        <v>0</v>
      </c>
      <c r="G265" s="85" t="b">
        <v>0</v>
      </c>
    </row>
    <row r="266" spans="1:7" ht="15">
      <c r="A266" s="85" t="s">
        <v>1857</v>
      </c>
      <c r="B266" s="85">
        <v>2</v>
      </c>
      <c r="C266" s="122">
        <v>0.001082527035943915</v>
      </c>
      <c r="D266" s="85" t="s">
        <v>1408</v>
      </c>
      <c r="E266" s="85" t="b">
        <v>0</v>
      </c>
      <c r="F266" s="85" t="b">
        <v>0</v>
      </c>
      <c r="G266" s="85" t="b">
        <v>0</v>
      </c>
    </row>
    <row r="267" spans="1:7" ht="15">
      <c r="A267" s="85" t="s">
        <v>1859</v>
      </c>
      <c r="B267" s="85">
        <v>2</v>
      </c>
      <c r="C267" s="122">
        <v>0.001082527035943915</v>
      </c>
      <c r="D267" s="85" t="s">
        <v>1408</v>
      </c>
      <c r="E267" s="85" t="b">
        <v>0</v>
      </c>
      <c r="F267" s="85" t="b">
        <v>0</v>
      </c>
      <c r="G267" s="85" t="b">
        <v>0</v>
      </c>
    </row>
    <row r="268" spans="1:7" ht="15">
      <c r="A268" s="85" t="s">
        <v>1881</v>
      </c>
      <c r="B268" s="85">
        <v>2</v>
      </c>
      <c r="C268" s="122">
        <v>0.001082527035943915</v>
      </c>
      <c r="D268" s="85" t="s">
        <v>1408</v>
      </c>
      <c r="E268" s="85" t="b">
        <v>0</v>
      </c>
      <c r="F268" s="85" t="b">
        <v>0</v>
      </c>
      <c r="G268" s="85" t="b">
        <v>0</v>
      </c>
    </row>
    <row r="269" spans="1:7" ht="15">
      <c r="A269" s="85" t="s">
        <v>1884</v>
      </c>
      <c r="B269" s="85">
        <v>2</v>
      </c>
      <c r="C269" s="122">
        <v>0.001082527035943915</v>
      </c>
      <c r="D269" s="85" t="s">
        <v>1408</v>
      </c>
      <c r="E269" s="85" t="b">
        <v>1</v>
      </c>
      <c r="F269" s="85" t="b">
        <v>0</v>
      </c>
      <c r="G269" s="85" t="b">
        <v>0</v>
      </c>
    </row>
    <row r="270" spans="1:7" ht="15">
      <c r="A270" s="85" t="s">
        <v>1888</v>
      </c>
      <c r="B270" s="85">
        <v>2</v>
      </c>
      <c r="C270" s="122">
        <v>0.001082527035943915</v>
      </c>
      <c r="D270" s="85" t="s">
        <v>1408</v>
      </c>
      <c r="E270" s="85" t="b">
        <v>0</v>
      </c>
      <c r="F270" s="85" t="b">
        <v>0</v>
      </c>
      <c r="G270" s="85" t="b">
        <v>0</v>
      </c>
    </row>
    <row r="271" spans="1:7" ht="15">
      <c r="A271" s="85" t="s">
        <v>1887</v>
      </c>
      <c r="B271" s="85">
        <v>2</v>
      </c>
      <c r="C271" s="122">
        <v>0.0012832806175804479</v>
      </c>
      <c r="D271" s="85" t="s">
        <v>1408</v>
      </c>
      <c r="E271" s="85" t="b">
        <v>0</v>
      </c>
      <c r="F271" s="85" t="b">
        <v>0</v>
      </c>
      <c r="G271" s="85" t="b">
        <v>0</v>
      </c>
    </row>
    <row r="272" spans="1:7" ht="15">
      <c r="A272" s="85" t="s">
        <v>1810</v>
      </c>
      <c r="B272" s="85">
        <v>2</v>
      </c>
      <c r="C272" s="122">
        <v>0.0012832806175804479</v>
      </c>
      <c r="D272" s="85" t="s">
        <v>1408</v>
      </c>
      <c r="E272" s="85" t="b">
        <v>0</v>
      </c>
      <c r="F272" s="85" t="b">
        <v>0</v>
      </c>
      <c r="G272" s="85" t="b">
        <v>0</v>
      </c>
    </row>
    <row r="273" spans="1:7" ht="15">
      <c r="A273" s="85" t="s">
        <v>1782</v>
      </c>
      <c r="B273" s="85">
        <v>2</v>
      </c>
      <c r="C273" s="122">
        <v>0.0012832806175804479</v>
      </c>
      <c r="D273" s="85" t="s">
        <v>1408</v>
      </c>
      <c r="E273" s="85" t="b">
        <v>0</v>
      </c>
      <c r="F273" s="85" t="b">
        <v>0</v>
      </c>
      <c r="G273" s="85" t="b">
        <v>0</v>
      </c>
    </row>
    <row r="274" spans="1:7" ht="15">
      <c r="A274" s="85" t="s">
        <v>1811</v>
      </c>
      <c r="B274" s="85">
        <v>2</v>
      </c>
      <c r="C274" s="122">
        <v>0.0012832806175804479</v>
      </c>
      <c r="D274" s="85" t="s">
        <v>1408</v>
      </c>
      <c r="E274" s="85" t="b">
        <v>0</v>
      </c>
      <c r="F274" s="85" t="b">
        <v>0</v>
      </c>
      <c r="G274" s="85" t="b">
        <v>0</v>
      </c>
    </row>
    <row r="275" spans="1:7" ht="15">
      <c r="A275" s="85" t="s">
        <v>1481</v>
      </c>
      <c r="B275" s="85">
        <v>336</v>
      </c>
      <c r="C275" s="122">
        <v>0.15108232853472517</v>
      </c>
      <c r="D275" s="85" t="s">
        <v>1409</v>
      </c>
      <c r="E275" s="85" t="b">
        <v>0</v>
      </c>
      <c r="F275" s="85" t="b">
        <v>0</v>
      </c>
      <c r="G275" s="85" t="b">
        <v>0</v>
      </c>
    </row>
    <row r="276" spans="1:7" ht="15">
      <c r="A276" s="85" t="s">
        <v>1482</v>
      </c>
      <c r="B276" s="85">
        <v>184</v>
      </c>
      <c r="C276" s="122">
        <v>0.08766278783880217</v>
      </c>
      <c r="D276" s="85" t="s">
        <v>1409</v>
      </c>
      <c r="E276" s="85" t="b">
        <v>0</v>
      </c>
      <c r="F276" s="85" t="b">
        <v>0</v>
      </c>
      <c r="G276" s="85" t="b">
        <v>0</v>
      </c>
    </row>
    <row r="277" spans="1:7" ht="15">
      <c r="A277" s="85" t="s">
        <v>1483</v>
      </c>
      <c r="B277" s="85">
        <v>23</v>
      </c>
      <c r="C277" s="122">
        <v>0.013848493667167483</v>
      </c>
      <c r="D277" s="85" t="s">
        <v>1409</v>
      </c>
      <c r="E277" s="85" t="b">
        <v>0</v>
      </c>
      <c r="F277" s="85" t="b">
        <v>0</v>
      </c>
      <c r="G277" s="85" t="b">
        <v>0</v>
      </c>
    </row>
    <row r="278" spans="1:7" ht="15">
      <c r="A278" s="85" t="s">
        <v>1485</v>
      </c>
      <c r="B278" s="85">
        <v>20</v>
      </c>
      <c r="C278" s="122">
        <v>0.013607447093365532</v>
      </c>
      <c r="D278" s="85" t="s">
        <v>1409</v>
      </c>
      <c r="E278" s="85" t="b">
        <v>0</v>
      </c>
      <c r="F278" s="85" t="b">
        <v>0</v>
      </c>
      <c r="G278" s="85" t="b">
        <v>0</v>
      </c>
    </row>
    <row r="279" spans="1:7" ht="15">
      <c r="A279" s="85" t="s">
        <v>1484</v>
      </c>
      <c r="B279" s="85">
        <v>19</v>
      </c>
      <c r="C279" s="122">
        <v>0.011440059985920964</v>
      </c>
      <c r="D279" s="85" t="s">
        <v>1409</v>
      </c>
      <c r="E279" s="85" t="b">
        <v>0</v>
      </c>
      <c r="F279" s="85" t="b">
        <v>0</v>
      </c>
      <c r="G279" s="85" t="b">
        <v>0</v>
      </c>
    </row>
    <row r="280" spans="1:7" ht="15">
      <c r="A280" s="85" t="s">
        <v>1487</v>
      </c>
      <c r="B280" s="85">
        <v>18</v>
      </c>
      <c r="C280" s="122">
        <v>0.014932191668811141</v>
      </c>
      <c r="D280" s="85" t="s">
        <v>1409</v>
      </c>
      <c r="E280" s="85" t="b">
        <v>0</v>
      </c>
      <c r="F280" s="85" t="b">
        <v>0</v>
      </c>
      <c r="G280" s="85" t="b">
        <v>0</v>
      </c>
    </row>
    <row r="281" spans="1:7" ht="15">
      <c r="A281" s="85" t="s">
        <v>1488</v>
      </c>
      <c r="B281" s="85">
        <v>13</v>
      </c>
      <c r="C281" s="122">
        <v>0.010784360649696937</v>
      </c>
      <c r="D281" s="85" t="s">
        <v>1409</v>
      </c>
      <c r="E281" s="85" t="b">
        <v>0</v>
      </c>
      <c r="F281" s="85" t="b">
        <v>0</v>
      </c>
      <c r="G281" s="85" t="b">
        <v>0</v>
      </c>
    </row>
    <row r="282" spans="1:7" ht="15">
      <c r="A282" s="85" t="s">
        <v>1492</v>
      </c>
      <c r="B282" s="85">
        <v>12</v>
      </c>
      <c r="C282" s="122">
        <v>0.009292625870503465</v>
      </c>
      <c r="D282" s="85" t="s">
        <v>1409</v>
      </c>
      <c r="E282" s="85" t="b">
        <v>0</v>
      </c>
      <c r="F282" s="85" t="b">
        <v>0</v>
      </c>
      <c r="G282" s="85" t="b">
        <v>0</v>
      </c>
    </row>
    <row r="283" spans="1:7" ht="15">
      <c r="A283" s="85" t="s">
        <v>1493</v>
      </c>
      <c r="B283" s="85">
        <v>10</v>
      </c>
      <c r="C283" s="122">
        <v>0.007743854892086221</v>
      </c>
      <c r="D283" s="85" t="s">
        <v>1409</v>
      </c>
      <c r="E283" s="85" t="b">
        <v>0</v>
      </c>
      <c r="F283" s="85" t="b">
        <v>0</v>
      </c>
      <c r="G283" s="85" t="b">
        <v>0</v>
      </c>
    </row>
    <row r="284" spans="1:7" ht="15">
      <c r="A284" s="85" t="s">
        <v>1489</v>
      </c>
      <c r="B284" s="85">
        <v>8</v>
      </c>
      <c r="C284" s="122">
        <v>0.007714749579737421</v>
      </c>
      <c r="D284" s="85" t="s">
        <v>1409</v>
      </c>
      <c r="E284" s="85" t="b">
        <v>0</v>
      </c>
      <c r="F284" s="85" t="b">
        <v>0</v>
      </c>
      <c r="G284" s="85" t="b">
        <v>0</v>
      </c>
    </row>
    <row r="285" spans="1:7" ht="15">
      <c r="A285" s="85" t="s">
        <v>1766</v>
      </c>
      <c r="B285" s="85">
        <v>6</v>
      </c>
      <c r="C285" s="122">
        <v>0.006925811434354402</v>
      </c>
      <c r="D285" s="85" t="s">
        <v>1409</v>
      </c>
      <c r="E285" s="85" t="b">
        <v>0</v>
      </c>
      <c r="F285" s="85" t="b">
        <v>0</v>
      </c>
      <c r="G285" s="85" t="b">
        <v>0</v>
      </c>
    </row>
    <row r="286" spans="1:7" ht="15">
      <c r="A286" s="85" t="s">
        <v>1519</v>
      </c>
      <c r="B286" s="85">
        <v>5</v>
      </c>
      <c r="C286" s="122">
        <v>0.005771509528628668</v>
      </c>
      <c r="D286" s="85" t="s">
        <v>1409</v>
      </c>
      <c r="E286" s="85" t="b">
        <v>0</v>
      </c>
      <c r="F286" s="85" t="b">
        <v>0</v>
      </c>
      <c r="G286" s="85" t="b">
        <v>0</v>
      </c>
    </row>
    <row r="287" spans="1:7" ht="15">
      <c r="A287" s="85" t="s">
        <v>1764</v>
      </c>
      <c r="B287" s="85">
        <v>5</v>
      </c>
      <c r="C287" s="122">
        <v>0.005771509528628668</v>
      </c>
      <c r="D287" s="85" t="s">
        <v>1409</v>
      </c>
      <c r="E287" s="85" t="b">
        <v>0</v>
      </c>
      <c r="F287" s="85" t="b">
        <v>0</v>
      </c>
      <c r="G287" s="85" t="b">
        <v>0</v>
      </c>
    </row>
    <row r="288" spans="1:7" ht="15">
      <c r="A288" s="85" t="s">
        <v>1763</v>
      </c>
      <c r="B288" s="85">
        <v>5</v>
      </c>
      <c r="C288" s="122">
        <v>0.005771509528628668</v>
      </c>
      <c r="D288" s="85" t="s">
        <v>1409</v>
      </c>
      <c r="E288" s="85" t="b">
        <v>0</v>
      </c>
      <c r="F288" s="85" t="b">
        <v>0</v>
      </c>
      <c r="G288" s="85" t="b">
        <v>0</v>
      </c>
    </row>
    <row r="289" spans="1:7" ht="15">
      <c r="A289" s="85" t="s">
        <v>1765</v>
      </c>
      <c r="B289" s="85">
        <v>4</v>
      </c>
      <c r="C289" s="122">
        <v>0.005916150430514504</v>
      </c>
      <c r="D289" s="85" t="s">
        <v>1409</v>
      </c>
      <c r="E289" s="85" t="b">
        <v>0</v>
      </c>
      <c r="F289" s="85" t="b">
        <v>0</v>
      </c>
      <c r="G289" s="85" t="b">
        <v>0</v>
      </c>
    </row>
    <row r="290" spans="1:7" ht="15">
      <c r="A290" s="85" t="s">
        <v>520</v>
      </c>
      <c r="B290" s="85">
        <v>4</v>
      </c>
      <c r="C290" s="122">
        <v>0.004617207622902934</v>
      </c>
      <c r="D290" s="85" t="s">
        <v>1409</v>
      </c>
      <c r="E290" s="85" t="b">
        <v>0</v>
      </c>
      <c r="F290" s="85" t="b">
        <v>0</v>
      </c>
      <c r="G290" s="85" t="b">
        <v>0</v>
      </c>
    </row>
    <row r="291" spans="1:7" ht="15">
      <c r="A291" s="85" t="s">
        <v>1783</v>
      </c>
      <c r="B291" s="85">
        <v>3</v>
      </c>
      <c r="C291" s="122">
        <v>0.004437112822885878</v>
      </c>
      <c r="D291" s="85" t="s">
        <v>1409</v>
      </c>
      <c r="E291" s="85" t="b">
        <v>0</v>
      </c>
      <c r="F291" s="85" t="b">
        <v>0</v>
      </c>
      <c r="G291" s="85" t="b">
        <v>0</v>
      </c>
    </row>
    <row r="292" spans="1:7" ht="15">
      <c r="A292" s="85" t="s">
        <v>514</v>
      </c>
      <c r="B292" s="85">
        <v>3</v>
      </c>
      <c r="C292" s="122">
        <v>0.0038672381981102104</v>
      </c>
      <c r="D292" s="85" t="s">
        <v>1409</v>
      </c>
      <c r="E292" s="85" t="b">
        <v>0</v>
      </c>
      <c r="F292" s="85" t="b">
        <v>0</v>
      </c>
      <c r="G292" s="85" t="b">
        <v>0</v>
      </c>
    </row>
    <row r="293" spans="1:7" ht="15">
      <c r="A293" s="85" t="s">
        <v>1789</v>
      </c>
      <c r="B293" s="85">
        <v>3</v>
      </c>
      <c r="C293" s="122">
        <v>0.0038672381981102104</v>
      </c>
      <c r="D293" s="85" t="s">
        <v>1409</v>
      </c>
      <c r="E293" s="85" t="b">
        <v>0</v>
      </c>
      <c r="F293" s="85" t="b">
        <v>0</v>
      </c>
      <c r="G293" s="85" t="b">
        <v>0</v>
      </c>
    </row>
    <row r="294" spans="1:7" ht="15">
      <c r="A294" s="85" t="s">
        <v>1785</v>
      </c>
      <c r="B294" s="85">
        <v>3</v>
      </c>
      <c r="C294" s="122">
        <v>0.0038672381981102104</v>
      </c>
      <c r="D294" s="85" t="s">
        <v>1409</v>
      </c>
      <c r="E294" s="85" t="b">
        <v>0</v>
      </c>
      <c r="F294" s="85" t="b">
        <v>0</v>
      </c>
      <c r="G294" s="85" t="b">
        <v>0</v>
      </c>
    </row>
    <row r="295" spans="1:7" ht="15">
      <c r="A295" s="85" t="s">
        <v>1790</v>
      </c>
      <c r="B295" s="85">
        <v>3</v>
      </c>
      <c r="C295" s="122">
        <v>0.0038672381981102104</v>
      </c>
      <c r="D295" s="85" t="s">
        <v>1409</v>
      </c>
      <c r="E295" s="85" t="b">
        <v>0</v>
      </c>
      <c r="F295" s="85" t="b">
        <v>0</v>
      </c>
      <c r="G295" s="85" t="b">
        <v>0</v>
      </c>
    </row>
    <row r="296" spans="1:7" ht="15">
      <c r="A296" s="85" t="s">
        <v>1791</v>
      </c>
      <c r="B296" s="85">
        <v>3</v>
      </c>
      <c r="C296" s="122">
        <v>0.0038672381981102104</v>
      </c>
      <c r="D296" s="85" t="s">
        <v>1409</v>
      </c>
      <c r="E296" s="85" t="b">
        <v>0</v>
      </c>
      <c r="F296" s="85" t="b">
        <v>0</v>
      </c>
      <c r="G296" s="85" t="b">
        <v>0</v>
      </c>
    </row>
    <row r="297" spans="1:7" ht="15">
      <c r="A297" s="85" t="s">
        <v>1779</v>
      </c>
      <c r="B297" s="85">
        <v>3</v>
      </c>
      <c r="C297" s="122">
        <v>0.0038672381981102104</v>
      </c>
      <c r="D297" s="85" t="s">
        <v>1409</v>
      </c>
      <c r="E297" s="85" t="b">
        <v>0</v>
      </c>
      <c r="F297" s="85" t="b">
        <v>0</v>
      </c>
      <c r="G297" s="85" t="b">
        <v>0</v>
      </c>
    </row>
    <row r="298" spans="1:7" ht="15">
      <c r="A298" s="85" t="s">
        <v>1782</v>
      </c>
      <c r="B298" s="85">
        <v>3</v>
      </c>
      <c r="C298" s="122">
        <v>0.004437112822885878</v>
      </c>
      <c r="D298" s="85" t="s">
        <v>1409</v>
      </c>
      <c r="E298" s="85" t="b">
        <v>0</v>
      </c>
      <c r="F298" s="85" t="b">
        <v>0</v>
      </c>
      <c r="G298" s="85" t="b">
        <v>0</v>
      </c>
    </row>
    <row r="299" spans="1:7" ht="15">
      <c r="A299" s="85" t="s">
        <v>1897</v>
      </c>
      <c r="B299" s="85">
        <v>2</v>
      </c>
      <c r="C299" s="122">
        <v>0.0036075466190630366</v>
      </c>
      <c r="D299" s="85" t="s">
        <v>1409</v>
      </c>
      <c r="E299" s="85" t="b">
        <v>0</v>
      </c>
      <c r="F299" s="85" t="b">
        <v>0</v>
      </c>
      <c r="G299" s="85" t="b">
        <v>0</v>
      </c>
    </row>
    <row r="300" spans="1:7" ht="15">
      <c r="A300" s="85" t="s">
        <v>1875</v>
      </c>
      <c r="B300" s="85">
        <v>2</v>
      </c>
      <c r="C300" s="122">
        <v>0.002958075215257252</v>
      </c>
      <c r="D300" s="85" t="s">
        <v>1409</v>
      </c>
      <c r="E300" s="85" t="b">
        <v>0</v>
      </c>
      <c r="F300" s="85" t="b">
        <v>0</v>
      </c>
      <c r="G300" s="85" t="b">
        <v>0</v>
      </c>
    </row>
    <row r="301" spans="1:7" ht="15">
      <c r="A301" s="85" t="s">
        <v>1812</v>
      </c>
      <c r="B301" s="85">
        <v>2</v>
      </c>
      <c r="C301" s="122">
        <v>0.002958075215257252</v>
      </c>
      <c r="D301" s="85" t="s">
        <v>1409</v>
      </c>
      <c r="E301" s="85" t="b">
        <v>0</v>
      </c>
      <c r="F301" s="85" t="b">
        <v>0</v>
      </c>
      <c r="G301" s="85" t="b">
        <v>0</v>
      </c>
    </row>
    <row r="302" spans="1:7" ht="15">
      <c r="A302" s="85" t="s">
        <v>1786</v>
      </c>
      <c r="B302" s="85">
        <v>2</v>
      </c>
      <c r="C302" s="122">
        <v>0.002958075215257252</v>
      </c>
      <c r="D302" s="85" t="s">
        <v>1409</v>
      </c>
      <c r="E302" s="85" t="b">
        <v>0</v>
      </c>
      <c r="F302" s="85" t="b">
        <v>0</v>
      </c>
      <c r="G302" s="85" t="b">
        <v>0</v>
      </c>
    </row>
    <row r="303" spans="1:7" ht="15">
      <c r="A303" s="85" t="s">
        <v>1792</v>
      </c>
      <c r="B303" s="85">
        <v>2</v>
      </c>
      <c r="C303" s="122">
        <v>0.002958075215257252</v>
      </c>
      <c r="D303" s="85" t="s">
        <v>1409</v>
      </c>
      <c r="E303" s="85" t="b">
        <v>0</v>
      </c>
      <c r="F303" s="85" t="b">
        <v>0</v>
      </c>
      <c r="G303" s="85" t="b">
        <v>0</v>
      </c>
    </row>
    <row r="304" spans="1:7" ht="15">
      <c r="A304" s="85" t="s">
        <v>1876</v>
      </c>
      <c r="B304" s="85">
        <v>2</v>
      </c>
      <c r="C304" s="122">
        <v>0.002958075215257252</v>
      </c>
      <c r="D304" s="85" t="s">
        <v>1409</v>
      </c>
      <c r="E304" s="85" t="b">
        <v>0</v>
      </c>
      <c r="F304" s="85" t="b">
        <v>0</v>
      </c>
      <c r="G304" s="85" t="b">
        <v>0</v>
      </c>
    </row>
    <row r="305" spans="1:7" ht="15">
      <c r="A305" s="85" t="s">
        <v>1877</v>
      </c>
      <c r="B305" s="85">
        <v>2</v>
      </c>
      <c r="C305" s="122">
        <v>0.002958075215257252</v>
      </c>
      <c r="D305" s="85" t="s">
        <v>1409</v>
      </c>
      <c r="E305" s="85" t="b">
        <v>0</v>
      </c>
      <c r="F305" s="85" t="b">
        <v>0</v>
      </c>
      <c r="G305" s="85" t="b">
        <v>0</v>
      </c>
    </row>
    <row r="306" spans="1:7" ht="15">
      <c r="A306" s="85" t="s">
        <v>1878</v>
      </c>
      <c r="B306" s="85">
        <v>2</v>
      </c>
      <c r="C306" s="122">
        <v>0.002958075215257252</v>
      </c>
      <c r="D306" s="85" t="s">
        <v>1409</v>
      </c>
      <c r="E306" s="85" t="b">
        <v>0</v>
      </c>
      <c r="F306" s="85" t="b">
        <v>0</v>
      </c>
      <c r="G306" s="85" t="b">
        <v>0</v>
      </c>
    </row>
    <row r="307" spans="1:7" ht="15">
      <c r="A307" s="85" t="s">
        <v>1879</v>
      </c>
      <c r="B307" s="85">
        <v>2</v>
      </c>
      <c r="C307" s="122">
        <v>0.002958075215257252</v>
      </c>
      <c r="D307" s="85" t="s">
        <v>1409</v>
      </c>
      <c r="E307" s="85" t="b">
        <v>0</v>
      </c>
      <c r="F307" s="85" t="b">
        <v>0</v>
      </c>
      <c r="G307" s="85" t="b">
        <v>0</v>
      </c>
    </row>
    <row r="308" spans="1:7" ht="15">
      <c r="A308" s="85" t="s">
        <v>1807</v>
      </c>
      <c r="B308" s="85">
        <v>2</v>
      </c>
      <c r="C308" s="122">
        <v>0.002958075215257252</v>
      </c>
      <c r="D308" s="85" t="s">
        <v>1409</v>
      </c>
      <c r="E308" s="85" t="b">
        <v>0</v>
      </c>
      <c r="F308" s="85" t="b">
        <v>0</v>
      </c>
      <c r="G308" s="85" t="b">
        <v>0</v>
      </c>
    </row>
    <row r="309" spans="1:7" ht="15">
      <c r="A309" s="85" t="s">
        <v>1863</v>
      </c>
      <c r="B309" s="85">
        <v>2</v>
      </c>
      <c r="C309" s="122">
        <v>0.0036075466190630366</v>
      </c>
      <c r="D309" s="85" t="s">
        <v>1409</v>
      </c>
      <c r="E309" s="85" t="b">
        <v>0</v>
      </c>
      <c r="F309" s="85" t="b">
        <v>0</v>
      </c>
      <c r="G309" s="85" t="b">
        <v>0</v>
      </c>
    </row>
    <row r="310" spans="1:7" ht="15">
      <c r="A310" s="85" t="s">
        <v>1800</v>
      </c>
      <c r="B310" s="85">
        <v>2</v>
      </c>
      <c r="C310" s="122">
        <v>0.002958075215257252</v>
      </c>
      <c r="D310" s="85" t="s">
        <v>1409</v>
      </c>
      <c r="E310" s="85" t="b">
        <v>0</v>
      </c>
      <c r="F310" s="85" t="b">
        <v>0</v>
      </c>
      <c r="G310" s="85" t="b">
        <v>0</v>
      </c>
    </row>
    <row r="311" spans="1:7" ht="15">
      <c r="A311" s="85" t="s">
        <v>1834</v>
      </c>
      <c r="B311" s="85">
        <v>2</v>
      </c>
      <c r="C311" s="122">
        <v>0.002958075215257252</v>
      </c>
      <c r="D311" s="85" t="s">
        <v>1409</v>
      </c>
      <c r="E311" s="85" t="b">
        <v>0</v>
      </c>
      <c r="F311" s="85" t="b">
        <v>0</v>
      </c>
      <c r="G311" s="85" t="b">
        <v>0</v>
      </c>
    </row>
    <row r="312" spans="1:7" ht="15">
      <c r="A312" s="85" t="s">
        <v>1855</v>
      </c>
      <c r="B312" s="85">
        <v>2</v>
      </c>
      <c r="C312" s="122">
        <v>0.002958075215257252</v>
      </c>
      <c r="D312" s="85" t="s">
        <v>1409</v>
      </c>
      <c r="E312" s="85" t="b">
        <v>0</v>
      </c>
      <c r="F312" s="85" t="b">
        <v>0</v>
      </c>
      <c r="G312" s="85" t="b">
        <v>0</v>
      </c>
    </row>
    <row r="313" spans="1:7" ht="15">
      <c r="A313" s="85" t="s">
        <v>1821</v>
      </c>
      <c r="B313" s="85">
        <v>2</v>
      </c>
      <c r="C313" s="122">
        <v>0.002958075215257252</v>
      </c>
      <c r="D313" s="85" t="s">
        <v>1409</v>
      </c>
      <c r="E313" s="85" t="b">
        <v>0</v>
      </c>
      <c r="F313" s="85" t="b">
        <v>0</v>
      </c>
      <c r="G313" s="85" t="b">
        <v>0</v>
      </c>
    </row>
    <row r="314" spans="1:7" ht="15">
      <c r="A314" s="85" t="s">
        <v>1822</v>
      </c>
      <c r="B314" s="85">
        <v>2</v>
      </c>
      <c r="C314" s="122">
        <v>0.002958075215257252</v>
      </c>
      <c r="D314" s="85" t="s">
        <v>1409</v>
      </c>
      <c r="E314" s="85" t="b">
        <v>0</v>
      </c>
      <c r="F314" s="85" t="b">
        <v>0</v>
      </c>
      <c r="G314" s="85" t="b">
        <v>0</v>
      </c>
    </row>
    <row r="315" spans="1:7" ht="15">
      <c r="A315" s="85" t="s">
        <v>1840</v>
      </c>
      <c r="B315" s="85">
        <v>2</v>
      </c>
      <c r="C315" s="122">
        <v>0.002958075215257252</v>
      </c>
      <c r="D315" s="85" t="s">
        <v>1409</v>
      </c>
      <c r="E315" s="85" t="b">
        <v>0</v>
      </c>
      <c r="F315" s="85" t="b">
        <v>0</v>
      </c>
      <c r="G315" s="85" t="b">
        <v>0</v>
      </c>
    </row>
    <row r="316" spans="1:7" ht="15">
      <c r="A316" s="85" t="s">
        <v>1799</v>
      </c>
      <c r="B316" s="85">
        <v>2</v>
      </c>
      <c r="C316" s="122">
        <v>0.002958075215257252</v>
      </c>
      <c r="D316" s="85" t="s">
        <v>1409</v>
      </c>
      <c r="E316" s="85" t="b">
        <v>0</v>
      </c>
      <c r="F316" s="85" t="b">
        <v>0</v>
      </c>
      <c r="G316" s="85" t="b">
        <v>0</v>
      </c>
    </row>
    <row r="317" spans="1:7" ht="15">
      <c r="A317" s="85" t="s">
        <v>1490</v>
      </c>
      <c r="B317" s="85">
        <v>2</v>
      </c>
      <c r="C317" s="122">
        <v>0.002958075215257252</v>
      </c>
      <c r="D317" s="85" t="s">
        <v>1409</v>
      </c>
      <c r="E317" s="85" t="b">
        <v>0</v>
      </c>
      <c r="F317" s="85" t="b">
        <v>0</v>
      </c>
      <c r="G317" s="85" t="b">
        <v>0</v>
      </c>
    </row>
    <row r="318" spans="1:7" ht="15">
      <c r="A318" s="85" t="s">
        <v>1798</v>
      </c>
      <c r="B318" s="85">
        <v>2</v>
      </c>
      <c r="C318" s="122">
        <v>0.002958075215257252</v>
      </c>
      <c r="D318" s="85" t="s">
        <v>1409</v>
      </c>
      <c r="E318" s="85" t="b">
        <v>0</v>
      </c>
      <c r="F318" s="85" t="b">
        <v>0</v>
      </c>
      <c r="G318" s="85" t="b">
        <v>0</v>
      </c>
    </row>
    <row r="319" spans="1:7" ht="15">
      <c r="A319" s="85" t="s">
        <v>1835</v>
      </c>
      <c r="B319" s="85">
        <v>2</v>
      </c>
      <c r="C319" s="122">
        <v>0.002958075215257252</v>
      </c>
      <c r="D319" s="85" t="s">
        <v>1409</v>
      </c>
      <c r="E319" s="85" t="b">
        <v>0</v>
      </c>
      <c r="F319" s="85" t="b">
        <v>0</v>
      </c>
      <c r="G319" s="85" t="b">
        <v>0</v>
      </c>
    </row>
    <row r="320" spans="1:7" ht="15">
      <c r="A320" s="85" t="s">
        <v>1836</v>
      </c>
      <c r="B320" s="85">
        <v>2</v>
      </c>
      <c r="C320" s="122">
        <v>0.002958075215257252</v>
      </c>
      <c r="D320" s="85" t="s">
        <v>1409</v>
      </c>
      <c r="E320" s="85" t="b">
        <v>0</v>
      </c>
      <c r="F320" s="85" t="b">
        <v>0</v>
      </c>
      <c r="G320" s="85" t="b">
        <v>0</v>
      </c>
    </row>
    <row r="321" spans="1:7" ht="15">
      <c r="A321" s="85" t="s">
        <v>1787</v>
      </c>
      <c r="B321" s="85">
        <v>2</v>
      </c>
      <c r="C321" s="122">
        <v>0.002958075215257252</v>
      </c>
      <c r="D321" s="85" t="s">
        <v>1409</v>
      </c>
      <c r="E321" s="85" t="b">
        <v>0</v>
      </c>
      <c r="F321" s="85" t="b">
        <v>0</v>
      </c>
      <c r="G321" s="85" t="b">
        <v>0</v>
      </c>
    </row>
    <row r="322" spans="1:7" ht="15">
      <c r="A322" s="85" t="s">
        <v>1495</v>
      </c>
      <c r="B322" s="85">
        <v>7</v>
      </c>
      <c r="C322" s="122">
        <v>0</v>
      </c>
      <c r="D322" s="85" t="s">
        <v>1410</v>
      </c>
      <c r="E322" s="85" t="b">
        <v>0</v>
      </c>
      <c r="F322" s="85" t="b">
        <v>0</v>
      </c>
      <c r="G322" s="85" t="b">
        <v>0</v>
      </c>
    </row>
    <row r="323" spans="1:7" ht="15">
      <c r="A323" s="85" t="s">
        <v>1496</v>
      </c>
      <c r="B323" s="85">
        <v>7</v>
      </c>
      <c r="C323" s="122">
        <v>0</v>
      </c>
      <c r="D323" s="85" t="s">
        <v>1410</v>
      </c>
      <c r="E323" s="85" t="b">
        <v>0</v>
      </c>
      <c r="F323" s="85" t="b">
        <v>0</v>
      </c>
      <c r="G323" s="85" t="b">
        <v>0</v>
      </c>
    </row>
    <row r="324" spans="1:7" ht="15">
      <c r="A324" s="85" t="s">
        <v>1497</v>
      </c>
      <c r="B324" s="85">
        <v>7</v>
      </c>
      <c r="C324" s="122">
        <v>0</v>
      </c>
      <c r="D324" s="85" t="s">
        <v>1410</v>
      </c>
      <c r="E324" s="85" t="b">
        <v>0</v>
      </c>
      <c r="F324" s="85" t="b">
        <v>0</v>
      </c>
      <c r="G324" s="85" t="b">
        <v>0</v>
      </c>
    </row>
    <row r="325" spans="1:7" ht="15">
      <c r="A325" s="85" t="s">
        <v>1498</v>
      </c>
      <c r="B325" s="85">
        <v>7</v>
      </c>
      <c r="C325" s="122">
        <v>0</v>
      </c>
      <c r="D325" s="85" t="s">
        <v>1410</v>
      </c>
      <c r="E325" s="85" t="b">
        <v>0</v>
      </c>
      <c r="F325" s="85" t="b">
        <v>0</v>
      </c>
      <c r="G325" s="85" t="b">
        <v>0</v>
      </c>
    </row>
    <row r="326" spans="1:7" ht="15">
      <c r="A326" s="85" t="s">
        <v>1499</v>
      </c>
      <c r="B326" s="85">
        <v>7</v>
      </c>
      <c r="C326" s="122">
        <v>0</v>
      </c>
      <c r="D326" s="85" t="s">
        <v>1410</v>
      </c>
      <c r="E326" s="85" t="b">
        <v>0</v>
      </c>
      <c r="F326" s="85" t="b">
        <v>0</v>
      </c>
      <c r="G326" s="85" t="b">
        <v>0</v>
      </c>
    </row>
    <row r="327" spans="1:7" ht="15">
      <c r="A327" s="85" t="s">
        <v>1500</v>
      </c>
      <c r="B327" s="85">
        <v>7</v>
      </c>
      <c r="C327" s="122">
        <v>0</v>
      </c>
      <c r="D327" s="85" t="s">
        <v>1410</v>
      </c>
      <c r="E327" s="85" t="b">
        <v>0</v>
      </c>
      <c r="F327" s="85" t="b">
        <v>0</v>
      </c>
      <c r="G327" s="85" t="b">
        <v>0</v>
      </c>
    </row>
    <row r="328" spans="1:7" ht="15">
      <c r="A328" s="85" t="s">
        <v>1501</v>
      </c>
      <c r="B328" s="85">
        <v>7</v>
      </c>
      <c r="C328" s="122">
        <v>0</v>
      </c>
      <c r="D328" s="85" t="s">
        <v>1410</v>
      </c>
      <c r="E328" s="85" t="b">
        <v>0</v>
      </c>
      <c r="F328" s="85" t="b">
        <v>0</v>
      </c>
      <c r="G328" s="85" t="b">
        <v>0</v>
      </c>
    </row>
    <row r="329" spans="1:7" ht="15">
      <c r="A329" s="85" t="s">
        <v>1502</v>
      </c>
      <c r="B329" s="85">
        <v>7</v>
      </c>
      <c r="C329" s="122">
        <v>0</v>
      </c>
      <c r="D329" s="85" t="s">
        <v>1410</v>
      </c>
      <c r="E329" s="85" t="b">
        <v>0</v>
      </c>
      <c r="F329" s="85" t="b">
        <v>0</v>
      </c>
      <c r="G329" s="85" t="b">
        <v>0</v>
      </c>
    </row>
    <row r="330" spans="1:7" ht="15">
      <c r="A330" s="85" t="s">
        <v>1503</v>
      </c>
      <c r="B330" s="85">
        <v>7</v>
      </c>
      <c r="C330" s="122">
        <v>0</v>
      </c>
      <c r="D330" s="85" t="s">
        <v>1410</v>
      </c>
      <c r="E330" s="85" t="b">
        <v>0</v>
      </c>
      <c r="F330" s="85" t="b">
        <v>0</v>
      </c>
      <c r="G330" s="85" t="b">
        <v>0</v>
      </c>
    </row>
    <row r="331" spans="1:7" ht="15">
      <c r="A331" s="85" t="s">
        <v>1504</v>
      </c>
      <c r="B331" s="85">
        <v>7</v>
      </c>
      <c r="C331" s="122">
        <v>0</v>
      </c>
      <c r="D331" s="85" t="s">
        <v>1410</v>
      </c>
      <c r="E331" s="85" t="b">
        <v>0</v>
      </c>
      <c r="F331" s="85" t="b">
        <v>0</v>
      </c>
      <c r="G331" s="85" t="b">
        <v>0</v>
      </c>
    </row>
    <row r="332" spans="1:7" ht="15">
      <c r="A332" s="85" t="s">
        <v>1776</v>
      </c>
      <c r="B332" s="85">
        <v>7</v>
      </c>
      <c r="C332" s="122">
        <v>0</v>
      </c>
      <c r="D332" s="85" t="s">
        <v>1410</v>
      </c>
      <c r="E332" s="85" t="b">
        <v>0</v>
      </c>
      <c r="F332" s="85" t="b">
        <v>0</v>
      </c>
      <c r="G332" s="85" t="b">
        <v>0</v>
      </c>
    </row>
    <row r="333" spans="1:7" ht="15">
      <c r="A333" s="85" t="s">
        <v>1777</v>
      </c>
      <c r="B333" s="85">
        <v>7</v>
      </c>
      <c r="C333" s="122">
        <v>0</v>
      </c>
      <c r="D333" s="85" t="s">
        <v>1410</v>
      </c>
      <c r="E333" s="85" t="b">
        <v>0</v>
      </c>
      <c r="F333" s="85" t="b">
        <v>0</v>
      </c>
      <c r="G333" s="85" t="b">
        <v>0</v>
      </c>
    </row>
    <row r="334" spans="1:7" ht="15">
      <c r="A334" s="85" t="s">
        <v>1773</v>
      </c>
      <c r="B334" s="85">
        <v>7</v>
      </c>
      <c r="C334" s="122">
        <v>0</v>
      </c>
      <c r="D334" s="85" t="s">
        <v>1410</v>
      </c>
      <c r="E334" s="85" t="b">
        <v>0</v>
      </c>
      <c r="F334" s="85" t="b">
        <v>0</v>
      </c>
      <c r="G334" s="85" t="b">
        <v>0</v>
      </c>
    </row>
    <row r="335" spans="1:7" ht="15">
      <c r="A335" s="85" t="s">
        <v>1778</v>
      </c>
      <c r="B335" s="85">
        <v>7</v>
      </c>
      <c r="C335" s="122">
        <v>0</v>
      </c>
      <c r="D335" s="85" t="s">
        <v>1410</v>
      </c>
      <c r="E335" s="85" t="b">
        <v>0</v>
      </c>
      <c r="F335" s="85" t="b">
        <v>0</v>
      </c>
      <c r="G335" s="85" t="b">
        <v>0</v>
      </c>
    </row>
    <row r="336" spans="1:7" ht="15">
      <c r="A336" s="85" t="s">
        <v>240</v>
      </c>
      <c r="B336" s="85">
        <v>6</v>
      </c>
      <c r="C336" s="122">
        <v>0.003319675518873383</v>
      </c>
      <c r="D336" s="85" t="s">
        <v>1410</v>
      </c>
      <c r="E336" s="85" t="b">
        <v>0</v>
      </c>
      <c r="F336" s="85" t="b">
        <v>0</v>
      </c>
      <c r="G336" s="85" t="b">
        <v>0</v>
      </c>
    </row>
    <row r="337" spans="1:7" ht="15">
      <c r="A337" s="85" t="s">
        <v>1882</v>
      </c>
      <c r="B337" s="85">
        <v>2</v>
      </c>
      <c r="C337" s="122">
        <v>0.01396856264486375</v>
      </c>
      <c r="D337" s="85" t="s">
        <v>1410</v>
      </c>
      <c r="E337" s="85" t="b">
        <v>0</v>
      </c>
      <c r="F337" s="85" t="b">
        <v>0</v>
      </c>
      <c r="G337" s="85" t="b">
        <v>0</v>
      </c>
    </row>
    <row r="338" spans="1:7" ht="15">
      <c r="A338" s="85" t="s">
        <v>1492</v>
      </c>
      <c r="B338" s="85">
        <v>5</v>
      </c>
      <c r="C338" s="122">
        <v>0.005737771452726436</v>
      </c>
      <c r="D338" s="85" t="s">
        <v>1411</v>
      </c>
      <c r="E338" s="85" t="b">
        <v>0</v>
      </c>
      <c r="F338" s="85" t="b">
        <v>0</v>
      </c>
      <c r="G338" s="85" t="b">
        <v>0</v>
      </c>
    </row>
    <row r="339" spans="1:7" ht="15">
      <c r="A339" s="85" t="s">
        <v>1481</v>
      </c>
      <c r="B339" s="85">
        <v>4</v>
      </c>
      <c r="C339" s="122">
        <v>0.04511021741354456</v>
      </c>
      <c r="D339" s="85" t="s">
        <v>1411</v>
      </c>
      <c r="E339" s="85" t="b">
        <v>0</v>
      </c>
      <c r="F339" s="85" t="b">
        <v>0</v>
      </c>
      <c r="G339" s="85" t="b">
        <v>0</v>
      </c>
    </row>
    <row r="340" spans="1:7" ht="15">
      <c r="A340" s="85" t="s">
        <v>1506</v>
      </c>
      <c r="B340" s="85">
        <v>3</v>
      </c>
      <c r="C340" s="122">
        <v>0.01308826068104266</v>
      </c>
      <c r="D340" s="85" t="s">
        <v>1411</v>
      </c>
      <c r="E340" s="85" t="b">
        <v>0</v>
      </c>
      <c r="F340" s="85" t="b">
        <v>0</v>
      </c>
      <c r="G340" s="85" t="b">
        <v>0</v>
      </c>
    </row>
    <row r="341" spans="1:7" ht="15">
      <c r="A341" s="85" t="s">
        <v>1507</v>
      </c>
      <c r="B341" s="85">
        <v>3</v>
      </c>
      <c r="C341" s="122">
        <v>0.01308826068104266</v>
      </c>
      <c r="D341" s="85" t="s">
        <v>1411</v>
      </c>
      <c r="E341" s="85" t="b">
        <v>0</v>
      </c>
      <c r="F341" s="85" t="b">
        <v>0</v>
      </c>
      <c r="G341" s="85" t="b">
        <v>0</v>
      </c>
    </row>
    <row r="342" spans="1:7" ht="15">
      <c r="A342" s="85" t="s">
        <v>1508</v>
      </c>
      <c r="B342" s="85">
        <v>3</v>
      </c>
      <c r="C342" s="122">
        <v>0.01308826068104266</v>
      </c>
      <c r="D342" s="85" t="s">
        <v>1411</v>
      </c>
      <c r="E342" s="85" t="b">
        <v>0</v>
      </c>
      <c r="F342" s="85" t="b">
        <v>0</v>
      </c>
      <c r="G342" s="85" t="b">
        <v>0</v>
      </c>
    </row>
    <row r="343" spans="1:7" ht="15">
      <c r="A343" s="85" t="s">
        <v>1509</v>
      </c>
      <c r="B343" s="85">
        <v>3</v>
      </c>
      <c r="C343" s="122">
        <v>0.01308826068104266</v>
      </c>
      <c r="D343" s="85" t="s">
        <v>1411</v>
      </c>
      <c r="E343" s="85" t="b">
        <v>0</v>
      </c>
      <c r="F343" s="85" t="b">
        <v>0</v>
      </c>
      <c r="G343" s="85" t="b">
        <v>0</v>
      </c>
    </row>
    <row r="344" spans="1:7" ht="15">
      <c r="A344" s="85" t="s">
        <v>1510</v>
      </c>
      <c r="B344" s="85">
        <v>3</v>
      </c>
      <c r="C344" s="122">
        <v>0.01308826068104266</v>
      </c>
      <c r="D344" s="85" t="s">
        <v>1411</v>
      </c>
      <c r="E344" s="85" t="b">
        <v>0</v>
      </c>
      <c r="F344" s="85" t="b">
        <v>0</v>
      </c>
      <c r="G344" s="85" t="b">
        <v>0</v>
      </c>
    </row>
    <row r="345" spans="1:7" ht="15">
      <c r="A345" s="85" t="s">
        <v>1511</v>
      </c>
      <c r="B345" s="85">
        <v>3</v>
      </c>
      <c r="C345" s="122">
        <v>0.01308826068104266</v>
      </c>
      <c r="D345" s="85" t="s">
        <v>1411</v>
      </c>
      <c r="E345" s="85" t="b">
        <v>0</v>
      </c>
      <c r="F345" s="85" t="b">
        <v>0</v>
      </c>
      <c r="G345" s="85" t="b">
        <v>0</v>
      </c>
    </row>
    <row r="346" spans="1:7" ht="15">
      <c r="A346" s="85" t="s">
        <v>1512</v>
      </c>
      <c r="B346" s="85">
        <v>3</v>
      </c>
      <c r="C346" s="122">
        <v>0.01308826068104266</v>
      </c>
      <c r="D346" s="85" t="s">
        <v>1411</v>
      </c>
      <c r="E346" s="85" t="b">
        <v>0</v>
      </c>
      <c r="F346" s="85" t="b">
        <v>0</v>
      </c>
      <c r="G346" s="85" t="b">
        <v>0</v>
      </c>
    </row>
    <row r="347" spans="1:7" ht="15">
      <c r="A347" s="85" t="s">
        <v>269</v>
      </c>
      <c r="B347" s="85">
        <v>2</v>
      </c>
      <c r="C347" s="122">
        <v>0.013829601586077172</v>
      </c>
      <c r="D347" s="85" t="s">
        <v>1411</v>
      </c>
      <c r="E347" s="85" t="b">
        <v>0</v>
      </c>
      <c r="F347" s="85" t="b">
        <v>0</v>
      </c>
      <c r="G347" s="85" t="b">
        <v>0</v>
      </c>
    </row>
    <row r="348" spans="1:7" ht="15">
      <c r="A348" s="85" t="s">
        <v>283</v>
      </c>
      <c r="B348" s="85">
        <v>2</v>
      </c>
      <c r="C348" s="122">
        <v>0.013829601586077172</v>
      </c>
      <c r="D348" s="85" t="s">
        <v>1411</v>
      </c>
      <c r="E348" s="85" t="b">
        <v>0</v>
      </c>
      <c r="F348" s="85" t="b">
        <v>0</v>
      </c>
      <c r="G348" s="85" t="b">
        <v>0</v>
      </c>
    </row>
    <row r="349" spans="1:7" ht="15">
      <c r="A349" s="85" t="s">
        <v>282</v>
      </c>
      <c r="B349" s="85">
        <v>2</v>
      </c>
      <c r="C349" s="122">
        <v>0.013829601586077172</v>
      </c>
      <c r="D349" s="85" t="s">
        <v>1411</v>
      </c>
      <c r="E349" s="85" t="b">
        <v>0</v>
      </c>
      <c r="F349" s="85" t="b">
        <v>0</v>
      </c>
      <c r="G349" s="85" t="b">
        <v>0</v>
      </c>
    </row>
    <row r="350" spans="1:7" ht="15">
      <c r="A350" s="85" t="s">
        <v>1764</v>
      </c>
      <c r="B350" s="85">
        <v>2</v>
      </c>
      <c r="C350" s="122">
        <v>0.013829601586077172</v>
      </c>
      <c r="D350" s="85" t="s">
        <v>1411</v>
      </c>
      <c r="E350" s="85" t="b">
        <v>0</v>
      </c>
      <c r="F350" s="85" t="b">
        <v>0</v>
      </c>
      <c r="G350" s="85" t="b">
        <v>0</v>
      </c>
    </row>
    <row r="351" spans="1:7" ht="15">
      <c r="A351" s="85" t="s">
        <v>1845</v>
      </c>
      <c r="B351" s="85">
        <v>2</v>
      </c>
      <c r="C351" s="122">
        <v>0.013829601586077172</v>
      </c>
      <c r="D351" s="85" t="s">
        <v>1411</v>
      </c>
      <c r="E351" s="85" t="b">
        <v>0</v>
      </c>
      <c r="F351" s="85" t="b">
        <v>0</v>
      </c>
      <c r="G351" s="85" t="b">
        <v>0</v>
      </c>
    </row>
    <row r="352" spans="1:7" ht="15">
      <c r="A352" s="85" t="s">
        <v>1846</v>
      </c>
      <c r="B352" s="85">
        <v>2</v>
      </c>
      <c r="C352" s="122">
        <v>0.013829601586077172</v>
      </c>
      <c r="D352" s="85" t="s">
        <v>1411</v>
      </c>
      <c r="E352" s="85" t="b">
        <v>0</v>
      </c>
      <c r="F352" s="85" t="b">
        <v>0</v>
      </c>
      <c r="G352" s="85" t="b">
        <v>0</v>
      </c>
    </row>
    <row r="353" spans="1:7" ht="15">
      <c r="A353" s="85" t="s">
        <v>1847</v>
      </c>
      <c r="B353" s="85">
        <v>2</v>
      </c>
      <c r="C353" s="122">
        <v>0.013829601586077172</v>
      </c>
      <c r="D353" s="85" t="s">
        <v>1411</v>
      </c>
      <c r="E353" s="85" t="b">
        <v>0</v>
      </c>
      <c r="F353" s="85" t="b">
        <v>0</v>
      </c>
      <c r="G353" s="85" t="b">
        <v>0</v>
      </c>
    </row>
    <row r="354" spans="1:7" ht="15">
      <c r="A354" s="85" t="s">
        <v>1848</v>
      </c>
      <c r="B354" s="85">
        <v>2</v>
      </c>
      <c r="C354" s="122">
        <v>0.013829601586077172</v>
      </c>
      <c r="D354" s="85" t="s">
        <v>1411</v>
      </c>
      <c r="E354" s="85" t="b">
        <v>0</v>
      </c>
      <c r="F354" s="85" t="b">
        <v>0</v>
      </c>
      <c r="G354" s="85" t="b">
        <v>0</v>
      </c>
    </row>
    <row r="355" spans="1:7" ht="15">
      <c r="A355" s="85" t="s">
        <v>1849</v>
      </c>
      <c r="B355" s="85">
        <v>2</v>
      </c>
      <c r="C355" s="122">
        <v>0.013829601586077172</v>
      </c>
      <c r="D355" s="85" t="s">
        <v>1411</v>
      </c>
      <c r="E355" s="85" t="b">
        <v>0</v>
      </c>
      <c r="F355" s="85" t="b">
        <v>0</v>
      </c>
      <c r="G355" s="85" t="b">
        <v>0</v>
      </c>
    </row>
    <row r="356" spans="1:7" ht="15">
      <c r="A356" s="85" t="s">
        <v>1850</v>
      </c>
      <c r="B356" s="85">
        <v>2</v>
      </c>
      <c r="C356" s="122">
        <v>0.013829601586077172</v>
      </c>
      <c r="D356" s="85" t="s">
        <v>1411</v>
      </c>
      <c r="E356" s="85" t="b">
        <v>0</v>
      </c>
      <c r="F356" s="85" t="b">
        <v>0</v>
      </c>
      <c r="G356" s="85" t="b">
        <v>0</v>
      </c>
    </row>
    <row r="357" spans="1:7" ht="15">
      <c r="A357" s="85" t="s">
        <v>1851</v>
      </c>
      <c r="B357" s="85">
        <v>2</v>
      </c>
      <c r="C357" s="122">
        <v>0.013829601586077172</v>
      </c>
      <c r="D357" s="85" t="s">
        <v>1411</v>
      </c>
      <c r="E357" s="85" t="b">
        <v>0</v>
      </c>
      <c r="F357" s="85" t="b">
        <v>0</v>
      </c>
      <c r="G357" s="85" t="b">
        <v>0</v>
      </c>
    </row>
    <row r="358" spans="1:7" ht="15">
      <c r="A358" s="85" t="s">
        <v>1852</v>
      </c>
      <c r="B358" s="85">
        <v>2</v>
      </c>
      <c r="C358" s="122">
        <v>0.013829601586077172</v>
      </c>
      <c r="D358" s="85" t="s">
        <v>1411</v>
      </c>
      <c r="E358" s="85" t="b">
        <v>0</v>
      </c>
      <c r="F358" s="85" t="b">
        <v>0</v>
      </c>
      <c r="G358" s="85" t="b">
        <v>0</v>
      </c>
    </row>
    <row r="359" spans="1:7" ht="15">
      <c r="A359" s="85" t="s">
        <v>1853</v>
      </c>
      <c r="B359" s="85">
        <v>2</v>
      </c>
      <c r="C359" s="122">
        <v>0.013829601586077172</v>
      </c>
      <c r="D359" s="85" t="s">
        <v>1411</v>
      </c>
      <c r="E359" s="85" t="b">
        <v>0</v>
      </c>
      <c r="F359" s="85" t="b">
        <v>0</v>
      </c>
      <c r="G359" s="85" t="b">
        <v>0</v>
      </c>
    </row>
    <row r="360" spans="1:7" ht="15">
      <c r="A360" s="85" t="s">
        <v>1854</v>
      </c>
      <c r="B360" s="85">
        <v>2</v>
      </c>
      <c r="C360" s="122">
        <v>0.013829601586077172</v>
      </c>
      <c r="D360" s="85" t="s">
        <v>1411</v>
      </c>
      <c r="E360" s="85" t="b">
        <v>0</v>
      </c>
      <c r="F360" s="85" t="b">
        <v>0</v>
      </c>
      <c r="G360" s="85" t="b">
        <v>0</v>
      </c>
    </row>
    <row r="361" spans="1:7" ht="15">
      <c r="A361" s="85" t="s">
        <v>520</v>
      </c>
      <c r="B361" s="85">
        <v>2</v>
      </c>
      <c r="C361" s="122">
        <v>0.013829601586077172</v>
      </c>
      <c r="D361" s="85" t="s">
        <v>1411</v>
      </c>
      <c r="E361" s="85" t="b">
        <v>0</v>
      </c>
      <c r="F361" s="85" t="b">
        <v>0</v>
      </c>
      <c r="G361" s="85" t="b">
        <v>0</v>
      </c>
    </row>
    <row r="362" spans="1:7" ht="15">
      <c r="A362" s="85" t="s">
        <v>250</v>
      </c>
      <c r="B362" s="85">
        <v>2</v>
      </c>
      <c r="C362" s="122">
        <v>0.013829601586077172</v>
      </c>
      <c r="D362" s="85" t="s">
        <v>1411</v>
      </c>
      <c r="E362" s="85" t="b">
        <v>0</v>
      </c>
      <c r="F362" s="85" t="b">
        <v>0</v>
      </c>
      <c r="G362" s="85" t="b">
        <v>0</v>
      </c>
    </row>
    <row r="363" spans="1:7" ht="15">
      <c r="A363" s="85" t="s">
        <v>1482</v>
      </c>
      <c r="B363" s="85">
        <v>2</v>
      </c>
      <c r="C363" s="122">
        <v>0.02255510870677228</v>
      </c>
      <c r="D363" s="85" t="s">
        <v>1411</v>
      </c>
      <c r="E363" s="85" t="b">
        <v>0</v>
      </c>
      <c r="F363" s="85" t="b">
        <v>0</v>
      </c>
      <c r="G363" s="85" t="b">
        <v>0</v>
      </c>
    </row>
    <row r="364" spans="1:7" ht="15">
      <c r="A364" s="85" t="s">
        <v>1514</v>
      </c>
      <c r="B364" s="85">
        <v>5</v>
      </c>
      <c r="C364" s="122">
        <v>0</v>
      </c>
      <c r="D364" s="85" t="s">
        <v>1412</v>
      </c>
      <c r="E364" s="85" t="b">
        <v>0</v>
      </c>
      <c r="F364" s="85" t="b">
        <v>0</v>
      </c>
      <c r="G364" s="85" t="b">
        <v>0</v>
      </c>
    </row>
    <row r="365" spans="1:7" ht="15">
      <c r="A365" s="85" t="s">
        <v>1515</v>
      </c>
      <c r="B365" s="85">
        <v>5</v>
      </c>
      <c r="C365" s="122">
        <v>0</v>
      </c>
      <c r="D365" s="85" t="s">
        <v>1412</v>
      </c>
      <c r="E365" s="85" t="b">
        <v>0</v>
      </c>
      <c r="F365" s="85" t="b">
        <v>0</v>
      </c>
      <c r="G365" s="85" t="b">
        <v>0</v>
      </c>
    </row>
    <row r="366" spans="1:7" ht="15">
      <c r="A366" s="85" t="s">
        <v>1516</v>
      </c>
      <c r="B366" s="85">
        <v>5</v>
      </c>
      <c r="C366" s="122">
        <v>0</v>
      </c>
      <c r="D366" s="85" t="s">
        <v>1412</v>
      </c>
      <c r="E366" s="85" t="b">
        <v>0</v>
      </c>
      <c r="F366" s="85" t="b">
        <v>0</v>
      </c>
      <c r="G366" s="85" t="b">
        <v>0</v>
      </c>
    </row>
    <row r="367" spans="1:7" ht="15">
      <c r="A367" s="85" t="s">
        <v>1517</v>
      </c>
      <c r="B367" s="85">
        <v>5</v>
      </c>
      <c r="C367" s="122">
        <v>0</v>
      </c>
      <c r="D367" s="85" t="s">
        <v>1412</v>
      </c>
      <c r="E367" s="85" t="b">
        <v>0</v>
      </c>
      <c r="F367" s="85" t="b">
        <v>0</v>
      </c>
      <c r="G367" s="85" t="b">
        <v>0</v>
      </c>
    </row>
    <row r="368" spans="1:7" ht="15">
      <c r="A368" s="85" t="s">
        <v>276</v>
      </c>
      <c r="B368" s="85">
        <v>4</v>
      </c>
      <c r="C368" s="122">
        <v>0.01615166883467607</v>
      </c>
      <c r="D368" s="85" t="s">
        <v>1412</v>
      </c>
      <c r="E368" s="85" t="b">
        <v>0</v>
      </c>
      <c r="F368" s="85" t="b">
        <v>0</v>
      </c>
      <c r="G368" s="85" t="b">
        <v>0</v>
      </c>
    </row>
    <row r="369" spans="1:7" ht="15">
      <c r="A369" s="85" t="s">
        <v>1481</v>
      </c>
      <c r="B369" s="85">
        <v>64</v>
      </c>
      <c r="C369" s="122">
        <v>0.20279915497362944</v>
      </c>
      <c r="D369" s="85" t="s">
        <v>1413</v>
      </c>
      <c r="E369" s="85" t="b">
        <v>0</v>
      </c>
      <c r="F369" s="85" t="b">
        <v>0</v>
      </c>
      <c r="G369" s="85" t="b">
        <v>0</v>
      </c>
    </row>
    <row r="370" spans="1:7" ht="15">
      <c r="A370" s="85" t="s">
        <v>1482</v>
      </c>
      <c r="B370" s="85">
        <v>46</v>
      </c>
      <c r="C370" s="122">
        <v>0.14576189263729616</v>
      </c>
      <c r="D370" s="85" t="s">
        <v>1413</v>
      </c>
      <c r="E370" s="85" t="b">
        <v>0</v>
      </c>
      <c r="F370" s="85" t="b">
        <v>0</v>
      </c>
      <c r="G370" s="85" t="b">
        <v>0</v>
      </c>
    </row>
    <row r="371" spans="1:7" ht="15">
      <c r="A371" s="85" t="s">
        <v>1492</v>
      </c>
      <c r="B371" s="85">
        <v>4</v>
      </c>
      <c r="C371" s="122">
        <v>0.00633747359292592</v>
      </c>
      <c r="D371" s="85" t="s">
        <v>1413</v>
      </c>
      <c r="E371" s="85" t="b">
        <v>0</v>
      </c>
      <c r="F371" s="85" t="b">
        <v>0</v>
      </c>
      <c r="G371" s="85" t="b">
        <v>0</v>
      </c>
    </row>
    <row r="372" spans="1:7" ht="15">
      <c r="A372" s="85" t="s">
        <v>1483</v>
      </c>
      <c r="B372" s="85">
        <v>4</v>
      </c>
      <c r="C372" s="122">
        <v>0.01901242077877776</v>
      </c>
      <c r="D372" s="85" t="s">
        <v>1413</v>
      </c>
      <c r="E372" s="85" t="b">
        <v>0</v>
      </c>
      <c r="F372" s="85" t="b">
        <v>0</v>
      </c>
      <c r="G372" s="85" t="b">
        <v>0</v>
      </c>
    </row>
    <row r="373" spans="1:7" ht="15">
      <c r="A373" s="85" t="s">
        <v>1519</v>
      </c>
      <c r="B373" s="85">
        <v>3</v>
      </c>
      <c r="C373" s="122">
        <v>0.0067258220885097015</v>
      </c>
      <c r="D373" s="85" t="s">
        <v>1413</v>
      </c>
      <c r="E373" s="85" t="b">
        <v>0</v>
      </c>
      <c r="F373" s="85" t="b">
        <v>0</v>
      </c>
      <c r="G373" s="85" t="b">
        <v>0</v>
      </c>
    </row>
    <row r="374" spans="1:7" ht="15">
      <c r="A374" s="85" t="s">
        <v>1520</v>
      </c>
      <c r="B374" s="85">
        <v>2</v>
      </c>
      <c r="C374" s="122">
        <v>0.00633747359292592</v>
      </c>
      <c r="D374" s="85" t="s">
        <v>1413</v>
      </c>
      <c r="E374" s="85" t="b">
        <v>0</v>
      </c>
      <c r="F374" s="85" t="b">
        <v>0</v>
      </c>
      <c r="G374" s="85" t="b">
        <v>0</v>
      </c>
    </row>
    <row r="375" spans="1:7" ht="15">
      <c r="A375" s="85" t="s">
        <v>1521</v>
      </c>
      <c r="B375" s="85">
        <v>2</v>
      </c>
      <c r="C375" s="122">
        <v>0.00633747359292592</v>
      </c>
      <c r="D375" s="85" t="s">
        <v>1413</v>
      </c>
      <c r="E375" s="85" t="b">
        <v>0</v>
      </c>
      <c r="F375" s="85" t="b">
        <v>0</v>
      </c>
      <c r="G375" s="85" t="b">
        <v>0</v>
      </c>
    </row>
    <row r="376" spans="1:7" ht="15">
      <c r="A376" s="85" t="s">
        <v>1522</v>
      </c>
      <c r="B376" s="85">
        <v>2</v>
      </c>
      <c r="C376" s="122">
        <v>0.00633747359292592</v>
      </c>
      <c r="D376" s="85" t="s">
        <v>1413</v>
      </c>
      <c r="E376" s="85" t="b">
        <v>0</v>
      </c>
      <c r="F376" s="85" t="b">
        <v>0</v>
      </c>
      <c r="G376" s="85" t="b">
        <v>0</v>
      </c>
    </row>
    <row r="377" spans="1:7" ht="15">
      <c r="A377" s="85" t="s">
        <v>1523</v>
      </c>
      <c r="B377" s="85">
        <v>2</v>
      </c>
      <c r="C377" s="122">
        <v>0.00633747359292592</v>
      </c>
      <c r="D377" s="85" t="s">
        <v>1413</v>
      </c>
      <c r="E377" s="85" t="b">
        <v>0</v>
      </c>
      <c r="F377" s="85" t="b">
        <v>0</v>
      </c>
      <c r="G377" s="85" t="b">
        <v>0</v>
      </c>
    </row>
    <row r="378" spans="1:7" ht="15">
      <c r="A378" s="85" t="s">
        <v>1524</v>
      </c>
      <c r="B378" s="85">
        <v>2</v>
      </c>
      <c r="C378" s="122">
        <v>0.00633747359292592</v>
      </c>
      <c r="D378" s="85" t="s">
        <v>1413</v>
      </c>
      <c r="E378" s="85" t="b">
        <v>0</v>
      </c>
      <c r="F378" s="85" t="b">
        <v>0</v>
      </c>
      <c r="G378" s="85" t="b">
        <v>0</v>
      </c>
    </row>
    <row r="379" spans="1:7" ht="15">
      <c r="A379" s="85" t="s">
        <v>1870</v>
      </c>
      <c r="B379" s="85">
        <v>2</v>
      </c>
      <c r="C379" s="122">
        <v>0.00633747359292592</v>
      </c>
      <c r="D379" s="85" t="s">
        <v>1413</v>
      </c>
      <c r="E379" s="85" t="b">
        <v>0</v>
      </c>
      <c r="F379" s="85" t="b">
        <v>0</v>
      </c>
      <c r="G379" s="85" t="b">
        <v>0</v>
      </c>
    </row>
    <row r="380" spans="1:7" ht="15">
      <c r="A380" s="85" t="s">
        <v>1871</v>
      </c>
      <c r="B380" s="85">
        <v>2</v>
      </c>
      <c r="C380" s="122">
        <v>0.00633747359292592</v>
      </c>
      <c r="D380" s="85" t="s">
        <v>1413</v>
      </c>
      <c r="E380" s="85" t="b">
        <v>0</v>
      </c>
      <c r="F380" s="85" t="b">
        <v>0</v>
      </c>
      <c r="G380" s="85" t="b">
        <v>0</v>
      </c>
    </row>
    <row r="381" spans="1:7" ht="15">
      <c r="A381" s="85" t="s">
        <v>1872</v>
      </c>
      <c r="B381" s="85">
        <v>2</v>
      </c>
      <c r="C381" s="122">
        <v>0.00633747359292592</v>
      </c>
      <c r="D381" s="85" t="s">
        <v>1413</v>
      </c>
      <c r="E381" s="85" t="b">
        <v>0</v>
      </c>
      <c r="F381" s="85" t="b">
        <v>0</v>
      </c>
      <c r="G381" s="85" t="b">
        <v>0</v>
      </c>
    </row>
    <row r="382" spans="1:7" ht="15">
      <c r="A382" s="85" t="s">
        <v>1873</v>
      </c>
      <c r="B382" s="85">
        <v>2</v>
      </c>
      <c r="C382" s="122">
        <v>0.00633747359292592</v>
      </c>
      <c r="D382" s="85" t="s">
        <v>1413</v>
      </c>
      <c r="E382" s="85" t="b">
        <v>0</v>
      </c>
      <c r="F382" s="85" t="b">
        <v>0</v>
      </c>
      <c r="G382" s="85" t="b">
        <v>0</v>
      </c>
    </row>
    <row r="383" spans="1:7" ht="15">
      <c r="A383" s="85" t="s">
        <v>1874</v>
      </c>
      <c r="B383" s="85">
        <v>2</v>
      </c>
      <c r="C383" s="122">
        <v>0.00633747359292592</v>
      </c>
      <c r="D383" s="85" t="s">
        <v>1413</v>
      </c>
      <c r="E383" s="85" t="b">
        <v>0</v>
      </c>
      <c r="F383" s="85" t="b">
        <v>0</v>
      </c>
      <c r="G383" s="85" t="b">
        <v>0</v>
      </c>
    </row>
    <row r="384" spans="1:7" ht="15">
      <c r="A384" s="85" t="s">
        <v>279</v>
      </c>
      <c r="B384" s="85">
        <v>2</v>
      </c>
      <c r="C384" s="122">
        <v>0.00633747359292592</v>
      </c>
      <c r="D384" s="85" t="s">
        <v>1413</v>
      </c>
      <c r="E384" s="85" t="b">
        <v>0</v>
      </c>
      <c r="F384" s="85" t="b">
        <v>0</v>
      </c>
      <c r="G384" s="85" t="b">
        <v>0</v>
      </c>
    </row>
    <row r="385" spans="1:7" ht="15">
      <c r="A385" s="85" t="s">
        <v>1802</v>
      </c>
      <c r="B385" s="85">
        <v>2</v>
      </c>
      <c r="C385" s="122">
        <v>0.00633747359292592</v>
      </c>
      <c r="D385" s="85" t="s">
        <v>1413</v>
      </c>
      <c r="E385" s="85" t="b">
        <v>0</v>
      </c>
      <c r="F385" s="85" t="b">
        <v>0</v>
      </c>
      <c r="G385" s="85" t="b">
        <v>0</v>
      </c>
    </row>
    <row r="386" spans="1:7" ht="15">
      <c r="A386" s="85" t="s">
        <v>1485</v>
      </c>
      <c r="B386" s="85">
        <v>2</v>
      </c>
      <c r="C386" s="122">
        <v>0.00950621038938888</v>
      </c>
      <c r="D386" s="85" t="s">
        <v>1413</v>
      </c>
      <c r="E386" s="85" t="b">
        <v>0</v>
      </c>
      <c r="F386" s="85" t="b">
        <v>0</v>
      </c>
      <c r="G386" s="85" t="b">
        <v>0</v>
      </c>
    </row>
    <row r="387" spans="1:7" ht="15">
      <c r="A387" s="85" t="s">
        <v>1488</v>
      </c>
      <c r="B387" s="85">
        <v>2</v>
      </c>
      <c r="C387" s="122">
        <v>0.00950621038938888</v>
      </c>
      <c r="D387" s="85" t="s">
        <v>1413</v>
      </c>
      <c r="E387" s="85" t="b">
        <v>0</v>
      </c>
      <c r="F387" s="85" t="b">
        <v>0</v>
      </c>
      <c r="G387" s="85" t="b">
        <v>0</v>
      </c>
    </row>
    <row r="388" spans="1:7" ht="15">
      <c r="A388" s="85" t="s">
        <v>1489</v>
      </c>
      <c r="B388" s="85">
        <v>2</v>
      </c>
      <c r="C388" s="122">
        <v>0.00950621038938888</v>
      </c>
      <c r="D388" s="85" t="s">
        <v>1413</v>
      </c>
      <c r="E388" s="85" t="b">
        <v>0</v>
      </c>
      <c r="F388" s="85" t="b">
        <v>0</v>
      </c>
      <c r="G388"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1904</v>
      </c>
      <c r="B1" s="13" t="s">
        <v>1905</v>
      </c>
      <c r="C1" s="13" t="s">
        <v>1898</v>
      </c>
      <c r="D1" s="13" t="s">
        <v>1899</v>
      </c>
      <c r="E1" s="13" t="s">
        <v>1906</v>
      </c>
      <c r="F1" s="13" t="s">
        <v>144</v>
      </c>
      <c r="G1" s="13" t="s">
        <v>1907</v>
      </c>
      <c r="H1" s="13" t="s">
        <v>1908</v>
      </c>
      <c r="I1" s="13" t="s">
        <v>1909</v>
      </c>
      <c r="J1" s="13" t="s">
        <v>1910</v>
      </c>
      <c r="K1" s="13" t="s">
        <v>1911</v>
      </c>
      <c r="L1" s="13" t="s">
        <v>1912</v>
      </c>
    </row>
    <row r="2" spans="1:12" ht="15">
      <c r="A2" s="85" t="s">
        <v>1481</v>
      </c>
      <c r="B2" s="85" t="s">
        <v>1481</v>
      </c>
      <c r="C2" s="85">
        <v>730</v>
      </c>
      <c r="D2" s="122">
        <v>0.08090630609823031</v>
      </c>
      <c r="E2" s="122">
        <v>0.06070530718979637</v>
      </c>
      <c r="F2" s="85" t="s">
        <v>1900</v>
      </c>
      <c r="G2" s="85" t="b">
        <v>0</v>
      </c>
      <c r="H2" s="85" t="b">
        <v>0</v>
      </c>
      <c r="I2" s="85" t="b">
        <v>0</v>
      </c>
      <c r="J2" s="85" t="b">
        <v>0</v>
      </c>
      <c r="K2" s="85" t="b">
        <v>0</v>
      </c>
      <c r="L2" s="85" t="b">
        <v>0</v>
      </c>
    </row>
    <row r="3" spans="1:12" ht="15">
      <c r="A3" s="85" t="s">
        <v>1481</v>
      </c>
      <c r="B3" s="85" t="s">
        <v>1482</v>
      </c>
      <c r="C3" s="85">
        <v>583</v>
      </c>
      <c r="D3" s="122">
        <v>0.062407375375933626</v>
      </c>
      <c r="E3" s="122">
        <v>0.16829492178296718</v>
      </c>
      <c r="F3" s="85" t="s">
        <v>1900</v>
      </c>
      <c r="G3" s="85" t="b">
        <v>0</v>
      </c>
      <c r="H3" s="85" t="b">
        <v>0</v>
      </c>
      <c r="I3" s="85" t="b">
        <v>0</v>
      </c>
      <c r="J3" s="85" t="b">
        <v>0</v>
      </c>
      <c r="K3" s="85" t="b">
        <v>0</v>
      </c>
      <c r="L3" s="85" t="b">
        <v>0</v>
      </c>
    </row>
    <row r="4" spans="1:12" ht="15">
      <c r="A4" s="85" t="s">
        <v>1482</v>
      </c>
      <c r="B4" s="85" t="s">
        <v>1481</v>
      </c>
      <c r="C4" s="85">
        <v>517</v>
      </c>
      <c r="D4" s="122">
        <v>0.0553423894843185</v>
      </c>
      <c r="E4" s="122">
        <v>0.1185155969993992</v>
      </c>
      <c r="F4" s="85" t="s">
        <v>1900</v>
      </c>
      <c r="G4" s="85" t="b">
        <v>0</v>
      </c>
      <c r="H4" s="85" t="b">
        <v>0</v>
      </c>
      <c r="I4" s="85" t="b">
        <v>0</v>
      </c>
      <c r="J4" s="85" t="b">
        <v>0</v>
      </c>
      <c r="K4" s="85" t="b">
        <v>0</v>
      </c>
      <c r="L4" s="85" t="b">
        <v>0</v>
      </c>
    </row>
    <row r="5" spans="1:12" ht="15">
      <c r="A5" s="85" t="s">
        <v>1482</v>
      </c>
      <c r="B5" s="85" t="s">
        <v>1482</v>
      </c>
      <c r="C5" s="85">
        <v>251</v>
      </c>
      <c r="D5" s="122">
        <v>0.029833547846061265</v>
      </c>
      <c r="E5" s="122">
        <v>0.00994269534110759</v>
      </c>
      <c r="F5" s="85" t="s">
        <v>1900</v>
      </c>
      <c r="G5" s="85" t="b">
        <v>0</v>
      </c>
      <c r="H5" s="85" t="b">
        <v>0</v>
      </c>
      <c r="I5" s="85" t="b">
        <v>0</v>
      </c>
      <c r="J5" s="85" t="b">
        <v>0</v>
      </c>
      <c r="K5" s="85" t="b">
        <v>0</v>
      </c>
      <c r="L5" s="85" t="b">
        <v>0</v>
      </c>
    </row>
    <row r="6" spans="1:12" ht="15">
      <c r="A6" s="85" t="s">
        <v>1481</v>
      </c>
      <c r="B6" s="85" t="s">
        <v>1483</v>
      </c>
      <c r="C6" s="85">
        <v>52</v>
      </c>
      <c r="D6" s="122">
        <v>0.007681074338425223</v>
      </c>
      <c r="E6" s="122">
        <v>0.13301308032653786</v>
      </c>
      <c r="F6" s="85" t="s">
        <v>1900</v>
      </c>
      <c r="G6" s="85" t="b">
        <v>0</v>
      </c>
      <c r="H6" s="85" t="b">
        <v>0</v>
      </c>
      <c r="I6" s="85" t="b">
        <v>0</v>
      </c>
      <c r="J6" s="85" t="b">
        <v>0</v>
      </c>
      <c r="K6" s="85" t="b">
        <v>0</v>
      </c>
      <c r="L6" s="85" t="b">
        <v>0</v>
      </c>
    </row>
    <row r="7" spans="1:12" ht="15">
      <c r="A7" s="85" t="s">
        <v>1481</v>
      </c>
      <c r="B7" s="85" t="s">
        <v>1487</v>
      </c>
      <c r="C7" s="85">
        <v>48</v>
      </c>
      <c r="D7" s="122">
        <v>0.00884574200909594</v>
      </c>
      <c r="E7" s="122">
        <v>0.24437900974556398</v>
      </c>
      <c r="F7" s="85" t="s">
        <v>1900</v>
      </c>
      <c r="G7" s="85" t="b">
        <v>0</v>
      </c>
      <c r="H7" s="85" t="b">
        <v>0</v>
      </c>
      <c r="I7" s="85" t="b">
        <v>0</v>
      </c>
      <c r="J7" s="85" t="b">
        <v>0</v>
      </c>
      <c r="K7" s="85" t="b">
        <v>0</v>
      </c>
      <c r="L7" s="85" t="b">
        <v>0</v>
      </c>
    </row>
    <row r="8" spans="1:12" ht="15">
      <c r="A8" s="85" t="s">
        <v>1483</v>
      </c>
      <c r="B8" s="85" t="s">
        <v>1481</v>
      </c>
      <c r="C8" s="85">
        <v>44</v>
      </c>
      <c r="D8" s="122">
        <v>0.007453596489249935</v>
      </c>
      <c r="E8" s="122">
        <v>0.09029934840636931</v>
      </c>
      <c r="F8" s="85" t="s">
        <v>1900</v>
      </c>
      <c r="G8" s="85" t="b">
        <v>0</v>
      </c>
      <c r="H8" s="85" t="b">
        <v>0</v>
      </c>
      <c r="I8" s="85" t="b">
        <v>0</v>
      </c>
      <c r="J8" s="85" t="b">
        <v>0</v>
      </c>
      <c r="K8" s="85" t="b">
        <v>0</v>
      </c>
      <c r="L8" s="85" t="b">
        <v>0</v>
      </c>
    </row>
    <row r="9" spans="1:12" ht="15">
      <c r="A9" s="85" t="s">
        <v>1482</v>
      </c>
      <c r="B9" s="85" t="s">
        <v>1484</v>
      </c>
      <c r="C9" s="85">
        <v>43</v>
      </c>
      <c r="D9" s="122">
        <v>0.007284196569039708</v>
      </c>
      <c r="E9" s="122">
        <v>0.35725227210945587</v>
      </c>
      <c r="F9" s="85" t="s">
        <v>1900</v>
      </c>
      <c r="G9" s="85" t="b">
        <v>0</v>
      </c>
      <c r="H9" s="85" t="b">
        <v>0</v>
      </c>
      <c r="I9" s="85" t="b">
        <v>0</v>
      </c>
      <c r="J9" s="85" t="b">
        <v>0</v>
      </c>
      <c r="K9" s="85" t="b">
        <v>0</v>
      </c>
      <c r="L9" s="85" t="b">
        <v>0</v>
      </c>
    </row>
    <row r="10" spans="1:12" ht="15">
      <c r="A10" s="85" t="s">
        <v>1484</v>
      </c>
      <c r="B10" s="85" t="s">
        <v>1481</v>
      </c>
      <c r="C10" s="85">
        <v>43</v>
      </c>
      <c r="D10" s="122">
        <v>0.007435540347778666</v>
      </c>
      <c r="E10" s="122">
        <v>0.1690416914536236</v>
      </c>
      <c r="F10" s="85" t="s">
        <v>1900</v>
      </c>
      <c r="G10" s="85" t="b">
        <v>0</v>
      </c>
      <c r="H10" s="85" t="b">
        <v>0</v>
      </c>
      <c r="I10" s="85" t="b">
        <v>0</v>
      </c>
      <c r="J10" s="85" t="b">
        <v>0</v>
      </c>
      <c r="K10" s="85" t="b">
        <v>0</v>
      </c>
      <c r="L10" s="85" t="b">
        <v>0</v>
      </c>
    </row>
    <row r="11" spans="1:12" ht="15">
      <c r="A11" s="85" t="s">
        <v>1488</v>
      </c>
      <c r="B11" s="85" t="s">
        <v>1481</v>
      </c>
      <c r="C11" s="85">
        <v>38</v>
      </c>
      <c r="D11" s="122">
        <v>0.008048856802619719</v>
      </c>
      <c r="E11" s="122">
        <v>0.23454324021005585</v>
      </c>
      <c r="F11" s="85" t="s">
        <v>1900</v>
      </c>
      <c r="G11" s="85" t="b">
        <v>0</v>
      </c>
      <c r="H11" s="85" t="b">
        <v>0</v>
      </c>
      <c r="I11" s="85" t="b">
        <v>0</v>
      </c>
      <c r="J11" s="85" t="b">
        <v>0</v>
      </c>
      <c r="K11" s="85" t="b">
        <v>0</v>
      </c>
      <c r="L11" s="85" t="b">
        <v>0</v>
      </c>
    </row>
    <row r="12" spans="1:12" ht="15">
      <c r="A12" s="85" t="s">
        <v>1487</v>
      </c>
      <c r="B12" s="85" t="s">
        <v>1481</v>
      </c>
      <c r="C12" s="85">
        <v>37</v>
      </c>
      <c r="D12" s="122">
        <v>0.007646692216991765</v>
      </c>
      <c r="E12" s="122">
        <v>0.15276142063190565</v>
      </c>
      <c r="F12" s="85" t="s">
        <v>1900</v>
      </c>
      <c r="G12" s="85" t="b">
        <v>0</v>
      </c>
      <c r="H12" s="85" t="b">
        <v>0</v>
      </c>
      <c r="I12" s="85" t="b">
        <v>0</v>
      </c>
      <c r="J12" s="85" t="b">
        <v>0</v>
      </c>
      <c r="K12" s="85" t="b">
        <v>0</v>
      </c>
      <c r="L12" s="85" t="b">
        <v>0</v>
      </c>
    </row>
    <row r="13" spans="1:12" ht="15">
      <c r="A13" s="85" t="s">
        <v>1485</v>
      </c>
      <c r="B13" s="85" t="s">
        <v>1481</v>
      </c>
      <c r="C13" s="85">
        <v>37</v>
      </c>
      <c r="D13" s="122">
        <v>0.006970085726515526</v>
      </c>
      <c r="E13" s="122">
        <v>0.10377495994103211</v>
      </c>
      <c r="F13" s="85" t="s">
        <v>1900</v>
      </c>
      <c r="G13" s="85" t="b">
        <v>0</v>
      </c>
      <c r="H13" s="85" t="b">
        <v>0</v>
      </c>
      <c r="I13" s="85" t="b">
        <v>0</v>
      </c>
      <c r="J13" s="85" t="b">
        <v>0</v>
      </c>
      <c r="K13" s="85" t="b">
        <v>0</v>
      </c>
      <c r="L13" s="85" t="b">
        <v>0</v>
      </c>
    </row>
    <row r="14" spans="1:12" ht="15">
      <c r="A14" s="85" t="s">
        <v>1489</v>
      </c>
      <c r="B14" s="85" t="s">
        <v>1481</v>
      </c>
      <c r="C14" s="85">
        <v>35</v>
      </c>
      <c r="D14" s="122">
        <v>0.00706208141307991</v>
      </c>
      <c r="E14" s="122">
        <v>0.2826046856802952</v>
      </c>
      <c r="F14" s="85" t="s">
        <v>1900</v>
      </c>
      <c r="G14" s="85" t="b">
        <v>0</v>
      </c>
      <c r="H14" s="85" t="b">
        <v>0</v>
      </c>
      <c r="I14" s="85" t="b">
        <v>0</v>
      </c>
      <c r="J14" s="85" t="b">
        <v>0</v>
      </c>
      <c r="K14" s="85" t="b">
        <v>0</v>
      </c>
      <c r="L14" s="85" t="b">
        <v>0</v>
      </c>
    </row>
    <row r="15" spans="1:12" ht="15">
      <c r="A15" s="85" t="s">
        <v>1481</v>
      </c>
      <c r="B15" s="85" t="s">
        <v>1485</v>
      </c>
      <c r="C15" s="85">
        <v>30</v>
      </c>
      <c r="D15" s="122">
        <v>0.006053212639782779</v>
      </c>
      <c r="E15" s="122">
        <v>0.004543474823104646</v>
      </c>
      <c r="F15" s="85" t="s">
        <v>1900</v>
      </c>
      <c r="G15" s="85" t="b">
        <v>0</v>
      </c>
      <c r="H15" s="85" t="b">
        <v>0</v>
      </c>
      <c r="I15" s="85" t="b">
        <v>0</v>
      </c>
      <c r="J15" s="85" t="b">
        <v>0</v>
      </c>
      <c r="K15" s="85" t="b">
        <v>0</v>
      </c>
      <c r="L15" s="85" t="b">
        <v>0</v>
      </c>
    </row>
    <row r="16" spans="1:12" ht="15">
      <c r="A16" s="85" t="s">
        <v>1481</v>
      </c>
      <c r="B16" s="85" t="s">
        <v>1488</v>
      </c>
      <c r="C16" s="85">
        <v>30</v>
      </c>
      <c r="D16" s="122">
        <v>0.00620002071647981</v>
      </c>
      <c r="E16" s="122">
        <v>0.12192907354095867</v>
      </c>
      <c r="F16" s="85" t="s">
        <v>1900</v>
      </c>
      <c r="G16" s="85" t="b">
        <v>0</v>
      </c>
      <c r="H16" s="85" t="b">
        <v>0</v>
      </c>
      <c r="I16" s="85" t="b">
        <v>0</v>
      </c>
      <c r="J16" s="85" t="b">
        <v>0</v>
      </c>
      <c r="K16" s="85" t="b">
        <v>0</v>
      </c>
      <c r="L16" s="85" t="b">
        <v>0</v>
      </c>
    </row>
    <row r="17" spans="1:12" ht="15">
      <c r="A17" s="85" t="s">
        <v>1482</v>
      </c>
      <c r="B17" s="85" t="s">
        <v>1485</v>
      </c>
      <c r="C17" s="85">
        <v>29</v>
      </c>
      <c r="D17" s="122">
        <v>0.006830125498210859</v>
      </c>
      <c r="E17" s="122">
        <v>0.19746282483851457</v>
      </c>
      <c r="F17" s="85" t="s">
        <v>1900</v>
      </c>
      <c r="G17" s="85" t="b">
        <v>0</v>
      </c>
      <c r="H17" s="85" t="b">
        <v>0</v>
      </c>
      <c r="I17" s="85" t="b">
        <v>0</v>
      </c>
      <c r="J17" s="85" t="b">
        <v>0</v>
      </c>
      <c r="K17" s="85" t="b">
        <v>0</v>
      </c>
      <c r="L17" s="85" t="b">
        <v>0</v>
      </c>
    </row>
    <row r="18" spans="1:12" ht="15">
      <c r="A18" s="85" t="s">
        <v>1481</v>
      </c>
      <c r="B18" s="85" t="s">
        <v>1484</v>
      </c>
      <c r="C18" s="85">
        <v>26</v>
      </c>
      <c r="D18" s="122">
        <v>0.005507112549160861</v>
      </c>
      <c r="E18" s="122">
        <v>-0.06888544233542893</v>
      </c>
      <c r="F18" s="85" t="s">
        <v>1900</v>
      </c>
      <c r="G18" s="85" t="b">
        <v>0</v>
      </c>
      <c r="H18" s="85" t="b">
        <v>0</v>
      </c>
      <c r="I18" s="85" t="b">
        <v>0</v>
      </c>
      <c r="J18" s="85" t="b">
        <v>0</v>
      </c>
      <c r="K18" s="85" t="b">
        <v>0</v>
      </c>
      <c r="L18" s="85" t="b">
        <v>0</v>
      </c>
    </row>
    <row r="19" spans="1:12" ht="15">
      <c r="A19" s="85" t="s">
        <v>1485</v>
      </c>
      <c r="B19" s="85" t="s">
        <v>1482</v>
      </c>
      <c r="C19" s="85">
        <v>25</v>
      </c>
      <c r="D19" s="122">
        <v>0.006447565856591276</v>
      </c>
      <c r="E19" s="122">
        <v>0.13875716450068742</v>
      </c>
      <c r="F19" s="85" t="s">
        <v>1900</v>
      </c>
      <c r="G19" s="85" t="b">
        <v>0</v>
      </c>
      <c r="H19" s="85" t="b">
        <v>0</v>
      </c>
      <c r="I19" s="85" t="b">
        <v>0</v>
      </c>
      <c r="J19" s="85" t="b">
        <v>0</v>
      </c>
      <c r="K19" s="85" t="b">
        <v>0</v>
      </c>
      <c r="L19" s="85" t="b">
        <v>0</v>
      </c>
    </row>
    <row r="20" spans="1:12" ht="15">
      <c r="A20" s="85" t="s">
        <v>1482</v>
      </c>
      <c r="B20" s="85" t="s">
        <v>1483</v>
      </c>
      <c r="C20" s="85">
        <v>23</v>
      </c>
      <c r="D20" s="122">
        <v>0.0052681137192439045</v>
      </c>
      <c r="E20" s="122">
        <v>-0.013619820454552227</v>
      </c>
      <c r="F20" s="85" t="s">
        <v>1900</v>
      </c>
      <c r="G20" s="85" t="b">
        <v>0</v>
      </c>
      <c r="H20" s="85" t="b">
        <v>0</v>
      </c>
      <c r="I20" s="85" t="b">
        <v>0</v>
      </c>
      <c r="J20" s="85" t="b">
        <v>0</v>
      </c>
      <c r="K20" s="85" t="b">
        <v>0</v>
      </c>
      <c r="L20" s="85" t="b">
        <v>0</v>
      </c>
    </row>
    <row r="21" spans="1:12" ht="15">
      <c r="A21" s="85" t="s">
        <v>266</v>
      </c>
      <c r="B21" s="85" t="s">
        <v>275</v>
      </c>
      <c r="C21" s="85">
        <v>23</v>
      </c>
      <c r="D21" s="122">
        <v>0.004430935745267376</v>
      </c>
      <c r="E21" s="122">
        <v>2.1703023439553677</v>
      </c>
      <c r="F21" s="85" t="s">
        <v>1900</v>
      </c>
      <c r="G21" s="85" t="b">
        <v>0</v>
      </c>
      <c r="H21" s="85" t="b">
        <v>0</v>
      </c>
      <c r="I21" s="85" t="b">
        <v>0</v>
      </c>
      <c r="J21" s="85" t="b">
        <v>0</v>
      </c>
      <c r="K21" s="85" t="b">
        <v>0</v>
      </c>
      <c r="L21" s="85" t="b">
        <v>0</v>
      </c>
    </row>
    <row r="22" spans="1:12" ht="15">
      <c r="A22" s="85" t="s">
        <v>1482</v>
      </c>
      <c r="B22" s="85" t="s">
        <v>1489</v>
      </c>
      <c r="C22" s="85">
        <v>21</v>
      </c>
      <c r="D22" s="122">
        <v>0.004945952946980277</v>
      </c>
      <c r="E22" s="122">
        <v>0.2848852001789254</v>
      </c>
      <c r="F22" s="85" t="s">
        <v>1900</v>
      </c>
      <c r="G22" s="85" t="b">
        <v>0</v>
      </c>
      <c r="H22" s="85" t="b">
        <v>0</v>
      </c>
      <c r="I22" s="85" t="b">
        <v>0</v>
      </c>
      <c r="J22" s="85" t="b">
        <v>0</v>
      </c>
      <c r="K22" s="85" t="b">
        <v>0</v>
      </c>
      <c r="L22" s="85" t="b">
        <v>0</v>
      </c>
    </row>
    <row r="23" spans="1:12" ht="15">
      <c r="A23" s="85" t="s">
        <v>1483</v>
      </c>
      <c r="B23" s="85" t="s">
        <v>1482</v>
      </c>
      <c r="C23" s="85">
        <v>20</v>
      </c>
      <c r="D23" s="122">
        <v>0.00434469813998119</v>
      </c>
      <c r="E23" s="122">
        <v>-0.046879412461224235</v>
      </c>
      <c r="F23" s="85" t="s">
        <v>1900</v>
      </c>
      <c r="G23" s="85" t="b">
        <v>0</v>
      </c>
      <c r="H23" s="85" t="b">
        <v>0</v>
      </c>
      <c r="I23" s="85" t="b">
        <v>0</v>
      </c>
      <c r="J23" s="85" t="b">
        <v>0</v>
      </c>
      <c r="K23" s="85" t="b">
        <v>0</v>
      </c>
      <c r="L23" s="85" t="b">
        <v>0</v>
      </c>
    </row>
    <row r="24" spans="1:12" ht="15">
      <c r="A24" s="85" t="s">
        <v>1481</v>
      </c>
      <c r="B24" s="85" t="s">
        <v>1490</v>
      </c>
      <c r="C24" s="85">
        <v>19</v>
      </c>
      <c r="D24" s="122">
        <v>0.004747614249871949</v>
      </c>
      <c r="E24" s="122">
        <v>0.19562771950278987</v>
      </c>
      <c r="F24" s="85" t="s">
        <v>1900</v>
      </c>
      <c r="G24" s="85" t="b">
        <v>0</v>
      </c>
      <c r="H24" s="85" t="b">
        <v>0</v>
      </c>
      <c r="I24" s="85" t="b">
        <v>0</v>
      </c>
      <c r="J24" s="85" t="b">
        <v>0</v>
      </c>
      <c r="K24" s="85" t="b">
        <v>0</v>
      </c>
      <c r="L24" s="85" t="b">
        <v>0</v>
      </c>
    </row>
    <row r="25" spans="1:12" ht="15">
      <c r="A25" s="85" t="s">
        <v>1481</v>
      </c>
      <c r="B25" s="85" t="s">
        <v>1489</v>
      </c>
      <c r="C25" s="85">
        <v>19</v>
      </c>
      <c r="D25" s="122">
        <v>0.004351920028940617</v>
      </c>
      <c r="E25" s="122">
        <v>0.033776899561718796</v>
      </c>
      <c r="F25" s="85" t="s">
        <v>1900</v>
      </c>
      <c r="G25" s="85" t="b">
        <v>0</v>
      </c>
      <c r="H25" s="85" t="b">
        <v>0</v>
      </c>
      <c r="I25" s="85" t="b">
        <v>0</v>
      </c>
      <c r="J25" s="85" t="b">
        <v>0</v>
      </c>
      <c r="K25" s="85" t="b">
        <v>0</v>
      </c>
      <c r="L25" s="85" t="b">
        <v>0</v>
      </c>
    </row>
    <row r="26" spans="1:12" ht="15">
      <c r="A26" s="85" t="s">
        <v>1482</v>
      </c>
      <c r="B26" s="85" t="s">
        <v>1487</v>
      </c>
      <c r="C26" s="85">
        <v>17</v>
      </c>
      <c r="D26" s="122">
        <v>0.004121505192708297</v>
      </c>
      <c r="E26" s="122">
        <v>0.0012293005843670183</v>
      </c>
      <c r="F26" s="85" t="s">
        <v>1900</v>
      </c>
      <c r="G26" s="85" t="b">
        <v>0</v>
      </c>
      <c r="H26" s="85" t="b">
        <v>0</v>
      </c>
      <c r="I26" s="85" t="b">
        <v>0</v>
      </c>
      <c r="J26" s="85" t="b">
        <v>0</v>
      </c>
      <c r="K26" s="85" t="b">
        <v>0</v>
      </c>
      <c r="L26" s="85" t="b">
        <v>0</v>
      </c>
    </row>
    <row r="27" spans="1:12" ht="15">
      <c r="A27" s="85" t="s">
        <v>1484</v>
      </c>
      <c r="B27" s="85" t="s">
        <v>1482</v>
      </c>
      <c r="C27" s="85">
        <v>16</v>
      </c>
      <c r="D27" s="122">
        <v>0.003768345102461164</v>
      </c>
      <c r="E27" s="122">
        <v>-0.055062861515425415</v>
      </c>
      <c r="F27" s="85" t="s">
        <v>1900</v>
      </c>
      <c r="G27" s="85" t="b">
        <v>0</v>
      </c>
      <c r="H27" s="85" t="b">
        <v>0</v>
      </c>
      <c r="I27" s="85" t="b">
        <v>0</v>
      </c>
      <c r="J27" s="85" t="b">
        <v>0</v>
      </c>
      <c r="K27" s="85" t="b">
        <v>0</v>
      </c>
      <c r="L27" s="85" t="b">
        <v>0</v>
      </c>
    </row>
    <row r="28" spans="1:12" ht="15">
      <c r="A28" s="85" t="s">
        <v>1482</v>
      </c>
      <c r="B28" s="85" t="s">
        <v>1488</v>
      </c>
      <c r="C28" s="85">
        <v>16</v>
      </c>
      <c r="D28" s="122">
        <v>0.0042660765533524565</v>
      </c>
      <c r="E28" s="122">
        <v>0.05657040831333732</v>
      </c>
      <c r="F28" s="85" t="s">
        <v>1900</v>
      </c>
      <c r="G28" s="85" t="b">
        <v>0</v>
      </c>
      <c r="H28" s="85" t="b">
        <v>0</v>
      </c>
      <c r="I28" s="85" t="b">
        <v>0</v>
      </c>
      <c r="J28" s="85" t="b">
        <v>0</v>
      </c>
      <c r="K28" s="85" t="b">
        <v>0</v>
      </c>
      <c r="L28" s="85" t="b">
        <v>0</v>
      </c>
    </row>
    <row r="29" spans="1:12" ht="15">
      <c r="A29" s="85" t="s">
        <v>1490</v>
      </c>
      <c r="B29" s="85" t="s">
        <v>1481</v>
      </c>
      <c r="C29" s="85">
        <v>14</v>
      </c>
      <c r="D29" s="122">
        <v>0.004367487892270133</v>
      </c>
      <c r="E29" s="122">
        <v>0.06540084110970242</v>
      </c>
      <c r="F29" s="85" t="s">
        <v>1900</v>
      </c>
      <c r="G29" s="85" t="b">
        <v>0</v>
      </c>
      <c r="H29" s="85" t="b">
        <v>0</v>
      </c>
      <c r="I29" s="85" t="b">
        <v>0</v>
      </c>
      <c r="J29" s="85" t="b">
        <v>0</v>
      </c>
      <c r="K29" s="85" t="b">
        <v>0</v>
      </c>
      <c r="L29" s="85" t="b">
        <v>0</v>
      </c>
    </row>
    <row r="30" spans="1:12" ht="15">
      <c r="A30" s="85" t="s">
        <v>1481</v>
      </c>
      <c r="B30" s="85" t="s">
        <v>1493</v>
      </c>
      <c r="C30" s="85">
        <v>13</v>
      </c>
      <c r="D30" s="122">
        <v>0.0035904608501893857</v>
      </c>
      <c r="E30" s="122">
        <v>0.017029186371164344</v>
      </c>
      <c r="F30" s="85" t="s">
        <v>1900</v>
      </c>
      <c r="G30" s="85" t="b">
        <v>0</v>
      </c>
      <c r="H30" s="85" t="b">
        <v>0</v>
      </c>
      <c r="I30" s="85" t="b">
        <v>0</v>
      </c>
      <c r="J30" s="85" t="b">
        <v>0</v>
      </c>
      <c r="K30" s="85" t="b">
        <v>0</v>
      </c>
      <c r="L30" s="85" t="b">
        <v>0</v>
      </c>
    </row>
    <row r="31" spans="1:12" ht="15">
      <c r="A31" s="85" t="s">
        <v>1488</v>
      </c>
      <c r="B31" s="85" t="s">
        <v>1482</v>
      </c>
      <c r="C31" s="85">
        <v>13</v>
      </c>
      <c r="D31" s="122">
        <v>0.0033527342454274635</v>
      </c>
      <c r="E31" s="122">
        <v>-0.0260530841453048</v>
      </c>
      <c r="F31" s="85" t="s">
        <v>1900</v>
      </c>
      <c r="G31" s="85" t="b">
        <v>0</v>
      </c>
      <c r="H31" s="85" t="b">
        <v>0</v>
      </c>
      <c r="I31" s="85" t="b">
        <v>0</v>
      </c>
      <c r="J31" s="85" t="b">
        <v>0</v>
      </c>
      <c r="K31" s="85" t="b">
        <v>0</v>
      </c>
      <c r="L31" s="85" t="b">
        <v>0</v>
      </c>
    </row>
    <row r="32" spans="1:12" ht="15">
      <c r="A32" s="85" t="s">
        <v>1493</v>
      </c>
      <c r="B32" s="85" t="s">
        <v>1482</v>
      </c>
      <c r="C32" s="85">
        <v>12</v>
      </c>
      <c r="D32" s="122">
        <v>0.0031995574150143428</v>
      </c>
      <c r="E32" s="122">
        <v>0.203697971433702</v>
      </c>
      <c r="F32" s="85" t="s">
        <v>1900</v>
      </c>
      <c r="G32" s="85" t="b">
        <v>0</v>
      </c>
      <c r="H32" s="85" t="b">
        <v>0</v>
      </c>
      <c r="I32" s="85" t="b">
        <v>0</v>
      </c>
      <c r="J32" s="85" t="b">
        <v>0</v>
      </c>
      <c r="K32" s="85" t="b">
        <v>0</v>
      </c>
      <c r="L32" s="85" t="b">
        <v>0</v>
      </c>
    </row>
    <row r="33" spans="1:12" ht="15">
      <c r="A33" s="85" t="s">
        <v>1487</v>
      </c>
      <c r="B33" s="85" t="s">
        <v>1482</v>
      </c>
      <c r="C33" s="85">
        <v>12</v>
      </c>
      <c r="D33" s="122">
        <v>0.003314271554020971</v>
      </c>
      <c r="E33" s="122">
        <v>-0.13101513743285176</v>
      </c>
      <c r="F33" s="85" t="s">
        <v>1900</v>
      </c>
      <c r="G33" s="85" t="b">
        <v>0</v>
      </c>
      <c r="H33" s="85" t="b">
        <v>0</v>
      </c>
      <c r="I33" s="85" t="b">
        <v>0</v>
      </c>
      <c r="J33" s="85" t="b">
        <v>0</v>
      </c>
      <c r="K33" s="85" t="b">
        <v>0</v>
      </c>
      <c r="L33" s="85" t="b">
        <v>0</v>
      </c>
    </row>
    <row r="34" spans="1:12" ht="15">
      <c r="A34" s="85" t="s">
        <v>1493</v>
      </c>
      <c r="B34" s="85" t="s">
        <v>1481</v>
      </c>
      <c r="C34" s="85">
        <v>12</v>
      </c>
      <c r="D34" s="122">
        <v>0.003314271554020971</v>
      </c>
      <c r="E34" s="122">
        <v>-0.0015459485209107194</v>
      </c>
      <c r="F34" s="85" t="s">
        <v>1900</v>
      </c>
      <c r="G34" s="85" t="b">
        <v>0</v>
      </c>
      <c r="H34" s="85" t="b">
        <v>0</v>
      </c>
      <c r="I34" s="85" t="b">
        <v>0</v>
      </c>
      <c r="J34" s="85" t="b">
        <v>0</v>
      </c>
      <c r="K34" s="85" t="b">
        <v>0</v>
      </c>
      <c r="L34" s="85" t="b">
        <v>0</v>
      </c>
    </row>
    <row r="35" spans="1:12" ht="15">
      <c r="A35" s="85" t="s">
        <v>1765</v>
      </c>
      <c r="B35" s="85" t="s">
        <v>1481</v>
      </c>
      <c r="C35" s="85">
        <v>11</v>
      </c>
      <c r="D35" s="122">
        <v>0.003154325305466281</v>
      </c>
      <c r="E35" s="122">
        <v>0.24790720176803735</v>
      </c>
      <c r="F35" s="85" t="s">
        <v>1900</v>
      </c>
      <c r="G35" s="85" t="b">
        <v>0</v>
      </c>
      <c r="H35" s="85" t="b">
        <v>0</v>
      </c>
      <c r="I35" s="85" t="b">
        <v>0</v>
      </c>
      <c r="J35" s="85" t="b">
        <v>0</v>
      </c>
      <c r="K35" s="85" t="b">
        <v>0</v>
      </c>
      <c r="L35" s="85" t="b">
        <v>0</v>
      </c>
    </row>
    <row r="36" spans="1:12" ht="15">
      <c r="A36" s="85" t="s">
        <v>1489</v>
      </c>
      <c r="B36" s="85" t="s">
        <v>1482</v>
      </c>
      <c r="C36" s="85">
        <v>11</v>
      </c>
      <c r="D36" s="122">
        <v>0.0029329276304298144</v>
      </c>
      <c r="E36" s="122">
        <v>-0.014826753557142568</v>
      </c>
      <c r="F36" s="85" t="s">
        <v>1900</v>
      </c>
      <c r="G36" s="85" t="b">
        <v>0</v>
      </c>
      <c r="H36" s="85" t="b">
        <v>0</v>
      </c>
      <c r="I36" s="85" t="b">
        <v>0</v>
      </c>
      <c r="J36" s="85" t="b">
        <v>0</v>
      </c>
      <c r="K36" s="85" t="b">
        <v>0</v>
      </c>
      <c r="L36" s="85" t="b">
        <v>0</v>
      </c>
    </row>
    <row r="37" spans="1:12" ht="15">
      <c r="A37" s="85" t="s">
        <v>1482</v>
      </c>
      <c r="B37" s="85" t="s">
        <v>1763</v>
      </c>
      <c r="C37" s="85">
        <v>10</v>
      </c>
      <c r="D37" s="122">
        <v>0.0027618929616841426</v>
      </c>
      <c r="E37" s="122">
        <v>0.3606059141170437</v>
      </c>
      <c r="F37" s="85" t="s">
        <v>1900</v>
      </c>
      <c r="G37" s="85" t="b">
        <v>0</v>
      </c>
      <c r="H37" s="85" t="b">
        <v>0</v>
      </c>
      <c r="I37" s="85" t="b">
        <v>0</v>
      </c>
      <c r="J37" s="85" t="b">
        <v>0</v>
      </c>
      <c r="K37" s="85" t="b">
        <v>0</v>
      </c>
      <c r="L37" s="85" t="b">
        <v>0</v>
      </c>
    </row>
    <row r="38" spans="1:12" ht="15">
      <c r="A38" s="85" t="s">
        <v>1766</v>
      </c>
      <c r="B38" s="85" t="s">
        <v>1481</v>
      </c>
      <c r="C38" s="85">
        <v>10</v>
      </c>
      <c r="D38" s="122">
        <v>0.0029857036152824254</v>
      </c>
      <c r="E38" s="122">
        <v>0.33145325321811214</v>
      </c>
      <c r="F38" s="85" t="s">
        <v>1900</v>
      </c>
      <c r="G38" s="85" t="b">
        <v>0</v>
      </c>
      <c r="H38" s="85" t="b">
        <v>0</v>
      </c>
      <c r="I38" s="85" t="b">
        <v>0</v>
      </c>
      <c r="J38" s="85" t="b">
        <v>0</v>
      </c>
      <c r="K38" s="85" t="b">
        <v>0</v>
      </c>
      <c r="L38" s="85" t="b">
        <v>0</v>
      </c>
    </row>
    <row r="39" spans="1:12" ht="15">
      <c r="A39" s="85" t="s">
        <v>275</v>
      </c>
      <c r="B39" s="85" t="s">
        <v>1481</v>
      </c>
      <c r="C39" s="85">
        <v>10</v>
      </c>
      <c r="D39" s="122">
        <v>0.0027618929616841426</v>
      </c>
      <c r="E39" s="122">
        <v>-0.13343354508453859</v>
      </c>
      <c r="F39" s="85" t="s">
        <v>1900</v>
      </c>
      <c r="G39" s="85" t="b">
        <v>0</v>
      </c>
      <c r="H39" s="85" t="b">
        <v>0</v>
      </c>
      <c r="I39" s="85" t="b">
        <v>0</v>
      </c>
      <c r="J39" s="85" t="b">
        <v>0</v>
      </c>
      <c r="K39" s="85" t="b">
        <v>0</v>
      </c>
      <c r="L39" s="85" t="b">
        <v>0</v>
      </c>
    </row>
    <row r="40" spans="1:12" ht="15">
      <c r="A40" s="85" t="s">
        <v>1767</v>
      </c>
      <c r="B40" s="85" t="s">
        <v>1481</v>
      </c>
      <c r="C40" s="85">
        <v>9</v>
      </c>
      <c r="D40" s="122">
        <v>0.002580811613563321</v>
      </c>
      <c r="E40" s="122">
        <v>0.32348432354683687</v>
      </c>
      <c r="F40" s="85" t="s">
        <v>1900</v>
      </c>
      <c r="G40" s="85" t="b">
        <v>0</v>
      </c>
      <c r="H40" s="85" t="b">
        <v>0</v>
      </c>
      <c r="I40" s="85" t="b">
        <v>0</v>
      </c>
      <c r="J40" s="85" t="b">
        <v>0</v>
      </c>
      <c r="K40" s="85" t="b">
        <v>0</v>
      </c>
      <c r="L40" s="85" t="b">
        <v>0</v>
      </c>
    </row>
    <row r="41" spans="1:12" ht="15">
      <c r="A41" s="85" t="s">
        <v>1482</v>
      </c>
      <c r="B41" s="85" t="s">
        <v>1493</v>
      </c>
      <c r="C41" s="85">
        <v>9</v>
      </c>
      <c r="D41" s="122">
        <v>0.002687133253754183</v>
      </c>
      <c r="E41" s="122">
        <v>0.06497095033976874</v>
      </c>
      <c r="F41" s="85" t="s">
        <v>1900</v>
      </c>
      <c r="G41" s="85" t="b">
        <v>0</v>
      </c>
      <c r="H41" s="85" t="b">
        <v>0</v>
      </c>
      <c r="I41" s="85" t="b">
        <v>0</v>
      </c>
      <c r="J41" s="85" t="b">
        <v>0</v>
      </c>
      <c r="K41" s="85" t="b">
        <v>0</v>
      </c>
      <c r="L41" s="85" t="b">
        <v>0</v>
      </c>
    </row>
    <row r="42" spans="1:12" ht="15">
      <c r="A42" s="85" t="s">
        <v>1490</v>
      </c>
      <c r="B42" s="85" t="s">
        <v>1482</v>
      </c>
      <c r="C42" s="85">
        <v>9</v>
      </c>
      <c r="D42" s="122">
        <v>0.0028076707878879428</v>
      </c>
      <c r="E42" s="122">
        <v>0.07875923482540204</v>
      </c>
      <c r="F42" s="85" t="s">
        <v>1900</v>
      </c>
      <c r="G42" s="85" t="b">
        <v>0</v>
      </c>
      <c r="H42" s="85" t="b">
        <v>0</v>
      </c>
      <c r="I42" s="85" t="b">
        <v>0</v>
      </c>
      <c r="J42" s="85" t="b">
        <v>0</v>
      </c>
      <c r="K42" s="85" t="b">
        <v>0</v>
      </c>
      <c r="L42" s="85" t="b">
        <v>0</v>
      </c>
    </row>
    <row r="43" spans="1:12" ht="15">
      <c r="A43" s="85" t="s">
        <v>1481</v>
      </c>
      <c r="B43" s="85" t="s">
        <v>1765</v>
      </c>
      <c r="C43" s="85">
        <v>9</v>
      </c>
      <c r="D43" s="122">
        <v>0.002687133253754183</v>
      </c>
      <c r="E43" s="122">
        <v>0.15835833916763367</v>
      </c>
      <c r="F43" s="85" t="s">
        <v>1900</v>
      </c>
      <c r="G43" s="85" t="b">
        <v>0</v>
      </c>
      <c r="H43" s="85" t="b">
        <v>0</v>
      </c>
      <c r="I43" s="85" t="b">
        <v>0</v>
      </c>
      <c r="J43" s="85" t="b">
        <v>0</v>
      </c>
      <c r="K43" s="85" t="b">
        <v>0</v>
      </c>
      <c r="L43" s="85" t="b">
        <v>0</v>
      </c>
    </row>
    <row r="44" spans="1:12" ht="15">
      <c r="A44" s="85" t="s">
        <v>1763</v>
      </c>
      <c r="B44" s="85" t="s">
        <v>1482</v>
      </c>
      <c r="C44" s="85">
        <v>8</v>
      </c>
      <c r="D44" s="122">
        <v>0.0024957073670115047</v>
      </c>
      <c r="E44" s="122">
        <v>0.28851948483401946</v>
      </c>
      <c r="F44" s="85" t="s">
        <v>1900</v>
      </c>
      <c r="G44" s="85" t="b">
        <v>0</v>
      </c>
      <c r="H44" s="85" t="b">
        <v>0</v>
      </c>
      <c r="I44" s="85" t="b">
        <v>0</v>
      </c>
      <c r="J44" s="85" t="b">
        <v>0</v>
      </c>
      <c r="K44" s="85" t="b">
        <v>0</v>
      </c>
      <c r="L44" s="85" t="b">
        <v>0</v>
      </c>
    </row>
    <row r="45" spans="1:12" ht="15">
      <c r="A45" s="85" t="s">
        <v>1482</v>
      </c>
      <c r="B45" s="85" t="s">
        <v>1767</v>
      </c>
      <c r="C45" s="85">
        <v>8</v>
      </c>
      <c r="D45" s="122">
        <v>0.0023885628922259406</v>
      </c>
      <c r="E45" s="122">
        <v>0.47757572105406837</v>
      </c>
      <c r="F45" s="85" t="s">
        <v>1900</v>
      </c>
      <c r="G45" s="85" t="b">
        <v>0</v>
      </c>
      <c r="H45" s="85" t="b">
        <v>0</v>
      </c>
      <c r="I45" s="85" t="b">
        <v>0</v>
      </c>
      <c r="J45" s="85" t="b">
        <v>0</v>
      </c>
      <c r="K45" s="85" t="b">
        <v>0</v>
      </c>
      <c r="L45" s="85" t="b">
        <v>0</v>
      </c>
    </row>
    <row r="46" spans="1:12" ht="15">
      <c r="A46" s="85" t="s">
        <v>228</v>
      </c>
      <c r="B46" s="85" t="s">
        <v>266</v>
      </c>
      <c r="C46" s="85">
        <v>8</v>
      </c>
      <c r="D46" s="122">
        <v>0.0023885628922259406</v>
      </c>
      <c r="E46" s="122">
        <v>2.7183978775886866</v>
      </c>
      <c r="F46" s="85" t="s">
        <v>1900</v>
      </c>
      <c r="G46" s="85" t="b">
        <v>0</v>
      </c>
      <c r="H46" s="85" t="b">
        <v>0</v>
      </c>
      <c r="I46" s="85" t="b">
        <v>0</v>
      </c>
      <c r="J46" s="85" t="b">
        <v>0</v>
      </c>
      <c r="K46" s="85" t="b">
        <v>0</v>
      </c>
      <c r="L46" s="85" t="b">
        <v>0</v>
      </c>
    </row>
    <row r="47" spans="1:12" ht="15">
      <c r="A47" s="85" t="s">
        <v>1482</v>
      </c>
      <c r="B47" s="85" t="s">
        <v>1769</v>
      </c>
      <c r="C47" s="85">
        <v>8</v>
      </c>
      <c r="D47" s="122">
        <v>0.002944738403845305</v>
      </c>
      <c r="E47" s="122">
        <v>0.5647258967729685</v>
      </c>
      <c r="F47" s="85" t="s">
        <v>1900</v>
      </c>
      <c r="G47" s="85" t="b">
        <v>0</v>
      </c>
      <c r="H47" s="85" t="b">
        <v>0</v>
      </c>
      <c r="I47" s="85" t="b">
        <v>0</v>
      </c>
      <c r="J47" s="85" t="b">
        <v>0</v>
      </c>
      <c r="K47" s="85" t="b">
        <v>0</v>
      </c>
      <c r="L47" s="85" t="b">
        <v>0</v>
      </c>
    </row>
    <row r="48" spans="1:12" ht="15">
      <c r="A48" s="85" t="s">
        <v>1482</v>
      </c>
      <c r="B48" s="85" t="s">
        <v>1766</v>
      </c>
      <c r="C48" s="85">
        <v>7</v>
      </c>
      <c r="D48" s="122">
        <v>0.002419978645845844</v>
      </c>
      <c r="E48" s="122">
        <v>0.4609764592346067</v>
      </c>
      <c r="F48" s="85" t="s">
        <v>1900</v>
      </c>
      <c r="G48" s="85" t="b">
        <v>0</v>
      </c>
      <c r="H48" s="85" t="b">
        <v>0</v>
      </c>
      <c r="I48" s="85" t="b">
        <v>0</v>
      </c>
      <c r="J48" s="85" t="b">
        <v>0</v>
      </c>
      <c r="K48" s="85" t="b">
        <v>0</v>
      </c>
      <c r="L48" s="85" t="b">
        <v>0</v>
      </c>
    </row>
    <row r="49" spans="1:12" ht="15">
      <c r="A49" s="85" t="s">
        <v>1763</v>
      </c>
      <c r="B49" s="85" t="s">
        <v>1481</v>
      </c>
      <c r="C49" s="85">
        <v>7</v>
      </c>
      <c r="D49" s="122">
        <v>0.0021837439461350667</v>
      </c>
      <c r="E49" s="122">
        <v>0.02528361790171995</v>
      </c>
      <c r="F49" s="85" t="s">
        <v>1900</v>
      </c>
      <c r="G49" s="85" t="b">
        <v>0</v>
      </c>
      <c r="H49" s="85" t="b">
        <v>0</v>
      </c>
      <c r="I49" s="85" t="b">
        <v>0</v>
      </c>
      <c r="J49" s="85" t="b">
        <v>0</v>
      </c>
      <c r="K49" s="85" t="b">
        <v>0</v>
      </c>
      <c r="L49" s="85" t="b">
        <v>0</v>
      </c>
    </row>
    <row r="50" spans="1:12" ht="15">
      <c r="A50" s="85" t="s">
        <v>275</v>
      </c>
      <c r="B50" s="85" t="s">
        <v>1482</v>
      </c>
      <c r="C50" s="85">
        <v>7</v>
      </c>
      <c r="D50" s="122">
        <v>0.0021837439461350667</v>
      </c>
      <c r="E50" s="122">
        <v>-0.08309158511566894</v>
      </c>
      <c r="F50" s="85" t="s">
        <v>1900</v>
      </c>
      <c r="G50" s="85" t="b">
        <v>0</v>
      </c>
      <c r="H50" s="85" t="b">
        <v>0</v>
      </c>
      <c r="I50" s="85" t="b">
        <v>0</v>
      </c>
      <c r="J50" s="85" t="b">
        <v>0</v>
      </c>
      <c r="K50" s="85" t="b">
        <v>0</v>
      </c>
      <c r="L50" s="85" t="b">
        <v>0</v>
      </c>
    </row>
    <row r="51" spans="1:12" ht="15">
      <c r="A51" s="85" t="s">
        <v>1772</v>
      </c>
      <c r="B51" s="85" t="s">
        <v>1482</v>
      </c>
      <c r="C51" s="85">
        <v>7</v>
      </c>
      <c r="D51" s="122">
        <v>0.0025766461033646416</v>
      </c>
      <c r="E51" s="122">
        <v>0.5578864722426631</v>
      </c>
      <c r="F51" s="85" t="s">
        <v>1900</v>
      </c>
      <c r="G51" s="85" t="b">
        <v>0</v>
      </c>
      <c r="H51" s="85" t="b">
        <v>0</v>
      </c>
      <c r="I51" s="85" t="b">
        <v>0</v>
      </c>
      <c r="J51" s="85" t="b">
        <v>0</v>
      </c>
      <c r="K51" s="85" t="b">
        <v>0</v>
      </c>
      <c r="L51" s="85" t="b">
        <v>0</v>
      </c>
    </row>
    <row r="52" spans="1:12" ht="15">
      <c r="A52" s="85" t="s">
        <v>1495</v>
      </c>
      <c r="B52" s="85" t="s">
        <v>1496</v>
      </c>
      <c r="C52" s="85">
        <v>7</v>
      </c>
      <c r="D52" s="122">
        <v>0.0021837439461350667</v>
      </c>
      <c r="E52" s="122">
        <v>2.7763898245663734</v>
      </c>
      <c r="F52" s="85" t="s">
        <v>1900</v>
      </c>
      <c r="G52" s="85" t="b">
        <v>0</v>
      </c>
      <c r="H52" s="85" t="b">
        <v>0</v>
      </c>
      <c r="I52" s="85" t="b">
        <v>0</v>
      </c>
      <c r="J52" s="85" t="b">
        <v>0</v>
      </c>
      <c r="K52" s="85" t="b">
        <v>0</v>
      </c>
      <c r="L52" s="85" t="b">
        <v>0</v>
      </c>
    </row>
    <row r="53" spans="1:12" ht="15">
      <c r="A53" s="85" t="s">
        <v>1496</v>
      </c>
      <c r="B53" s="85" t="s">
        <v>1497</v>
      </c>
      <c r="C53" s="85">
        <v>7</v>
      </c>
      <c r="D53" s="122">
        <v>0.0021837439461350667</v>
      </c>
      <c r="E53" s="122">
        <v>2.7763898245663734</v>
      </c>
      <c r="F53" s="85" t="s">
        <v>1900</v>
      </c>
      <c r="G53" s="85" t="b">
        <v>0</v>
      </c>
      <c r="H53" s="85" t="b">
        <v>0</v>
      </c>
      <c r="I53" s="85" t="b">
        <v>0</v>
      </c>
      <c r="J53" s="85" t="b">
        <v>0</v>
      </c>
      <c r="K53" s="85" t="b">
        <v>0</v>
      </c>
      <c r="L53" s="85" t="b">
        <v>0</v>
      </c>
    </row>
    <row r="54" spans="1:12" ht="15">
      <c r="A54" s="85" t="s">
        <v>1497</v>
      </c>
      <c r="B54" s="85" t="s">
        <v>1498</v>
      </c>
      <c r="C54" s="85">
        <v>7</v>
      </c>
      <c r="D54" s="122">
        <v>0.0021837439461350667</v>
      </c>
      <c r="E54" s="122">
        <v>2.7763898245663734</v>
      </c>
      <c r="F54" s="85" t="s">
        <v>1900</v>
      </c>
      <c r="G54" s="85" t="b">
        <v>0</v>
      </c>
      <c r="H54" s="85" t="b">
        <v>0</v>
      </c>
      <c r="I54" s="85" t="b">
        <v>0</v>
      </c>
      <c r="J54" s="85" t="b">
        <v>0</v>
      </c>
      <c r="K54" s="85" t="b">
        <v>0</v>
      </c>
      <c r="L54" s="85" t="b">
        <v>0</v>
      </c>
    </row>
    <row r="55" spans="1:12" ht="15">
      <c r="A55" s="85" t="s">
        <v>1498</v>
      </c>
      <c r="B55" s="85" t="s">
        <v>1499</v>
      </c>
      <c r="C55" s="85">
        <v>7</v>
      </c>
      <c r="D55" s="122">
        <v>0.0021837439461350667</v>
      </c>
      <c r="E55" s="122">
        <v>2.7763898245663734</v>
      </c>
      <c r="F55" s="85" t="s">
        <v>1900</v>
      </c>
      <c r="G55" s="85" t="b">
        <v>0</v>
      </c>
      <c r="H55" s="85" t="b">
        <v>0</v>
      </c>
      <c r="I55" s="85" t="b">
        <v>0</v>
      </c>
      <c r="J55" s="85" t="b">
        <v>0</v>
      </c>
      <c r="K55" s="85" t="b">
        <v>0</v>
      </c>
      <c r="L55" s="85" t="b">
        <v>0</v>
      </c>
    </row>
    <row r="56" spans="1:12" ht="15">
      <c r="A56" s="85" t="s">
        <v>1499</v>
      </c>
      <c r="B56" s="85" t="s">
        <v>1500</v>
      </c>
      <c r="C56" s="85">
        <v>7</v>
      </c>
      <c r="D56" s="122">
        <v>0.0021837439461350667</v>
      </c>
      <c r="E56" s="122">
        <v>2.7763898245663734</v>
      </c>
      <c r="F56" s="85" t="s">
        <v>1900</v>
      </c>
      <c r="G56" s="85" t="b">
        <v>0</v>
      </c>
      <c r="H56" s="85" t="b">
        <v>0</v>
      </c>
      <c r="I56" s="85" t="b">
        <v>0</v>
      </c>
      <c r="J56" s="85" t="b">
        <v>0</v>
      </c>
      <c r="K56" s="85" t="b">
        <v>0</v>
      </c>
      <c r="L56" s="85" t="b">
        <v>0</v>
      </c>
    </row>
    <row r="57" spans="1:12" ht="15">
      <c r="A57" s="85" t="s">
        <v>1500</v>
      </c>
      <c r="B57" s="85" t="s">
        <v>1501</v>
      </c>
      <c r="C57" s="85">
        <v>7</v>
      </c>
      <c r="D57" s="122">
        <v>0.0021837439461350667</v>
      </c>
      <c r="E57" s="122">
        <v>2.7763898245663734</v>
      </c>
      <c r="F57" s="85" t="s">
        <v>1900</v>
      </c>
      <c r="G57" s="85" t="b">
        <v>0</v>
      </c>
      <c r="H57" s="85" t="b">
        <v>0</v>
      </c>
      <c r="I57" s="85" t="b">
        <v>0</v>
      </c>
      <c r="J57" s="85" t="b">
        <v>0</v>
      </c>
      <c r="K57" s="85" t="b">
        <v>0</v>
      </c>
      <c r="L57" s="85" t="b">
        <v>0</v>
      </c>
    </row>
    <row r="58" spans="1:12" ht="15">
      <c r="A58" s="85" t="s">
        <v>1501</v>
      </c>
      <c r="B58" s="85" t="s">
        <v>1502</v>
      </c>
      <c r="C58" s="85">
        <v>7</v>
      </c>
      <c r="D58" s="122">
        <v>0.0021837439461350667</v>
      </c>
      <c r="E58" s="122">
        <v>2.7763898245663734</v>
      </c>
      <c r="F58" s="85" t="s">
        <v>1900</v>
      </c>
      <c r="G58" s="85" t="b">
        <v>0</v>
      </c>
      <c r="H58" s="85" t="b">
        <v>0</v>
      </c>
      <c r="I58" s="85" t="b">
        <v>0</v>
      </c>
      <c r="J58" s="85" t="b">
        <v>0</v>
      </c>
      <c r="K58" s="85" t="b">
        <v>0</v>
      </c>
      <c r="L58" s="85" t="b">
        <v>0</v>
      </c>
    </row>
    <row r="59" spans="1:12" ht="15">
      <c r="A59" s="85" t="s">
        <v>1502</v>
      </c>
      <c r="B59" s="85" t="s">
        <v>1503</v>
      </c>
      <c r="C59" s="85">
        <v>7</v>
      </c>
      <c r="D59" s="122">
        <v>0.0021837439461350667</v>
      </c>
      <c r="E59" s="122">
        <v>2.7763898245663734</v>
      </c>
      <c r="F59" s="85" t="s">
        <v>1900</v>
      </c>
      <c r="G59" s="85" t="b">
        <v>0</v>
      </c>
      <c r="H59" s="85" t="b">
        <v>0</v>
      </c>
      <c r="I59" s="85" t="b">
        <v>0</v>
      </c>
      <c r="J59" s="85" t="b">
        <v>0</v>
      </c>
      <c r="K59" s="85" t="b">
        <v>0</v>
      </c>
      <c r="L59" s="85" t="b">
        <v>0</v>
      </c>
    </row>
    <row r="60" spans="1:12" ht="15">
      <c r="A60" s="85" t="s">
        <v>1503</v>
      </c>
      <c r="B60" s="85" t="s">
        <v>1504</v>
      </c>
      <c r="C60" s="85">
        <v>7</v>
      </c>
      <c r="D60" s="122">
        <v>0.0021837439461350667</v>
      </c>
      <c r="E60" s="122">
        <v>2.7763898245663734</v>
      </c>
      <c r="F60" s="85" t="s">
        <v>1900</v>
      </c>
      <c r="G60" s="85" t="b">
        <v>0</v>
      </c>
      <c r="H60" s="85" t="b">
        <v>0</v>
      </c>
      <c r="I60" s="85" t="b">
        <v>0</v>
      </c>
      <c r="J60" s="85" t="b">
        <v>0</v>
      </c>
      <c r="K60" s="85" t="b">
        <v>0</v>
      </c>
      <c r="L60" s="85" t="b">
        <v>0</v>
      </c>
    </row>
    <row r="61" spans="1:12" ht="15">
      <c r="A61" s="85" t="s">
        <v>1504</v>
      </c>
      <c r="B61" s="85" t="s">
        <v>1776</v>
      </c>
      <c r="C61" s="85">
        <v>7</v>
      </c>
      <c r="D61" s="122">
        <v>0.0021837439461350667</v>
      </c>
      <c r="E61" s="122">
        <v>2.7763898245663734</v>
      </c>
      <c r="F61" s="85" t="s">
        <v>1900</v>
      </c>
      <c r="G61" s="85" t="b">
        <v>0</v>
      </c>
      <c r="H61" s="85" t="b">
        <v>0</v>
      </c>
      <c r="I61" s="85" t="b">
        <v>0</v>
      </c>
      <c r="J61" s="85" t="b">
        <v>0</v>
      </c>
      <c r="K61" s="85" t="b">
        <v>0</v>
      </c>
      <c r="L61" s="85" t="b">
        <v>0</v>
      </c>
    </row>
    <row r="62" spans="1:12" ht="15">
      <c r="A62" s="85" t="s">
        <v>1776</v>
      </c>
      <c r="B62" s="85" t="s">
        <v>1777</v>
      </c>
      <c r="C62" s="85">
        <v>7</v>
      </c>
      <c r="D62" s="122">
        <v>0.0021837439461350667</v>
      </c>
      <c r="E62" s="122">
        <v>2.7763898245663734</v>
      </c>
      <c r="F62" s="85" t="s">
        <v>1900</v>
      </c>
      <c r="G62" s="85" t="b">
        <v>0</v>
      </c>
      <c r="H62" s="85" t="b">
        <v>0</v>
      </c>
      <c r="I62" s="85" t="b">
        <v>0</v>
      </c>
      <c r="J62" s="85" t="b">
        <v>0</v>
      </c>
      <c r="K62" s="85" t="b">
        <v>0</v>
      </c>
      <c r="L62" s="85" t="b">
        <v>0</v>
      </c>
    </row>
    <row r="63" spans="1:12" ht="15">
      <c r="A63" s="85" t="s">
        <v>1777</v>
      </c>
      <c r="B63" s="85" t="s">
        <v>1773</v>
      </c>
      <c r="C63" s="85">
        <v>7</v>
      </c>
      <c r="D63" s="122">
        <v>0.0021837439461350667</v>
      </c>
      <c r="E63" s="122">
        <v>2.7183978775886866</v>
      </c>
      <c r="F63" s="85" t="s">
        <v>1900</v>
      </c>
      <c r="G63" s="85" t="b">
        <v>0</v>
      </c>
      <c r="H63" s="85" t="b">
        <v>0</v>
      </c>
      <c r="I63" s="85" t="b">
        <v>0</v>
      </c>
      <c r="J63" s="85" t="b">
        <v>0</v>
      </c>
      <c r="K63" s="85" t="b">
        <v>0</v>
      </c>
      <c r="L63" s="85" t="b">
        <v>0</v>
      </c>
    </row>
    <row r="64" spans="1:12" ht="15">
      <c r="A64" s="85" t="s">
        <v>1773</v>
      </c>
      <c r="B64" s="85" t="s">
        <v>1778</v>
      </c>
      <c r="C64" s="85">
        <v>7</v>
      </c>
      <c r="D64" s="122">
        <v>0.0021837439461350667</v>
      </c>
      <c r="E64" s="122">
        <v>2.7183978775886866</v>
      </c>
      <c r="F64" s="85" t="s">
        <v>1900</v>
      </c>
      <c r="G64" s="85" t="b">
        <v>0</v>
      </c>
      <c r="H64" s="85" t="b">
        <v>0</v>
      </c>
      <c r="I64" s="85" t="b">
        <v>0</v>
      </c>
      <c r="J64" s="85" t="b">
        <v>0</v>
      </c>
      <c r="K64" s="85" t="b">
        <v>0</v>
      </c>
      <c r="L64" s="85" t="b">
        <v>0</v>
      </c>
    </row>
    <row r="65" spans="1:12" ht="15">
      <c r="A65" s="85" t="s">
        <v>1483</v>
      </c>
      <c r="B65" s="85" t="s">
        <v>1488</v>
      </c>
      <c r="C65" s="85">
        <v>6</v>
      </c>
      <c r="D65" s="122">
        <v>0.0019645474392964296</v>
      </c>
      <c r="E65" s="122">
        <v>0.6724232940557814</v>
      </c>
      <c r="F65" s="85" t="s">
        <v>1900</v>
      </c>
      <c r="G65" s="85" t="b">
        <v>0</v>
      </c>
      <c r="H65" s="85" t="b">
        <v>0</v>
      </c>
      <c r="I65" s="85" t="b">
        <v>0</v>
      </c>
      <c r="J65" s="85" t="b">
        <v>0</v>
      </c>
      <c r="K65" s="85" t="b">
        <v>0</v>
      </c>
      <c r="L65" s="85" t="b">
        <v>0</v>
      </c>
    </row>
    <row r="66" spans="1:12" ht="15">
      <c r="A66" s="85" t="s">
        <v>1481</v>
      </c>
      <c r="B66" s="85" t="s">
        <v>1763</v>
      </c>
      <c r="C66" s="85">
        <v>6</v>
      </c>
      <c r="D66" s="122">
        <v>0.002074267410725009</v>
      </c>
      <c r="E66" s="122">
        <v>-0.06888544233542881</v>
      </c>
      <c r="F66" s="85" t="s">
        <v>1900</v>
      </c>
      <c r="G66" s="85" t="b">
        <v>0</v>
      </c>
      <c r="H66" s="85" t="b">
        <v>0</v>
      </c>
      <c r="I66" s="85" t="b">
        <v>0</v>
      </c>
      <c r="J66" s="85" t="b">
        <v>0</v>
      </c>
      <c r="K66" s="85" t="b">
        <v>0</v>
      </c>
      <c r="L66" s="85" t="b">
        <v>0</v>
      </c>
    </row>
    <row r="67" spans="1:12" ht="15">
      <c r="A67" s="85" t="s">
        <v>240</v>
      </c>
      <c r="B67" s="85" t="s">
        <v>1495</v>
      </c>
      <c r="C67" s="85">
        <v>6</v>
      </c>
      <c r="D67" s="122">
        <v>0.0019645474392964296</v>
      </c>
      <c r="E67" s="122">
        <v>2.8433366141969865</v>
      </c>
      <c r="F67" s="85" t="s">
        <v>1900</v>
      </c>
      <c r="G67" s="85" t="b">
        <v>0</v>
      </c>
      <c r="H67" s="85" t="b">
        <v>0</v>
      </c>
      <c r="I67" s="85" t="b">
        <v>0</v>
      </c>
      <c r="J67" s="85" t="b">
        <v>0</v>
      </c>
      <c r="K67" s="85" t="b">
        <v>0</v>
      </c>
      <c r="L67" s="85" t="b">
        <v>0</v>
      </c>
    </row>
    <row r="68" spans="1:12" ht="15">
      <c r="A68" s="85" t="s">
        <v>1514</v>
      </c>
      <c r="B68" s="85" t="s">
        <v>1515</v>
      </c>
      <c r="C68" s="85">
        <v>5</v>
      </c>
      <c r="D68" s="122">
        <v>0.0017285561756041742</v>
      </c>
      <c r="E68" s="122">
        <v>2.9225178602446116</v>
      </c>
      <c r="F68" s="85" t="s">
        <v>1900</v>
      </c>
      <c r="G68" s="85" t="b">
        <v>0</v>
      </c>
      <c r="H68" s="85" t="b">
        <v>0</v>
      </c>
      <c r="I68" s="85" t="b">
        <v>0</v>
      </c>
      <c r="J68" s="85" t="b">
        <v>0</v>
      </c>
      <c r="K68" s="85" t="b">
        <v>0</v>
      </c>
      <c r="L68" s="85" t="b">
        <v>0</v>
      </c>
    </row>
    <row r="69" spans="1:12" ht="15">
      <c r="A69" s="85" t="s">
        <v>1515</v>
      </c>
      <c r="B69" s="85" t="s">
        <v>1516</v>
      </c>
      <c r="C69" s="85">
        <v>5</v>
      </c>
      <c r="D69" s="122">
        <v>0.0017285561756041742</v>
      </c>
      <c r="E69" s="122">
        <v>2.8433366141969865</v>
      </c>
      <c r="F69" s="85" t="s">
        <v>1900</v>
      </c>
      <c r="G69" s="85" t="b">
        <v>0</v>
      </c>
      <c r="H69" s="85" t="b">
        <v>0</v>
      </c>
      <c r="I69" s="85" t="b">
        <v>0</v>
      </c>
      <c r="J69" s="85" t="b">
        <v>0</v>
      </c>
      <c r="K69" s="85" t="b">
        <v>0</v>
      </c>
      <c r="L69" s="85" t="b">
        <v>0</v>
      </c>
    </row>
    <row r="70" spans="1:12" ht="15">
      <c r="A70" s="85" t="s">
        <v>1516</v>
      </c>
      <c r="B70" s="85" t="s">
        <v>1517</v>
      </c>
      <c r="C70" s="85">
        <v>5</v>
      </c>
      <c r="D70" s="122">
        <v>0.0017285561756041742</v>
      </c>
      <c r="E70" s="122">
        <v>2.8433366141969865</v>
      </c>
      <c r="F70" s="85" t="s">
        <v>1900</v>
      </c>
      <c r="G70" s="85" t="b">
        <v>0</v>
      </c>
      <c r="H70" s="85" t="b">
        <v>0</v>
      </c>
      <c r="I70" s="85" t="b">
        <v>0</v>
      </c>
      <c r="J70" s="85" t="b">
        <v>0</v>
      </c>
      <c r="K70" s="85" t="b">
        <v>0</v>
      </c>
      <c r="L70" s="85" t="b">
        <v>0</v>
      </c>
    </row>
    <row r="71" spans="1:12" ht="15">
      <c r="A71" s="85" t="s">
        <v>1487</v>
      </c>
      <c r="B71" s="85" t="s">
        <v>1484</v>
      </c>
      <c r="C71" s="85">
        <v>5</v>
      </c>
      <c r="D71" s="122">
        <v>0.0017285561756041742</v>
      </c>
      <c r="E71" s="122">
        <v>0.6022884635253422</v>
      </c>
      <c r="F71" s="85" t="s">
        <v>1900</v>
      </c>
      <c r="G71" s="85" t="b">
        <v>0</v>
      </c>
      <c r="H71" s="85" t="b">
        <v>0</v>
      </c>
      <c r="I71" s="85" t="b">
        <v>0</v>
      </c>
      <c r="J71" s="85" t="b">
        <v>0</v>
      </c>
      <c r="K71" s="85" t="b">
        <v>0</v>
      </c>
      <c r="L71" s="85" t="b">
        <v>0</v>
      </c>
    </row>
    <row r="72" spans="1:12" ht="15">
      <c r="A72" s="85" t="s">
        <v>1487</v>
      </c>
      <c r="B72" s="85" t="s">
        <v>1483</v>
      </c>
      <c r="C72" s="85">
        <v>5</v>
      </c>
      <c r="D72" s="122">
        <v>0.0017285561756041742</v>
      </c>
      <c r="E72" s="122">
        <v>0.5031569905233277</v>
      </c>
      <c r="F72" s="85" t="s">
        <v>1900</v>
      </c>
      <c r="G72" s="85" t="b">
        <v>0</v>
      </c>
      <c r="H72" s="85" t="b">
        <v>0</v>
      </c>
      <c r="I72" s="85" t="b">
        <v>0</v>
      </c>
      <c r="J72" s="85" t="b">
        <v>0</v>
      </c>
      <c r="K72" s="85" t="b">
        <v>0</v>
      </c>
      <c r="L72" s="85" t="b">
        <v>0</v>
      </c>
    </row>
    <row r="73" spans="1:12" ht="15">
      <c r="A73" s="85" t="s">
        <v>1482</v>
      </c>
      <c r="B73" s="85" t="s">
        <v>1768</v>
      </c>
      <c r="C73" s="85">
        <v>5</v>
      </c>
      <c r="D73" s="122">
        <v>0.0018404615024033156</v>
      </c>
      <c r="E73" s="122">
        <v>0.3148484235563686</v>
      </c>
      <c r="F73" s="85" t="s">
        <v>1900</v>
      </c>
      <c r="G73" s="85" t="b">
        <v>0</v>
      </c>
      <c r="H73" s="85" t="b">
        <v>0</v>
      </c>
      <c r="I73" s="85" t="b">
        <v>0</v>
      </c>
      <c r="J73" s="85" t="b">
        <v>0</v>
      </c>
      <c r="K73" s="85" t="b">
        <v>0</v>
      </c>
      <c r="L73" s="85" t="b">
        <v>0</v>
      </c>
    </row>
    <row r="74" spans="1:12" ht="15">
      <c r="A74" s="85" t="s">
        <v>1481</v>
      </c>
      <c r="B74" s="85" t="s">
        <v>1774</v>
      </c>
      <c r="C74" s="85">
        <v>5</v>
      </c>
      <c r="D74" s="122">
        <v>0.0019847325608424614</v>
      </c>
      <c r="E74" s="122">
        <v>0.26210777670599555</v>
      </c>
      <c r="F74" s="85" t="s">
        <v>1900</v>
      </c>
      <c r="G74" s="85" t="b">
        <v>0</v>
      </c>
      <c r="H74" s="85" t="b">
        <v>0</v>
      </c>
      <c r="I74" s="85" t="b">
        <v>0</v>
      </c>
      <c r="J74" s="85" t="b">
        <v>0</v>
      </c>
      <c r="K74" s="85" t="b">
        <v>0</v>
      </c>
      <c r="L74" s="85" t="b">
        <v>0</v>
      </c>
    </row>
    <row r="75" spans="1:12" ht="15">
      <c r="A75" s="85" t="s">
        <v>276</v>
      </c>
      <c r="B75" s="85" t="s">
        <v>1514</v>
      </c>
      <c r="C75" s="85">
        <v>4</v>
      </c>
      <c r="D75" s="122">
        <v>0.0014723692019226525</v>
      </c>
      <c r="E75" s="122">
        <v>3.019427873252668</v>
      </c>
      <c r="F75" s="85" t="s">
        <v>1900</v>
      </c>
      <c r="G75" s="85" t="b">
        <v>0</v>
      </c>
      <c r="H75" s="85" t="b">
        <v>0</v>
      </c>
      <c r="I75" s="85" t="b">
        <v>0</v>
      </c>
      <c r="J75" s="85" t="b">
        <v>0</v>
      </c>
      <c r="K75" s="85" t="b">
        <v>0</v>
      </c>
      <c r="L75" s="85" t="b">
        <v>0</v>
      </c>
    </row>
    <row r="76" spans="1:12" ht="15">
      <c r="A76" s="85" t="s">
        <v>1507</v>
      </c>
      <c r="B76" s="85" t="s">
        <v>1492</v>
      </c>
      <c r="C76" s="85">
        <v>4</v>
      </c>
      <c r="D76" s="122">
        <v>0.0014723692019226525</v>
      </c>
      <c r="E76" s="122">
        <v>2.1301261707463577</v>
      </c>
      <c r="F76" s="85" t="s">
        <v>1900</v>
      </c>
      <c r="G76" s="85" t="b">
        <v>0</v>
      </c>
      <c r="H76" s="85" t="b">
        <v>0</v>
      </c>
      <c r="I76" s="85" t="b">
        <v>0</v>
      </c>
      <c r="J76" s="85" t="b">
        <v>0</v>
      </c>
      <c r="K76" s="85" t="b">
        <v>0</v>
      </c>
      <c r="L76" s="85" t="b">
        <v>0</v>
      </c>
    </row>
    <row r="77" spans="1:12" ht="15">
      <c r="A77" s="85" t="s">
        <v>1482</v>
      </c>
      <c r="B77" s="85" t="s">
        <v>1765</v>
      </c>
      <c r="C77" s="85">
        <v>4</v>
      </c>
      <c r="D77" s="122">
        <v>0.0014723692019226525</v>
      </c>
      <c r="E77" s="122">
        <v>0.013818427892387436</v>
      </c>
      <c r="F77" s="85" t="s">
        <v>1900</v>
      </c>
      <c r="G77" s="85" t="b">
        <v>0</v>
      </c>
      <c r="H77" s="85" t="b">
        <v>0</v>
      </c>
      <c r="I77" s="85" t="b">
        <v>0</v>
      </c>
      <c r="J77" s="85" t="b">
        <v>0</v>
      </c>
      <c r="K77" s="85" t="b">
        <v>0</v>
      </c>
      <c r="L77" s="85" t="b">
        <v>0</v>
      </c>
    </row>
    <row r="78" spans="1:12" ht="15">
      <c r="A78" s="85" t="s">
        <v>1769</v>
      </c>
      <c r="B78" s="85" t="s">
        <v>1481</v>
      </c>
      <c r="C78" s="85">
        <v>4</v>
      </c>
      <c r="D78" s="122">
        <v>0.001587786048673969</v>
      </c>
      <c r="E78" s="122">
        <v>0.05845198115437467</v>
      </c>
      <c r="F78" s="85" t="s">
        <v>1900</v>
      </c>
      <c r="G78" s="85" t="b">
        <v>0</v>
      </c>
      <c r="H78" s="85" t="b">
        <v>0</v>
      </c>
      <c r="I78" s="85" t="b">
        <v>0</v>
      </c>
      <c r="J78" s="85" t="b">
        <v>0</v>
      </c>
      <c r="K78" s="85" t="b">
        <v>0</v>
      </c>
      <c r="L78" s="85" t="b">
        <v>0</v>
      </c>
    </row>
    <row r="79" spans="1:12" ht="15">
      <c r="A79" s="85" t="s">
        <v>1482</v>
      </c>
      <c r="B79" s="85" t="s">
        <v>1775</v>
      </c>
      <c r="C79" s="85">
        <v>4</v>
      </c>
      <c r="D79" s="122">
        <v>0.001587786048673969</v>
      </c>
      <c r="E79" s="122">
        <v>0.3728403705340554</v>
      </c>
      <c r="F79" s="85" t="s">
        <v>1900</v>
      </c>
      <c r="G79" s="85" t="b">
        <v>0</v>
      </c>
      <c r="H79" s="85" t="b">
        <v>0</v>
      </c>
      <c r="I79" s="85" t="b">
        <v>0</v>
      </c>
      <c r="J79" s="85" t="b">
        <v>0</v>
      </c>
      <c r="K79" s="85" t="b">
        <v>0</v>
      </c>
      <c r="L79" s="85" t="b">
        <v>0</v>
      </c>
    </row>
    <row r="80" spans="1:12" ht="15">
      <c r="A80" s="85" t="s">
        <v>1790</v>
      </c>
      <c r="B80" s="85" t="s">
        <v>1791</v>
      </c>
      <c r="C80" s="85">
        <v>4</v>
      </c>
      <c r="D80" s="122">
        <v>0.0014723692019226525</v>
      </c>
      <c r="E80" s="122">
        <v>3.019427873252668</v>
      </c>
      <c r="F80" s="85" t="s">
        <v>1900</v>
      </c>
      <c r="G80" s="85" t="b">
        <v>0</v>
      </c>
      <c r="H80" s="85" t="b">
        <v>0</v>
      </c>
      <c r="I80" s="85" t="b">
        <v>0</v>
      </c>
      <c r="J80" s="85" t="b">
        <v>0</v>
      </c>
      <c r="K80" s="85" t="b">
        <v>0</v>
      </c>
      <c r="L80" s="85" t="b">
        <v>0</v>
      </c>
    </row>
    <row r="81" spans="1:12" ht="15">
      <c r="A81" s="85" t="s">
        <v>1786</v>
      </c>
      <c r="B81" s="85" t="s">
        <v>1792</v>
      </c>
      <c r="C81" s="85">
        <v>4</v>
      </c>
      <c r="D81" s="122">
        <v>0.0014723692019226525</v>
      </c>
      <c r="E81" s="122">
        <v>2.9225178602446116</v>
      </c>
      <c r="F81" s="85" t="s">
        <v>1900</v>
      </c>
      <c r="G81" s="85" t="b">
        <v>0</v>
      </c>
      <c r="H81" s="85" t="b">
        <v>0</v>
      </c>
      <c r="I81" s="85" t="b">
        <v>0</v>
      </c>
      <c r="J81" s="85" t="b">
        <v>0</v>
      </c>
      <c r="K81" s="85" t="b">
        <v>0</v>
      </c>
      <c r="L81" s="85" t="b">
        <v>0</v>
      </c>
    </row>
    <row r="82" spans="1:12" ht="15">
      <c r="A82" s="85" t="s">
        <v>1483</v>
      </c>
      <c r="B82" s="85" t="s">
        <v>1490</v>
      </c>
      <c r="C82" s="85">
        <v>4</v>
      </c>
      <c r="D82" s="122">
        <v>0.001587786048673969</v>
      </c>
      <c r="E82" s="122">
        <v>0.7683983347287647</v>
      </c>
      <c r="F82" s="85" t="s">
        <v>1900</v>
      </c>
      <c r="G82" s="85" t="b">
        <v>0</v>
      </c>
      <c r="H82" s="85" t="b">
        <v>0</v>
      </c>
      <c r="I82" s="85" t="b">
        <v>0</v>
      </c>
      <c r="J82" s="85" t="b">
        <v>0</v>
      </c>
      <c r="K82" s="85" t="b">
        <v>0</v>
      </c>
      <c r="L82" s="85" t="b">
        <v>0</v>
      </c>
    </row>
    <row r="83" spans="1:12" ht="15">
      <c r="A83" s="85" t="s">
        <v>1482</v>
      </c>
      <c r="B83" s="85" t="s">
        <v>1771</v>
      </c>
      <c r="C83" s="85">
        <v>4</v>
      </c>
      <c r="D83" s="122">
        <v>0.0014723692019226525</v>
      </c>
      <c r="E83" s="122">
        <v>0.26369590110898733</v>
      </c>
      <c r="F83" s="85" t="s">
        <v>1900</v>
      </c>
      <c r="G83" s="85" t="b">
        <v>0</v>
      </c>
      <c r="H83" s="85" t="b">
        <v>0</v>
      </c>
      <c r="I83" s="85" t="b">
        <v>0</v>
      </c>
      <c r="J83" s="85" t="b">
        <v>0</v>
      </c>
      <c r="K83" s="85" t="b">
        <v>0</v>
      </c>
      <c r="L83" s="85" t="b">
        <v>0</v>
      </c>
    </row>
    <row r="84" spans="1:12" ht="15">
      <c r="A84" s="85" t="s">
        <v>1768</v>
      </c>
      <c r="B84" s="85" t="s">
        <v>1481</v>
      </c>
      <c r="C84" s="85">
        <v>4</v>
      </c>
      <c r="D84" s="122">
        <v>0.0014723692019226525</v>
      </c>
      <c r="E84" s="122">
        <v>0.012694490593699526</v>
      </c>
      <c r="F84" s="85" t="s">
        <v>1900</v>
      </c>
      <c r="G84" s="85" t="b">
        <v>0</v>
      </c>
      <c r="H84" s="85" t="b">
        <v>0</v>
      </c>
      <c r="I84" s="85" t="b">
        <v>0</v>
      </c>
      <c r="J84" s="85" t="b">
        <v>0</v>
      </c>
      <c r="K84" s="85" t="b">
        <v>0</v>
      </c>
      <c r="L84" s="85" t="b">
        <v>0</v>
      </c>
    </row>
    <row r="85" spans="1:12" ht="15">
      <c r="A85" s="85" t="s">
        <v>1482</v>
      </c>
      <c r="B85" s="85" t="s">
        <v>1490</v>
      </c>
      <c r="C85" s="85">
        <v>4</v>
      </c>
      <c r="D85" s="122">
        <v>0.001587786048673969</v>
      </c>
      <c r="E85" s="122">
        <v>-0.27342328328596044</v>
      </c>
      <c r="F85" s="85" t="s">
        <v>1900</v>
      </c>
      <c r="G85" s="85" t="b">
        <v>0</v>
      </c>
      <c r="H85" s="85" t="b">
        <v>0</v>
      </c>
      <c r="I85" s="85" t="b">
        <v>0</v>
      </c>
      <c r="J85" s="85" t="b">
        <v>0</v>
      </c>
      <c r="K85" s="85" t="b">
        <v>0</v>
      </c>
      <c r="L85" s="85" t="b">
        <v>0</v>
      </c>
    </row>
    <row r="86" spans="1:12" ht="15">
      <c r="A86" s="85" t="s">
        <v>1485</v>
      </c>
      <c r="B86" s="85" t="s">
        <v>1483</v>
      </c>
      <c r="C86" s="85">
        <v>4</v>
      </c>
      <c r="D86" s="122">
        <v>0.0014723692019226525</v>
      </c>
      <c r="E86" s="122">
        <v>0.35726051682439774</v>
      </c>
      <c r="F86" s="85" t="s">
        <v>1900</v>
      </c>
      <c r="G86" s="85" t="b">
        <v>0</v>
      </c>
      <c r="H86" s="85" t="b">
        <v>0</v>
      </c>
      <c r="I86" s="85" t="b">
        <v>0</v>
      </c>
      <c r="J86" s="85" t="b">
        <v>0</v>
      </c>
      <c r="K86" s="85" t="b">
        <v>0</v>
      </c>
      <c r="L86" s="85" t="b">
        <v>0</v>
      </c>
    </row>
    <row r="87" spans="1:12" ht="15">
      <c r="A87" s="85" t="s">
        <v>1481</v>
      </c>
      <c r="B87" s="85" t="s">
        <v>1772</v>
      </c>
      <c r="C87" s="85">
        <v>4</v>
      </c>
      <c r="D87" s="122">
        <v>0.001587786048673969</v>
      </c>
      <c r="E87" s="122">
        <v>0.10720581672025238</v>
      </c>
      <c r="F87" s="85" t="s">
        <v>1900</v>
      </c>
      <c r="G87" s="85" t="b">
        <v>0</v>
      </c>
      <c r="H87" s="85" t="b">
        <v>0</v>
      </c>
      <c r="I87" s="85" t="b">
        <v>0</v>
      </c>
      <c r="J87" s="85" t="b">
        <v>0</v>
      </c>
      <c r="K87" s="85" t="b">
        <v>0</v>
      </c>
      <c r="L87" s="85" t="b">
        <v>0</v>
      </c>
    </row>
    <row r="88" spans="1:12" ht="15">
      <c r="A88" s="85" t="s">
        <v>1482</v>
      </c>
      <c r="B88" s="85" t="s">
        <v>1794</v>
      </c>
      <c r="C88" s="85">
        <v>4</v>
      </c>
      <c r="D88" s="122">
        <v>0.0014723692019226525</v>
      </c>
      <c r="E88" s="122">
        <v>0.6158784192203498</v>
      </c>
      <c r="F88" s="85" t="s">
        <v>1900</v>
      </c>
      <c r="G88" s="85" t="b">
        <v>0</v>
      </c>
      <c r="H88" s="85" t="b">
        <v>0</v>
      </c>
      <c r="I88" s="85" t="b">
        <v>0</v>
      </c>
      <c r="J88" s="85" t="b">
        <v>0</v>
      </c>
      <c r="K88" s="85" t="b">
        <v>0</v>
      </c>
      <c r="L88" s="85" t="b">
        <v>0</v>
      </c>
    </row>
    <row r="89" spans="1:12" ht="15">
      <c r="A89" s="85" t="s">
        <v>1794</v>
      </c>
      <c r="B89" s="85" t="s">
        <v>1482</v>
      </c>
      <c r="C89" s="85">
        <v>4</v>
      </c>
      <c r="D89" s="122">
        <v>0.0014723692019226525</v>
      </c>
      <c r="E89" s="122">
        <v>0.6158784192203498</v>
      </c>
      <c r="F89" s="85" t="s">
        <v>1900</v>
      </c>
      <c r="G89" s="85" t="b">
        <v>0</v>
      </c>
      <c r="H89" s="85" t="b">
        <v>0</v>
      </c>
      <c r="I89" s="85" t="b">
        <v>0</v>
      </c>
      <c r="J89" s="85" t="b">
        <v>0</v>
      </c>
      <c r="K89" s="85" t="b">
        <v>0</v>
      </c>
      <c r="L89" s="85" t="b">
        <v>0</v>
      </c>
    </row>
    <row r="90" spans="1:12" ht="15">
      <c r="A90" s="85" t="s">
        <v>1783</v>
      </c>
      <c r="B90" s="85" t="s">
        <v>1481</v>
      </c>
      <c r="C90" s="85">
        <v>4</v>
      </c>
      <c r="D90" s="122">
        <v>0.001587786048673969</v>
      </c>
      <c r="E90" s="122">
        <v>0.31372448625768073</v>
      </c>
      <c r="F90" s="85" t="s">
        <v>1900</v>
      </c>
      <c r="G90" s="85" t="b">
        <v>0</v>
      </c>
      <c r="H90" s="85" t="b">
        <v>0</v>
      </c>
      <c r="I90" s="85" t="b">
        <v>0</v>
      </c>
      <c r="J90" s="85" t="b">
        <v>0</v>
      </c>
      <c r="K90" s="85" t="b">
        <v>0</v>
      </c>
      <c r="L90" s="85" t="b">
        <v>0</v>
      </c>
    </row>
    <row r="91" spans="1:12" ht="15">
      <c r="A91" s="85" t="s">
        <v>1795</v>
      </c>
      <c r="B91" s="85" t="s">
        <v>1796</v>
      </c>
      <c r="C91" s="85">
        <v>3</v>
      </c>
      <c r="D91" s="122">
        <v>0.0011908395365054767</v>
      </c>
      <c r="E91" s="122">
        <v>3.1443666098609677</v>
      </c>
      <c r="F91" s="85" t="s">
        <v>1900</v>
      </c>
      <c r="G91" s="85" t="b">
        <v>0</v>
      </c>
      <c r="H91" s="85" t="b">
        <v>0</v>
      </c>
      <c r="I91" s="85" t="b">
        <v>0</v>
      </c>
      <c r="J91" s="85" t="b">
        <v>0</v>
      </c>
      <c r="K91" s="85" t="b">
        <v>0</v>
      </c>
      <c r="L91" s="85" t="b">
        <v>0</v>
      </c>
    </row>
    <row r="92" spans="1:12" ht="15">
      <c r="A92" s="85" t="s">
        <v>1484</v>
      </c>
      <c r="B92" s="85" t="s">
        <v>1485</v>
      </c>
      <c r="C92" s="85">
        <v>3</v>
      </c>
      <c r="D92" s="122">
        <v>0.0011908395365054767</v>
      </c>
      <c r="E92" s="122">
        <v>0.3427342636278013</v>
      </c>
      <c r="F92" s="85" t="s">
        <v>1900</v>
      </c>
      <c r="G92" s="85" t="b">
        <v>0</v>
      </c>
      <c r="H92" s="85" t="b">
        <v>0</v>
      </c>
      <c r="I92" s="85" t="b">
        <v>0</v>
      </c>
      <c r="J92" s="85" t="b">
        <v>0</v>
      </c>
      <c r="K92" s="85" t="b">
        <v>0</v>
      </c>
      <c r="L92" s="85" t="b">
        <v>0</v>
      </c>
    </row>
    <row r="93" spans="1:12" ht="15">
      <c r="A93" s="85" t="s">
        <v>1481</v>
      </c>
      <c r="B93" s="85" t="s">
        <v>1799</v>
      </c>
      <c r="C93" s="85">
        <v>3</v>
      </c>
      <c r="D93" s="122">
        <v>0.0011908395365054767</v>
      </c>
      <c r="E93" s="122">
        <v>0.40823581238423357</v>
      </c>
      <c r="F93" s="85" t="s">
        <v>1900</v>
      </c>
      <c r="G93" s="85" t="b">
        <v>0</v>
      </c>
      <c r="H93" s="85" t="b">
        <v>0</v>
      </c>
      <c r="I93" s="85" t="b">
        <v>0</v>
      </c>
      <c r="J93" s="85" t="b">
        <v>0</v>
      </c>
      <c r="K93" s="85" t="b">
        <v>0</v>
      </c>
      <c r="L93" s="85" t="b">
        <v>0</v>
      </c>
    </row>
    <row r="94" spans="1:12" ht="15">
      <c r="A94" s="85" t="s">
        <v>1788</v>
      </c>
      <c r="B94" s="85" t="s">
        <v>1481</v>
      </c>
      <c r="C94" s="85">
        <v>3</v>
      </c>
      <c r="D94" s="122">
        <v>0.0011908395365054767</v>
      </c>
      <c r="E94" s="122">
        <v>0.2856957626574371</v>
      </c>
      <c r="F94" s="85" t="s">
        <v>1900</v>
      </c>
      <c r="G94" s="85" t="b">
        <v>0</v>
      </c>
      <c r="H94" s="85" t="b">
        <v>0</v>
      </c>
      <c r="I94" s="85" t="b">
        <v>0</v>
      </c>
      <c r="J94" s="85" t="b">
        <v>0</v>
      </c>
      <c r="K94" s="85" t="b">
        <v>0</v>
      </c>
      <c r="L94" s="85" t="b">
        <v>0</v>
      </c>
    </row>
    <row r="95" spans="1:12" ht="15">
      <c r="A95" s="85" t="s">
        <v>1506</v>
      </c>
      <c r="B95" s="85" t="s">
        <v>1507</v>
      </c>
      <c r="C95" s="85">
        <v>3</v>
      </c>
      <c r="D95" s="122">
        <v>0.0011908395365054767</v>
      </c>
      <c r="E95" s="122">
        <v>3.1443666098609677</v>
      </c>
      <c r="F95" s="85" t="s">
        <v>1900</v>
      </c>
      <c r="G95" s="85" t="b">
        <v>0</v>
      </c>
      <c r="H95" s="85" t="b">
        <v>0</v>
      </c>
      <c r="I95" s="85" t="b">
        <v>0</v>
      </c>
      <c r="J95" s="85" t="b">
        <v>0</v>
      </c>
      <c r="K95" s="85" t="b">
        <v>0</v>
      </c>
      <c r="L95" s="85" t="b">
        <v>0</v>
      </c>
    </row>
    <row r="96" spans="1:12" ht="15">
      <c r="A96" s="85" t="s">
        <v>1492</v>
      </c>
      <c r="B96" s="85" t="s">
        <v>1508</v>
      </c>
      <c r="C96" s="85">
        <v>3</v>
      </c>
      <c r="D96" s="122">
        <v>0.0011908395365054767</v>
      </c>
      <c r="E96" s="122">
        <v>2.116337886260724</v>
      </c>
      <c r="F96" s="85" t="s">
        <v>1900</v>
      </c>
      <c r="G96" s="85" t="b">
        <v>0</v>
      </c>
      <c r="H96" s="85" t="b">
        <v>0</v>
      </c>
      <c r="I96" s="85" t="b">
        <v>0</v>
      </c>
      <c r="J96" s="85" t="b">
        <v>0</v>
      </c>
      <c r="K96" s="85" t="b">
        <v>0</v>
      </c>
      <c r="L96" s="85" t="b">
        <v>0</v>
      </c>
    </row>
    <row r="97" spans="1:12" ht="15">
      <c r="A97" s="85" t="s">
        <v>1508</v>
      </c>
      <c r="B97" s="85" t="s">
        <v>1509</v>
      </c>
      <c r="C97" s="85">
        <v>3</v>
      </c>
      <c r="D97" s="122">
        <v>0.0011908395365054767</v>
      </c>
      <c r="E97" s="122">
        <v>3.019427873252668</v>
      </c>
      <c r="F97" s="85" t="s">
        <v>1900</v>
      </c>
      <c r="G97" s="85" t="b">
        <v>0</v>
      </c>
      <c r="H97" s="85" t="b">
        <v>0</v>
      </c>
      <c r="I97" s="85" t="b">
        <v>0</v>
      </c>
      <c r="J97" s="85" t="b">
        <v>0</v>
      </c>
      <c r="K97" s="85" t="b">
        <v>0</v>
      </c>
      <c r="L97" s="85" t="b">
        <v>0</v>
      </c>
    </row>
    <row r="98" spans="1:12" ht="15">
      <c r="A98" s="85" t="s">
        <v>1509</v>
      </c>
      <c r="B98" s="85" t="s">
        <v>1510</v>
      </c>
      <c r="C98" s="85">
        <v>3</v>
      </c>
      <c r="D98" s="122">
        <v>0.0011908395365054767</v>
      </c>
      <c r="E98" s="122">
        <v>3.1443666098609677</v>
      </c>
      <c r="F98" s="85" t="s">
        <v>1900</v>
      </c>
      <c r="G98" s="85" t="b">
        <v>0</v>
      </c>
      <c r="H98" s="85" t="b">
        <v>0</v>
      </c>
      <c r="I98" s="85" t="b">
        <v>0</v>
      </c>
      <c r="J98" s="85" t="b">
        <v>0</v>
      </c>
      <c r="K98" s="85" t="b">
        <v>0</v>
      </c>
      <c r="L98" s="85" t="b">
        <v>0</v>
      </c>
    </row>
    <row r="99" spans="1:12" ht="15">
      <c r="A99" s="85" t="s">
        <v>1510</v>
      </c>
      <c r="B99" s="85" t="s">
        <v>1511</v>
      </c>
      <c r="C99" s="85">
        <v>3</v>
      </c>
      <c r="D99" s="122">
        <v>0.0011908395365054767</v>
      </c>
      <c r="E99" s="122">
        <v>3.1443666098609677</v>
      </c>
      <c r="F99" s="85" t="s">
        <v>1900</v>
      </c>
      <c r="G99" s="85" t="b">
        <v>0</v>
      </c>
      <c r="H99" s="85" t="b">
        <v>0</v>
      </c>
      <c r="I99" s="85" t="b">
        <v>0</v>
      </c>
      <c r="J99" s="85" t="b">
        <v>0</v>
      </c>
      <c r="K99" s="85" t="b">
        <v>0</v>
      </c>
      <c r="L99" s="85" t="b">
        <v>0</v>
      </c>
    </row>
    <row r="100" spans="1:12" ht="15">
      <c r="A100" s="85" t="s">
        <v>1511</v>
      </c>
      <c r="B100" s="85" t="s">
        <v>1512</v>
      </c>
      <c r="C100" s="85">
        <v>3</v>
      </c>
      <c r="D100" s="122">
        <v>0.0011908395365054767</v>
      </c>
      <c r="E100" s="122">
        <v>3.1443666098609677</v>
      </c>
      <c r="F100" s="85" t="s">
        <v>1900</v>
      </c>
      <c r="G100" s="85" t="b">
        <v>0</v>
      </c>
      <c r="H100" s="85" t="b">
        <v>0</v>
      </c>
      <c r="I100" s="85" t="b">
        <v>0</v>
      </c>
      <c r="J100" s="85" t="b">
        <v>0</v>
      </c>
      <c r="K100" s="85" t="b">
        <v>0</v>
      </c>
      <c r="L100" s="85" t="b">
        <v>0</v>
      </c>
    </row>
    <row r="101" spans="1:12" ht="15">
      <c r="A101" s="85" t="s">
        <v>1481</v>
      </c>
      <c r="B101" s="85" t="s">
        <v>1775</v>
      </c>
      <c r="C101" s="85">
        <v>3</v>
      </c>
      <c r="D101" s="122">
        <v>0.0011908395365054767</v>
      </c>
      <c r="E101" s="122">
        <v>0.04025902708963922</v>
      </c>
      <c r="F101" s="85" t="s">
        <v>1900</v>
      </c>
      <c r="G101" s="85" t="b">
        <v>0</v>
      </c>
      <c r="H101" s="85" t="b">
        <v>0</v>
      </c>
      <c r="I101" s="85" t="b">
        <v>0</v>
      </c>
      <c r="J101" s="85" t="b">
        <v>0</v>
      </c>
      <c r="K101" s="85" t="b">
        <v>0</v>
      </c>
      <c r="L101" s="85" t="b">
        <v>0</v>
      </c>
    </row>
    <row r="102" spans="1:12" ht="15">
      <c r="A102" s="85" t="s">
        <v>1775</v>
      </c>
      <c r="B102" s="85" t="s">
        <v>1481</v>
      </c>
      <c r="C102" s="85">
        <v>3</v>
      </c>
      <c r="D102" s="122">
        <v>0.0011908395365054767</v>
      </c>
      <c r="E102" s="122">
        <v>0.18878574964938075</v>
      </c>
      <c r="F102" s="85" t="s">
        <v>1900</v>
      </c>
      <c r="G102" s="85" t="b">
        <v>0</v>
      </c>
      <c r="H102" s="85" t="b">
        <v>0</v>
      </c>
      <c r="I102" s="85" t="b">
        <v>0</v>
      </c>
      <c r="J102" s="85" t="b">
        <v>0</v>
      </c>
      <c r="K102" s="85" t="b">
        <v>0</v>
      </c>
      <c r="L102" s="85" t="b">
        <v>0</v>
      </c>
    </row>
    <row r="103" spans="1:12" ht="15">
      <c r="A103" s="85" t="s">
        <v>1768</v>
      </c>
      <c r="B103" s="85" t="s">
        <v>1482</v>
      </c>
      <c r="C103" s="85">
        <v>3</v>
      </c>
      <c r="D103" s="122">
        <v>0.0011908395365054767</v>
      </c>
      <c r="E103" s="122">
        <v>0.09299967394001236</v>
      </c>
      <c r="F103" s="85" t="s">
        <v>1900</v>
      </c>
      <c r="G103" s="85" t="b">
        <v>0</v>
      </c>
      <c r="H103" s="85" t="b">
        <v>0</v>
      </c>
      <c r="I103" s="85" t="b">
        <v>0</v>
      </c>
      <c r="J103" s="85" t="b">
        <v>0</v>
      </c>
      <c r="K103" s="85" t="b">
        <v>0</v>
      </c>
      <c r="L103" s="85" t="b">
        <v>0</v>
      </c>
    </row>
    <row r="104" spans="1:12" ht="15">
      <c r="A104" s="85" t="s">
        <v>1765</v>
      </c>
      <c r="B104" s="85" t="s">
        <v>1482</v>
      </c>
      <c r="C104" s="85">
        <v>3</v>
      </c>
      <c r="D104" s="122">
        <v>0.0011908395365054767</v>
      </c>
      <c r="E104" s="122">
        <v>-0.11112030871591251</v>
      </c>
      <c r="F104" s="85" t="s">
        <v>1900</v>
      </c>
      <c r="G104" s="85" t="b">
        <v>0</v>
      </c>
      <c r="H104" s="85" t="b">
        <v>0</v>
      </c>
      <c r="I104" s="85" t="b">
        <v>0</v>
      </c>
      <c r="J104" s="85" t="b">
        <v>0</v>
      </c>
      <c r="K104" s="85" t="b">
        <v>0</v>
      </c>
      <c r="L104" s="85" t="b">
        <v>0</v>
      </c>
    </row>
    <row r="105" spans="1:12" ht="15">
      <c r="A105" s="85" t="s">
        <v>1492</v>
      </c>
      <c r="B105" s="85" t="s">
        <v>520</v>
      </c>
      <c r="C105" s="85">
        <v>3</v>
      </c>
      <c r="D105" s="122">
        <v>0.0011908395365054767</v>
      </c>
      <c r="E105" s="122">
        <v>1.639216631541062</v>
      </c>
      <c r="F105" s="85" t="s">
        <v>1900</v>
      </c>
      <c r="G105" s="85" t="b">
        <v>0</v>
      </c>
      <c r="H105" s="85" t="b">
        <v>0</v>
      </c>
      <c r="I105" s="85" t="b">
        <v>0</v>
      </c>
      <c r="J105" s="85" t="b">
        <v>0</v>
      </c>
      <c r="K105" s="85" t="b">
        <v>0</v>
      </c>
      <c r="L105" s="85" t="b">
        <v>0</v>
      </c>
    </row>
    <row r="106" spans="1:12" ht="15">
      <c r="A106" s="85" t="s">
        <v>514</v>
      </c>
      <c r="B106" s="85" t="s">
        <v>1789</v>
      </c>
      <c r="C106" s="85">
        <v>3</v>
      </c>
      <c r="D106" s="122">
        <v>0.0011908395365054767</v>
      </c>
      <c r="E106" s="122">
        <v>2.894489136644368</v>
      </c>
      <c r="F106" s="85" t="s">
        <v>1900</v>
      </c>
      <c r="G106" s="85" t="b">
        <v>0</v>
      </c>
      <c r="H106" s="85" t="b">
        <v>0</v>
      </c>
      <c r="I106" s="85" t="b">
        <v>0</v>
      </c>
      <c r="J106" s="85" t="b">
        <v>0</v>
      </c>
      <c r="K106" s="85" t="b">
        <v>0</v>
      </c>
      <c r="L106" s="85" t="b">
        <v>0</v>
      </c>
    </row>
    <row r="107" spans="1:12" ht="15">
      <c r="A107" s="85" t="s">
        <v>1789</v>
      </c>
      <c r="B107" s="85" t="s">
        <v>1492</v>
      </c>
      <c r="C107" s="85">
        <v>3</v>
      </c>
      <c r="D107" s="122">
        <v>0.0011908395365054767</v>
      </c>
      <c r="E107" s="122">
        <v>2.005187434138058</v>
      </c>
      <c r="F107" s="85" t="s">
        <v>1900</v>
      </c>
      <c r="G107" s="85" t="b">
        <v>0</v>
      </c>
      <c r="H107" s="85" t="b">
        <v>0</v>
      </c>
      <c r="I107" s="85" t="b">
        <v>0</v>
      </c>
      <c r="J107" s="85" t="b">
        <v>0</v>
      </c>
      <c r="K107" s="85" t="b">
        <v>0</v>
      </c>
      <c r="L107" s="85" t="b">
        <v>0</v>
      </c>
    </row>
    <row r="108" spans="1:12" ht="15">
      <c r="A108" s="85" t="s">
        <v>1492</v>
      </c>
      <c r="B108" s="85" t="s">
        <v>1807</v>
      </c>
      <c r="C108" s="85">
        <v>3</v>
      </c>
      <c r="D108" s="122">
        <v>0.0011908395365054767</v>
      </c>
      <c r="E108" s="122">
        <v>2.116337886260724</v>
      </c>
      <c r="F108" s="85" t="s">
        <v>1900</v>
      </c>
      <c r="G108" s="85" t="b">
        <v>0</v>
      </c>
      <c r="H108" s="85" t="b">
        <v>0</v>
      </c>
      <c r="I108" s="85" t="b">
        <v>0</v>
      </c>
      <c r="J108" s="85" t="b">
        <v>0</v>
      </c>
      <c r="K108" s="85" t="b">
        <v>0</v>
      </c>
      <c r="L108" s="85" t="b">
        <v>0</v>
      </c>
    </row>
    <row r="109" spans="1:12" ht="15">
      <c r="A109" s="85" t="s">
        <v>1807</v>
      </c>
      <c r="B109" s="85" t="s">
        <v>1785</v>
      </c>
      <c r="C109" s="85">
        <v>3</v>
      </c>
      <c r="D109" s="122">
        <v>0.0011908395365054767</v>
      </c>
      <c r="E109" s="122">
        <v>2.9225178602446116</v>
      </c>
      <c r="F109" s="85" t="s">
        <v>1900</v>
      </c>
      <c r="G109" s="85" t="b">
        <v>0</v>
      </c>
      <c r="H109" s="85" t="b">
        <v>0</v>
      </c>
      <c r="I109" s="85" t="b">
        <v>0</v>
      </c>
      <c r="J109" s="85" t="b">
        <v>0</v>
      </c>
      <c r="K109" s="85" t="b">
        <v>0</v>
      </c>
      <c r="L109" s="85" t="b">
        <v>0</v>
      </c>
    </row>
    <row r="110" spans="1:12" ht="15">
      <c r="A110" s="85" t="s">
        <v>1785</v>
      </c>
      <c r="B110" s="85" t="s">
        <v>1790</v>
      </c>
      <c r="C110" s="85">
        <v>3</v>
      </c>
      <c r="D110" s="122">
        <v>0.0011908395365054767</v>
      </c>
      <c r="E110" s="122">
        <v>2.7975791236363117</v>
      </c>
      <c r="F110" s="85" t="s">
        <v>1900</v>
      </c>
      <c r="G110" s="85" t="b">
        <v>0</v>
      </c>
      <c r="H110" s="85" t="b">
        <v>0</v>
      </c>
      <c r="I110" s="85" t="b">
        <v>0</v>
      </c>
      <c r="J110" s="85" t="b">
        <v>0</v>
      </c>
      <c r="K110" s="85" t="b">
        <v>0</v>
      </c>
      <c r="L110" s="85" t="b">
        <v>0</v>
      </c>
    </row>
    <row r="111" spans="1:12" ht="15">
      <c r="A111" s="85" t="s">
        <v>1780</v>
      </c>
      <c r="B111" s="85" t="s">
        <v>1481</v>
      </c>
      <c r="C111" s="85">
        <v>3</v>
      </c>
      <c r="D111" s="122">
        <v>0.0011908395365054767</v>
      </c>
      <c r="E111" s="122">
        <v>0.10960450360175585</v>
      </c>
      <c r="F111" s="85" t="s">
        <v>1900</v>
      </c>
      <c r="G111" s="85" t="b">
        <v>0</v>
      </c>
      <c r="H111" s="85" t="b">
        <v>0</v>
      </c>
      <c r="I111" s="85" t="b">
        <v>0</v>
      </c>
      <c r="J111" s="85" t="b">
        <v>0</v>
      </c>
      <c r="K111" s="85" t="b">
        <v>0</v>
      </c>
      <c r="L111" s="85" t="b">
        <v>0</v>
      </c>
    </row>
    <row r="112" spans="1:12" ht="15">
      <c r="A112" s="85" t="s">
        <v>1812</v>
      </c>
      <c r="B112" s="85" t="s">
        <v>1786</v>
      </c>
      <c r="C112" s="85">
        <v>3</v>
      </c>
      <c r="D112" s="122">
        <v>0.0011908395365054767</v>
      </c>
      <c r="E112" s="122">
        <v>2.9225178602446116</v>
      </c>
      <c r="F112" s="85" t="s">
        <v>1900</v>
      </c>
      <c r="G112" s="85" t="b">
        <v>0</v>
      </c>
      <c r="H112" s="85" t="b">
        <v>0</v>
      </c>
      <c r="I112" s="85" t="b">
        <v>0</v>
      </c>
      <c r="J112" s="85" t="b">
        <v>0</v>
      </c>
      <c r="K112" s="85" t="b">
        <v>0</v>
      </c>
      <c r="L112" s="85" t="b">
        <v>0</v>
      </c>
    </row>
    <row r="113" spans="1:12" ht="15">
      <c r="A113" s="85" t="s">
        <v>1481</v>
      </c>
      <c r="B113" s="85" t="s">
        <v>1771</v>
      </c>
      <c r="C113" s="85">
        <v>3</v>
      </c>
      <c r="D113" s="122">
        <v>0.0011908395365054767</v>
      </c>
      <c r="E113" s="122">
        <v>-0.06888544233542881</v>
      </c>
      <c r="F113" s="85" t="s">
        <v>1900</v>
      </c>
      <c r="G113" s="85" t="b">
        <v>0</v>
      </c>
      <c r="H113" s="85" t="b">
        <v>0</v>
      </c>
      <c r="I113" s="85" t="b">
        <v>0</v>
      </c>
      <c r="J113" s="85" t="b">
        <v>0</v>
      </c>
      <c r="K113" s="85" t="b">
        <v>0</v>
      </c>
      <c r="L113" s="85" t="b">
        <v>0</v>
      </c>
    </row>
    <row r="114" spans="1:12" ht="15">
      <c r="A114" s="85" t="s">
        <v>1771</v>
      </c>
      <c r="B114" s="85" t="s">
        <v>1483</v>
      </c>
      <c r="C114" s="85">
        <v>3</v>
      </c>
      <c r="D114" s="122">
        <v>0.001312842718299251</v>
      </c>
      <c r="E114" s="122">
        <v>1.1531405341684728</v>
      </c>
      <c r="F114" s="85" t="s">
        <v>1900</v>
      </c>
      <c r="G114" s="85" t="b">
        <v>0</v>
      </c>
      <c r="H114" s="85" t="b">
        <v>0</v>
      </c>
      <c r="I114" s="85" t="b">
        <v>0</v>
      </c>
      <c r="J114" s="85" t="b">
        <v>0</v>
      </c>
      <c r="K114" s="85" t="b">
        <v>0</v>
      </c>
      <c r="L114" s="85" t="b">
        <v>0</v>
      </c>
    </row>
    <row r="115" spans="1:12" ht="15">
      <c r="A115" s="85" t="s">
        <v>1481</v>
      </c>
      <c r="B115" s="85" t="s">
        <v>1816</v>
      </c>
      <c r="C115" s="85">
        <v>3</v>
      </c>
      <c r="D115" s="122">
        <v>0.0011908395365054767</v>
      </c>
      <c r="E115" s="122">
        <v>0.40823581238423357</v>
      </c>
      <c r="F115" s="85" t="s">
        <v>1900</v>
      </c>
      <c r="G115" s="85" t="b">
        <v>0</v>
      </c>
      <c r="H115" s="85" t="b">
        <v>0</v>
      </c>
      <c r="I115" s="85" t="b">
        <v>0</v>
      </c>
      <c r="J115" s="85" t="b">
        <v>0</v>
      </c>
      <c r="K115" s="85" t="b">
        <v>0</v>
      </c>
      <c r="L115" s="85" t="b">
        <v>0</v>
      </c>
    </row>
    <row r="116" spans="1:12" ht="15">
      <c r="A116" s="85" t="s">
        <v>1771</v>
      </c>
      <c r="B116" s="85" t="s">
        <v>1482</v>
      </c>
      <c r="C116" s="85">
        <v>3</v>
      </c>
      <c r="D116" s="122">
        <v>0.0011908395365054767</v>
      </c>
      <c r="E116" s="122">
        <v>0.13875716450068737</v>
      </c>
      <c r="F116" s="85" t="s">
        <v>1900</v>
      </c>
      <c r="G116" s="85" t="b">
        <v>0</v>
      </c>
      <c r="H116" s="85" t="b">
        <v>0</v>
      </c>
      <c r="I116" s="85" t="b">
        <v>0</v>
      </c>
      <c r="J116" s="85" t="b">
        <v>0</v>
      </c>
      <c r="K116" s="85" t="b">
        <v>0</v>
      </c>
      <c r="L116" s="85" t="b">
        <v>0</v>
      </c>
    </row>
    <row r="117" spans="1:12" ht="15">
      <c r="A117" s="85" t="s">
        <v>1482</v>
      </c>
      <c r="B117" s="85" t="s">
        <v>1780</v>
      </c>
      <c r="C117" s="85">
        <v>3</v>
      </c>
      <c r="D117" s="122">
        <v>0.0011908395365054767</v>
      </c>
      <c r="E117" s="122">
        <v>0.39402966960399355</v>
      </c>
      <c r="F117" s="85" t="s">
        <v>1900</v>
      </c>
      <c r="G117" s="85" t="b">
        <v>0</v>
      </c>
      <c r="H117" s="85" t="b">
        <v>0</v>
      </c>
      <c r="I117" s="85" t="b">
        <v>0</v>
      </c>
      <c r="J117" s="85" t="b">
        <v>0</v>
      </c>
      <c r="K117" s="85" t="b">
        <v>0</v>
      </c>
      <c r="L117" s="85" t="b">
        <v>0</v>
      </c>
    </row>
    <row r="118" spans="1:12" ht="15">
      <c r="A118" s="85" t="s">
        <v>1488</v>
      </c>
      <c r="B118" s="85" t="s">
        <v>1485</v>
      </c>
      <c r="C118" s="85">
        <v>3</v>
      </c>
      <c r="D118" s="122">
        <v>0.001312842718299251</v>
      </c>
      <c r="E118" s="122">
        <v>0.46192067134701</v>
      </c>
      <c r="F118" s="85" t="s">
        <v>1900</v>
      </c>
      <c r="G118" s="85" t="b">
        <v>0</v>
      </c>
      <c r="H118" s="85" t="b">
        <v>0</v>
      </c>
      <c r="I118" s="85" t="b">
        <v>0</v>
      </c>
      <c r="J118" s="85" t="b">
        <v>0</v>
      </c>
      <c r="K118" s="85" t="b">
        <v>0</v>
      </c>
      <c r="L118" s="85" t="b">
        <v>0</v>
      </c>
    </row>
    <row r="119" spans="1:12" ht="15">
      <c r="A119" s="85" t="s">
        <v>1481</v>
      </c>
      <c r="B119" s="85" t="s">
        <v>1767</v>
      </c>
      <c r="C119" s="85">
        <v>3</v>
      </c>
      <c r="D119" s="122">
        <v>0.001312842718299251</v>
      </c>
      <c r="E119" s="122">
        <v>-0.15603561805432908</v>
      </c>
      <c r="F119" s="85" t="s">
        <v>1900</v>
      </c>
      <c r="G119" s="85" t="b">
        <v>0</v>
      </c>
      <c r="H119" s="85" t="b">
        <v>0</v>
      </c>
      <c r="I119" s="85" t="b">
        <v>0</v>
      </c>
      <c r="J119" s="85" t="b">
        <v>0</v>
      </c>
      <c r="K119" s="85" t="b">
        <v>0</v>
      </c>
      <c r="L119" s="85" t="b">
        <v>0</v>
      </c>
    </row>
    <row r="120" spans="1:12" ht="15">
      <c r="A120" s="85" t="s">
        <v>1481</v>
      </c>
      <c r="B120" s="85" t="s">
        <v>1784</v>
      </c>
      <c r="C120" s="85">
        <v>3</v>
      </c>
      <c r="D120" s="122">
        <v>0.001312842718299251</v>
      </c>
      <c r="E120" s="122">
        <v>0.18638706276787723</v>
      </c>
      <c r="F120" s="85" t="s">
        <v>1900</v>
      </c>
      <c r="G120" s="85" t="b">
        <v>0</v>
      </c>
      <c r="H120" s="85" t="b">
        <v>0</v>
      </c>
      <c r="I120" s="85" t="b">
        <v>0</v>
      </c>
      <c r="J120" s="85" t="b">
        <v>0</v>
      </c>
      <c r="K120" s="85" t="b">
        <v>0</v>
      </c>
      <c r="L120" s="85" t="b">
        <v>0</v>
      </c>
    </row>
    <row r="121" spans="1:12" ht="15">
      <c r="A121" s="85" t="s">
        <v>1482</v>
      </c>
      <c r="B121" s="85" t="s">
        <v>1772</v>
      </c>
      <c r="C121" s="85">
        <v>3</v>
      </c>
      <c r="D121" s="122">
        <v>0.0011908395365054767</v>
      </c>
      <c r="E121" s="122">
        <v>0.18990968694806867</v>
      </c>
      <c r="F121" s="85" t="s">
        <v>1900</v>
      </c>
      <c r="G121" s="85" t="b">
        <v>0</v>
      </c>
      <c r="H121" s="85" t="b">
        <v>0</v>
      </c>
      <c r="I121" s="85" t="b">
        <v>0</v>
      </c>
      <c r="J121" s="85" t="b">
        <v>0</v>
      </c>
      <c r="K121" s="85" t="b">
        <v>0</v>
      </c>
      <c r="L121" s="85" t="b">
        <v>0</v>
      </c>
    </row>
    <row r="122" spans="1:12" ht="15">
      <c r="A122" s="85" t="s">
        <v>1822</v>
      </c>
      <c r="B122" s="85" t="s">
        <v>1764</v>
      </c>
      <c r="C122" s="85">
        <v>2</v>
      </c>
      <c r="D122" s="122">
        <v>0.0008752284788661675</v>
      </c>
      <c r="E122" s="122">
        <v>2.4173678819247053</v>
      </c>
      <c r="F122" s="85" t="s">
        <v>1900</v>
      </c>
      <c r="G122" s="85" t="b">
        <v>0</v>
      </c>
      <c r="H122" s="85" t="b">
        <v>0</v>
      </c>
      <c r="I122" s="85" t="b">
        <v>0</v>
      </c>
      <c r="J122" s="85" t="b">
        <v>0</v>
      </c>
      <c r="K122" s="85" t="b">
        <v>0</v>
      </c>
      <c r="L122" s="85" t="b">
        <v>0</v>
      </c>
    </row>
    <row r="123" spans="1:12" ht="15">
      <c r="A123" s="85" t="s">
        <v>1796</v>
      </c>
      <c r="B123" s="85" t="s">
        <v>1797</v>
      </c>
      <c r="C123" s="85">
        <v>2</v>
      </c>
      <c r="D123" s="122">
        <v>0.0008752284788661675</v>
      </c>
      <c r="E123" s="122">
        <v>3.1443666098609677</v>
      </c>
      <c r="F123" s="85" t="s">
        <v>1900</v>
      </c>
      <c r="G123" s="85" t="b">
        <v>0</v>
      </c>
      <c r="H123" s="85" t="b">
        <v>0</v>
      </c>
      <c r="I123" s="85" t="b">
        <v>0</v>
      </c>
      <c r="J123" s="85" t="b">
        <v>0</v>
      </c>
      <c r="K123" s="85" t="b">
        <v>0</v>
      </c>
      <c r="L123" s="85" t="b">
        <v>0</v>
      </c>
    </row>
    <row r="124" spans="1:12" ht="15">
      <c r="A124" s="85" t="s">
        <v>1826</v>
      </c>
      <c r="B124" s="85" t="s">
        <v>1827</v>
      </c>
      <c r="C124" s="85">
        <v>2</v>
      </c>
      <c r="D124" s="122">
        <v>0.0008752284788661675</v>
      </c>
      <c r="E124" s="122">
        <v>3.320457868916649</v>
      </c>
      <c r="F124" s="85" t="s">
        <v>1900</v>
      </c>
      <c r="G124" s="85" t="b">
        <v>0</v>
      </c>
      <c r="H124" s="85" t="b">
        <v>0</v>
      </c>
      <c r="I124" s="85" t="b">
        <v>0</v>
      </c>
      <c r="J124" s="85" t="b">
        <v>0</v>
      </c>
      <c r="K124" s="85" t="b">
        <v>0</v>
      </c>
      <c r="L124" s="85" t="b">
        <v>0</v>
      </c>
    </row>
    <row r="125" spans="1:12" ht="15">
      <c r="A125" s="85" t="s">
        <v>1519</v>
      </c>
      <c r="B125" s="85" t="s">
        <v>1829</v>
      </c>
      <c r="C125" s="85">
        <v>2</v>
      </c>
      <c r="D125" s="122">
        <v>0.0008752284788661675</v>
      </c>
      <c r="E125" s="122">
        <v>2.6214878645806303</v>
      </c>
      <c r="F125" s="85" t="s">
        <v>1900</v>
      </c>
      <c r="G125" s="85" t="b">
        <v>0</v>
      </c>
      <c r="H125" s="85" t="b">
        <v>0</v>
      </c>
      <c r="I125" s="85" t="b">
        <v>0</v>
      </c>
      <c r="J125" s="85" t="b">
        <v>0</v>
      </c>
      <c r="K125" s="85" t="b">
        <v>0</v>
      </c>
      <c r="L125" s="85" t="b">
        <v>0</v>
      </c>
    </row>
    <row r="126" spans="1:12" ht="15">
      <c r="A126" s="85" t="s">
        <v>1829</v>
      </c>
      <c r="B126" s="85" t="s">
        <v>1830</v>
      </c>
      <c r="C126" s="85">
        <v>2</v>
      </c>
      <c r="D126" s="122">
        <v>0.0008752284788661675</v>
      </c>
      <c r="E126" s="122">
        <v>3.320457868916649</v>
      </c>
      <c r="F126" s="85" t="s">
        <v>1900</v>
      </c>
      <c r="G126" s="85" t="b">
        <v>0</v>
      </c>
      <c r="H126" s="85" t="b">
        <v>0</v>
      </c>
      <c r="I126" s="85" t="b">
        <v>0</v>
      </c>
      <c r="J126" s="85" t="b">
        <v>0</v>
      </c>
      <c r="K126" s="85" t="b">
        <v>0</v>
      </c>
      <c r="L126" s="85" t="b">
        <v>0</v>
      </c>
    </row>
    <row r="127" spans="1:12" ht="15">
      <c r="A127" s="85" t="s">
        <v>1830</v>
      </c>
      <c r="B127" s="85" t="s">
        <v>1831</v>
      </c>
      <c r="C127" s="85">
        <v>2</v>
      </c>
      <c r="D127" s="122">
        <v>0.0008752284788661675</v>
      </c>
      <c r="E127" s="122">
        <v>3.320457868916649</v>
      </c>
      <c r="F127" s="85" t="s">
        <v>1900</v>
      </c>
      <c r="G127" s="85" t="b">
        <v>0</v>
      </c>
      <c r="H127" s="85" t="b">
        <v>0</v>
      </c>
      <c r="I127" s="85" t="b">
        <v>0</v>
      </c>
      <c r="J127" s="85" t="b">
        <v>0</v>
      </c>
      <c r="K127" s="85" t="b">
        <v>0</v>
      </c>
      <c r="L127" s="85" t="b">
        <v>0</v>
      </c>
    </row>
    <row r="128" spans="1:12" ht="15">
      <c r="A128" s="85" t="s">
        <v>1492</v>
      </c>
      <c r="B128" s="85" t="s">
        <v>1787</v>
      </c>
      <c r="C128" s="85">
        <v>2</v>
      </c>
      <c r="D128" s="122">
        <v>0.0008752284788661675</v>
      </c>
      <c r="E128" s="122">
        <v>2.116337886260724</v>
      </c>
      <c r="F128" s="85" t="s">
        <v>1900</v>
      </c>
      <c r="G128" s="85" t="b">
        <v>0</v>
      </c>
      <c r="H128" s="85" t="b">
        <v>0</v>
      </c>
      <c r="I128" s="85" t="b">
        <v>0</v>
      </c>
      <c r="J128" s="85" t="b">
        <v>0</v>
      </c>
      <c r="K128" s="85" t="b">
        <v>0</v>
      </c>
      <c r="L128" s="85" t="b">
        <v>0</v>
      </c>
    </row>
    <row r="129" spans="1:12" ht="15">
      <c r="A129" s="85" t="s">
        <v>1492</v>
      </c>
      <c r="B129" s="85" t="s">
        <v>1832</v>
      </c>
      <c r="C129" s="85">
        <v>2</v>
      </c>
      <c r="D129" s="122">
        <v>0.0008752284788661675</v>
      </c>
      <c r="E129" s="122">
        <v>2.116337886260724</v>
      </c>
      <c r="F129" s="85" t="s">
        <v>1900</v>
      </c>
      <c r="G129" s="85" t="b">
        <v>0</v>
      </c>
      <c r="H129" s="85" t="b">
        <v>0</v>
      </c>
      <c r="I129" s="85" t="b">
        <v>0</v>
      </c>
      <c r="J129" s="85" t="b">
        <v>0</v>
      </c>
      <c r="K129" s="85" t="b">
        <v>0</v>
      </c>
      <c r="L129" s="85" t="b">
        <v>0</v>
      </c>
    </row>
    <row r="130" spans="1:12" ht="15">
      <c r="A130" s="85" t="s">
        <v>1832</v>
      </c>
      <c r="B130" s="85" t="s">
        <v>1833</v>
      </c>
      <c r="C130" s="85">
        <v>2</v>
      </c>
      <c r="D130" s="122">
        <v>0.0008752284788661675</v>
      </c>
      <c r="E130" s="122">
        <v>3.320457868916649</v>
      </c>
      <c r="F130" s="85" t="s">
        <v>1900</v>
      </c>
      <c r="G130" s="85" t="b">
        <v>0</v>
      </c>
      <c r="H130" s="85" t="b">
        <v>0</v>
      </c>
      <c r="I130" s="85" t="b">
        <v>0</v>
      </c>
      <c r="J130" s="85" t="b">
        <v>0</v>
      </c>
      <c r="K130" s="85" t="b">
        <v>0</v>
      </c>
      <c r="L130" s="85" t="b">
        <v>0</v>
      </c>
    </row>
    <row r="131" spans="1:12" ht="15">
      <c r="A131" s="85" t="s">
        <v>1835</v>
      </c>
      <c r="B131" s="85" t="s">
        <v>1836</v>
      </c>
      <c r="C131" s="85">
        <v>2</v>
      </c>
      <c r="D131" s="122">
        <v>0.0008752284788661675</v>
      </c>
      <c r="E131" s="122">
        <v>3.320457868916649</v>
      </c>
      <c r="F131" s="85" t="s">
        <v>1900</v>
      </c>
      <c r="G131" s="85" t="b">
        <v>0</v>
      </c>
      <c r="H131" s="85" t="b">
        <v>0</v>
      </c>
      <c r="I131" s="85" t="b">
        <v>0</v>
      </c>
      <c r="J131" s="85" t="b">
        <v>0</v>
      </c>
      <c r="K131" s="85" t="b">
        <v>0</v>
      </c>
      <c r="L131" s="85" t="b">
        <v>0</v>
      </c>
    </row>
    <row r="132" spans="1:12" ht="15">
      <c r="A132" s="85" t="s">
        <v>1837</v>
      </c>
      <c r="B132" s="85" t="s">
        <v>1838</v>
      </c>
      <c r="C132" s="85">
        <v>2</v>
      </c>
      <c r="D132" s="122">
        <v>0.0008752284788661675</v>
      </c>
      <c r="E132" s="122">
        <v>3.320457868916649</v>
      </c>
      <c r="F132" s="85" t="s">
        <v>1900</v>
      </c>
      <c r="G132" s="85" t="b">
        <v>0</v>
      </c>
      <c r="H132" s="85" t="b">
        <v>0</v>
      </c>
      <c r="I132" s="85" t="b">
        <v>0</v>
      </c>
      <c r="J132" s="85" t="b">
        <v>0</v>
      </c>
      <c r="K132" s="85" t="b">
        <v>0</v>
      </c>
      <c r="L132" s="85" t="b">
        <v>0</v>
      </c>
    </row>
    <row r="133" spans="1:12" ht="15">
      <c r="A133" s="85" t="s">
        <v>1524</v>
      </c>
      <c r="B133" s="85" t="s">
        <v>1839</v>
      </c>
      <c r="C133" s="85">
        <v>2</v>
      </c>
      <c r="D133" s="122">
        <v>0.0008752284788661675</v>
      </c>
      <c r="E133" s="122">
        <v>2.8433366141969865</v>
      </c>
      <c r="F133" s="85" t="s">
        <v>1900</v>
      </c>
      <c r="G133" s="85" t="b">
        <v>0</v>
      </c>
      <c r="H133" s="85" t="b">
        <v>0</v>
      </c>
      <c r="I133" s="85" t="b">
        <v>0</v>
      </c>
      <c r="J133" s="85" t="b">
        <v>0</v>
      </c>
      <c r="K133" s="85" t="b">
        <v>0</v>
      </c>
      <c r="L133" s="85" t="b">
        <v>0</v>
      </c>
    </row>
    <row r="134" spans="1:12" ht="15">
      <c r="A134" s="85" t="s">
        <v>1519</v>
      </c>
      <c r="B134" s="85" t="s">
        <v>1840</v>
      </c>
      <c r="C134" s="85">
        <v>2</v>
      </c>
      <c r="D134" s="122">
        <v>0.0008752284788661675</v>
      </c>
      <c r="E134" s="122">
        <v>2.6214878645806303</v>
      </c>
      <c r="F134" s="85" t="s">
        <v>1900</v>
      </c>
      <c r="G134" s="85" t="b">
        <v>0</v>
      </c>
      <c r="H134" s="85" t="b">
        <v>0</v>
      </c>
      <c r="I134" s="85" t="b">
        <v>0</v>
      </c>
      <c r="J134" s="85" t="b">
        <v>0</v>
      </c>
      <c r="K134" s="85" t="b">
        <v>0</v>
      </c>
      <c r="L134" s="85" t="b">
        <v>0</v>
      </c>
    </row>
    <row r="135" spans="1:12" ht="15">
      <c r="A135" s="85" t="s">
        <v>1481</v>
      </c>
      <c r="B135" s="85" t="s">
        <v>1842</v>
      </c>
      <c r="C135" s="85">
        <v>2</v>
      </c>
      <c r="D135" s="122">
        <v>0.0008752284788661675</v>
      </c>
      <c r="E135" s="122">
        <v>0.40823581238423357</v>
      </c>
      <c r="F135" s="85" t="s">
        <v>1900</v>
      </c>
      <c r="G135" s="85" t="b">
        <v>0</v>
      </c>
      <c r="H135" s="85" t="b">
        <v>0</v>
      </c>
      <c r="I135" s="85" t="b">
        <v>0</v>
      </c>
      <c r="J135" s="85" t="b">
        <v>0</v>
      </c>
      <c r="K135" s="85" t="b">
        <v>0</v>
      </c>
      <c r="L135" s="85" t="b">
        <v>0</v>
      </c>
    </row>
    <row r="136" spans="1:12" ht="15">
      <c r="A136" s="85" t="s">
        <v>1842</v>
      </c>
      <c r="B136" s="85" t="s">
        <v>1481</v>
      </c>
      <c r="C136" s="85">
        <v>2</v>
      </c>
      <c r="D136" s="122">
        <v>0.0008752284788661675</v>
      </c>
      <c r="E136" s="122">
        <v>0.41063449926573703</v>
      </c>
      <c r="F136" s="85" t="s">
        <v>1900</v>
      </c>
      <c r="G136" s="85" t="b">
        <v>0</v>
      </c>
      <c r="H136" s="85" t="b">
        <v>0</v>
      </c>
      <c r="I136" s="85" t="b">
        <v>0</v>
      </c>
      <c r="J136" s="85" t="b">
        <v>0</v>
      </c>
      <c r="K136" s="85" t="b">
        <v>0</v>
      </c>
      <c r="L136" s="85" t="b">
        <v>0</v>
      </c>
    </row>
    <row r="137" spans="1:12" ht="15">
      <c r="A137" s="85" t="s">
        <v>1483</v>
      </c>
      <c r="B137" s="85" t="s">
        <v>1843</v>
      </c>
      <c r="C137" s="85">
        <v>2</v>
      </c>
      <c r="D137" s="122">
        <v>0.0008752284788661675</v>
      </c>
      <c r="E137" s="122">
        <v>1.657700037235075</v>
      </c>
      <c r="F137" s="85" t="s">
        <v>1900</v>
      </c>
      <c r="G137" s="85" t="b">
        <v>0</v>
      </c>
      <c r="H137" s="85" t="b">
        <v>0</v>
      </c>
      <c r="I137" s="85" t="b">
        <v>0</v>
      </c>
      <c r="J137" s="85" t="b">
        <v>0</v>
      </c>
      <c r="K137" s="85" t="b">
        <v>0</v>
      </c>
      <c r="L137" s="85" t="b">
        <v>0</v>
      </c>
    </row>
    <row r="138" spans="1:12" ht="15">
      <c r="A138" s="85" t="s">
        <v>1843</v>
      </c>
      <c r="B138" s="85" t="s">
        <v>1487</v>
      </c>
      <c r="C138" s="85">
        <v>2</v>
      </c>
      <c r="D138" s="122">
        <v>0.0008752284788661675</v>
      </c>
      <c r="E138" s="122">
        <v>1.7763898245663734</v>
      </c>
      <c r="F138" s="85" t="s">
        <v>1900</v>
      </c>
      <c r="G138" s="85" t="b">
        <v>0</v>
      </c>
      <c r="H138" s="85" t="b">
        <v>0</v>
      </c>
      <c r="I138" s="85" t="b">
        <v>0</v>
      </c>
      <c r="J138" s="85" t="b">
        <v>0</v>
      </c>
      <c r="K138" s="85" t="b">
        <v>0</v>
      </c>
      <c r="L138" s="85" t="b">
        <v>0</v>
      </c>
    </row>
    <row r="139" spans="1:12" ht="15">
      <c r="A139" s="85" t="s">
        <v>1482</v>
      </c>
      <c r="B139" s="85" t="s">
        <v>1782</v>
      </c>
      <c r="C139" s="85">
        <v>2</v>
      </c>
      <c r="D139" s="122">
        <v>0.0008752284788661675</v>
      </c>
      <c r="E139" s="122">
        <v>0.21793841054831226</v>
      </c>
      <c r="F139" s="85" t="s">
        <v>1900</v>
      </c>
      <c r="G139" s="85" t="b">
        <v>0</v>
      </c>
      <c r="H139" s="85" t="b">
        <v>0</v>
      </c>
      <c r="I139" s="85" t="b">
        <v>0</v>
      </c>
      <c r="J139" s="85" t="b">
        <v>0</v>
      </c>
      <c r="K139" s="85" t="b">
        <v>0</v>
      </c>
      <c r="L139" s="85" t="b">
        <v>0</v>
      </c>
    </row>
    <row r="140" spans="1:12" ht="15">
      <c r="A140" s="85" t="s">
        <v>1483</v>
      </c>
      <c r="B140" s="85" t="s">
        <v>1483</v>
      </c>
      <c r="C140" s="85">
        <v>2</v>
      </c>
      <c r="D140" s="122">
        <v>0.0008752284788661675</v>
      </c>
      <c r="E140" s="122">
        <v>-0.03249604279343863</v>
      </c>
      <c r="F140" s="85" t="s">
        <v>1900</v>
      </c>
      <c r="G140" s="85" t="b">
        <v>0</v>
      </c>
      <c r="H140" s="85" t="b">
        <v>0</v>
      </c>
      <c r="I140" s="85" t="b">
        <v>0</v>
      </c>
      <c r="J140" s="85" t="b">
        <v>0</v>
      </c>
      <c r="K140" s="85" t="b">
        <v>0</v>
      </c>
      <c r="L140" s="85" t="b">
        <v>0</v>
      </c>
    </row>
    <row r="141" spans="1:12" ht="15">
      <c r="A141" s="85" t="s">
        <v>1481</v>
      </c>
      <c r="B141" s="85" t="s">
        <v>1798</v>
      </c>
      <c r="C141" s="85">
        <v>2</v>
      </c>
      <c r="D141" s="122">
        <v>0.0008752284788661675</v>
      </c>
      <c r="E141" s="122">
        <v>0.23214455332855238</v>
      </c>
      <c r="F141" s="85" t="s">
        <v>1900</v>
      </c>
      <c r="G141" s="85" t="b">
        <v>0</v>
      </c>
      <c r="H141" s="85" t="b">
        <v>0</v>
      </c>
      <c r="I141" s="85" t="b">
        <v>0</v>
      </c>
      <c r="J141" s="85" t="b">
        <v>0</v>
      </c>
      <c r="K141" s="85" t="b">
        <v>0</v>
      </c>
      <c r="L141" s="85" t="b">
        <v>0</v>
      </c>
    </row>
    <row r="142" spans="1:12" ht="15">
      <c r="A142" s="85" t="s">
        <v>1844</v>
      </c>
      <c r="B142" s="85" t="s">
        <v>1481</v>
      </c>
      <c r="C142" s="85">
        <v>2</v>
      </c>
      <c r="D142" s="122">
        <v>0.0008752284788661675</v>
      </c>
      <c r="E142" s="122">
        <v>0.41063449926573703</v>
      </c>
      <c r="F142" s="85" t="s">
        <v>1900</v>
      </c>
      <c r="G142" s="85" t="b">
        <v>0</v>
      </c>
      <c r="H142" s="85" t="b">
        <v>0</v>
      </c>
      <c r="I142" s="85" t="b">
        <v>0</v>
      </c>
      <c r="J142" s="85" t="b">
        <v>0</v>
      </c>
      <c r="K142" s="85" t="b">
        <v>0</v>
      </c>
      <c r="L142" s="85" t="b">
        <v>0</v>
      </c>
    </row>
    <row r="143" spans="1:12" ht="15">
      <c r="A143" s="85" t="s">
        <v>1481</v>
      </c>
      <c r="B143" s="85" t="s">
        <v>1788</v>
      </c>
      <c r="C143" s="85">
        <v>2</v>
      </c>
      <c r="D143" s="122">
        <v>0.0008752284788661675</v>
      </c>
      <c r="E143" s="122">
        <v>0.23214455332855238</v>
      </c>
      <c r="F143" s="85" t="s">
        <v>1900</v>
      </c>
      <c r="G143" s="85" t="b">
        <v>0</v>
      </c>
      <c r="H143" s="85" t="b">
        <v>0</v>
      </c>
      <c r="I143" s="85" t="b">
        <v>0</v>
      </c>
      <c r="J143" s="85" t="b">
        <v>0</v>
      </c>
      <c r="K143" s="85" t="b">
        <v>0</v>
      </c>
      <c r="L143" s="85" t="b">
        <v>0</v>
      </c>
    </row>
    <row r="144" spans="1:12" ht="15">
      <c r="A144" s="85" t="s">
        <v>1482</v>
      </c>
      <c r="B144" s="85" t="s">
        <v>1784</v>
      </c>
      <c r="C144" s="85">
        <v>2</v>
      </c>
      <c r="D144" s="122">
        <v>0.0008752284788661675</v>
      </c>
      <c r="E144" s="122">
        <v>0.21793841054831226</v>
      </c>
      <c r="F144" s="85" t="s">
        <v>1900</v>
      </c>
      <c r="G144" s="85" t="b">
        <v>0</v>
      </c>
      <c r="H144" s="85" t="b">
        <v>0</v>
      </c>
      <c r="I144" s="85" t="b">
        <v>0</v>
      </c>
      <c r="J144" s="85" t="b">
        <v>0</v>
      </c>
      <c r="K144" s="85" t="b">
        <v>0</v>
      </c>
      <c r="L144" s="85" t="b">
        <v>0</v>
      </c>
    </row>
    <row r="145" spans="1:12" ht="15">
      <c r="A145" s="85" t="s">
        <v>1784</v>
      </c>
      <c r="B145" s="85" t="s">
        <v>1482</v>
      </c>
      <c r="C145" s="85">
        <v>2</v>
      </c>
      <c r="D145" s="122">
        <v>0.0008752284788661675</v>
      </c>
      <c r="E145" s="122">
        <v>0.21793841054831226</v>
      </c>
      <c r="F145" s="85" t="s">
        <v>1900</v>
      </c>
      <c r="G145" s="85" t="b">
        <v>0</v>
      </c>
      <c r="H145" s="85" t="b">
        <v>0</v>
      </c>
      <c r="I145" s="85" t="b">
        <v>0</v>
      </c>
      <c r="J145" s="85" t="b">
        <v>0</v>
      </c>
      <c r="K145" s="85" t="b">
        <v>0</v>
      </c>
      <c r="L145" s="85" t="b">
        <v>0</v>
      </c>
    </row>
    <row r="146" spans="1:12" ht="15">
      <c r="A146" s="85" t="s">
        <v>283</v>
      </c>
      <c r="B146" s="85" t="s">
        <v>282</v>
      </c>
      <c r="C146" s="85">
        <v>2</v>
      </c>
      <c r="D146" s="122">
        <v>0.0008752284788661675</v>
      </c>
      <c r="E146" s="122">
        <v>3.320457868916649</v>
      </c>
      <c r="F146" s="85" t="s">
        <v>1900</v>
      </c>
      <c r="G146" s="85" t="b">
        <v>0</v>
      </c>
      <c r="H146" s="85" t="b">
        <v>0</v>
      </c>
      <c r="I146" s="85" t="b">
        <v>0</v>
      </c>
      <c r="J146" s="85" t="b">
        <v>0</v>
      </c>
      <c r="K146" s="85" t="b">
        <v>0</v>
      </c>
      <c r="L146" s="85" t="b">
        <v>0</v>
      </c>
    </row>
    <row r="147" spans="1:12" ht="15">
      <c r="A147" s="85" t="s">
        <v>282</v>
      </c>
      <c r="B147" s="85" t="s">
        <v>1764</v>
      </c>
      <c r="C147" s="85">
        <v>2</v>
      </c>
      <c r="D147" s="122">
        <v>0.0008752284788661675</v>
      </c>
      <c r="E147" s="122">
        <v>2.4173678819247053</v>
      </c>
      <c r="F147" s="85" t="s">
        <v>1900</v>
      </c>
      <c r="G147" s="85" t="b">
        <v>0</v>
      </c>
      <c r="H147" s="85" t="b">
        <v>0</v>
      </c>
      <c r="I147" s="85" t="b">
        <v>0</v>
      </c>
      <c r="J147" s="85" t="b">
        <v>0</v>
      </c>
      <c r="K147" s="85" t="b">
        <v>0</v>
      </c>
      <c r="L147" s="85" t="b">
        <v>0</v>
      </c>
    </row>
    <row r="148" spans="1:12" ht="15">
      <c r="A148" s="85" t="s">
        <v>1764</v>
      </c>
      <c r="B148" s="85" t="s">
        <v>1845</v>
      </c>
      <c r="C148" s="85">
        <v>2</v>
      </c>
      <c r="D148" s="122">
        <v>0.0008752284788661675</v>
      </c>
      <c r="E148" s="122">
        <v>2.4173678819247053</v>
      </c>
      <c r="F148" s="85" t="s">
        <v>1900</v>
      </c>
      <c r="G148" s="85" t="b">
        <v>0</v>
      </c>
      <c r="H148" s="85" t="b">
        <v>0</v>
      </c>
      <c r="I148" s="85" t="b">
        <v>0</v>
      </c>
      <c r="J148" s="85" t="b">
        <v>0</v>
      </c>
      <c r="K148" s="85" t="b">
        <v>0</v>
      </c>
      <c r="L148" s="85" t="b">
        <v>0</v>
      </c>
    </row>
    <row r="149" spans="1:12" ht="15">
      <c r="A149" s="85" t="s">
        <v>1845</v>
      </c>
      <c r="B149" s="85" t="s">
        <v>1846</v>
      </c>
      <c r="C149" s="85">
        <v>2</v>
      </c>
      <c r="D149" s="122">
        <v>0.0008752284788661675</v>
      </c>
      <c r="E149" s="122">
        <v>3.320457868916649</v>
      </c>
      <c r="F149" s="85" t="s">
        <v>1900</v>
      </c>
      <c r="G149" s="85" t="b">
        <v>0</v>
      </c>
      <c r="H149" s="85" t="b">
        <v>0</v>
      </c>
      <c r="I149" s="85" t="b">
        <v>0</v>
      </c>
      <c r="J149" s="85" t="b">
        <v>0</v>
      </c>
      <c r="K149" s="85" t="b">
        <v>0</v>
      </c>
      <c r="L149" s="85" t="b">
        <v>0</v>
      </c>
    </row>
    <row r="150" spans="1:12" ht="15">
      <c r="A150" s="85" t="s">
        <v>1846</v>
      </c>
      <c r="B150" s="85" t="s">
        <v>1847</v>
      </c>
      <c r="C150" s="85">
        <v>2</v>
      </c>
      <c r="D150" s="122">
        <v>0.0008752284788661675</v>
      </c>
      <c r="E150" s="122">
        <v>3.320457868916649</v>
      </c>
      <c r="F150" s="85" t="s">
        <v>1900</v>
      </c>
      <c r="G150" s="85" t="b">
        <v>0</v>
      </c>
      <c r="H150" s="85" t="b">
        <v>0</v>
      </c>
      <c r="I150" s="85" t="b">
        <v>0</v>
      </c>
      <c r="J150" s="85" t="b">
        <v>0</v>
      </c>
      <c r="K150" s="85" t="b">
        <v>0</v>
      </c>
      <c r="L150" s="85" t="b">
        <v>0</v>
      </c>
    </row>
    <row r="151" spans="1:12" ht="15">
      <c r="A151" s="85" t="s">
        <v>1847</v>
      </c>
      <c r="B151" s="85" t="s">
        <v>1848</v>
      </c>
      <c r="C151" s="85">
        <v>2</v>
      </c>
      <c r="D151" s="122">
        <v>0.0008752284788661675</v>
      </c>
      <c r="E151" s="122">
        <v>3.320457868916649</v>
      </c>
      <c r="F151" s="85" t="s">
        <v>1900</v>
      </c>
      <c r="G151" s="85" t="b">
        <v>0</v>
      </c>
      <c r="H151" s="85" t="b">
        <v>0</v>
      </c>
      <c r="I151" s="85" t="b">
        <v>0</v>
      </c>
      <c r="J151" s="85" t="b">
        <v>0</v>
      </c>
      <c r="K151" s="85" t="b">
        <v>0</v>
      </c>
      <c r="L151" s="85" t="b">
        <v>0</v>
      </c>
    </row>
    <row r="152" spans="1:12" ht="15">
      <c r="A152" s="85" t="s">
        <v>1848</v>
      </c>
      <c r="B152" s="85" t="s">
        <v>1849</v>
      </c>
      <c r="C152" s="85">
        <v>2</v>
      </c>
      <c r="D152" s="122">
        <v>0.0008752284788661675</v>
      </c>
      <c r="E152" s="122">
        <v>3.320457868916649</v>
      </c>
      <c r="F152" s="85" t="s">
        <v>1900</v>
      </c>
      <c r="G152" s="85" t="b">
        <v>0</v>
      </c>
      <c r="H152" s="85" t="b">
        <v>0</v>
      </c>
      <c r="I152" s="85" t="b">
        <v>0</v>
      </c>
      <c r="J152" s="85" t="b">
        <v>0</v>
      </c>
      <c r="K152" s="85" t="b">
        <v>0</v>
      </c>
      <c r="L152" s="85" t="b">
        <v>0</v>
      </c>
    </row>
    <row r="153" spans="1:12" ht="15">
      <c r="A153" s="85" t="s">
        <v>1849</v>
      </c>
      <c r="B153" s="85" t="s">
        <v>1492</v>
      </c>
      <c r="C153" s="85">
        <v>2</v>
      </c>
      <c r="D153" s="122">
        <v>0.0008752284788661675</v>
      </c>
      <c r="E153" s="122">
        <v>2.1301261707463577</v>
      </c>
      <c r="F153" s="85" t="s">
        <v>1900</v>
      </c>
      <c r="G153" s="85" t="b">
        <v>0</v>
      </c>
      <c r="H153" s="85" t="b">
        <v>0</v>
      </c>
      <c r="I153" s="85" t="b">
        <v>0</v>
      </c>
      <c r="J153" s="85" t="b">
        <v>0</v>
      </c>
      <c r="K153" s="85" t="b">
        <v>0</v>
      </c>
      <c r="L153" s="85" t="b">
        <v>0</v>
      </c>
    </row>
    <row r="154" spans="1:12" ht="15">
      <c r="A154" s="85" t="s">
        <v>1492</v>
      </c>
      <c r="B154" s="85" t="s">
        <v>1850</v>
      </c>
      <c r="C154" s="85">
        <v>2</v>
      </c>
      <c r="D154" s="122">
        <v>0.0008752284788661675</v>
      </c>
      <c r="E154" s="122">
        <v>2.116337886260724</v>
      </c>
      <c r="F154" s="85" t="s">
        <v>1900</v>
      </c>
      <c r="G154" s="85" t="b">
        <v>0</v>
      </c>
      <c r="H154" s="85" t="b">
        <v>0</v>
      </c>
      <c r="I154" s="85" t="b">
        <v>0</v>
      </c>
      <c r="J154" s="85" t="b">
        <v>0</v>
      </c>
      <c r="K154" s="85" t="b">
        <v>0</v>
      </c>
      <c r="L154" s="85" t="b">
        <v>0</v>
      </c>
    </row>
    <row r="155" spans="1:12" ht="15">
      <c r="A155" s="85" t="s">
        <v>1850</v>
      </c>
      <c r="B155" s="85" t="s">
        <v>1851</v>
      </c>
      <c r="C155" s="85">
        <v>2</v>
      </c>
      <c r="D155" s="122">
        <v>0.0008752284788661675</v>
      </c>
      <c r="E155" s="122">
        <v>3.320457868916649</v>
      </c>
      <c r="F155" s="85" t="s">
        <v>1900</v>
      </c>
      <c r="G155" s="85" t="b">
        <v>0</v>
      </c>
      <c r="H155" s="85" t="b">
        <v>0</v>
      </c>
      <c r="I155" s="85" t="b">
        <v>0</v>
      </c>
      <c r="J155" s="85" t="b">
        <v>0</v>
      </c>
      <c r="K155" s="85" t="b">
        <v>0</v>
      </c>
      <c r="L155" s="85" t="b">
        <v>0</v>
      </c>
    </row>
    <row r="156" spans="1:12" ht="15">
      <c r="A156" s="85" t="s">
        <v>1851</v>
      </c>
      <c r="B156" s="85" t="s">
        <v>1852</v>
      </c>
      <c r="C156" s="85">
        <v>2</v>
      </c>
      <c r="D156" s="122">
        <v>0.0008752284788661675</v>
      </c>
      <c r="E156" s="122">
        <v>3.320457868916649</v>
      </c>
      <c r="F156" s="85" t="s">
        <v>1900</v>
      </c>
      <c r="G156" s="85" t="b">
        <v>0</v>
      </c>
      <c r="H156" s="85" t="b">
        <v>0</v>
      </c>
      <c r="I156" s="85" t="b">
        <v>0</v>
      </c>
      <c r="J156" s="85" t="b">
        <v>0</v>
      </c>
      <c r="K156" s="85" t="b">
        <v>0</v>
      </c>
      <c r="L156" s="85" t="b">
        <v>0</v>
      </c>
    </row>
    <row r="157" spans="1:12" ht="15">
      <c r="A157" s="85" t="s">
        <v>1852</v>
      </c>
      <c r="B157" s="85" t="s">
        <v>1853</v>
      </c>
      <c r="C157" s="85">
        <v>2</v>
      </c>
      <c r="D157" s="122">
        <v>0.0008752284788661675</v>
      </c>
      <c r="E157" s="122">
        <v>3.320457868916649</v>
      </c>
      <c r="F157" s="85" t="s">
        <v>1900</v>
      </c>
      <c r="G157" s="85" t="b">
        <v>0</v>
      </c>
      <c r="H157" s="85" t="b">
        <v>0</v>
      </c>
      <c r="I157" s="85" t="b">
        <v>0</v>
      </c>
      <c r="J157" s="85" t="b">
        <v>0</v>
      </c>
      <c r="K157" s="85" t="b">
        <v>0</v>
      </c>
      <c r="L157" s="85" t="b">
        <v>0</v>
      </c>
    </row>
    <row r="158" spans="1:12" ht="15">
      <c r="A158" s="85" t="s">
        <v>1853</v>
      </c>
      <c r="B158" s="85" t="s">
        <v>1854</v>
      </c>
      <c r="C158" s="85">
        <v>2</v>
      </c>
      <c r="D158" s="122">
        <v>0.0008752284788661675</v>
      </c>
      <c r="E158" s="122">
        <v>3.320457868916649</v>
      </c>
      <c r="F158" s="85" t="s">
        <v>1900</v>
      </c>
      <c r="G158" s="85" t="b">
        <v>0</v>
      </c>
      <c r="H158" s="85" t="b">
        <v>0</v>
      </c>
      <c r="I158" s="85" t="b">
        <v>0</v>
      </c>
      <c r="J158" s="85" t="b">
        <v>0</v>
      </c>
      <c r="K158" s="85" t="b">
        <v>0</v>
      </c>
      <c r="L158" s="85" t="b">
        <v>0</v>
      </c>
    </row>
    <row r="159" spans="1:12" ht="15">
      <c r="A159" s="85" t="s">
        <v>1854</v>
      </c>
      <c r="B159" s="85" t="s">
        <v>520</v>
      </c>
      <c r="C159" s="85">
        <v>2</v>
      </c>
      <c r="D159" s="122">
        <v>0.0008752284788661675</v>
      </c>
      <c r="E159" s="122">
        <v>2.6672453551413056</v>
      </c>
      <c r="F159" s="85" t="s">
        <v>1900</v>
      </c>
      <c r="G159" s="85" t="b">
        <v>0</v>
      </c>
      <c r="H159" s="85" t="b">
        <v>0</v>
      </c>
      <c r="I159" s="85" t="b">
        <v>0</v>
      </c>
      <c r="J159" s="85" t="b">
        <v>0</v>
      </c>
      <c r="K159" s="85" t="b">
        <v>0</v>
      </c>
      <c r="L159" s="85" t="b">
        <v>0</v>
      </c>
    </row>
    <row r="160" spans="1:12" ht="15">
      <c r="A160" s="85" t="s">
        <v>250</v>
      </c>
      <c r="B160" s="85" t="s">
        <v>1506</v>
      </c>
      <c r="C160" s="85">
        <v>2</v>
      </c>
      <c r="D160" s="122">
        <v>0.0008752284788661675</v>
      </c>
      <c r="E160" s="122">
        <v>3.320457868916649</v>
      </c>
      <c r="F160" s="85" t="s">
        <v>1900</v>
      </c>
      <c r="G160" s="85" t="b">
        <v>0</v>
      </c>
      <c r="H160" s="85" t="b">
        <v>0</v>
      </c>
      <c r="I160" s="85" t="b">
        <v>0</v>
      </c>
      <c r="J160" s="85" t="b">
        <v>0</v>
      </c>
      <c r="K160" s="85" t="b">
        <v>0</v>
      </c>
      <c r="L160" s="85" t="b">
        <v>0</v>
      </c>
    </row>
    <row r="161" spans="1:12" ht="15">
      <c r="A161" s="85" t="s">
        <v>1481</v>
      </c>
      <c r="B161" s="85" t="s">
        <v>1780</v>
      </c>
      <c r="C161" s="85">
        <v>2</v>
      </c>
      <c r="D161" s="122">
        <v>0.0008752284788661675</v>
      </c>
      <c r="E161" s="122">
        <v>0.01029580371219597</v>
      </c>
      <c r="F161" s="85" t="s">
        <v>1900</v>
      </c>
      <c r="G161" s="85" t="b">
        <v>0</v>
      </c>
      <c r="H161" s="85" t="b">
        <v>0</v>
      </c>
      <c r="I161" s="85" t="b">
        <v>0</v>
      </c>
      <c r="J161" s="85" t="b">
        <v>0</v>
      </c>
      <c r="K161" s="85" t="b">
        <v>0</v>
      </c>
      <c r="L161" s="85" t="b">
        <v>0</v>
      </c>
    </row>
    <row r="162" spans="1:12" ht="15">
      <c r="A162" s="85" t="s">
        <v>1780</v>
      </c>
      <c r="B162" s="85" t="s">
        <v>1484</v>
      </c>
      <c r="C162" s="85">
        <v>2</v>
      </c>
      <c r="D162" s="122">
        <v>0.0008752284788661675</v>
      </c>
      <c r="E162" s="122">
        <v>1.2522720071704874</v>
      </c>
      <c r="F162" s="85" t="s">
        <v>1900</v>
      </c>
      <c r="G162" s="85" t="b">
        <v>0</v>
      </c>
      <c r="H162" s="85" t="b">
        <v>0</v>
      </c>
      <c r="I162" s="85" t="b">
        <v>0</v>
      </c>
      <c r="J162" s="85" t="b">
        <v>0</v>
      </c>
      <c r="K162" s="85" t="b">
        <v>0</v>
      </c>
      <c r="L162" s="85" t="b">
        <v>0</v>
      </c>
    </row>
    <row r="163" spans="1:12" ht="15">
      <c r="A163" s="85" t="s">
        <v>1484</v>
      </c>
      <c r="B163" s="85" t="s">
        <v>1768</v>
      </c>
      <c r="C163" s="85">
        <v>2</v>
      </c>
      <c r="D163" s="122">
        <v>0.0008752284788661675</v>
      </c>
      <c r="E163" s="122">
        <v>1.0474565968529115</v>
      </c>
      <c r="F163" s="85" t="s">
        <v>1900</v>
      </c>
      <c r="G163" s="85" t="b">
        <v>0</v>
      </c>
      <c r="H163" s="85" t="b">
        <v>0</v>
      </c>
      <c r="I163" s="85" t="b">
        <v>0</v>
      </c>
      <c r="J163" s="85" t="b">
        <v>0</v>
      </c>
      <c r="K163" s="85" t="b">
        <v>0</v>
      </c>
      <c r="L163" s="85" t="b">
        <v>0</v>
      </c>
    </row>
    <row r="164" spans="1:12" ht="15">
      <c r="A164" s="85" t="s">
        <v>1484</v>
      </c>
      <c r="B164" s="85" t="s">
        <v>1766</v>
      </c>
      <c r="C164" s="85">
        <v>2</v>
      </c>
      <c r="D164" s="122">
        <v>0.0008752284788661675</v>
      </c>
      <c r="E164" s="122">
        <v>1.0474565968529115</v>
      </c>
      <c r="F164" s="85" t="s">
        <v>1900</v>
      </c>
      <c r="G164" s="85" t="b">
        <v>0</v>
      </c>
      <c r="H164" s="85" t="b">
        <v>0</v>
      </c>
      <c r="I164" s="85" t="b">
        <v>0</v>
      </c>
      <c r="J164" s="85" t="b">
        <v>0</v>
      </c>
      <c r="K164" s="85" t="b">
        <v>0</v>
      </c>
      <c r="L164" s="85" t="b">
        <v>0</v>
      </c>
    </row>
    <row r="165" spans="1:12" ht="15">
      <c r="A165" s="85" t="s">
        <v>1857</v>
      </c>
      <c r="B165" s="85" t="s">
        <v>1481</v>
      </c>
      <c r="C165" s="85">
        <v>2</v>
      </c>
      <c r="D165" s="122">
        <v>0.0008752284788661675</v>
      </c>
      <c r="E165" s="122">
        <v>0.41063449926573703</v>
      </c>
      <c r="F165" s="85" t="s">
        <v>1900</v>
      </c>
      <c r="G165" s="85" t="b">
        <v>0</v>
      </c>
      <c r="H165" s="85" t="b">
        <v>0</v>
      </c>
      <c r="I165" s="85" t="b">
        <v>0</v>
      </c>
      <c r="J165" s="85" t="b">
        <v>0</v>
      </c>
      <c r="K165" s="85" t="b">
        <v>0</v>
      </c>
      <c r="L165" s="85" t="b">
        <v>0</v>
      </c>
    </row>
    <row r="166" spans="1:12" ht="15">
      <c r="A166" s="85" t="s">
        <v>1492</v>
      </c>
      <c r="B166" s="85" t="s">
        <v>1779</v>
      </c>
      <c r="C166" s="85">
        <v>2</v>
      </c>
      <c r="D166" s="122">
        <v>0.0008752284788661675</v>
      </c>
      <c r="E166" s="122">
        <v>1.639216631541062</v>
      </c>
      <c r="F166" s="85" t="s">
        <v>1900</v>
      </c>
      <c r="G166" s="85" t="b">
        <v>0</v>
      </c>
      <c r="H166" s="85" t="b">
        <v>0</v>
      </c>
      <c r="I166" s="85" t="b">
        <v>0</v>
      </c>
      <c r="J166" s="85" t="b">
        <v>0</v>
      </c>
      <c r="K166" s="85" t="b">
        <v>0</v>
      </c>
      <c r="L166" s="85" t="b">
        <v>0</v>
      </c>
    </row>
    <row r="167" spans="1:12" ht="15">
      <c r="A167" s="85" t="s">
        <v>1864</v>
      </c>
      <c r="B167" s="85" t="s">
        <v>1865</v>
      </c>
      <c r="C167" s="85">
        <v>2</v>
      </c>
      <c r="D167" s="122">
        <v>0.0008752284788661675</v>
      </c>
      <c r="E167" s="122">
        <v>3.320457868916649</v>
      </c>
      <c r="F167" s="85" t="s">
        <v>1900</v>
      </c>
      <c r="G167" s="85" t="b">
        <v>0</v>
      </c>
      <c r="H167" s="85" t="b">
        <v>0</v>
      </c>
      <c r="I167" s="85" t="b">
        <v>0</v>
      </c>
      <c r="J167" s="85" t="b">
        <v>0</v>
      </c>
      <c r="K167" s="85" t="b">
        <v>0</v>
      </c>
      <c r="L167" s="85" t="b">
        <v>0</v>
      </c>
    </row>
    <row r="168" spans="1:12" ht="15">
      <c r="A168" s="85" t="s">
        <v>1865</v>
      </c>
      <c r="B168" s="85" t="s">
        <v>1866</v>
      </c>
      <c r="C168" s="85">
        <v>2</v>
      </c>
      <c r="D168" s="122">
        <v>0.0008752284788661675</v>
      </c>
      <c r="E168" s="122">
        <v>3.320457868916649</v>
      </c>
      <c r="F168" s="85" t="s">
        <v>1900</v>
      </c>
      <c r="G168" s="85" t="b">
        <v>0</v>
      </c>
      <c r="H168" s="85" t="b">
        <v>0</v>
      </c>
      <c r="I168" s="85" t="b">
        <v>0</v>
      </c>
      <c r="J168" s="85" t="b">
        <v>0</v>
      </c>
      <c r="K168" s="85" t="b">
        <v>0</v>
      </c>
      <c r="L168" s="85" t="b">
        <v>0</v>
      </c>
    </row>
    <row r="169" spans="1:12" ht="15">
      <c r="A169" s="85" t="s">
        <v>1866</v>
      </c>
      <c r="B169" s="85" t="s">
        <v>1867</v>
      </c>
      <c r="C169" s="85">
        <v>2</v>
      </c>
      <c r="D169" s="122">
        <v>0.0008752284788661675</v>
      </c>
      <c r="E169" s="122">
        <v>3.320457868916649</v>
      </c>
      <c r="F169" s="85" t="s">
        <v>1900</v>
      </c>
      <c r="G169" s="85" t="b">
        <v>0</v>
      </c>
      <c r="H169" s="85" t="b">
        <v>0</v>
      </c>
      <c r="I169" s="85" t="b">
        <v>0</v>
      </c>
      <c r="J169" s="85" t="b">
        <v>0</v>
      </c>
      <c r="K169" s="85" t="b">
        <v>0</v>
      </c>
      <c r="L169" s="85" t="b">
        <v>0</v>
      </c>
    </row>
    <row r="170" spans="1:12" ht="15">
      <c r="A170" s="85" t="s">
        <v>1867</v>
      </c>
      <c r="B170" s="85" t="s">
        <v>1809</v>
      </c>
      <c r="C170" s="85">
        <v>2</v>
      </c>
      <c r="D170" s="122">
        <v>0.0008752284788661675</v>
      </c>
      <c r="E170" s="122">
        <v>3.1443666098609677</v>
      </c>
      <c r="F170" s="85" t="s">
        <v>1900</v>
      </c>
      <c r="G170" s="85" t="b">
        <v>0</v>
      </c>
      <c r="H170" s="85" t="b">
        <v>0</v>
      </c>
      <c r="I170" s="85" t="b">
        <v>0</v>
      </c>
      <c r="J170" s="85" t="b">
        <v>0</v>
      </c>
      <c r="K170" s="85" t="b">
        <v>0</v>
      </c>
      <c r="L170" s="85" t="b">
        <v>0</v>
      </c>
    </row>
    <row r="171" spans="1:12" ht="15">
      <c r="A171" s="85" t="s">
        <v>1809</v>
      </c>
      <c r="B171" s="85" t="s">
        <v>1868</v>
      </c>
      <c r="C171" s="85">
        <v>2</v>
      </c>
      <c r="D171" s="122">
        <v>0.0008752284788661675</v>
      </c>
      <c r="E171" s="122">
        <v>3.1443666098609677</v>
      </c>
      <c r="F171" s="85" t="s">
        <v>1900</v>
      </c>
      <c r="G171" s="85" t="b">
        <v>0</v>
      </c>
      <c r="H171" s="85" t="b">
        <v>0</v>
      </c>
      <c r="I171" s="85" t="b">
        <v>0</v>
      </c>
      <c r="J171" s="85" t="b">
        <v>0</v>
      </c>
      <c r="K171" s="85" t="b">
        <v>0</v>
      </c>
      <c r="L171" s="85" t="b">
        <v>0</v>
      </c>
    </row>
    <row r="172" spans="1:12" ht="15">
      <c r="A172" s="85" t="s">
        <v>1868</v>
      </c>
      <c r="B172" s="85" t="s">
        <v>1869</v>
      </c>
      <c r="C172" s="85">
        <v>2</v>
      </c>
      <c r="D172" s="122">
        <v>0.0008752284788661675</v>
      </c>
      <c r="E172" s="122">
        <v>3.320457868916649</v>
      </c>
      <c r="F172" s="85" t="s">
        <v>1900</v>
      </c>
      <c r="G172" s="85" t="b">
        <v>0</v>
      </c>
      <c r="H172" s="85" t="b">
        <v>0</v>
      </c>
      <c r="I172" s="85" t="b">
        <v>0</v>
      </c>
      <c r="J172" s="85" t="b">
        <v>0</v>
      </c>
      <c r="K172" s="85" t="b">
        <v>0</v>
      </c>
      <c r="L172" s="85" t="b">
        <v>0</v>
      </c>
    </row>
    <row r="173" spans="1:12" ht="15">
      <c r="A173" s="85" t="s">
        <v>1810</v>
      </c>
      <c r="B173" s="85" t="s">
        <v>1481</v>
      </c>
      <c r="C173" s="85">
        <v>2</v>
      </c>
      <c r="D173" s="122">
        <v>0.0008752284788661675</v>
      </c>
      <c r="E173" s="122">
        <v>0.23454324021005585</v>
      </c>
      <c r="F173" s="85" t="s">
        <v>1900</v>
      </c>
      <c r="G173" s="85" t="b">
        <v>0</v>
      </c>
      <c r="H173" s="85" t="b">
        <v>0</v>
      </c>
      <c r="I173" s="85" t="b">
        <v>0</v>
      </c>
      <c r="J173" s="85" t="b">
        <v>0</v>
      </c>
      <c r="K173" s="85" t="b">
        <v>0</v>
      </c>
      <c r="L173" s="85" t="b">
        <v>0</v>
      </c>
    </row>
    <row r="174" spans="1:12" ht="15">
      <c r="A174" s="85" t="s">
        <v>1781</v>
      </c>
      <c r="B174" s="85" t="s">
        <v>1482</v>
      </c>
      <c r="C174" s="85">
        <v>2</v>
      </c>
      <c r="D174" s="122">
        <v>0.0008752284788661675</v>
      </c>
      <c r="E174" s="122">
        <v>0.13875716450068742</v>
      </c>
      <c r="F174" s="85" t="s">
        <v>1900</v>
      </c>
      <c r="G174" s="85" t="b">
        <v>0</v>
      </c>
      <c r="H174" s="85" t="b">
        <v>0</v>
      </c>
      <c r="I174" s="85" t="b">
        <v>0</v>
      </c>
      <c r="J174" s="85" t="b">
        <v>0</v>
      </c>
      <c r="K174" s="85" t="b">
        <v>0</v>
      </c>
      <c r="L174" s="85" t="b">
        <v>0</v>
      </c>
    </row>
    <row r="175" spans="1:12" ht="15">
      <c r="A175" s="85" t="s">
        <v>1811</v>
      </c>
      <c r="B175" s="85" t="s">
        <v>1481</v>
      </c>
      <c r="C175" s="85">
        <v>2</v>
      </c>
      <c r="D175" s="122">
        <v>0.0008752284788661675</v>
      </c>
      <c r="E175" s="122">
        <v>0.23454324021005585</v>
      </c>
      <c r="F175" s="85" t="s">
        <v>1900</v>
      </c>
      <c r="G175" s="85" t="b">
        <v>0</v>
      </c>
      <c r="H175" s="85" t="b">
        <v>0</v>
      </c>
      <c r="I175" s="85" t="b">
        <v>0</v>
      </c>
      <c r="J175" s="85" t="b">
        <v>0</v>
      </c>
      <c r="K175" s="85" t="b">
        <v>0</v>
      </c>
      <c r="L175" s="85" t="b">
        <v>0</v>
      </c>
    </row>
    <row r="176" spans="1:12" ht="15">
      <c r="A176" s="85" t="s">
        <v>1490</v>
      </c>
      <c r="B176" s="85" t="s">
        <v>1493</v>
      </c>
      <c r="C176" s="85">
        <v>2</v>
      </c>
      <c r="D176" s="122">
        <v>0.0008752284788661675</v>
      </c>
      <c r="E176" s="122">
        <v>0.9260061880904328</v>
      </c>
      <c r="F176" s="85" t="s">
        <v>1900</v>
      </c>
      <c r="G176" s="85" t="b">
        <v>0</v>
      </c>
      <c r="H176" s="85" t="b">
        <v>0</v>
      </c>
      <c r="I176" s="85" t="b">
        <v>0</v>
      </c>
      <c r="J176" s="85" t="b">
        <v>0</v>
      </c>
      <c r="K176" s="85" t="b">
        <v>0</v>
      </c>
      <c r="L176" s="85" t="b">
        <v>0</v>
      </c>
    </row>
    <row r="177" spans="1:12" ht="15">
      <c r="A177" s="85" t="s">
        <v>1520</v>
      </c>
      <c r="B177" s="85" t="s">
        <v>1521</v>
      </c>
      <c r="C177" s="85">
        <v>2</v>
      </c>
      <c r="D177" s="122">
        <v>0.0008752284788661675</v>
      </c>
      <c r="E177" s="122">
        <v>3.1443666098609677</v>
      </c>
      <c r="F177" s="85" t="s">
        <v>1900</v>
      </c>
      <c r="G177" s="85" t="b">
        <v>0</v>
      </c>
      <c r="H177" s="85" t="b">
        <v>0</v>
      </c>
      <c r="I177" s="85" t="b">
        <v>0</v>
      </c>
      <c r="J177" s="85" t="b">
        <v>0</v>
      </c>
      <c r="K177" s="85" t="b">
        <v>0</v>
      </c>
      <c r="L177" s="85" t="b">
        <v>0</v>
      </c>
    </row>
    <row r="178" spans="1:12" ht="15">
      <c r="A178" s="85" t="s">
        <v>1521</v>
      </c>
      <c r="B178" s="85" t="s">
        <v>1522</v>
      </c>
      <c r="C178" s="85">
        <v>2</v>
      </c>
      <c r="D178" s="122">
        <v>0.0008752284788661675</v>
      </c>
      <c r="E178" s="122">
        <v>3.320457868916649</v>
      </c>
      <c r="F178" s="85" t="s">
        <v>1900</v>
      </c>
      <c r="G178" s="85" t="b">
        <v>0</v>
      </c>
      <c r="H178" s="85" t="b">
        <v>0</v>
      </c>
      <c r="I178" s="85" t="b">
        <v>0</v>
      </c>
      <c r="J178" s="85" t="b">
        <v>0</v>
      </c>
      <c r="K178" s="85" t="b">
        <v>0</v>
      </c>
      <c r="L178" s="85" t="b">
        <v>0</v>
      </c>
    </row>
    <row r="179" spans="1:12" ht="15">
      <c r="A179" s="85" t="s">
        <v>1522</v>
      </c>
      <c r="B179" s="85" t="s">
        <v>1523</v>
      </c>
      <c r="C179" s="85">
        <v>2</v>
      </c>
      <c r="D179" s="122">
        <v>0.0008752284788661675</v>
      </c>
      <c r="E179" s="122">
        <v>3.1443666098609677</v>
      </c>
      <c r="F179" s="85" t="s">
        <v>1900</v>
      </c>
      <c r="G179" s="85" t="b">
        <v>0</v>
      </c>
      <c r="H179" s="85" t="b">
        <v>0</v>
      </c>
      <c r="I179" s="85" t="b">
        <v>0</v>
      </c>
      <c r="J179" s="85" t="b">
        <v>0</v>
      </c>
      <c r="K179" s="85" t="b">
        <v>0</v>
      </c>
      <c r="L179" s="85" t="b">
        <v>0</v>
      </c>
    </row>
    <row r="180" spans="1:12" ht="15">
      <c r="A180" s="85" t="s">
        <v>1523</v>
      </c>
      <c r="B180" s="85" t="s">
        <v>1524</v>
      </c>
      <c r="C180" s="85">
        <v>2</v>
      </c>
      <c r="D180" s="122">
        <v>0.0008752284788661675</v>
      </c>
      <c r="E180" s="122">
        <v>2.8433366141969865</v>
      </c>
      <c r="F180" s="85" t="s">
        <v>1900</v>
      </c>
      <c r="G180" s="85" t="b">
        <v>0</v>
      </c>
      <c r="H180" s="85" t="b">
        <v>0</v>
      </c>
      <c r="I180" s="85" t="b">
        <v>0</v>
      </c>
      <c r="J180" s="85" t="b">
        <v>0</v>
      </c>
      <c r="K180" s="85" t="b">
        <v>0</v>
      </c>
      <c r="L180" s="85" t="b">
        <v>0</v>
      </c>
    </row>
    <row r="181" spans="1:12" ht="15">
      <c r="A181" s="85" t="s">
        <v>1524</v>
      </c>
      <c r="B181" s="85" t="s">
        <v>1870</v>
      </c>
      <c r="C181" s="85">
        <v>2</v>
      </c>
      <c r="D181" s="122">
        <v>0.0008752284788661675</v>
      </c>
      <c r="E181" s="122">
        <v>2.8433366141969865</v>
      </c>
      <c r="F181" s="85" t="s">
        <v>1900</v>
      </c>
      <c r="G181" s="85" t="b">
        <v>0</v>
      </c>
      <c r="H181" s="85" t="b">
        <v>0</v>
      </c>
      <c r="I181" s="85" t="b">
        <v>0</v>
      </c>
      <c r="J181" s="85" t="b">
        <v>0</v>
      </c>
      <c r="K181" s="85" t="b">
        <v>0</v>
      </c>
      <c r="L181" s="85" t="b">
        <v>0</v>
      </c>
    </row>
    <row r="182" spans="1:12" ht="15">
      <c r="A182" s="85" t="s">
        <v>1870</v>
      </c>
      <c r="B182" s="85" t="s">
        <v>1871</v>
      </c>
      <c r="C182" s="85">
        <v>2</v>
      </c>
      <c r="D182" s="122">
        <v>0.0008752284788661675</v>
      </c>
      <c r="E182" s="122">
        <v>3.320457868916649</v>
      </c>
      <c r="F182" s="85" t="s">
        <v>1900</v>
      </c>
      <c r="G182" s="85" t="b">
        <v>0</v>
      </c>
      <c r="H182" s="85" t="b">
        <v>0</v>
      </c>
      <c r="I182" s="85" t="b">
        <v>0</v>
      </c>
      <c r="J182" s="85" t="b">
        <v>0</v>
      </c>
      <c r="K182" s="85" t="b">
        <v>0</v>
      </c>
      <c r="L182" s="85" t="b">
        <v>0</v>
      </c>
    </row>
    <row r="183" spans="1:12" ht="15">
      <c r="A183" s="85" t="s">
        <v>1871</v>
      </c>
      <c r="B183" s="85" t="s">
        <v>1872</v>
      </c>
      <c r="C183" s="85">
        <v>2</v>
      </c>
      <c r="D183" s="122">
        <v>0.0008752284788661675</v>
      </c>
      <c r="E183" s="122">
        <v>3.320457868916649</v>
      </c>
      <c r="F183" s="85" t="s">
        <v>1900</v>
      </c>
      <c r="G183" s="85" t="b">
        <v>0</v>
      </c>
      <c r="H183" s="85" t="b">
        <v>0</v>
      </c>
      <c r="I183" s="85" t="b">
        <v>0</v>
      </c>
      <c r="J183" s="85" t="b">
        <v>0</v>
      </c>
      <c r="K183" s="85" t="b">
        <v>0</v>
      </c>
      <c r="L183" s="85" t="b">
        <v>0</v>
      </c>
    </row>
    <row r="184" spans="1:12" ht="15">
      <c r="A184" s="85" t="s">
        <v>1872</v>
      </c>
      <c r="B184" s="85" t="s">
        <v>1873</v>
      </c>
      <c r="C184" s="85">
        <v>2</v>
      </c>
      <c r="D184" s="122">
        <v>0.0008752284788661675</v>
      </c>
      <c r="E184" s="122">
        <v>3.320457868916649</v>
      </c>
      <c r="F184" s="85" t="s">
        <v>1900</v>
      </c>
      <c r="G184" s="85" t="b">
        <v>0</v>
      </c>
      <c r="H184" s="85" t="b">
        <v>0</v>
      </c>
      <c r="I184" s="85" t="b">
        <v>0</v>
      </c>
      <c r="J184" s="85" t="b">
        <v>0</v>
      </c>
      <c r="K184" s="85" t="b">
        <v>0</v>
      </c>
      <c r="L184" s="85" t="b">
        <v>0</v>
      </c>
    </row>
    <row r="185" spans="1:12" ht="15">
      <c r="A185" s="85" t="s">
        <v>1873</v>
      </c>
      <c r="B185" s="85" t="s">
        <v>1874</v>
      </c>
      <c r="C185" s="85">
        <v>2</v>
      </c>
      <c r="D185" s="122">
        <v>0.0008752284788661675</v>
      </c>
      <c r="E185" s="122">
        <v>3.320457868916649</v>
      </c>
      <c r="F185" s="85" t="s">
        <v>1900</v>
      </c>
      <c r="G185" s="85" t="b">
        <v>0</v>
      </c>
      <c r="H185" s="85" t="b">
        <v>0</v>
      </c>
      <c r="I185" s="85" t="b">
        <v>0</v>
      </c>
      <c r="J185" s="85" t="b">
        <v>0</v>
      </c>
      <c r="K185" s="85" t="b">
        <v>0</v>
      </c>
      <c r="L185" s="85" t="b">
        <v>0</v>
      </c>
    </row>
    <row r="186" spans="1:12" ht="15">
      <c r="A186" s="85" t="s">
        <v>1874</v>
      </c>
      <c r="B186" s="85" t="s">
        <v>279</v>
      </c>
      <c r="C186" s="85">
        <v>2</v>
      </c>
      <c r="D186" s="122">
        <v>0.0008752284788661675</v>
      </c>
      <c r="E186" s="122">
        <v>3.320457868916649</v>
      </c>
      <c r="F186" s="85" t="s">
        <v>1900</v>
      </c>
      <c r="G186" s="85" t="b">
        <v>0</v>
      </c>
      <c r="H186" s="85" t="b">
        <v>0</v>
      </c>
      <c r="I186" s="85" t="b">
        <v>0</v>
      </c>
      <c r="J186" s="85" t="b">
        <v>0</v>
      </c>
      <c r="K186" s="85" t="b">
        <v>0</v>
      </c>
      <c r="L186" s="85" t="b">
        <v>0</v>
      </c>
    </row>
    <row r="187" spans="1:12" ht="15">
      <c r="A187" s="85" t="s">
        <v>279</v>
      </c>
      <c r="B187" s="85" t="s">
        <v>1519</v>
      </c>
      <c r="C187" s="85">
        <v>2</v>
      </c>
      <c r="D187" s="122">
        <v>0.0008752284788661675</v>
      </c>
      <c r="E187" s="122">
        <v>2.6214878645806303</v>
      </c>
      <c r="F187" s="85" t="s">
        <v>1900</v>
      </c>
      <c r="G187" s="85" t="b">
        <v>0</v>
      </c>
      <c r="H187" s="85" t="b">
        <v>0</v>
      </c>
      <c r="I187" s="85" t="b">
        <v>0</v>
      </c>
      <c r="J187" s="85" t="b">
        <v>0</v>
      </c>
      <c r="K187" s="85" t="b">
        <v>0</v>
      </c>
      <c r="L187" s="85" t="b">
        <v>0</v>
      </c>
    </row>
    <row r="188" spans="1:12" ht="15">
      <c r="A188" s="85" t="s">
        <v>1519</v>
      </c>
      <c r="B188" s="85" t="s">
        <v>1802</v>
      </c>
      <c r="C188" s="85">
        <v>2</v>
      </c>
      <c r="D188" s="122">
        <v>0.0008752284788661675</v>
      </c>
      <c r="E188" s="122">
        <v>2.445396605524949</v>
      </c>
      <c r="F188" s="85" t="s">
        <v>1900</v>
      </c>
      <c r="G188" s="85" t="b">
        <v>0</v>
      </c>
      <c r="H188" s="85" t="b">
        <v>0</v>
      </c>
      <c r="I188" s="85" t="b">
        <v>0</v>
      </c>
      <c r="J188" s="85" t="b">
        <v>0</v>
      </c>
      <c r="K188" s="85" t="b">
        <v>0</v>
      </c>
      <c r="L188" s="85" t="b">
        <v>0</v>
      </c>
    </row>
    <row r="189" spans="1:12" ht="15">
      <c r="A189" s="85" t="s">
        <v>1875</v>
      </c>
      <c r="B189" s="85" t="s">
        <v>1812</v>
      </c>
      <c r="C189" s="85">
        <v>2</v>
      </c>
      <c r="D189" s="122">
        <v>0.0008752284788661675</v>
      </c>
      <c r="E189" s="122">
        <v>3.1443666098609677</v>
      </c>
      <c r="F189" s="85" t="s">
        <v>1900</v>
      </c>
      <c r="G189" s="85" t="b">
        <v>0</v>
      </c>
      <c r="H189" s="85" t="b">
        <v>0</v>
      </c>
      <c r="I189" s="85" t="b">
        <v>0</v>
      </c>
      <c r="J189" s="85" t="b">
        <v>0</v>
      </c>
      <c r="K189" s="85" t="b">
        <v>0</v>
      </c>
      <c r="L189" s="85" t="b">
        <v>0</v>
      </c>
    </row>
    <row r="190" spans="1:12" ht="15">
      <c r="A190" s="85" t="s">
        <v>1792</v>
      </c>
      <c r="B190" s="85" t="s">
        <v>1876</v>
      </c>
      <c r="C190" s="85">
        <v>2</v>
      </c>
      <c r="D190" s="122">
        <v>0.0008752284788661675</v>
      </c>
      <c r="E190" s="122">
        <v>3.320457868916649</v>
      </c>
      <c r="F190" s="85" t="s">
        <v>1900</v>
      </c>
      <c r="G190" s="85" t="b">
        <v>0</v>
      </c>
      <c r="H190" s="85" t="b">
        <v>0</v>
      </c>
      <c r="I190" s="85" t="b">
        <v>0</v>
      </c>
      <c r="J190" s="85" t="b">
        <v>0</v>
      </c>
      <c r="K190" s="85" t="b">
        <v>0</v>
      </c>
      <c r="L190" s="85" t="b">
        <v>0</v>
      </c>
    </row>
    <row r="191" spans="1:12" ht="15">
      <c r="A191" s="85" t="s">
        <v>1876</v>
      </c>
      <c r="B191" s="85" t="s">
        <v>1877</v>
      </c>
      <c r="C191" s="85">
        <v>2</v>
      </c>
      <c r="D191" s="122">
        <v>0.0008752284788661675</v>
      </c>
      <c r="E191" s="122">
        <v>3.320457868916649</v>
      </c>
      <c r="F191" s="85" t="s">
        <v>1900</v>
      </c>
      <c r="G191" s="85" t="b">
        <v>0</v>
      </c>
      <c r="H191" s="85" t="b">
        <v>0</v>
      </c>
      <c r="I191" s="85" t="b">
        <v>0</v>
      </c>
      <c r="J191" s="85" t="b">
        <v>0</v>
      </c>
      <c r="K191" s="85" t="b">
        <v>0</v>
      </c>
      <c r="L191" s="85" t="b">
        <v>0</v>
      </c>
    </row>
    <row r="192" spans="1:12" ht="15">
      <c r="A192" s="85" t="s">
        <v>1877</v>
      </c>
      <c r="B192" s="85" t="s">
        <v>1878</v>
      </c>
      <c r="C192" s="85">
        <v>2</v>
      </c>
      <c r="D192" s="122">
        <v>0.0008752284788661675</v>
      </c>
      <c r="E192" s="122">
        <v>3.320457868916649</v>
      </c>
      <c r="F192" s="85" t="s">
        <v>1900</v>
      </c>
      <c r="G192" s="85" t="b">
        <v>0</v>
      </c>
      <c r="H192" s="85" t="b">
        <v>0</v>
      </c>
      <c r="I192" s="85" t="b">
        <v>0</v>
      </c>
      <c r="J192" s="85" t="b">
        <v>0</v>
      </c>
      <c r="K192" s="85" t="b">
        <v>0</v>
      </c>
      <c r="L192" s="85" t="b">
        <v>0</v>
      </c>
    </row>
    <row r="193" spans="1:12" ht="15">
      <c r="A193" s="85" t="s">
        <v>1878</v>
      </c>
      <c r="B193" s="85" t="s">
        <v>1879</v>
      </c>
      <c r="C193" s="85">
        <v>2</v>
      </c>
      <c r="D193" s="122">
        <v>0.0008752284788661675</v>
      </c>
      <c r="E193" s="122">
        <v>3.320457868916649</v>
      </c>
      <c r="F193" s="85" t="s">
        <v>1900</v>
      </c>
      <c r="G193" s="85" t="b">
        <v>0</v>
      </c>
      <c r="H193" s="85" t="b">
        <v>0</v>
      </c>
      <c r="I193" s="85" t="b">
        <v>0</v>
      </c>
      <c r="J193" s="85" t="b">
        <v>0</v>
      </c>
      <c r="K193" s="85" t="b">
        <v>0</v>
      </c>
      <c r="L193" s="85" t="b">
        <v>0</v>
      </c>
    </row>
    <row r="194" spans="1:12" ht="15">
      <c r="A194" s="85" t="s">
        <v>1815</v>
      </c>
      <c r="B194" s="85" t="s">
        <v>1883</v>
      </c>
      <c r="C194" s="85">
        <v>2</v>
      </c>
      <c r="D194" s="122">
        <v>0.0008752284788661675</v>
      </c>
      <c r="E194" s="122">
        <v>3.1443666098609677</v>
      </c>
      <c r="F194" s="85" t="s">
        <v>1900</v>
      </c>
      <c r="G194" s="85" t="b">
        <v>0</v>
      </c>
      <c r="H194" s="85" t="b">
        <v>0</v>
      </c>
      <c r="I194" s="85" t="b">
        <v>0</v>
      </c>
      <c r="J194" s="85" t="b">
        <v>0</v>
      </c>
      <c r="K194" s="85" t="b">
        <v>0</v>
      </c>
      <c r="L194" s="85" t="b">
        <v>0</v>
      </c>
    </row>
    <row r="195" spans="1:12" ht="15">
      <c r="A195" s="85" t="s">
        <v>275</v>
      </c>
      <c r="B195" s="85" t="s">
        <v>1485</v>
      </c>
      <c r="C195" s="85">
        <v>2</v>
      </c>
      <c r="D195" s="122">
        <v>0.0008752284788661675</v>
      </c>
      <c r="E195" s="122">
        <v>0.4976362236135444</v>
      </c>
      <c r="F195" s="85" t="s">
        <v>1900</v>
      </c>
      <c r="G195" s="85" t="b">
        <v>0</v>
      </c>
      <c r="H195" s="85" t="b">
        <v>0</v>
      </c>
      <c r="I195" s="85" t="b">
        <v>0</v>
      </c>
      <c r="J195" s="85" t="b">
        <v>0</v>
      </c>
      <c r="K195" s="85" t="b">
        <v>0</v>
      </c>
      <c r="L195" s="85" t="b">
        <v>0</v>
      </c>
    </row>
    <row r="196" spans="1:12" ht="15">
      <c r="A196" s="85" t="s">
        <v>1481</v>
      </c>
      <c r="B196" s="85" t="s">
        <v>1886</v>
      </c>
      <c r="C196" s="85">
        <v>2</v>
      </c>
      <c r="D196" s="122">
        <v>0.0008752284788661675</v>
      </c>
      <c r="E196" s="122">
        <v>0.40823581238423357</v>
      </c>
      <c r="F196" s="85" t="s">
        <v>1900</v>
      </c>
      <c r="G196" s="85" t="b">
        <v>0</v>
      </c>
      <c r="H196" s="85" t="b">
        <v>0</v>
      </c>
      <c r="I196" s="85" t="b">
        <v>0</v>
      </c>
      <c r="J196" s="85" t="b">
        <v>0</v>
      </c>
      <c r="K196" s="85" t="b">
        <v>0</v>
      </c>
      <c r="L196" s="85" t="b">
        <v>0</v>
      </c>
    </row>
    <row r="197" spans="1:12" ht="15">
      <c r="A197" s="85" t="s">
        <v>1481</v>
      </c>
      <c r="B197" s="85" t="s">
        <v>1887</v>
      </c>
      <c r="C197" s="85">
        <v>2</v>
      </c>
      <c r="D197" s="122">
        <v>0.0010142723567710087</v>
      </c>
      <c r="E197" s="122">
        <v>0.40823581238423357</v>
      </c>
      <c r="F197" s="85" t="s">
        <v>1900</v>
      </c>
      <c r="G197" s="85" t="b">
        <v>0</v>
      </c>
      <c r="H197" s="85" t="b">
        <v>0</v>
      </c>
      <c r="I197" s="85" t="b">
        <v>0</v>
      </c>
      <c r="J197" s="85" t="b">
        <v>0</v>
      </c>
      <c r="K197" s="85" t="b">
        <v>0</v>
      </c>
      <c r="L197" s="85" t="b">
        <v>0</v>
      </c>
    </row>
    <row r="198" spans="1:12" ht="15">
      <c r="A198" s="85" t="s">
        <v>1887</v>
      </c>
      <c r="B198" s="85" t="s">
        <v>1482</v>
      </c>
      <c r="C198" s="85">
        <v>2</v>
      </c>
      <c r="D198" s="122">
        <v>0.0010142723567710087</v>
      </c>
      <c r="E198" s="122">
        <v>0.6158784192203498</v>
      </c>
      <c r="F198" s="85" t="s">
        <v>1900</v>
      </c>
      <c r="G198" s="85" t="b">
        <v>0</v>
      </c>
      <c r="H198" s="85" t="b">
        <v>0</v>
      </c>
      <c r="I198" s="85" t="b">
        <v>0</v>
      </c>
      <c r="J198" s="85" t="b">
        <v>0</v>
      </c>
      <c r="K198" s="85" t="b">
        <v>0</v>
      </c>
      <c r="L198" s="85" t="b">
        <v>0</v>
      </c>
    </row>
    <row r="199" spans="1:12" ht="15">
      <c r="A199" s="85" t="s">
        <v>1769</v>
      </c>
      <c r="B199" s="85" t="s">
        <v>1781</v>
      </c>
      <c r="C199" s="85">
        <v>2</v>
      </c>
      <c r="D199" s="122">
        <v>0.0010142723567710087</v>
      </c>
      <c r="E199" s="122">
        <v>2.190124100421643</v>
      </c>
      <c r="F199" s="85" t="s">
        <v>1900</v>
      </c>
      <c r="G199" s="85" t="b">
        <v>0</v>
      </c>
      <c r="H199" s="85" t="b">
        <v>0</v>
      </c>
      <c r="I199" s="85" t="b">
        <v>0</v>
      </c>
      <c r="J199" s="85" t="b">
        <v>0</v>
      </c>
      <c r="K199" s="85" t="b">
        <v>0</v>
      </c>
      <c r="L199" s="85" t="b">
        <v>0</v>
      </c>
    </row>
    <row r="200" spans="1:12" ht="15">
      <c r="A200" s="85" t="s">
        <v>1490</v>
      </c>
      <c r="B200" s="85" t="s">
        <v>1483</v>
      </c>
      <c r="C200" s="85">
        <v>2</v>
      </c>
      <c r="D200" s="122">
        <v>0.0008752284788661675</v>
      </c>
      <c r="E200" s="122">
        <v>0.4399300907178439</v>
      </c>
      <c r="F200" s="85" t="s">
        <v>1900</v>
      </c>
      <c r="G200" s="85" t="b">
        <v>0</v>
      </c>
      <c r="H200" s="85" t="b">
        <v>0</v>
      </c>
      <c r="I200" s="85" t="b">
        <v>0</v>
      </c>
      <c r="J200" s="85" t="b">
        <v>0</v>
      </c>
      <c r="K200" s="85" t="b">
        <v>0</v>
      </c>
      <c r="L200" s="85" t="b">
        <v>0</v>
      </c>
    </row>
    <row r="201" spans="1:12" ht="15">
      <c r="A201" s="85" t="s">
        <v>1816</v>
      </c>
      <c r="B201" s="85" t="s">
        <v>1490</v>
      </c>
      <c r="C201" s="85">
        <v>2</v>
      </c>
      <c r="D201" s="122">
        <v>0.0008752284788661675</v>
      </c>
      <c r="E201" s="122">
        <v>1.9540349116906763</v>
      </c>
      <c r="F201" s="85" t="s">
        <v>1900</v>
      </c>
      <c r="G201" s="85" t="b">
        <v>0</v>
      </c>
      <c r="H201" s="85" t="b">
        <v>0</v>
      </c>
      <c r="I201" s="85" t="b">
        <v>0</v>
      </c>
      <c r="J201" s="85" t="b">
        <v>0</v>
      </c>
      <c r="K201" s="85" t="b">
        <v>0</v>
      </c>
      <c r="L201" s="85" t="b">
        <v>0</v>
      </c>
    </row>
    <row r="202" spans="1:12" ht="15">
      <c r="A202" s="85" t="s">
        <v>1481</v>
      </c>
      <c r="B202" s="85" t="s">
        <v>1889</v>
      </c>
      <c r="C202" s="85">
        <v>2</v>
      </c>
      <c r="D202" s="122">
        <v>0.0008752284788661675</v>
      </c>
      <c r="E202" s="122">
        <v>0.40823581238423357</v>
      </c>
      <c r="F202" s="85" t="s">
        <v>1900</v>
      </c>
      <c r="G202" s="85" t="b">
        <v>0</v>
      </c>
      <c r="H202" s="85" t="b">
        <v>0</v>
      </c>
      <c r="I202" s="85" t="b">
        <v>0</v>
      </c>
      <c r="J202" s="85" t="b">
        <v>0</v>
      </c>
      <c r="K202" s="85" t="b">
        <v>0</v>
      </c>
      <c r="L202" s="85" t="b">
        <v>0</v>
      </c>
    </row>
    <row r="203" spans="1:12" ht="15">
      <c r="A203" s="85" t="s">
        <v>1889</v>
      </c>
      <c r="B203" s="85" t="s">
        <v>1481</v>
      </c>
      <c r="C203" s="85">
        <v>2</v>
      </c>
      <c r="D203" s="122">
        <v>0.0008752284788661675</v>
      </c>
      <c r="E203" s="122">
        <v>0.41063449926573703</v>
      </c>
      <c r="F203" s="85" t="s">
        <v>1900</v>
      </c>
      <c r="G203" s="85" t="b">
        <v>0</v>
      </c>
      <c r="H203" s="85" t="b">
        <v>0</v>
      </c>
      <c r="I203" s="85" t="b">
        <v>0</v>
      </c>
      <c r="J203" s="85" t="b">
        <v>0</v>
      </c>
      <c r="K203" s="85" t="b">
        <v>0</v>
      </c>
      <c r="L203" s="85" t="b">
        <v>0</v>
      </c>
    </row>
    <row r="204" spans="1:12" ht="15">
      <c r="A204" s="85" t="s">
        <v>1485</v>
      </c>
      <c r="B204" s="85" t="s">
        <v>1487</v>
      </c>
      <c r="C204" s="85">
        <v>2</v>
      </c>
      <c r="D204" s="122">
        <v>0.0008752284788661675</v>
      </c>
      <c r="E204" s="122">
        <v>0.20235855683865464</v>
      </c>
      <c r="F204" s="85" t="s">
        <v>1900</v>
      </c>
      <c r="G204" s="85" t="b">
        <v>0</v>
      </c>
      <c r="H204" s="85" t="b">
        <v>0</v>
      </c>
      <c r="I204" s="85" t="b">
        <v>0</v>
      </c>
      <c r="J204" s="85" t="b">
        <v>0</v>
      </c>
      <c r="K204" s="85" t="b">
        <v>0</v>
      </c>
      <c r="L204" s="85" t="b">
        <v>0</v>
      </c>
    </row>
    <row r="205" spans="1:12" ht="15">
      <c r="A205" s="85" t="s">
        <v>1774</v>
      </c>
      <c r="B205" s="85" t="s">
        <v>1482</v>
      </c>
      <c r="C205" s="85">
        <v>2</v>
      </c>
      <c r="D205" s="122">
        <v>0.0010142723567710087</v>
      </c>
      <c r="E205" s="122">
        <v>0.4397871601646686</v>
      </c>
      <c r="F205" s="85" t="s">
        <v>1900</v>
      </c>
      <c r="G205" s="85" t="b">
        <v>0</v>
      </c>
      <c r="H205" s="85" t="b">
        <v>0</v>
      </c>
      <c r="I205" s="85" t="b">
        <v>0</v>
      </c>
      <c r="J205" s="85" t="b">
        <v>0</v>
      </c>
      <c r="K205" s="85" t="b">
        <v>0</v>
      </c>
      <c r="L205" s="85" t="b">
        <v>0</v>
      </c>
    </row>
    <row r="206" spans="1:12" ht="15">
      <c r="A206" s="85" t="s">
        <v>1767</v>
      </c>
      <c r="B206" s="85" t="s">
        <v>1482</v>
      </c>
      <c r="C206" s="85">
        <v>2</v>
      </c>
      <c r="D206" s="122">
        <v>0.0010142723567710087</v>
      </c>
      <c r="E206" s="122">
        <v>-0.12448427027389403</v>
      </c>
      <c r="F206" s="85" t="s">
        <v>1900</v>
      </c>
      <c r="G206" s="85" t="b">
        <v>0</v>
      </c>
      <c r="H206" s="85" t="b">
        <v>0</v>
      </c>
      <c r="I206" s="85" t="b">
        <v>0</v>
      </c>
      <c r="J206" s="85" t="b">
        <v>0</v>
      </c>
      <c r="K206" s="85" t="b">
        <v>0</v>
      </c>
      <c r="L206" s="85" t="b">
        <v>0</v>
      </c>
    </row>
    <row r="207" spans="1:12" ht="15">
      <c r="A207" s="85" t="s">
        <v>1771</v>
      </c>
      <c r="B207" s="85" t="s">
        <v>1481</v>
      </c>
      <c r="C207" s="85">
        <v>2</v>
      </c>
      <c r="D207" s="122">
        <v>0.0008752284788661675</v>
      </c>
      <c r="E207" s="122">
        <v>-0.24257801450960653</v>
      </c>
      <c r="F207" s="85" t="s">
        <v>1900</v>
      </c>
      <c r="G207" s="85" t="b">
        <v>0</v>
      </c>
      <c r="H207" s="85" t="b">
        <v>0</v>
      </c>
      <c r="I207" s="85" t="b">
        <v>0</v>
      </c>
      <c r="J207" s="85" t="b">
        <v>0</v>
      </c>
      <c r="K207" s="85" t="b">
        <v>0</v>
      </c>
      <c r="L207" s="85" t="b">
        <v>0</v>
      </c>
    </row>
    <row r="208" spans="1:12" ht="15">
      <c r="A208" s="85" t="s">
        <v>1487</v>
      </c>
      <c r="B208" s="85" t="s">
        <v>1488</v>
      </c>
      <c r="C208" s="85">
        <v>2</v>
      </c>
      <c r="D208" s="122">
        <v>0.0008752284788661675</v>
      </c>
      <c r="E208" s="122">
        <v>0.33301506398084774</v>
      </c>
      <c r="F208" s="85" t="s">
        <v>1900</v>
      </c>
      <c r="G208" s="85" t="b">
        <v>0</v>
      </c>
      <c r="H208" s="85" t="b">
        <v>0</v>
      </c>
      <c r="I208" s="85" t="b">
        <v>0</v>
      </c>
      <c r="J208" s="85" t="b">
        <v>0</v>
      </c>
      <c r="K208" s="85" t="b">
        <v>0</v>
      </c>
      <c r="L208" s="85" t="b">
        <v>0</v>
      </c>
    </row>
    <row r="209" spans="1:12" ht="15">
      <c r="A209" s="85" t="s">
        <v>1483</v>
      </c>
      <c r="B209" s="85" t="s">
        <v>1485</v>
      </c>
      <c r="C209" s="85">
        <v>2</v>
      </c>
      <c r="D209" s="122">
        <v>0.0008752284788661675</v>
      </c>
      <c r="E209" s="122">
        <v>0.07791644061826487</v>
      </c>
      <c r="F209" s="85" t="s">
        <v>1900</v>
      </c>
      <c r="G209" s="85" t="b">
        <v>0</v>
      </c>
      <c r="H209" s="85" t="b">
        <v>0</v>
      </c>
      <c r="I209" s="85" t="b">
        <v>0</v>
      </c>
      <c r="J209" s="85" t="b">
        <v>0</v>
      </c>
      <c r="K209" s="85" t="b">
        <v>0</v>
      </c>
      <c r="L209" s="85" t="b">
        <v>0</v>
      </c>
    </row>
    <row r="210" spans="1:12" ht="15">
      <c r="A210" s="85" t="s">
        <v>1481</v>
      </c>
      <c r="B210" s="85" t="s">
        <v>1793</v>
      </c>
      <c r="C210" s="85">
        <v>2</v>
      </c>
      <c r="D210" s="122">
        <v>0.0008752284788661675</v>
      </c>
      <c r="E210" s="122">
        <v>0.10720581672025238</v>
      </c>
      <c r="F210" s="85" t="s">
        <v>1900</v>
      </c>
      <c r="G210" s="85" t="b">
        <v>0</v>
      </c>
      <c r="H210" s="85" t="b">
        <v>0</v>
      </c>
      <c r="I210" s="85" t="b">
        <v>0</v>
      </c>
      <c r="J210" s="85" t="b">
        <v>0</v>
      </c>
      <c r="K210" s="85" t="b">
        <v>0</v>
      </c>
      <c r="L210" s="85" t="b">
        <v>0</v>
      </c>
    </row>
    <row r="211" spans="1:12" ht="15">
      <c r="A211" s="85" t="s">
        <v>1784</v>
      </c>
      <c r="B211" s="85" t="s">
        <v>1481</v>
      </c>
      <c r="C211" s="85">
        <v>2</v>
      </c>
      <c r="D211" s="122">
        <v>0.0008752284788661675</v>
      </c>
      <c r="E211" s="122">
        <v>0.012694490593699526</v>
      </c>
      <c r="F211" s="85" t="s">
        <v>1900</v>
      </c>
      <c r="G211" s="85" t="b">
        <v>0</v>
      </c>
      <c r="H211" s="85" t="b">
        <v>0</v>
      </c>
      <c r="I211" s="85" t="b">
        <v>0</v>
      </c>
      <c r="J211" s="85" t="b">
        <v>0</v>
      </c>
      <c r="K211" s="85" t="b">
        <v>0</v>
      </c>
      <c r="L211" s="85" t="b">
        <v>0</v>
      </c>
    </row>
    <row r="212" spans="1:12" ht="15">
      <c r="A212" s="85" t="s">
        <v>1770</v>
      </c>
      <c r="B212" s="85" t="s">
        <v>1770</v>
      </c>
      <c r="C212" s="85">
        <v>2</v>
      </c>
      <c r="D212" s="122">
        <v>0.0008752284788661675</v>
      </c>
      <c r="E212" s="122">
        <v>2.491154096085624</v>
      </c>
      <c r="F212" s="85" t="s">
        <v>1900</v>
      </c>
      <c r="G212" s="85" t="b">
        <v>0</v>
      </c>
      <c r="H212" s="85" t="b">
        <v>0</v>
      </c>
      <c r="I212" s="85" t="b">
        <v>0</v>
      </c>
      <c r="J212" s="85" t="b">
        <v>0</v>
      </c>
      <c r="K212" s="85" t="b">
        <v>0</v>
      </c>
      <c r="L212" s="85" t="b">
        <v>0</v>
      </c>
    </row>
    <row r="213" spans="1:12" ht="15">
      <c r="A213" s="85" t="s">
        <v>1482</v>
      </c>
      <c r="B213" s="85" t="s">
        <v>1817</v>
      </c>
      <c r="C213" s="85">
        <v>2</v>
      </c>
      <c r="D213" s="122">
        <v>0.0008752284788661675</v>
      </c>
      <c r="E213" s="122">
        <v>0.4397871601646686</v>
      </c>
      <c r="F213" s="85" t="s">
        <v>1900</v>
      </c>
      <c r="G213" s="85" t="b">
        <v>0</v>
      </c>
      <c r="H213" s="85" t="b">
        <v>0</v>
      </c>
      <c r="I213" s="85" t="b">
        <v>0</v>
      </c>
      <c r="J213" s="85" t="b">
        <v>0</v>
      </c>
      <c r="K213" s="85" t="b">
        <v>0</v>
      </c>
      <c r="L213" s="85" t="b">
        <v>0</v>
      </c>
    </row>
    <row r="214" spans="1:12" ht="15">
      <c r="A214" s="85" t="s">
        <v>1817</v>
      </c>
      <c r="B214" s="85" t="s">
        <v>1481</v>
      </c>
      <c r="C214" s="85">
        <v>2</v>
      </c>
      <c r="D214" s="122">
        <v>0.0008752284788661675</v>
      </c>
      <c r="E214" s="122">
        <v>0.23454324021005585</v>
      </c>
      <c r="F214" s="85" t="s">
        <v>1900</v>
      </c>
      <c r="G214" s="85" t="b">
        <v>0</v>
      </c>
      <c r="H214" s="85" t="b">
        <v>0</v>
      </c>
      <c r="I214" s="85" t="b">
        <v>0</v>
      </c>
      <c r="J214" s="85" t="b">
        <v>0</v>
      </c>
      <c r="K214" s="85" t="b">
        <v>0</v>
      </c>
      <c r="L214" s="85" t="b">
        <v>0</v>
      </c>
    </row>
    <row r="215" spans="1:12" ht="15">
      <c r="A215" s="85" t="s">
        <v>1482</v>
      </c>
      <c r="B215" s="85" t="s">
        <v>1818</v>
      </c>
      <c r="C215" s="85">
        <v>2</v>
      </c>
      <c r="D215" s="122">
        <v>0.0008752284788661675</v>
      </c>
      <c r="E215" s="122">
        <v>0.4397871601646686</v>
      </c>
      <c r="F215" s="85" t="s">
        <v>1900</v>
      </c>
      <c r="G215" s="85" t="b">
        <v>0</v>
      </c>
      <c r="H215" s="85" t="b">
        <v>0</v>
      </c>
      <c r="I215" s="85" t="b">
        <v>0</v>
      </c>
      <c r="J215" s="85" t="b">
        <v>0</v>
      </c>
      <c r="K215" s="85" t="b">
        <v>0</v>
      </c>
      <c r="L215" s="85" t="b">
        <v>0</v>
      </c>
    </row>
    <row r="216" spans="1:12" ht="15">
      <c r="A216" s="85" t="s">
        <v>1818</v>
      </c>
      <c r="B216" s="85" t="s">
        <v>1481</v>
      </c>
      <c r="C216" s="85">
        <v>2</v>
      </c>
      <c r="D216" s="122">
        <v>0.0008752284788661675</v>
      </c>
      <c r="E216" s="122">
        <v>0.23454324021005585</v>
      </c>
      <c r="F216" s="85" t="s">
        <v>1900</v>
      </c>
      <c r="G216" s="85" t="b">
        <v>0</v>
      </c>
      <c r="H216" s="85" t="b">
        <v>0</v>
      </c>
      <c r="I216" s="85" t="b">
        <v>0</v>
      </c>
      <c r="J216" s="85" t="b">
        <v>0</v>
      </c>
      <c r="K216" s="85" t="b">
        <v>0</v>
      </c>
      <c r="L216" s="85" t="b">
        <v>0</v>
      </c>
    </row>
    <row r="217" spans="1:12" ht="15">
      <c r="A217" s="85" t="s">
        <v>1481</v>
      </c>
      <c r="B217" s="85" t="s">
        <v>1783</v>
      </c>
      <c r="C217" s="85">
        <v>2</v>
      </c>
      <c r="D217" s="122">
        <v>0.0008752284788661675</v>
      </c>
      <c r="E217" s="122">
        <v>0.01029580371219597</v>
      </c>
      <c r="F217" s="85" t="s">
        <v>1900</v>
      </c>
      <c r="G217" s="85" t="b">
        <v>0</v>
      </c>
      <c r="H217" s="85" t="b">
        <v>0</v>
      </c>
      <c r="I217" s="85" t="b">
        <v>0</v>
      </c>
      <c r="J217" s="85" t="b">
        <v>0</v>
      </c>
      <c r="K217" s="85" t="b">
        <v>0</v>
      </c>
      <c r="L217" s="85" t="b">
        <v>0</v>
      </c>
    </row>
    <row r="218" spans="1:12" ht="15">
      <c r="A218" s="85" t="s">
        <v>1482</v>
      </c>
      <c r="B218" s="85" t="s">
        <v>1892</v>
      </c>
      <c r="C218" s="85">
        <v>2</v>
      </c>
      <c r="D218" s="122">
        <v>0.0008752284788661675</v>
      </c>
      <c r="E218" s="122">
        <v>0.6158784192203498</v>
      </c>
      <c r="F218" s="85" t="s">
        <v>1900</v>
      </c>
      <c r="G218" s="85" t="b">
        <v>0</v>
      </c>
      <c r="H218" s="85" t="b">
        <v>0</v>
      </c>
      <c r="I218" s="85" t="b">
        <v>0</v>
      </c>
      <c r="J218" s="85" t="b">
        <v>0</v>
      </c>
      <c r="K218" s="85" t="b">
        <v>0</v>
      </c>
      <c r="L218" s="85" t="b">
        <v>0</v>
      </c>
    </row>
    <row r="219" spans="1:12" ht="15">
      <c r="A219" s="85" t="s">
        <v>1892</v>
      </c>
      <c r="B219" s="85" t="s">
        <v>1482</v>
      </c>
      <c r="C219" s="85">
        <v>2</v>
      </c>
      <c r="D219" s="122">
        <v>0.0008752284788661675</v>
      </c>
      <c r="E219" s="122">
        <v>0.6158784192203498</v>
      </c>
      <c r="F219" s="85" t="s">
        <v>1900</v>
      </c>
      <c r="G219" s="85" t="b">
        <v>0</v>
      </c>
      <c r="H219" s="85" t="b">
        <v>0</v>
      </c>
      <c r="I219" s="85" t="b">
        <v>0</v>
      </c>
      <c r="J219" s="85" t="b">
        <v>0</v>
      </c>
      <c r="K219" s="85" t="b">
        <v>0</v>
      </c>
      <c r="L219" s="85" t="b">
        <v>0</v>
      </c>
    </row>
    <row r="220" spans="1:12" ht="15">
      <c r="A220" s="85" t="s">
        <v>1481</v>
      </c>
      <c r="B220" s="85" t="s">
        <v>1781</v>
      </c>
      <c r="C220" s="85">
        <v>2</v>
      </c>
      <c r="D220" s="122">
        <v>0.0008752284788661675</v>
      </c>
      <c r="E220" s="122">
        <v>-0.06888544233542881</v>
      </c>
      <c r="F220" s="85" t="s">
        <v>1900</v>
      </c>
      <c r="G220" s="85" t="b">
        <v>0</v>
      </c>
      <c r="H220" s="85" t="b">
        <v>0</v>
      </c>
      <c r="I220" s="85" t="b">
        <v>0</v>
      </c>
      <c r="J220" s="85" t="b">
        <v>0</v>
      </c>
      <c r="K220" s="85" t="b">
        <v>0</v>
      </c>
      <c r="L220" s="85" t="b">
        <v>0</v>
      </c>
    </row>
    <row r="221" spans="1:12" ht="15">
      <c r="A221" s="85" t="s">
        <v>1896</v>
      </c>
      <c r="B221" s="85" t="s">
        <v>1524</v>
      </c>
      <c r="C221" s="85">
        <v>2</v>
      </c>
      <c r="D221" s="122">
        <v>0.0008752284788661675</v>
      </c>
      <c r="E221" s="122">
        <v>2.8433366141969865</v>
      </c>
      <c r="F221" s="85" t="s">
        <v>1900</v>
      </c>
      <c r="G221" s="85" t="b">
        <v>0</v>
      </c>
      <c r="H221" s="85" t="b">
        <v>0</v>
      </c>
      <c r="I221" s="85" t="b">
        <v>0</v>
      </c>
      <c r="J221" s="85" t="b">
        <v>0</v>
      </c>
      <c r="K221" s="85" t="b">
        <v>0</v>
      </c>
      <c r="L221" s="85" t="b">
        <v>0</v>
      </c>
    </row>
    <row r="222" spans="1:12" ht="15">
      <c r="A222" s="85" t="s">
        <v>1768</v>
      </c>
      <c r="B222" s="85" t="s">
        <v>1483</v>
      </c>
      <c r="C222" s="85">
        <v>2</v>
      </c>
      <c r="D222" s="122">
        <v>0.0008752284788661675</v>
      </c>
      <c r="E222" s="122">
        <v>0.9312917845521166</v>
      </c>
      <c r="F222" s="85" t="s">
        <v>1900</v>
      </c>
      <c r="G222" s="85" t="b">
        <v>0</v>
      </c>
      <c r="H222" s="85" t="b">
        <v>0</v>
      </c>
      <c r="I222" s="85" t="b">
        <v>0</v>
      </c>
      <c r="J222" s="85" t="b">
        <v>0</v>
      </c>
      <c r="K222" s="85" t="b">
        <v>0</v>
      </c>
      <c r="L222" s="85" t="b">
        <v>0</v>
      </c>
    </row>
    <row r="223" spans="1:12" ht="15">
      <c r="A223" s="85" t="s">
        <v>1483</v>
      </c>
      <c r="B223" s="85" t="s">
        <v>1484</v>
      </c>
      <c r="C223" s="85">
        <v>2</v>
      </c>
      <c r="D223" s="122">
        <v>0.0008752284788661675</v>
      </c>
      <c r="E223" s="122">
        <v>0.06663543020857578</v>
      </c>
      <c r="F223" s="85" t="s">
        <v>1900</v>
      </c>
      <c r="G223" s="85" t="b">
        <v>0</v>
      </c>
      <c r="H223" s="85" t="b">
        <v>0</v>
      </c>
      <c r="I223" s="85" t="b">
        <v>0</v>
      </c>
      <c r="J223" s="85" t="b">
        <v>0</v>
      </c>
      <c r="K223" s="85" t="b">
        <v>0</v>
      </c>
      <c r="L223" s="85" t="b">
        <v>0</v>
      </c>
    </row>
    <row r="224" spans="1:12" ht="15">
      <c r="A224" s="85" t="s">
        <v>1487</v>
      </c>
      <c r="B224" s="85" t="s">
        <v>1820</v>
      </c>
      <c r="C224" s="85">
        <v>2</v>
      </c>
      <c r="D224" s="122">
        <v>0.0008752284788661675</v>
      </c>
      <c r="E224" s="122">
        <v>1.6193218028241225</v>
      </c>
      <c r="F224" s="85" t="s">
        <v>1900</v>
      </c>
      <c r="G224" s="85" t="b">
        <v>0</v>
      </c>
      <c r="H224" s="85" t="b">
        <v>0</v>
      </c>
      <c r="I224" s="85" t="b">
        <v>0</v>
      </c>
      <c r="J224" s="85" t="b">
        <v>0</v>
      </c>
      <c r="K224" s="85" t="b">
        <v>0</v>
      </c>
      <c r="L224" s="85" t="b">
        <v>0</v>
      </c>
    </row>
    <row r="225" spans="1:12" ht="15">
      <c r="A225" s="85" t="s">
        <v>1484</v>
      </c>
      <c r="B225" s="85" t="s">
        <v>1493</v>
      </c>
      <c r="C225" s="85">
        <v>2</v>
      </c>
      <c r="D225" s="122">
        <v>0.0008752284788661675</v>
      </c>
      <c r="E225" s="122">
        <v>0.5423066185330054</v>
      </c>
      <c r="F225" s="85" t="s">
        <v>1900</v>
      </c>
      <c r="G225" s="85" t="b">
        <v>0</v>
      </c>
      <c r="H225" s="85" t="b">
        <v>0</v>
      </c>
      <c r="I225" s="85" t="b">
        <v>0</v>
      </c>
      <c r="J225" s="85" t="b">
        <v>0</v>
      </c>
      <c r="K225" s="85" t="b">
        <v>0</v>
      </c>
      <c r="L225" s="85" t="b">
        <v>0</v>
      </c>
    </row>
    <row r="226" spans="1:12" ht="15">
      <c r="A226" s="85" t="s">
        <v>1484</v>
      </c>
      <c r="B226" s="85" t="s">
        <v>1783</v>
      </c>
      <c r="C226" s="85">
        <v>2</v>
      </c>
      <c r="D226" s="122">
        <v>0.0010142723567710087</v>
      </c>
      <c r="E226" s="122">
        <v>1.3484865925168927</v>
      </c>
      <c r="F226" s="85" t="s">
        <v>1900</v>
      </c>
      <c r="G226" s="85" t="b">
        <v>0</v>
      </c>
      <c r="H226" s="85" t="b">
        <v>0</v>
      </c>
      <c r="I226" s="85" t="b">
        <v>0</v>
      </c>
      <c r="J226" s="85" t="b">
        <v>0</v>
      </c>
      <c r="K226" s="85" t="b">
        <v>0</v>
      </c>
      <c r="L226" s="85" t="b">
        <v>0</v>
      </c>
    </row>
    <row r="227" spans="1:12" ht="15">
      <c r="A227" s="85" t="s">
        <v>1481</v>
      </c>
      <c r="B227" s="85" t="s">
        <v>1481</v>
      </c>
      <c r="C227" s="85">
        <v>555</v>
      </c>
      <c r="D227" s="122">
        <v>0.0775647768578848</v>
      </c>
      <c r="E227" s="122">
        <v>0.026438077200281875</v>
      </c>
      <c r="F227" s="85" t="s">
        <v>1408</v>
      </c>
      <c r="G227" s="85" t="b">
        <v>0</v>
      </c>
      <c r="H227" s="85" t="b">
        <v>0</v>
      </c>
      <c r="I227" s="85" t="b">
        <v>0</v>
      </c>
      <c r="J227" s="85" t="b">
        <v>0</v>
      </c>
      <c r="K227" s="85" t="b">
        <v>0</v>
      </c>
      <c r="L227" s="85" t="b">
        <v>0</v>
      </c>
    </row>
    <row r="228" spans="1:12" ht="15">
      <c r="A228" s="85" t="s">
        <v>1481</v>
      </c>
      <c r="B228" s="85" t="s">
        <v>1482</v>
      </c>
      <c r="C228" s="85">
        <v>448</v>
      </c>
      <c r="D228" s="122">
        <v>0.05867774768949407</v>
      </c>
      <c r="E228" s="122">
        <v>0.1300701219870428</v>
      </c>
      <c r="F228" s="85" t="s">
        <v>1408</v>
      </c>
      <c r="G228" s="85" t="b">
        <v>0</v>
      </c>
      <c r="H228" s="85" t="b">
        <v>0</v>
      </c>
      <c r="I228" s="85" t="b">
        <v>0</v>
      </c>
      <c r="J228" s="85" t="b">
        <v>0</v>
      </c>
      <c r="K228" s="85" t="b">
        <v>0</v>
      </c>
      <c r="L228" s="85" t="b">
        <v>0</v>
      </c>
    </row>
    <row r="229" spans="1:12" ht="15">
      <c r="A229" s="85" t="s">
        <v>1482</v>
      </c>
      <c r="B229" s="85" t="s">
        <v>1481</v>
      </c>
      <c r="C229" s="85">
        <v>396</v>
      </c>
      <c r="D229" s="122">
        <v>0.05186693768982065</v>
      </c>
      <c r="E229" s="122">
        <v>0.07935417162736903</v>
      </c>
      <c r="F229" s="85" t="s">
        <v>1408</v>
      </c>
      <c r="G229" s="85" t="b">
        <v>0</v>
      </c>
      <c r="H229" s="85" t="b">
        <v>0</v>
      </c>
      <c r="I229" s="85" t="b">
        <v>0</v>
      </c>
      <c r="J229" s="85" t="b">
        <v>0</v>
      </c>
      <c r="K229" s="85" t="b">
        <v>0</v>
      </c>
      <c r="L229" s="85" t="b">
        <v>0</v>
      </c>
    </row>
    <row r="230" spans="1:12" ht="15">
      <c r="A230" s="85" t="s">
        <v>1482</v>
      </c>
      <c r="B230" s="85" t="s">
        <v>1482</v>
      </c>
      <c r="C230" s="85">
        <v>201</v>
      </c>
      <c r="D230" s="122">
        <v>0.0280910272944772</v>
      </c>
      <c r="E230" s="122">
        <v>-0.01849794296636122</v>
      </c>
      <c r="F230" s="85" t="s">
        <v>1408</v>
      </c>
      <c r="G230" s="85" t="b">
        <v>0</v>
      </c>
      <c r="H230" s="85" t="b">
        <v>0</v>
      </c>
      <c r="I230" s="85" t="b">
        <v>0</v>
      </c>
      <c r="J230" s="85" t="b">
        <v>0</v>
      </c>
      <c r="K230" s="85" t="b">
        <v>0</v>
      </c>
      <c r="L230" s="85" t="b">
        <v>0</v>
      </c>
    </row>
    <row r="231" spans="1:12" ht="15">
      <c r="A231" s="85" t="s">
        <v>1484</v>
      </c>
      <c r="B231" s="85" t="s">
        <v>1481</v>
      </c>
      <c r="C231" s="85">
        <v>36</v>
      </c>
      <c r="D231" s="122">
        <v>0.00698460746536456</v>
      </c>
      <c r="E231" s="122">
        <v>0.1829802125227916</v>
      </c>
      <c r="F231" s="85" t="s">
        <v>1408</v>
      </c>
      <c r="G231" s="85" t="b">
        <v>0</v>
      </c>
      <c r="H231" s="85" t="b">
        <v>0</v>
      </c>
      <c r="I231" s="85" t="b">
        <v>0</v>
      </c>
      <c r="J231" s="85" t="b">
        <v>0</v>
      </c>
      <c r="K231" s="85" t="b">
        <v>0</v>
      </c>
      <c r="L231" s="85" t="b">
        <v>0</v>
      </c>
    </row>
    <row r="232" spans="1:12" ht="15">
      <c r="A232" s="85" t="s">
        <v>1481</v>
      </c>
      <c r="B232" s="85" t="s">
        <v>1483</v>
      </c>
      <c r="C232" s="85">
        <v>35</v>
      </c>
      <c r="D232" s="122">
        <v>0.006349577043100916</v>
      </c>
      <c r="E232" s="122">
        <v>0.07207817500935611</v>
      </c>
      <c r="F232" s="85" t="s">
        <v>1408</v>
      </c>
      <c r="G232" s="85" t="b">
        <v>0</v>
      </c>
      <c r="H232" s="85" t="b">
        <v>0</v>
      </c>
      <c r="I232" s="85" t="b">
        <v>0</v>
      </c>
      <c r="J232" s="85" t="b">
        <v>0</v>
      </c>
      <c r="K232" s="85" t="b">
        <v>0</v>
      </c>
      <c r="L232" s="85" t="b">
        <v>0</v>
      </c>
    </row>
    <row r="233" spans="1:12" ht="15">
      <c r="A233" s="85" t="s">
        <v>1483</v>
      </c>
      <c r="B233" s="85" t="s">
        <v>1481</v>
      </c>
      <c r="C233" s="85">
        <v>34</v>
      </c>
      <c r="D233" s="122">
        <v>0.006825621775642121</v>
      </c>
      <c r="E233" s="122">
        <v>0.08680072026209117</v>
      </c>
      <c r="F233" s="85" t="s">
        <v>1408</v>
      </c>
      <c r="G233" s="85" t="b">
        <v>0</v>
      </c>
      <c r="H233" s="85" t="b">
        <v>0</v>
      </c>
      <c r="I233" s="85" t="b">
        <v>0</v>
      </c>
      <c r="J233" s="85" t="b">
        <v>0</v>
      </c>
      <c r="K233" s="85" t="b">
        <v>0</v>
      </c>
      <c r="L233" s="85" t="b">
        <v>0</v>
      </c>
    </row>
    <row r="234" spans="1:12" ht="15">
      <c r="A234" s="85" t="s">
        <v>1481</v>
      </c>
      <c r="B234" s="85" t="s">
        <v>1487</v>
      </c>
      <c r="C234" s="85">
        <v>33</v>
      </c>
      <c r="D234" s="122">
        <v>0.00736152843335545</v>
      </c>
      <c r="E234" s="122">
        <v>0.1756187669164256</v>
      </c>
      <c r="F234" s="85" t="s">
        <v>1408</v>
      </c>
      <c r="G234" s="85" t="b">
        <v>0</v>
      </c>
      <c r="H234" s="85" t="b">
        <v>0</v>
      </c>
      <c r="I234" s="85" t="b">
        <v>0</v>
      </c>
      <c r="J234" s="85" t="b">
        <v>0</v>
      </c>
      <c r="K234" s="85" t="b">
        <v>0</v>
      </c>
      <c r="L234" s="85" t="b">
        <v>0</v>
      </c>
    </row>
    <row r="235" spans="1:12" ht="15">
      <c r="A235" s="85" t="s">
        <v>1482</v>
      </c>
      <c r="B235" s="85" t="s">
        <v>1484</v>
      </c>
      <c r="C235" s="85">
        <v>32</v>
      </c>
      <c r="D235" s="122">
        <v>0.006887903275588425</v>
      </c>
      <c r="E235" s="122">
        <v>0.3143440470545571</v>
      </c>
      <c r="F235" s="85" t="s">
        <v>1408</v>
      </c>
      <c r="G235" s="85" t="b">
        <v>0</v>
      </c>
      <c r="H235" s="85" t="b">
        <v>0</v>
      </c>
      <c r="I235" s="85" t="b">
        <v>0</v>
      </c>
      <c r="J235" s="85" t="b">
        <v>0</v>
      </c>
      <c r="K235" s="85" t="b">
        <v>0</v>
      </c>
      <c r="L235" s="85" t="b">
        <v>0</v>
      </c>
    </row>
    <row r="236" spans="1:12" ht="15">
      <c r="A236" s="85" t="s">
        <v>1489</v>
      </c>
      <c r="B236" s="85" t="s">
        <v>1481</v>
      </c>
      <c r="C236" s="85">
        <v>28</v>
      </c>
      <c r="D236" s="122">
        <v>0.006985416724299303</v>
      </c>
      <c r="E236" s="122">
        <v>0.253822046036929</v>
      </c>
      <c r="F236" s="85" t="s">
        <v>1408</v>
      </c>
      <c r="G236" s="85" t="b">
        <v>0</v>
      </c>
      <c r="H236" s="85" t="b">
        <v>0</v>
      </c>
      <c r="I236" s="85" t="b">
        <v>0</v>
      </c>
      <c r="J236" s="85" t="b">
        <v>0</v>
      </c>
      <c r="K236" s="85" t="b">
        <v>0</v>
      </c>
      <c r="L236" s="85" t="b">
        <v>0</v>
      </c>
    </row>
    <row r="237" spans="1:12" ht="15">
      <c r="A237" s="85" t="s">
        <v>1488</v>
      </c>
      <c r="B237" s="85" t="s">
        <v>1481</v>
      </c>
      <c r="C237" s="85">
        <v>28</v>
      </c>
      <c r="D237" s="122">
        <v>0.007890211777392195</v>
      </c>
      <c r="E237" s="122">
        <v>0.18855531452433752</v>
      </c>
      <c r="F237" s="85" t="s">
        <v>1408</v>
      </c>
      <c r="G237" s="85" t="b">
        <v>0</v>
      </c>
      <c r="H237" s="85" t="b">
        <v>0</v>
      </c>
      <c r="I237" s="85" t="b">
        <v>0</v>
      </c>
      <c r="J237" s="85" t="b">
        <v>0</v>
      </c>
      <c r="K237" s="85" t="b">
        <v>0</v>
      </c>
      <c r="L237" s="85" t="b">
        <v>0</v>
      </c>
    </row>
    <row r="238" spans="1:12" ht="15">
      <c r="A238" s="85" t="s">
        <v>1485</v>
      </c>
      <c r="B238" s="85" t="s">
        <v>1481</v>
      </c>
      <c r="C238" s="85">
        <v>27</v>
      </c>
      <c r="D238" s="122">
        <v>0.006735937555574329</v>
      </c>
      <c r="E238" s="122">
        <v>0.07383574309772359</v>
      </c>
      <c r="F238" s="85" t="s">
        <v>1408</v>
      </c>
      <c r="G238" s="85" t="b">
        <v>0</v>
      </c>
      <c r="H238" s="85" t="b">
        <v>0</v>
      </c>
      <c r="I238" s="85" t="b">
        <v>0</v>
      </c>
      <c r="J238" s="85" t="b">
        <v>0</v>
      </c>
      <c r="K238" s="85" t="b">
        <v>0</v>
      </c>
      <c r="L238" s="85" t="b">
        <v>0</v>
      </c>
    </row>
    <row r="239" spans="1:12" ht="15">
      <c r="A239" s="85" t="s">
        <v>1481</v>
      </c>
      <c r="B239" s="85" t="s">
        <v>1488</v>
      </c>
      <c r="C239" s="85">
        <v>23</v>
      </c>
      <c r="D239" s="122">
        <v>0.005738020880674427</v>
      </c>
      <c r="E239" s="122">
        <v>0.10136755111134364</v>
      </c>
      <c r="F239" s="85" t="s">
        <v>1408</v>
      </c>
      <c r="G239" s="85" t="b">
        <v>0</v>
      </c>
      <c r="H239" s="85" t="b">
        <v>0</v>
      </c>
      <c r="I239" s="85" t="b">
        <v>0</v>
      </c>
      <c r="J239" s="85" t="b">
        <v>0</v>
      </c>
      <c r="K239" s="85" t="b">
        <v>0</v>
      </c>
      <c r="L239" s="85" t="b">
        <v>0</v>
      </c>
    </row>
    <row r="240" spans="1:12" ht="15">
      <c r="A240" s="85" t="s">
        <v>266</v>
      </c>
      <c r="B240" s="85" t="s">
        <v>275</v>
      </c>
      <c r="C240" s="85">
        <v>23</v>
      </c>
      <c r="D240" s="122">
        <v>0.004314332561193278</v>
      </c>
      <c r="E240" s="122">
        <v>2.0146432947321737</v>
      </c>
      <c r="F240" s="85" t="s">
        <v>1408</v>
      </c>
      <c r="G240" s="85" t="b">
        <v>0</v>
      </c>
      <c r="H240" s="85" t="b">
        <v>0</v>
      </c>
      <c r="I240" s="85" t="b">
        <v>0</v>
      </c>
      <c r="J240" s="85" t="b">
        <v>0</v>
      </c>
      <c r="K240" s="85" t="b">
        <v>0</v>
      </c>
      <c r="L240" s="85" t="b">
        <v>0</v>
      </c>
    </row>
    <row r="241" spans="1:12" ht="15">
      <c r="A241" s="85" t="s">
        <v>1487</v>
      </c>
      <c r="B241" s="85" t="s">
        <v>1481</v>
      </c>
      <c r="C241" s="85">
        <v>22</v>
      </c>
      <c r="D241" s="122">
        <v>0.0059444449958689525</v>
      </c>
      <c r="E241" s="122">
        <v>0.009718243485974672</v>
      </c>
      <c r="F241" s="85" t="s">
        <v>1408</v>
      </c>
      <c r="G241" s="85" t="b">
        <v>0</v>
      </c>
      <c r="H241" s="85" t="b">
        <v>0</v>
      </c>
      <c r="I241" s="85" t="b">
        <v>0</v>
      </c>
      <c r="J241" s="85" t="b">
        <v>0</v>
      </c>
      <c r="K241" s="85" t="b">
        <v>0</v>
      </c>
      <c r="L241" s="85" t="b">
        <v>0</v>
      </c>
    </row>
    <row r="242" spans="1:12" ht="15">
      <c r="A242" s="85" t="s">
        <v>1481</v>
      </c>
      <c r="B242" s="85" t="s">
        <v>1485</v>
      </c>
      <c r="C242" s="85">
        <v>21</v>
      </c>
      <c r="D242" s="122">
        <v>0.0056742429506021815</v>
      </c>
      <c r="E242" s="122">
        <v>-0.037066294415711964</v>
      </c>
      <c r="F242" s="85" t="s">
        <v>1408</v>
      </c>
      <c r="G242" s="85" t="b">
        <v>0</v>
      </c>
      <c r="H242" s="85" t="b">
        <v>0</v>
      </c>
      <c r="I242" s="85" t="b">
        <v>0</v>
      </c>
      <c r="J242" s="85" t="b">
        <v>0</v>
      </c>
      <c r="K242" s="85" t="b">
        <v>0</v>
      </c>
      <c r="L242" s="85" t="b">
        <v>0</v>
      </c>
    </row>
    <row r="243" spans="1:12" ht="15">
      <c r="A243" s="85" t="s">
        <v>1482</v>
      </c>
      <c r="B243" s="85" t="s">
        <v>1485</v>
      </c>
      <c r="C243" s="85">
        <v>20</v>
      </c>
      <c r="D243" s="122">
        <v>0.006469068200217118</v>
      </c>
      <c r="E243" s="122">
        <v>0.1412582981386011</v>
      </c>
      <c r="F243" s="85" t="s">
        <v>1408</v>
      </c>
      <c r="G243" s="85" t="b">
        <v>0</v>
      </c>
      <c r="H243" s="85" t="b">
        <v>0</v>
      </c>
      <c r="I243" s="85" t="b">
        <v>0</v>
      </c>
      <c r="J243" s="85" t="b">
        <v>0</v>
      </c>
      <c r="K243" s="85" t="b">
        <v>0</v>
      </c>
      <c r="L243" s="85" t="b">
        <v>0</v>
      </c>
    </row>
    <row r="244" spans="1:12" ht="15">
      <c r="A244" s="85" t="s">
        <v>1481</v>
      </c>
      <c r="B244" s="85" t="s">
        <v>1484</v>
      </c>
      <c r="C244" s="85">
        <v>18</v>
      </c>
      <c r="D244" s="122">
        <v>0.004863636814801869</v>
      </c>
      <c r="E244" s="122">
        <v>-0.1350473177862939</v>
      </c>
      <c r="F244" s="85" t="s">
        <v>1408</v>
      </c>
      <c r="G244" s="85" t="b">
        <v>0</v>
      </c>
      <c r="H244" s="85" t="b">
        <v>0</v>
      </c>
      <c r="I244" s="85" t="b">
        <v>0</v>
      </c>
      <c r="J244" s="85" t="b">
        <v>0</v>
      </c>
      <c r="K244" s="85" t="b">
        <v>0</v>
      </c>
      <c r="L244" s="85" t="b">
        <v>0</v>
      </c>
    </row>
    <row r="245" spans="1:12" ht="15">
      <c r="A245" s="85" t="s">
        <v>1482</v>
      </c>
      <c r="B245" s="85" t="s">
        <v>1489</v>
      </c>
      <c r="C245" s="85">
        <v>17</v>
      </c>
      <c r="D245" s="122">
        <v>0.005004692302554906</v>
      </c>
      <c r="E245" s="122">
        <v>0.23486925960886737</v>
      </c>
      <c r="F245" s="85" t="s">
        <v>1408</v>
      </c>
      <c r="G245" s="85" t="b">
        <v>0</v>
      </c>
      <c r="H245" s="85" t="b">
        <v>0</v>
      </c>
      <c r="I245" s="85" t="b">
        <v>0</v>
      </c>
      <c r="J245" s="85" t="b">
        <v>0</v>
      </c>
      <c r="K245" s="85" t="b">
        <v>0</v>
      </c>
      <c r="L245" s="85" t="b">
        <v>0</v>
      </c>
    </row>
    <row r="246" spans="1:12" ht="15">
      <c r="A246" s="85" t="s">
        <v>1482</v>
      </c>
      <c r="B246" s="85" t="s">
        <v>1483</v>
      </c>
      <c r="C246" s="85">
        <v>17</v>
      </c>
      <c r="D246" s="122">
        <v>0.005004692302554906</v>
      </c>
      <c r="E246" s="122">
        <v>-0.04202705633839447</v>
      </c>
      <c r="F246" s="85" t="s">
        <v>1408</v>
      </c>
      <c r="G246" s="85" t="b">
        <v>0</v>
      </c>
      <c r="H246" s="85" t="b">
        <v>0</v>
      </c>
      <c r="I246" s="85" t="b">
        <v>0</v>
      </c>
      <c r="J246" s="85" t="b">
        <v>0</v>
      </c>
      <c r="K246" s="85" t="b">
        <v>0</v>
      </c>
      <c r="L246" s="85" t="b">
        <v>0</v>
      </c>
    </row>
    <row r="247" spans="1:12" ht="15">
      <c r="A247" s="85" t="s">
        <v>1485</v>
      </c>
      <c r="B247" s="85" t="s">
        <v>1482</v>
      </c>
      <c r="C247" s="85">
        <v>17</v>
      </c>
      <c r="D247" s="122">
        <v>0.0061173995274456895</v>
      </c>
      <c r="E247" s="122">
        <v>0.06956791422830347</v>
      </c>
      <c r="F247" s="85" t="s">
        <v>1408</v>
      </c>
      <c r="G247" s="85" t="b">
        <v>0</v>
      </c>
      <c r="H247" s="85" t="b">
        <v>0</v>
      </c>
      <c r="I247" s="85" t="b">
        <v>0</v>
      </c>
      <c r="J247" s="85" t="b">
        <v>0</v>
      </c>
      <c r="K247" s="85" t="b">
        <v>0</v>
      </c>
      <c r="L247" s="85" t="b">
        <v>0</v>
      </c>
    </row>
    <row r="248" spans="1:12" ht="15">
      <c r="A248" s="85" t="s">
        <v>1481</v>
      </c>
      <c r="B248" s="85" t="s">
        <v>1490</v>
      </c>
      <c r="C248" s="85">
        <v>16</v>
      </c>
      <c r="D248" s="122">
        <v>0.004931133236742283</v>
      </c>
      <c r="E248" s="122">
        <v>0.14586438917027472</v>
      </c>
      <c r="F248" s="85" t="s">
        <v>1408</v>
      </c>
      <c r="G248" s="85" t="b">
        <v>0</v>
      </c>
      <c r="H248" s="85" t="b">
        <v>0</v>
      </c>
      <c r="I248" s="85" t="b">
        <v>0</v>
      </c>
      <c r="J248" s="85" t="b">
        <v>0</v>
      </c>
      <c r="K248" s="85" t="b">
        <v>0</v>
      </c>
      <c r="L248" s="85" t="b">
        <v>0</v>
      </c>
    </row>
    <row r="249" spans="1:12" ht="15">
      <c r="A249" s="85" t="s">
        <v>1481</v>
      </c>
      <c r="B249" s="85" t="s">
        <v>1489</v>
      </c>
      <c r="C249" s="85">
        <v>15</v>
      </c>
      <c r="D249" s="122">
        <v>0.004053030679001558</v>
      </c>
      <c r="E249" s="122">
        <v>-0.019002294337976514</v>
      </c>
      <c r="F249" s="85" t="s">
        <v>1408</v>
      </c>
      <c r="G249" s="85" t="b">
        <v>0</v>
      </c>
      <c r="H249" s="85" t="b">
        <v>0</v>
      </c>
      <c r="I249" s="85" t="b">
        <v>0</v>
      </c>
      <c r="J249" s="85" t="b">
        <v>0</v>
      </c>
      <c r="K249" s="85" t="b">
        <v>0</v>
      </c>
      <c r="L249" s="85" t="b">
        <v>0</v>
      </c>
    </row>
    <row r="250" spans="1:12" ht="15">
      <c r="A250" s="85" t="s">
        <v>1482</v>
      </c>
      <c r="B250" s="85" t="s">
        <v>1487</v>
      </c>
      <c r="C250" s="85">
        <v>15</v>
      </c>
      <c r="D250" s="122">
        <v>0.004226899166460104</v>
      </c>
      <c r="E250" s="122">
        <v>0.03270997771847042</v>
      </c>
      <c r="F250" s="85" t="s">
        <v>1408</v>
      </c>
      <c r="G250" s="85" t="b">
        <v>0</v>
      </c>
      <c r="H250" s="85" t="b">
        <v>0</v>
      </c>
      <c r="I250" s="85" t="b">
        <v>0</v>
      </c>
      <c r="J250" s="85" t="b">
        <v>0</v>
      </c>
      <c r="K250" s="85" t="b">
        <v>0</v>
      </c>
      <c r="L250" s="85" t="b">
        <v>0</v>
      </c>
    </row>
    <row r="251" spans="1:12" ht="15">
      <c r="A251" s="85" t="s">
        <v>1483</v>
      </c>
      <c r="B251" s="85" t="s">
        <v>1482</v>
      </c>
      <c r="C251" s="85">
        <v>14</v>
      </c>
      <c r="D251" s="122">
        <v>0.003782828633734788</v>
      </c>
      <c r="E251" s="122">
        <v>-0.10190314719063269</v>
      </c>
      <c r="F251" s="85" t="s">
        <v>1408</v>
      </c>
      <c r="G251" s="85" t="b">
        <v>0</v>
      </c>
      <c r="H251" s="85" t="b">
        <v>0</v>
      </c>
      <c r="I251" s="85" t="b">
        <v>0</v>
      </c>
      <c r="J251" s="85" t="b">
        <v>0</v>
      </c>
      <c r="K251" s="85" t="b">
        <v>0</v>
      </c>
      <c r="L251" s="85" t="b">
        <v>0</v>
      </c>
    </row>
    <row r="252" spans="1:12" ht="15">
      <c r="A252" s="85" t="s">
        <v>1490</v>
      </c>
      <c r="B252" s="85" t="s">
        <v>1481</v>
      </c>
      <c r="C252" s="85">
        <v>12</v>
      </c>
      <c r="D252" s="122">
        <v>0.00490287141737591</v>
      </c>
      <c r="E252" s="122">
        <v>0.022683220650342353</v>
      </c>
      <c r="F252" s="85" t="s">
        <v>1408</v>
      </c>
      <c r="G252" s="85" t="b">
        <v>0</v>
      </c>
      <c r="H252" s="85" t="b">
        <v>0</v>
      </c>
      <c r="I252" s="85" t="b">
        <v>0</v>
      </c>
      <c r="J252" s="85" t="b">
        <v>0</v>
      </c>
      <c r="K252" s="85" t="b">
        <v>0</v>
      </c>
      <c r="L252" s="85" t="b">
        <v>0</v>
      </c>
    </row>
    <row r="253" spans="1:12" ht="15">
      <c r="A253" s="85" t="s">
        <v>1487</v>
      </c>
      <c r="B253" s="85" t="s">
        <v>1482</v>
      </c>
      <c r="C253" s="85">
        <v>11</v>
      </c>
      <c r="D253" s="122">
        <v>0.003557987510119415</v>
      </c>
      <c r="E253" s="122">
        <v>-0.09466473826671336</v>
      </c>
      <c r="F253" s="85" t="s">
        <v>1408</v>
      </c>
      <c r="G253" s="85" t="b">
        <v>0</v>
      </c>
      <c r="H253" s="85" t="b">
        <v>0</v>
      </c>
      <c r="I253" s="85" t="b">
        <v>0</v>
      </c>
      <c r="J253" s="85" t="b">
        <v>0</v>
      </c>
      <c r="K253" s="85" t="b">
        <v>0</v>
      </c>
      <c r="L253" s="85" t="b">
        <v>0</v>
      </c>
    </row>
    <row r="254" spans="1:12" ht="15">
      <c r="A254" s="85" t="s">
        <v>1488</v>
      </c>
      <c r="B254" s="85" t="s">
        <v>1482</v>
      </c>
      <c r="C254" s="85">
        <v>10</v>
      </c>
      <c r="D254" s="122">
        <v>0.003234534100108559</v>
      </c>
      <c r="E254" s="122">
        <v>-0.06195570290658853</v>
      </c>
      <c r="F254" s="85" t="s">
        <v>1408</v>
      </c>
      <c r="G254" s="85" t="b">
        <v>0</v>
      </c>
      <c r="H254" s="85" t="b">
        <v>0</v>
      </c>
      <c r="I254" s="85" t="b">
        <v>0</v>
      </c>
      <c r="J254" s="85" t="b">
        <v>0</v>
      </c>
      <c r="K254" s="85" t="b">
        <v>0</v>
      </c>
      <c r="L254" s="85" t="b">
        <v>0</v>
      </c>
    </row>
    <row r="255" spans="1:12" ht="15">
      <c r="A255" s="85" t="s">
        <v>275</v>
      </c>
      <c r="B255" s="85" t="s">
        <v>1481</v>
      </c>
      <c r="C255" s="85">
        <v>10</v>
      </c>
      <c r="D255" s="122">
        <v>0.003081958272963927</v>
      </c>
      <c r="E255" s="122">
        <v>-0.16920230558857083</v>
      </c>
      <c r="F255" s="85" t="s">
        <v>1408</v>
      </c>
      <c r="G255" s="85" t="b">
        <v>0</v>
      </c>
      <c r="H255" s="85" t="b">
        <v>0</v>
      </c>
      <c r="I255" s="85" t="b">
        <v>0</v>
      </c>
      <c r="J255" s="85" t="b">
        <v>0</v>
      </c>
      <c r="K255" s="85" t="b">
        <v>0</v>
      </c>
      <c r="L255" s="85" t="b">
        <v>0</v>
      </c>
    </row>
    <row r="256" spans="1:12" ht="15">
      <c r="A256" s="85" t="s">
        <v>1484</v>
      </c>
      <c r="B256" s="85" t="s">
        <v>1482</v>
      </c>
      <c r="C256" s="85">
        <v>10</v>
      </c>
      <c r="D256" s="122">
        <v>0.003234534100108559</v>
      </c>
      <c r="E256" s="122">
        <v>-0.17667527433320246</v>
      </c>
      <c r="F256" s="85" t="s">
        <v>1408</v>
      </c>
      <c r="G256" s="85" t="b">
        <v>0</v>
      </c>
      <c r="H256" s="85" t="b">
        <v>0</v>
      </c>
      <c r="I256" s="85" t="b">
        <v>0</v>
      </c>
      <c r="J256" s="85" t="b">
        <v>0</v>
      </c>
      <c r="K256" s="85" t="b">
        <v>0</v>
      </c>
      <c r="L256" s="85" t="b">
        <v>0</v>
      </c>
    </row>
    <row r="257" spans="1:12" ht="15">
      <c r="A257" s="85" t="s">
        <v>1482</v>
      </c>
      <c r="B257" s="85" t="s">
        <v>1488</v>
      </c>
      <c r="C257" s="85">
        <v>10</v>
      </c>
      <c r="D257" s="122">
        <v>0.003821700685822734</v>
      </c>
      <c r="E257" s="122">
        <v>-0.06084639328199813</v>
      </c>
      <c r="F257" s="85" t="s">
        <v>1408</v>
      </c>
      <c r="G257" s="85" t="b">
        <v>0</v>
      </c>
      <c r="H257" s="85" t="b">
        <v>0</v>
      </c>
      <c r="I257" s="85" t="b">
        <v>0</v>
      </c>
      <c r="J257" s="85" t="b">
        <v>0</v>
      </c>
      <c r="K257" s="85" t="b">
        <v>0</v>
      </c>
      <c r="L257" s="85" t="b">
        <v>0</v>
      </c>
    </row>
    <row r="258" spans="1:12" ht="15">
      <c r="A258" s="85" t="s">
        <v>1489</v>
      </c>
      <c r="B258" s="85" t="s">
        <v>1482</v>
      </c>
      <c r="C258" s="85">
        <v>9</v>
      </c>
      <c r="D258" s="122">
        <v>0.002911080690097703</v>
      </c>
      <c r="E258" s="122">
        <v>-0.0424464619546721</v>
      </c>
      <c r="F258" s="85" t="s">
        <v>1408</v>
      </c>
      <c r="G258" s="85" t="b">
        <v>0</v>
      </c>
      <c r="H258" s="85" t="b">
        <v>0</v>
      </c>
      <c r="I258" s="85" t="b">
        <v>0</v>
      </c>
      <c r="J258" s="85" t="b">
        <v>0</v>
      </c>
      <c r="K258" s="85" t="b">
        <v>0</v>
      </c>
      <c r="L258" s="85" t="b">
        <v>0</v>
      </c>
    </row>
    <row r="259" spans="1:12" ht="15">
      <c r="A259" s="85" t="s">
        <v>1481</v>
      </c>
      <c r="B259" s="85" t="s">
        <v>1765</v>
      </c>
      <c r="C259" s="85">
        <v>9</v>
      </c>
      <c r="D259" s="122">
        <v>0.0030645894270188204</v>
      </c>
      <c r="E259" s="122">
        <v>0.2481694340650374</v>
      </c>
      <c r="F259" s="85" t="s">
        <v>1408</v>
      </c>
      <c r="G259" s="85" t="b">
        <v>0</v>
      </c>
      <c r="H259" s="85" t="b">
        <v>0</v>
      </c>
      <c r="I259" s="85" t="b">
        <v>0</v>
      </c>
      <c r="J259" s="85" t="b">
        <v>0</v>
      </c>
      <c r="K259" s="85" t="b">
        <v>0</v>
      </c>
      <c r="L259" s="85" t="b">
        <v>0</v>
      </c>
    </row>
    <row r="260" spans="1:12" ht="15">
      <c r="A260" s="85" t="s">
        <v>1490</v>
      </c>
      <c r="B260" s="85" t="s">
        <v>1482</v>
      </c>
      <c r="C260" s="85">
        <v>8</v>
      </c>
      <c r="D260" s="122">
        <v>0.003057360548658187</v>
      </c>
      <c r="E260" s="122">
        <v>0.04323897550595427</v>
      </c>
      <c r="F260" s="85" t="s">
        <v>1408</v>
      </c>
      <c r="G260" s="85" t="b">
        <v>0</v>
      </c>
      <c r="H260" s="85" t="b">
        <v>0</v>
      </c>
      <c r="I260" s="85" t="b">
        <v>0</v>
      </c>
      <c r="J260" s="85" t="b">
        <v>0</v>
      </c>
      <c r="K260" s="85" t="b">
        <v>0</v>
      </c>
      <c r="L260" s="85" t="b">
        <v>0</v>
      </c>
    </row>
    <row r="261" spans="1:12" ht="15">
      <c r="A261" s="85" t="s">
        <v>1765</v>
      </c>
      <c r="B261" s="85" t="s">
        <v>1481</v>
      </c>
      <c r="C261" s="85">
        <v>8</v>
      </c>
      <c r="D261" s="122">
        <v>0.002878776248209736</v>
      </c>
      <c r="E261" s="122">
        <v>0.1987744797060235</v>
      </c>
      <c r="F261" s="85" t="s">
        <v>1408</v>
      </c>
      <c r="G261" s="85" t="b">
        <v>0</v>
      </c>
      <c r="H261" s="85" t="b">
        <v>0</v>
      </c>
      <c r="I261" s="85" t="b">
        <v>0</v>
      </c>
      <c r="J261" s="85" t="b">
        <v>0</v>
      </c>
      <c r="K261" s="85" t="b">
        <v>0</v>
      </c>
      <c r="L261" s="85" t="b">
        <v>0</v>
      </c>
    </row>
    <row r="262" spans="1:12" ht="15">
      <c r="A262" s="85" t="s">
        <v>1493</v>
      </c>
      <c r="B262" s="85" t="s">
        <v>1482</v>
      </c>
      <c r="C262" s="85">
        <v>8</v>
      </c>
      <c r="D262" s="122">
        <v>0.002878776248209736</v>
      </c>
      <c r="E262" s="122">
        <v>0.1523834449310223</v>
      </c>
      <c r="F262" s="85" t="s">
        <v>1408</v>
      </c>
      <c r="G262" s="85" t="b">
        <v>0</v>
      </c>
      <c r="H262" s="85" t="b">
        <v>0</v>
      </c>
      <c r="I262" s="85" t="b">
        <v>0</v>
      </c>
      <c r="J262" s="85" t="b">
        <v>0</v>
      </c>
      <c r="K262" s="85" t="b">
        <v>0</v>
      </c>
      <c r="L262" s="85" t="b">
        <v>0</v>
      </c>
    </row>
    <row r="263" spans="1:12" ht="15">
      <c r="A263" s="85" t="s">
        <v>1481</v>
      </c>
      <c r="B263" s="85" t="s">
        <v>1493</v>
      </c>
      <c r="C263" s="85">
        <v>8</v>
      </c>
      <c r="D263" s="122">
        <v>0.003057360548658187</v>
      </c>
      <c r="E263" s="122">
        <v>-0.046021137068638404</v>
      </c>
      <c r="F263" s="85" t="s">
        <v>1408</v>
      </c>
      <c r="G263" s="85" t="b">
        <v>0</v>
      </c>
      <c r="H263" s="85" t="b">
        <v>0</v>
      </c>
      <c r="I263" s="85" t="b">
        <v>0</v>
      </c>
      <c r="J263" s="85" t="b">
        <v>0</v>
      </c>
      <c r="K263" s="85" t="b">
        <v>0</v>
      </c>
      <c r="L263" s="85" t="b">
        <v>0</v>
      </c>
    </row>
    <row r="264" spans="1:12" ht="15">
      <c r="A264" s="85" t="s">
        <v>228</v>
      </c>
      <c r="B264" s="85" t="s">
        <v>266</v>
      </c>
      <c r="C264" s="85">
        <v>8</v>
      </c>
      <c r="D264" s="122">
        <v>0.0027240794906833957</v>
      </c>
      <c r="E264" s="122">
        <v>2.562738828365493</v>
      </c>
      <c r="F264" s="85" t="s">
        <v>1408</v>
      </c>
      <c r="G264" s="85" t="b">
        <v>0</v>
      </c>
      <c r="H264" s="85" t="b">
        <v>0</v>
      </c>
      <c r="I264" s="85" t="b">
        <v>0</v>
      </c>
      <c r="J264" s="85" t="b">
        <v>0</v>
      </c>
      <c r="K264" s="85" t="b">
        <v>0</v>
      </c>
      <c r="L264" s="85" t="b">
        <v>0</v>
      </c>
    </row>
    <row r="265" spans="1:12" ht="15">
      <c r="A265" s="85" t="s">
        <v>1482</v>
      </c>
      <c r="B265" s="85" t="s">
        <v>1769</v>
      </c>
      <c r="C265" s="85">
        <v>8</v>
      </c>
      <c r="D265" s="122">
        <v>0.0035270938172295278</v>
      </c>
      <c r="E265" s="122">
        <v>0.5726220622975884</v>
      </c>
      <c r="F265" s="85" t="s">
        <v>1408</v>
      </c>
      <c r="G265" s="85" t="b">
        <v>0</v>
      </c>
      <c r="H265" s="85" t="b">
        <v>0</v>
      </c>
      <c r="I265" s="85" t="b">
        <v>0</v>
      </c>
      <c r="J265" s="85" t="b">
        <v>0</v>
      </c>
      <c r="K265" s="85" t="b">
        <v>0</v>
      </c>
      <c r="L265" s="85" t="b">
        <v>0</v>
      </c>
    </row>
    <row r="266" spans="1:12" ht="15">
      <c r="A266" s="85" t="s">
        <v>1482</v>
      </c>
      <c r="B266" s="85" t="s">
        <v>1763</v>
      </c>
      <c r="C266" s="85">
        <v>7</v>
      </c>
      <c r="D266" s="122">
        <v>0.0025189292171835195</v>
      </c>
      <c r="E266" s="122">
        <v>0.30377675000500853</v>
      </c>
      <c r="F266" s="85" t="s">
        <v>1408</v>
      </c>
      <c r="G266" s="85" t="b">
        <v>0</v>
      </c>
      <c r="H266" s="85" t="b">
        <v>0</v>
      </c>
      <c r="I266" s="85" t="b">
        <v>0</v>
      </c>
      <c r="J266" s="85" t="b">
        <v>0</v>
      </c>
      <c r="K266" s="85" t="b">
        <v>0</v>
      </c>
      <c r="L266" s="85" t="b">
        <v>0</v>
      </c>
    </row>
    <row r="267" spans="1:12" ht="15">
      <c r="A267" s="85" t="s">
        <v>1482</v>
      </c>
      <c r="B267" s="85" t="s">
        <v>1493</v>
      </c>
      <c r="C267" s="85">
        <v>7</v>
      </c>
      <c r="D267" s="122">
        <v>0.002675190480075914</v>
      </c>
      <c r="E267" s="122">
        <v>0.09550080757792598</v>
      </c>
      <c r="F267" s="85" t="s">
        <v>1408</v>
      </c>
      <c r="G267" s="85" t="b">
        <v>0</v>
      </c>
      <c r="H267" s="85" t="b">
        <v>0</v>
      </c>
      <c r="I267" s="85" t="b">
        <v>0</v>
      </c>
      <c r="J267" s="85" t="b">
        <v>0</v>
      </c>
      <c r="K267" s="85" t="b">
        <v>0</v>
      </c>
      <c r="L267" s="85" t="b">
        <v>0</v>
      </c>
    </row>
    <row r="268" spans="1:12" ht="15">
      <c r="A268" s="85" t="s">
        <v>1493</v>
      </c>
      <c r="B268" s="85" t="s">
        <v>1481</v>
      </c>
      <c r="C268" s="85">
        <v>7</v>
      </c>
      <c r="D268" s="122">
        <v>0.0028600083268026143</v>
      </c>
      <c r="E268" s="122">
        <v>-0.10225551595795764</v>
      </c>
      <c r="F268" s="85" t="s">
        <v>1408</v>
      </c>
      <c r="G268" s="85" t="b">
        <v>0</v>
      </c>
      <c r="H268" s="85" t="b">
        <v>0</v>
      </c>
      <c r="I268" s="85" t="b">
        <v>0</v>
      </c>
      <c r="J268" s="85" t="b">
        <v>0</v>
      </c>
      <c r="K268" s="85" t="b">
        <v>0</v>
      </c>
      <c r="L268" s="85" t="b">
        <v>0</v>
      </c>
    </row>
    <row r="269" spans="1:12" ht="15">
      <c r="A269" s="85" t="s">
        <v>1767</v>
      </c>
      <c r="B269" s="85" t="s">
        <v>1481</v>
      </c>
      <c r="C269" s="85">
        <v>7</v>
      </c>
      <c r="D269" s="122">
        <v>0.0025189292171835195</v>
      </c>
      <c r="E269" s="122">
        <v>0.2657212693366367</v>
      </c>
      <c r="F269" s="85" t="s">
        <v>1408</v>
      </c>
      <c r="G269" s="85" t="b">
        <v>0</v>
      </c>
      <c r="H269" s="85" t="b">
        <v>0</v>
      </c>
      <c r="I269" s="85" t="b">
        <v>0</v>
      </c>
      <c r="J269" s="85" t="b">
        <v>0</v>
      </c>
      <c r="K269" s="85" t="b">
        <v>0</v>
      </c>
      <c r="L269" s="85" t="b">
        <v>0</v>
      </c>
    </row>
    <row r="270" spans="1:12" ht="15">
      <c r="A270" s="85" t="s">
        <v>275</v>
      </c>
      <c r="B270" s="85" t="s">
        <v>1482</v>
      </c>
      <c r="C270" s="85">
        <v>7</v>
      </c>
      <c r="D270" s="122">
        <v>0.0025189292171835195</v>
      </c>
      <c r="E270" s="122">
        <v>-0.1274572516630208</v>
      </c>
      <c r="F270" s="85" t="s">
        <v>1408</v>
      </c>
      <c r="G270" s="85" t="b">
        <v>0</v>
      </c>
      <c r="H270" s="85" t="b">
        <v>0</v>
      </c>
      <c r="I270" s="85" t="b">
        <v>0</v>
      </c>
      <c r="J270" s="85" t="b">
        <v>0</v>
      </c>
      <c r="K270" s="85" t="b">
        <v>0</v>
      </c>
      <c r="L270" s="85" t="b">
        <v>0</v>
      </c>
    </row>
    <row r="271" spans="1:12" ht="15">
      <c r="A271" s="85" t="s">
        <v>1772</v>
      </c>
      <c r="B271" s="85" t="s">
        <v>1482</v>
      </c>
      <c r="C271" s="85">
        <v>6</v>
      </c>
      <c r="D271" s="122">
        <v>0.0028952811564032397</v>
      </c>
      <c r="E271" s="122">
        <v>0.5045659630423848</v>
      </c>
      <c r="F271" s="85" t="s">
        <v>1408</v>
      </c>
      <c r="G271" s="85" t="b">
        <v>0</v>
      </c>
      <c r="H271" s="85" t="b">
        <v>0</v>
      </c>
      <c r="I271" s="85" t="b">
        <v>0</v>
      </c>
      <c r="J271" s="85" t="b">
        <v>0</v>
      </c>
      <c r="K271" s="85" t="b">
        <v>0</v>
      </c>
      <c r="L271" s="85" t="b">
        <v>0</v>
      </c>
    </row>
    <row r="272" spans="1:12" ht="15">
      <c r="A272" s="85" t="s">
        <v>1763</v>
      </c>
      <c r="B272" s="85" t="s">
        <v>1481</v>
      </c>
      <c r="C272" s="85">
        <v>6</v>
      </c>
      <c r="D272" s="122">
        <v>0.0022930204114936406</v>
      </c>
      <c r="E272" s="122">
        <v>0.07383574309772359</v>
      </c>
      <c r="F272" s="85" t="s">
        <v>1408</v>
      </c>
      <c r="G272" s="85" t="b">
        <v>0</v>
      </c>
      <c r="H272" s="85" t="b">
        <v>0</v>
      </c>
      <c r="I272" s="85" t="b">
        <v>0</v>
      </c>
      <c r="J272" s="85" t="b">
        <v>0</v>
      </c>
      <c r="K272" s="85" t="b">
        <v>0</v>
      </c>
      <c r="L272" s="85" t="b">
        <v>0</v>
      </c>
    </row>
    <row r="273" spans="1:12" ht="15">
      <c r="A273" s="85" t="s">
        <v>1482</v>
      </c>
      <c r="B273" s="85" t="s">
        <v>1767</v>
      </c>
      <c r="C273" s="85">
        <v>6</v>
      </c>
      <c r="D273" s="122">
        <v>0.0022930204114936406</v>
      </c>
      <c r="E273" s="122">
        <v>0.3965308032419071</v>
      </c>
      <c r="F273" s="85" t="s">
        <v>1408</v>
      </c>
      <c r="G273" s="85" t="b">
        <v>0</v>
      </c>
      <c r="H273" s="85" t="b">
        <v>0</v>
      </c>
      <c r="I273" s="85" t="b">
        <v>0</v>
      </c>
      <c r="J273" s="85" t="b">
        <v>0</v>
      </c>
      <c r="K273" s="85" t="b">
        <v>0</v>
      </c>
      <c r="L273" s="85" t="b">
        <v>0</v>
      </c>
    </row>
    <row r="274" spans="1:12" ht="15">
      <c r="A274" s="85" t="s">
        <v>1487</v>
      </c>
      <c r="B274" s="85" t="s">
        <v>1484</v>
      </c>
      <c r="C274" s="85">
        <v>5</v>
      </c>
      <c r="D274" s="122">
        <v>0.002042863090573296</v>
      </c>
      <c r="E274" s="122">
        <v>0.6938006500325816</v>
      </c>
      <c r="F274" s="85" t="s">
        <v>1408</v>
      </c>
      <c r="G274" s="85" t="b">
        <v>0</v>
      </c>
      <c r="H274" s="85" t="b">
        <v>0</v>
      </c>
      <c r="I274" s="85" t="b">
        <v>0</v>
      </c>
      <c r="J274" s="85" t="b">
        <v>0</v>
      </c>
      <c r="K274" s="85" t="b">
        <v>0</v>
      </c>
      <c r="L274" s="85" t="b">
        <v>0</v>
      </c>
    </row>
    <row r="275" spans="1:12" ht="15">
      <c r="A275" s="85" t="s">
        <v>1487</v>
      </c>
      <c r="B275" s="85" t="s">
        <v>1483</v>
      </c>
      <c r="C275" s="85">
        <v>5</v>
      </c>
      <c r="D275" s="122">
        <v>0.002042863090573296</v>
      </c>
      <c r="E275" s="122">
        <v>0.6121306035812621</v>
      </c>
      <c r="F275" s="85" t="s">
        <v>1408</v>
      </c>
      <c r="G275" s="85" t="b">
        <v>0</v>
      </c>
      <c r="H275" s="85" t="b">
        <v>0</v>
      </c>
      <c r="I275" s="85" t="b">
        <v>0</v>
      </c>
      <c r="J275" s="85" t="b">
        <v>0</v>
      </c>
      <c r="K275" s="85" t="b">
        <v>0</v>
      </c>
      <c r="L275" s="85" t="b">
        <v>0</v>
      </c>
    </row>
    <row r="276" spans="1:12" ht="15">
      <c r="A276" s="85" t="s">
        <v>1763</v>
      </c>
      <c r="B276" s="85" t="s">
        <v>1482</v>
      </c>
      <c r="C276" s="85">
        <v>5</v>
      </c>
      <c r="D276" s="122">
        <v>0.002204433635768455</v>
      </c>
      <c r="E276" s="122">
        <v>0.19130151096139197</v>
      </c>
      <c r="F276" s="85" t="s">
        <v>1408</v>
      </c>
      <c r="G276" s="85" t="b">
        <v>0</v>
      </c>
      <c r="H276" s="85" t="b">
        <v>0</v>
      </c>
      <c r="I276" s="85" t="b">
        <v>0</v>
      </c>
      <c r="J276" s="85" t="b">
        <v>0</v>
      </c>
      <c r="K276" s="85" t="b">
        <v>0</v>
      </c>
      <c r="L276" s="85" t="b">
        <v>0</v>
      </c>
    </row>
    <row r="277" spans="1:12" ht="15">
      <c r="A277" s="85" t="s">
        <v>1482</v>
      </c>
      <c r="B277" s="85" t="s">
        <v>1768</v>
      </c>
      <c r="C277" s="85">
        <v>5</v>
      </c>
      <c r="D277" s="122">
        <v>0.002204433635768455</v>
      </c>
      <c r="E277" s="122">
        <v>0.27159206663360724</v>
      </c>
      <c r="F277" s="85" t="s">
        <v>1408</v>
      </c>
      <c r="G277" s="85" t="b">
        <v>0</v>
      </c>
      <c r="H277" s="85" t="b">
        <v>0</v>
      </c>
      <c r="I277" s="85" t="b">
        <v>0</v>
      </c>
      <c r="J277" s="85" t="b">
        <v>0</v>
      </c>
      <c r="K277" s="85" t="b">
        <v>0</v>
      </c>
      <c r="L277" s="85" t="b">
        <v>0</v>
      </c>
    </row>
    <row r="278" spans="1:12" ht="15">
      <c r="A278" s="85" t="s">
        <v>1483</v>
      </c>
      <c r="B278" s="85" t="s">
        <v>1488</v>
      </c>
      <c r="C278" s="85">
        <v>5</v>
      </c>
      <c r="D278" s="122">
        <v>0.002042863090573296</v>
      </c>
      <c r="E278" s="122">
        <v>0.711786428572</v>
      </c>
      <c r="F278" s="85" t="s">
        <v>1408</v>
      </c>
      <c r="G278" s="85" t="b">
        <v>0</v>
      </c>
      <c r="H278" s="85" t="b">
        <v>0</v>
      </c>
      <c r="I278" s="85" t="b">
        <v>0</v>
      </c>
      <c r="J278" s="85" t="b">
        <v>0</v>
      </c>
      <c r="K278" s="85" t="b">
        <v>0</v>
      </c>
      <c r="L278" s="85" t="b">
        <v>0</v>
      </c>
    </row>
    <row r="279" spans="1:12" ht="15">
      <c r="A279" s="85" t="s">
        <v>1481</v>
      </c>
      <c r="B279" s="85" t="s">
        <v>1774</v>
      </c>
      <c r="C279" s="85">
        <v>5</v>
      </c>
      <c r="D279" s="122">
        <v>0.0024127342970026995</v>
      </c>
      <c r="E279" s="122">
        <v>0.29392692462571246</v>
      </c>
      <c r="F279" s="85" t="s">
        <v>1408</v>
      </c>
      <c r="G279" s="85" t="b">
        <v>0</v>
      </c>
      <c r="H279" s="85" t="b">
        <v>0</v>
      </c>
      <c r="I279" s="85" t="b">
        <v>0</v>
      </c>
      <c r="J279" s="85" t="b">
        <v>0</v>
      </c>
      <c r="K279" s="85" t="b">
        <v>0</v>
      </c>
      <c r="L279" s="85" t="b">
        <v>0</v>
      </c>
    </row>
    <row r="280" spans="1:12" ht="15">
      <c r="A280" s="85" t="s">
        <v>1481</v>
      </c>
      <c r="B280" s="85" t="s">
        <v>1772</v>
      </c>
      <c r="C280" s="85">
        <v>4</v>
      </c>
      <c r="D280" s="122">
        <v>0.0019301874376021595</v>
      </c>
      <c r="E280" s="122">
        <v>0.1300701219870428</v>
      </c>
      <c r="F280" s="85" t="s">
        <v>1408</v>
      </c>
      <c r="G280" s="85" t="b">
        <v>0</v>
      </c>
      <c r="H280" s="85" t="b">
        <v>0</v>
      </c>
      <c r="I280" s="85" t="b">
        <v>0</v>
      </c>
      <c r="J280" s="85" t="b">
        <v>0</v>
      </c>
      <c r="K280" s="85" t="b">
        <v>0</v>
      </c>
      <c r="L280" s="85" t="b">
        <v>0</v>
      </c>
    </row>
    <row r="281" spans="1:12" ht="15">
      <c r="A281" s="85" t="s">
        <v>1482</v>
      </c>
      <c r="B281" s="85" t="s">
        <v>1794</v>
      </c>
      <c r="C281" s="85">
        <v>4</v>
      </c>
      <c r="D281" s="122">
        <v>0.0017635469086147639</v>
      </c>
      <c r="E281" s="122">
        <v>0.5726220622975884</v>
      </c>
      <c r="F281" s="85" t="s">
        <v>1408</v>
      </c>
      <c r="G281" s="85" t="b">
        <v>0</v>
      </c>
      <c r="H281" s="85" t="b">
        <v>0</v>
      </c>
      <c r="I281" s="85" t="b">
        <v>0</v>
      </c>
      <c r="J281" s="85" t="b">
        <v>0</v>
      </c>
      <c r="K281" s="85" t="b">
        <v>0</v>
      </c>
      <c r="L281" s="85" t="b">
        <v>0</v>
      </c>
    </row>
    <row r="282" spans="1:12" ht="15">
      <c r="A282" s="85" t="s">
        <v>1794</v>
      </c>
      <c r="B282" s="85" t="s">
        <v>1482</v>
      </c>
      <c r="C282" s="85">
        <v>4</v>
      </c>
      <c r="D282" s="122">
        <v>0.0017635469086147639</v>
      </c>
      <c r="E282" s="122">
        <v>0.571512752672998</v>
      </c>
      <c r="F282" s="85" t="s">
        <v>1408</v>
      </c>
      <c r="G282" s="85" t="b">
        <v>0</v>
      </c>
      <c r="H282" s="85" t="b">
        <v>0</v>
      </c>
      <c r="I282" s="85" t="b">
        <v>0</v>
      </c>
      <c r="J282" s="85" t="b">
        <v>0</v>
      </c>
      <c r="K282" s="85" t="b">
        <v>0</v>
      </c>
      <c r="L282" s="85" t="b">
        <v>0</v>
      </c>
    </row>
    <row r="283" spans="1:12" ht="15">
      <c r="A283" s="85" t="s">
        <v>1766</v>
      </c>
      <c r="B283" s="85" t="s">
        <v>1481</v>
      </c>
      <c r="C283" s="85">
        <v>4</v>
      </c>
      <c r="D283" s="122">
        <v>0.0017635469086147639</v>
      </c>
      <c r="E283" s="122">
        <v>0.1987744797060235</v>
      </c>
      <c r="F283" s="85" t="s">
        <v>1408</v>
      </c>
      <c r="G283" s="85" t="b">
        <v>0</v>
      </c>
      <c r="H283" s="85" t="b">
        <v>0</v>
      </c>
      <c r="I283" s="85" t="b">
        <v>0</v>
      </c>
      <c r="J283" s="85" t="b">
        <v>0</v>
      </c>
      <c r="K283" s="85" t="b">
        <v>0</v>
      </c>
      <c r="L283" s="85" t="b">
        <v>0</v>
      </c>
    </row>
    <row r="284" spans="1:12" ht="15">
      <c r="A284" s="85" t="s">
        <v>1768</v>
      </c>
      <c r="B284" s="85" t="s">
        <v>1481</v>
      </c>
      <c r="C284" s="85">
        <v>4</v>
      </c>
      <c r="D284" s="122">
        <v>0.0017635469086147639</v>
      </c>
      <c r="E284" s="122">
        <v>-0.023074269910332852</v>
      </c>
      <c r="F284" s="85" t="s">
        <v>1408</v>
      </c>
      <c r="G284" s="85" t="b">
        <v>0</v>
      </c>
      <c r="H284" s="85" t="b">
        <v>0</v>
      </c>
      <c r="I284" s="85" t="b">
        <v>0</v>
      </c>
      <c r="J284" s="85" t="b">
        <v>0</v>
      </c>
      <c r="K284" s="85" t="b">
        <v>0</v>
      </c>
      <c r="L284" s="85" t="b">
        <v>0</v>
      </c>
    </row>
    <row r="285" spans="1:12" ht="15">
      <c r="A285" s="85" t="s">
        <v>1482</v>
      </c>
      <c r="B285" s="85" t="s">
        <v>1775</v>
      </c>
      <c r="C285" s="85">
        <v>4</v>
      </c>
      <c r="D285" s="122">
        <v>0.0019301874376021595</v>
      </c>
      <c r="E285" s="122">
        <v>0.3965308032419071</v>
      </c>
      <c r="F285" s="85" t="s">
        <v>1408</v>
      </c>
      <c r="G285" s="85" t="b">
        <v>0</v>
      </c>
      <c r="H285" s="85" t="b">
        <v>0</v>
      </c>
      <c r="I285" s="85" t="b">
        <v>0</v>
      </c>
      <c r="J285" s="85" t="b">
        <v>0</v>
      </c>
      <c r="K285" s="85" t="b">
        <v>0</v>
      </c>
      <c r="L285" s="85" t="b">
        <v>0</v>
      </c>
    </row>
    <row r="286" spans="1:12" ht="15">
      <c r="A286" s="85" t="s">
        <v>1483</v>
      </c>
      <c r="B286" s="85" t="s">
        <v>1490</v>
      </c>
      <c r="C286" s="85">
        <v>4</v>
      </c>
      <c r="D286" s="122">
        <v>0.0019301874376021595</v>
      </c>
      <c r="E286" s="122">
        <v>0.8169811069845428</v>
      </c>
      <c r="F286" s="85" t="s">
        <v>1408</v>
      </c>
      <c r="G286" s="85" t="b">
        <v>0</v>
      </c>
      <c r="H286" s="85" t="b">
        <v>0</v>
      </c>
      <c r="I286" s="85" t="b">
        <v>0</v>
      </c>
      <c r="J286" s="85" t="b">
        <v>0</v>
      </c>
      <c r="K286" s="85" t="b">
        <v>0</v>
      </c>
      <c r="L286" s="85" t="b">
        <v>0</v>
      </c>
    </row>
    <row r="287" spans="1:12" ht="15">
      <c r="A287" s="85" t="s">
        <v>1482</v>
      </c>
      <c r="B287" s="85" t="s">
        <v>1490</v>
      </c>
      <c r="C287" s="85">
        <v>4</v>
      </c>
      <c r="D287" s="122">
        <v>0.0019301874376021595</v>
      </c>
      <c r="E287" s="122">
        <v>-0.25668171053343647</v>
      </c>
      <c r="F287" s="85" t="s">
        <v>1408</v>
      </c>
      <c r="G287" s="85" t="b">
        <v>0</v>
      </c>
      <c r="H287" s="85" t="b">
        <v>0</v>
      </c>
      <c r="I287" s="85" t="b">
        <v>0</v>
      </c>
      <c r="J287" s="85" t="b">
        <v>0</v>
      </c>
      <c r="K287" s="85" t="b">
        <v>0</v>
      </c>
      <c r="L287" s="85" t="b">
        <v>0</v>
      </c>
    </row>
    <row r="288" spans="1:12" ht="15">
      <c r="A288" s="85" t="s">
        <v>1481</v>
      </c>
      <c r="B288" s="85" t="s">
        <v>1763</v>
      </c>
      <c r="C288" s="85">
        <v>4</v>
      </c>
      <c r="D288" s="122">
        <v>0.0017635469086147639</v>
      </c>
      <c r="E288" s="122">
        <v>-0.13877519030553714</v>
      </c>
      <c r="F288" s="85" t="s">
        <v>1408</v>
      </c>
      <c r="G288" s="85" t="b">
        <v>0</v>
      </c>
      <c r="H288" s="85" t="b">
        <v>0</v>
      </c>
      <c r="I288" s="85" t="b">
        <v>0</v>
      </c>
      <c r="J288" s="85" t="b">
        <v>0</v>
      </c>
      <c r="K288" s="85" t="b">
        <v>0</v>
      </c>
      <c r="L288" s="85" t="b">
        <v>0</v>
      </c>
    </row>
    <row r="289" spans="1:12" ht="15">
      <c r="A289" s="85" t="s">
        <v>1485</v>
      </c>
      <c r="B289" s="85" t="s">
        <v>1483</v>
      </c>
      <c r="C289" s="85">
        <v>3</v>
      </c>
      <c r="D289" s="122">
        <v>0.0014476405782016199</v>
      </c>
      <c r="E289" s="122">
        <v>0.36545827023987354</v>
      </c>
      <c r="F289" s="85" t="s">
        <v>1408</v>
      </c>
      <c r="G289" s="85" t="b">
        <v>0</v>
      </c>
      <c r="H289" s="85" t="b">
        <v>0</v>
      </c>
      <c r="I289" s="85" t="b">
        <v>0</v>
      </c>
      <c r="J289" s="85" t="b">
        <v>0</v>
      </c>
      <c r="K289" s="85" t="b">
        <v>0</v>
      </c>
      <c r="L289" s="85" t="b">
        <v>0</v>
      </c>
    </row>
    <row r="290" spans="1:12" ht="15">
      <c r="A290" s="85" t="s">
        <v>1482</v>
      </c>
      <c r="B290" s="85" t="s">
        <v>1772</v>
      </c>
      <c r="C290" s="85">
        <v>3</v>
      </c>
      <c r="D290" s="122">
        <v>0.0014476405782016199</v>
      </c>
      <c r="E290" s="122">
        <v>0.20464527700299395</v>
      </c>
      <c r="F290" s="85" t="s">
        <v>1408</v>
      </c>
      <c r="G290" s="85" t="b">
        <v>0</v>
      </c>
      <c r="H290" s="85" t="b">
        <v>0</v>
      </c>
      <c r="I290" s="85" t="b">
        <v>0</v>
      </c>
      <c r="J290" s="85" t="b">
        <v>0</v>
      </c>
      <c r="K290" s="85" t="b">
        <v>0</v>
      </c>
      <c r="L290" s="85" t="b">
        <v>0</v>
      </c>
    </row>
    <row r="291" spans="1:12" ht="15">
      <c r="A291" s="85" t="s">
        <v>1481</v>
      </c>
      <c r="B291" s="85" t="s">
        <v>1784</v>
      </c>
      <c r="C291" s="85">
        <v>3</v>
      </c>
      <c r="D291" s="122">
        <v>0.0016237905539158725</v>
      </c>
      <c r="E291" s="122">
        <v>0.24816943406503733</v>
      </c>
      <c r="F291" s="85" t="s">
        <v>1408</v>
      </c>
      <c r="G291" s="85" t="b">
        <v>0</v>
      </c>
      <c r="H291" s="85" t="b">
        <v>0</v>
      </c>
      <c r="I291" s="85" t="b">
        <v>0</v>
      </c>
      <c r="J291" s="85" t="b">
        <v>0</v>
      </c>
      <c r="K291" s="85" t="b">
        <v>0</v>
      </c>
      <c r="L291" s="85" t="b">
        <v>0</v>
      </c>
    </row>
    <row r="292" spans="1:12" ht="15">
      <c r="A292" s="85" t="s">
        <v>1481</v>
      </c>
      <c r="B292" s="85" t="s">
        <v>1771</v>
      </c>
      <c r="C292" s="85">
        <v>3</v>
      </c>
      <c r="D292" s="122">
        <v>0.0014476405782016199</v>
      </c>
      <c r="E292" s="122">
        <v>-0.052860561598943874</v>
      </c>
      <c r="F292" s="85" t="s">
        <v>1408</v>
      </c>
      <c r="G292" s="85" t="b">
        <v>0</v>
      </c>
      <c r="H292" s="85" t="b">
        <v>0</v>
      </c>
      <c r="I292" s="85" t="b">
        <v>0</v>
      </c>
      <c r="J292" s="85" t="b">
        <v>0</v>
      </c>
      <c r="K292" s="85" t="b">
        <v>0</v>
      </c>
      <c r="L292" s="85" t="b">
        <v>0</v>
      </c>
    </row>
    <row r="293" spans="1:12" ht="15">
      <c r="A293" s="85" t="s">
        <v>1771</v>
      </c>
      <c r="B293" s="85" t="s">
        <v>1482</v>
      </c>
      <c r="C293" s="85">
        <v>3</v>
      </c>
      <c r="D293" s="122">
        <v>0.0014476405782016199</v>
      </c>
      <c r="E293" s="122">
        <v>0.14554402040071684</v>
      </c>
      <c r="F293" s="85" t="s">
        <v>1408</v>
      </c>
      <c r="G293" s="85" t="b">
        <v>0</v>
      </c>
      <c r="H293" s="85" t="b">
        <v>0</v>
      </c>
      <c r="I293" s="85" t="b">
        <v>0</v>
      </c>
      <c r="J293" s="85" t="b">
        <v>0</v>
      </c>
      <c r="K293" s="85" t="b">
        <v>0</v>
      </c>
      <c r="L293" s="85" t="b">
        <v>0</v>
      </c>
    </row>
    <row r="294" spans="1:12" ht="15">
      <c r="A294" s="85" t="s">
        <v>1481</v>
      </c>
      <c r="B294" s="85" t="s">
        <v>1767</v>
      </c>
      <c r="C294" s="85">
        <v>3</v>
      </c>
      <c r="D294" s="122">
        <v>0.0016237905539158725</v>
      </c>
      <c r="E294" s="122">
        <v>-0.10401308404632527</v>
      </c>
      <c r="F294" s="85" t="s">
        <v>1408</v>
      </c>
      <c r="G294" s="85" t="b">
        <v>0</v>
      </c>
      <c r="H294" s="85" t="b">
        <v>0</v>
      </c>
      <c r="I294" s="85" t="b">
        <v>0</v>
      </c>
      <c r="J294" s="85" t="b">
        <v>0</v>
      </c>
      <c r="K294" s="85" t="b">
        <v>0</v>
      </c>
      <c r="L294" s="85" t="b">
        <v>0</v>
      </c>
    </row>
    <row r="295" spans="1:12" ht="15">
      <c r="A295" s="85" t="s">
        <v>1488</v>
      </c>
      <c r="B295" s="85" t="s">
        <v>1485</v>
      </c>
      <c r="C295" s="85">
        <v>3</v>
      </c>
      <c r="D295" s="122">
        <v>0.0016237905539158725</v>
      </c>
      <c r="E295" s="122">
        <v>0.5770878546745438</v>
      </c>
      <c r="F295" s="85" t="s">
        <v>1408</v>
      </c>
      <c r="G295" s="85" t="b">
        <v>0</v>
      </c>
      <c r="H295" s="85" t="b">
        <v>0</v>
      </c>
      <c r="I295" s="85" t="b">
        <v>0</v>
      </c>
      <c r="J295" s="85" t="b">
        <v>0</v>
      </c>
      <c r="K295" s="85" t="b">
        <v>0</v>
      </c>
      <c r="L295" s="85" t="b">
        <v>0</v>
      </c>
    </row>
    <row r="296" spans="1:12" ht="15">
      <c r="A296" s="85" t="s">
        <v>1482</v>
      </c>
      <c r="B296" s="85" t="s">
        <v>1766</v>
      </c>
      <c r="C296" s="85">
        <v>3</v>
      </c>
      <c r="D296" s="122">
        <v>0.0014476405782016199</v>
      </c>
      <c r="E296" s="122">
        <v>0.2715920666336072</v>
      </c>
      <c r="F296" s="85" t="s">
        <v>1408</v>
      </c>
      <c r="G296" s="85" t="b">
        <v>0</v>
      </c>
      <c r="H296" s="85" t="b">
        <v>0</v>
      </c>
      <c r="I296" s="85" t="b">
        <v>0</v>
      </c>
      <c r="J296" s="85" t="b">
        <v>0</v>
      </c>
      <c r="K296" s="85" t="b">
        <v>0</v>
      </c>
      <c r="L296" s="85" t="b">
        <v>0</v>
      </c>
    </row>
    <row r="297" spans="1:12" ht="15">
      <c r="A297" s="85" t="s">
        <v>1768</v>
      </c>
      <c r="B297" s="85" t="s">
        <v>1482</v>
      </c>
      <c r="C297" s="85">
        <v>3</v>
      </c>
      <c r="D297" s="122">
        <v>0.0014476405782016199</v>
      </c>
      <c r="E297" s="122">
        <v>0.04863400739266046</v>
      </c>
      <c r="F297" s="85" t="s">
        <v>1408</v>
      </c>
      <c r="G297" s="85" t="b">
        <v>0</v>
      </c>
      <c r="H297" s="85" t="b">
        <v>0</v>
      </c>
      <c r="I297" s="85" t="b">
        <v>0</v>
      </c>
      <c r="J297" s="85" t="b">
        <v>0</v>
      </c>
      <c r="K297" s="85" t="b">
        <v>0</v>
      </c>
      <c r="L297" s="85" t="b">
        <v>0</v>
      </c>
    </row>
    <row r="298" spans="1:12" ht="15">
      <c r="A298" s="85" t="s">
        <v>1775</v>
      </c>
      <c r="B298" s="85" t="s">
        <v>1481</v>
      </c>
      <c r="C298" s="85">
        <v>3</v>
      </c>
      <c r="D298" s="122">
        <v>0.0014476405782016199</v>
      </c>
      <c r="E298" s="122">
        <v>0.2499270021534048</v>
      </c>
      <c r="F298" s="85" t="s">
        <v>1408</v>
      </c>
      <c r="G298" s="85" t="b">
        <v>0</v>
      </c>
      <c r="H298" s="85" t="b">
        <v>0</v>
      </c>
      <c r="I298" s="85" t="b">
        <v>0</v>
      </c>
      <c r="J298" s="85" t="b">
        <v>0</v>
      </c>
      <c r="K298" s="85" t="b">
        <v>0</v>
      </c>
      <c r="L298" s="85" t="b">
        <v>0</v>
      </c>
    </row>
    <row r="299" spans="1:12" ht="15">
      <c r="A299" s="85" t="s">
        <v>1771</v>
      </c>
      <c r="B299" s="85" t="s">
        <v>1483</v>
      </c>
      <c r="C299" s="85">
        <v>3</v>
      </c>
      <c r="D299" s="122">
        <v>0.0016237905539158725</v>
      </c>
      <c r="E299" s="122">
        <v>1.1947620430708985</v>
      </c>
      <c r="F299" s="85" t="s">
        <v>1408</v>
      </c>
      <c r="G299" s="85" t="b">
        <v>0</v>
      </c>
      <c r="H299" s="85" t="b">
        <v>0</v>
      </c>
      <c r="I299" s="85" t="b">
        <v>0</v>
      </c>
      <c r="J299" s="85" t="b">
        <v>0</v>
      </c>
      <c r="K299" s="85" t="b">
        <v>0</v>
      </c>
      <c r="L299" s="85" t="b">
        <v>0</v>
      </c>
    </row>
    <row r="300" spans="1:12" ht="15">
      <c r="A300" s="85" t="s">
        <v>1481</v>
      </c>
      <c r="B300" s="85" t="s">
        <v>1816</v>
      </c>
      <c r="C300" s="85">
        <v>3</v>
      </c>
      <c r="D300" s="122">
        <v>0.0014476405782016199</v>
      </c>
      <c r="E300" s="122">
        <v>0.3731081706733373</v>
      </c>
      <c r="F300" s="85" t="s">
        <v>1408</v>
      </c>
      <c r="G300" s="85" t="b">
        <v>0</v>
      </c>
      <c r="H300" s="85" t="b">
        <v>0</v>
      </c>
      <c r="I300" s="85" t="b">
        <v>0</v>
      </c>
      <c r="J300" s="85" t="b">
        <v>0</v>
      </c>
      <c r="K300" s="85" t="b">
        <v>0</v>
      </c>
      <c r="L300" s="85" t="b">
        <v>0</v>
      </c>
    </row>
    <row r="301" spans="1:12" ht="15">
      <c r="A301" s="85" t="s">
        <v>1482</v>
      </c>
      <c r="B301" s="85" t="s">
        <v>1771</v>
      </c>
      <c r="C301" s="85">
        <v>3</v>
      </c>
      <c r="D301" s="122">
        <v>0.0014476405782016199</v>
      </c>
      <c r="E301" s="122">
        <v>0.14665333002530723</v>
      </c>
      <c r="F301" s="85" t="s">
        <v>1408</v>
      </c>
      <c r="G301" s="85" t="b">
        <v>0</v>
      </c>
      <c r="H301" s="85" t="b">
        <v>0</v>
      </c>
      <c r="I301" s="85" t="b">
        <v>0</v>
      </c>
      <c r="J301" s="85" t="b">
        <v>0</v>
      </c>
      <c r="K301" s="85" t="b">
        <v>0</v>
      </c>
      <c r="L301" s="85" t="b">
        <v>0</v>
      </c>
    </row>
    <row r="302" spans="1:12" ht="15">
      <c r="A302" s="85" t="s">
        <v>1769</v>
      </c>
      <c r="B302" s="85" t="s">
        <v>1481</v>
      </c>
      <c r="C302" s="85">
        <v>3</v>
      </c>
      <c r="D302" s="122">
        <v>0.0016237905539158725</v>
      </c>
      <c r="E302" s="122">
        <v>-0.051102993510576386</v>
      </c>
      <c r="F302" s="85" t="s">
        <v>1408</v>
      </c>
      <c r="G302" s="85" t="b">
        <v>0</v>
      </c>
      <c r="H302" s="85" t="b">
        <v>0</v>
      </c>
      <c r="I302" s="85" t="b">
        <v>0</v>
      </c>
      <c r="J302" s="85" t="b">
        <v>0</v>
      </c>
      <c r="K302" s="85" t="b">
        <v>0</v>
      </c>
      <c r="L302" s="85" t="b">
        <v>0</v>
      </c>
    </row>
    <row r="303" spans="1:12" ht="15">
      <c r="A303" s="85" t="s">
        <v>1482</v>
      </c>
      <c r="B303" s="85" t="s">
        <v>1817</v>
      </c>
      <c r="C303" s="85">
        <v>2</v>
      </c>
      <c r="D303" s="122">
        <v>0.001082527035943915</v>
      </c>
      <c r="E303" s="122">
        <v>0.3965308032419071</v>
      </c>
      <c r="F303" s="85" t="s">
        <v>1408</v>
      </c>
      <c r="G303" s="85" t="b">
        <v>0</v>
      </c>
      <c r="H303" s="85" t="b">
        <v>0</v>
      </c>
      <c r="I303" s="85" t="b">
        <v>0</v>
      </c>
      <c r="J303" s="85" t="b">
        <v>0</v>
      </c>
      <c r="K303" s="85" t="b">
        <v>0</v>
      </c>
      <c r="L303" s="85" t="b">
        <v>0</v>
      </c>
    </row>
    <row r="304" spans="1:12" ht="15">
      <c r="A304" s="85" t="s">
        <v>1817</v>
      </c>
      <c r="B304" s="85" t="s">
        <v>1481</v>
      </c>
      <c r="C304" s="85">
        <v>2</v>
      </c>
      <c r="D304" s="122">
        <v>0.001082527035943915</v>
      </c>
      <c r="E304" s="122">
        <v>0.1987744797060235</v>
      </c>
      <c r="F304" s="85" t="s">
        <v>1408</v>
      </c>
      <c r="G304" s="85" t="b">
        <v>0</v>
      </c>
      <c r="H304" s="85" t="b">
        <v>0</v>
      </c>
      <c r="I304" s="85" t="b">
        <v>0</v>
      </c>
      <c r="J304" s="85" t="b">
        <v>0</v>
      </c>
      <c r="K304" s="85" t="b">
        <v>0</v>
      </c>
      <c r="L304" s="85" t="b">
        <v>0</v>
      </c>
    </row>
    <row r="305" spans="1:12" ht="15">
      <c r="A305" s="85" t="s">
        <v>1482</v>
      </c>
      <c r="B305" s="85" t="s">
        <v>1818</v>
      </c>
      <c r="C305" s="85">
        <v>2</v>
      </c>
      <c r="D305" s="122">
        <v>0.001082527035943915</v>
      </c>
      <c r="E305" s="122">
        <v>0.3965308032419071</v>
      </c>
      <c r="F305" s="85" t="s">
        <v>1408</v>
      </c>
      <c r="G305" s="85" t="b">
        <v>0</v>
      </c>
      <c r="H305" s="85" t="b">
        <v>0</v>
      </c>
      <c r="I305" s="85" t="b">
        <v>0</v>
      </c>
      <c r="J305" s="85" t="b">
        <v>0</v>
      </c>
      <c r="K305" s="85" t="b">
        <v>0</v>
      </c>
      <c r="L305" s="85" t="b">
        <v>0</v>
      </c>
    </row>
    <row r="306" spans="1:12" ht="15">
      <c r="A306" s="85" t="s">
        <v>1818</v>
      </c>
      <c r="B306" s="85" t="s">
        <v>1481</v>
      </c>
      <c r="C306" s="85">
        <v>2</v>
      </c>
      <c r="D306" s="122">
        <v>0.001082527035943915</v>
      </c>
      <c r="E306" s="122">
        <v>0.1987744797060235</v>
      </c>
      <c r="F306" s="85" t="s">
        <v>1408</v>
      </c>
      <c r="G306" s="85" t="b">
        <v>0</v>
      </c>
      <c r="H306" s="85" t="b">
        <v>0</v>
      </c>
      <c r="I306" s="85" t="b">
        <v>0</v>
      </c>
      <c r="J306" s="85" t="b">
        <v>0</v>
      </c>
      <c r="K306" s="85" t="b">
        <v>0</v>
      </c>
      <c r="L306" s="85" t="b">
        <v>0</v>
      </c>
    </row>
    <row r="307" spans="1:12" ht="15">
      <c r="A307" s="85" t="s">
        <v>1481</v>
      </c>
      <c r="B307" s="85" t="s">
        <v>1783</v>
      </c>
      <c r="C307" s="85">
        <v>2</v>
      </c>
      <c r="D307" s="122">
        <v>0.001082527035943915</v>
      </c>
      <c r="E307" s="122">
        <v>0.3731081706733373</v>
      </c>
      <c r="F307" s="85" t="s">
        <v>1408</v>
      </c>
      <c r="G307" s="85" t="b">
        <v>0</v>
      </c>
      <c r="H307" s="85" t="b">
        <v>0</v>
      </c>
      <c r="I307" s="85" t="b">
        <v>0</v>
      </c>
      <c r="J307" s="85" t="b">
        <v>0</v>
      </c>
      <c r="K307" s="85" t="b">
        <v>0</v>
      </c>
      <c r="L307" s="85" t="b">
        <v>0</v>
      </c>
    </row>
    <row r="308" spans="1:12" ht="15">
      <c r="A308" s="85" t="s">
        <v>1783</v>
      </c>
      <c r="B308" s="85" t="s">
        <v>1481</v>
      </c>
      <c r="C308" s="85">
        <v>2</v>
      </c>
      <c r="D308" s="122">
        <v>0.001082527035943915</v>
      </c>
      <c r="E308" s="122">
        <v>0.3748657387617048</v>
      </c>
      <c r="F308" s="85" t="s">
        <v>1408</v>
      </c>
      <c r="G308" s="85" t="b">
        <v>0</v>
      </c>
      <c r="H308" s="85" t="b">
        <v>0</v>
      </c>
      <c r="I308" s="85" t="b">
        <v>0</v>
      </c>
      <c r="J308" s="85" t="b">
        <v>0</v>
      </c>
      <c r="K308" s="85" t="b">
        <v>0</v>
      </c>
      <c r="L308" s="85" t="b">
        <v>0</v>
      </c>
    </row>
    <row r="309" spans="1:12" ht="15">
      <c r="A309" s="85" t="s">
        <v>1482</v>
      </c>
      <c r="B309" s="85" t="s">
        <v>1892</v>
      </c>
      <c r="C309" s="85">
        <v>2</v>
      </c>
      <c r="D309" s="122">
        <v>0.001082527035943915</v>
      </c>
      <c r="E309" s="122">
        <v>0.5726220622975884</v>
      </c>
      <c r="F309" s="85" t="s">
        <v>1408</v>
      </c>
      <c r="G309" s="85" t="b">
        <v>0</v>
      </c>
      <c r="H309" s="85" t="b">
        <v>0</v>
      </c>
      <c r="I309" s="85" t="b">
        <v>0</v>
      </c>
      <c r="J309" s="85" t="b">
        <v>0</v>
      </c>
      <c r="K309" s="85" t="b">
        <v>0</v>
      </c>
      <c r="L309" s="85" t="b">
        <v>0</v>
      </c>
    </row>
    <row r="310" spans="1:12" ht="15">
      <c r="A310" s="85" t="s">
        <v>1892</v>
      </c>
      <c r="B310" s="85" t="s">
        <v>1482</v>
      </c>
      <c r="C310" s="85">
        <v>2</v>
      </c>
      <c r="D310" s="122">
        <v>0.001082527035943915</v>
      </c>
      <c r="E310" s="122">
        <v>0.571512752672998</v>
      </c>
      <c r="F310" s="85" t="s">
        <v>1408</v>
      </c>
      <c r="G310" s="85" t="b">
        <v>0</v>
      </c>
      <c r="H310" s="85" t="b">
        <v>0</v>
      </c>
      <c r="I310" s="85" t="b">
        <v>0</v>
      </c>
      <c r="J310" s="85" t="b">
        <v>0</v>
      </c>
      <c r="K310" s="85" t="b">
        <v>0</v>
      </c>
      <c r="L310" s="85" t="b">
        <v>0</v>
      </c>
    </row>
    <row r="311" spans="1:12" ht="15">
      <c r="A311" s="85" t="s">
        <v>1481</v>
      </c>
      <c r="B311" s="85" t="s">
        <v>1781</v>
      </c>
      <c r="C311" s="85">
        <v>2</v>
      </c>
      <c r="D311" s="122">
        <v>0.001082527035943915</v>
      </c>
      <c r="E311" s="122">
        <v>-0.024831837998700357</v>
      </c>
      <c r="F311" s="85" t="s">
        <v>1408</v>
      </c>
      <c r="G311" s="85" t="b">
        <v>0</v>
      </c>
      <c r="H311" s="85" t="b">
        <v>0</v>
      </c>
      <c r="I311" s="85" t="b">
        <v>0</v>
      </c>
      <c r="J311" s="85" t="b">
        <v>0</v>
      </c>
      <c r="K311" s="85" t="b">
        <v>0</v>
      </c>
      <c r="L311" s="85" t="b">
        <v>0</v>
      </c>
    </row>
    <row r="312" spans="1:12" ht="15">
      <c r="A312" s="85" t="s">
        <v>1784</v>
      </c>
      <c r="B312" s="85" t="s">
        <v>1481</v>
      </c>
      <c r="C312" s="85">
        <v>2</v>
      </c>
      <c r="D312" s="122">
        <v>0.001082527035943915</v>
      </c>
      <c r="E312" s="122">
        <v>0.07383574309772359</v>
      </c>
      <c r="F312" s="85" t="s">
        <v>1408</v>
      </c>
      <c r="G312" s="85" t="b">
        <v>0</v>
      </c>
      <c r="H312" s="85" t="b">
        <v>0</v>
      </c>
      <c r="I312" s="85" t="b">
        <v>0</v>
      </c>
      <c r="J312" s="85" t="b">
        <v>0</v>
      </c>
      <c r="K312" s="85" t="b">
        <v>0</v>
      </c>
      <c r="L312" s="85" t="b">
        <v>0</v>
      </c>
    </row>
    <row r="313" spans="1:12" ht="15">
      <c r="A313" s="85" t="s">
        <v>1815</v>
      </c>
      <c r="B313" s="85" t="s">
        <v>1883</v>
      </c>
      <c r="C313" s="85">
        <v>2</v>
      </c>
      <c r="D313" s="122">
        <v>0.001082527035943915</v>
      </c>
      <c r="E313" s="122">
        <v>2.988707560637774</v>
      </c>
      <c r="F313" s="85" t="s">
        <v>1408</v>
      </c>
      <c r="G313" s="85" t="b">
        <v>0</v>
      </c>
      <c r="H313" s="85" t="b">
        <v>0</v>
      </c>
      <c r="I313" s="85" t="b">
        <v>0</v>
      </c>
      <c r="J313" s="85" t="b">
        <v>0</v>
      </c>
      <c r="K313" s="85" t="b">
        <v>0</v>
      </c>
      <c r="L313" s="85" t="b">
        <v>0</v>
      </c>
    </row>
    <row r="314" spans="1:12" ht="15">
      <c r="A314" s="85" t="s">
        <v>1481</v>
      </c>
      <c r="B314" s="85" t="s">
        <v>1780</v>
      </c>
      <c r="C314" s="85">
        <v>2</v>
      </c>
      <c r="D314" s="122">
        <v>0.001082527035943915</v>
      </c>
      <c r="E314" s="122">
        <v>0.07207817500935611</v>
      </c>
      <c r="F314" s="85" t="s">
        <v>1408</v>
      </c>
      <c r="G314" s="85" t="b">
        <v>0</v>
      </c>
      <c r="H314" s="85" t="b">
        <v>0</v>
      </c>
      <c r="I314" s="85" t="b">
        <v>0</v>
      </c>
      <c r="J314" s="85" t="b">
        <v>0</v>
      </c>
      <c r="K314" s="85" t="b">
        <v>0</v>
      </c>
      <c r="L314" s="85" t="b">
        <v>0</v>
      </c>
    </row>
    <row r="315" spans="1:12" ht="15">
      <c r="A315" s="85" t="s">
        <v>1780</v>
      </c>
      <c r="B315" s="85" t="s">
        <v>1484</v>
      </c>
      <c r="C315" s="85">
        <v>2</v>
      </c>
      <c r="D315" s="122">
        <v>0.001082527035943915</v>
      </c>
      <c r="E315" s="122">
        <v>1.401370826130518</v>
      </c>
      <c r="F315" s="85" t="s">
        <v>1408</v>
      </c>
      <c r="G315" s="85" t="b">
        <v>0</v>
      </c>
      <c r="H315" s="85" t="b">
        <v>0</v>
      </c>
      <c r="I315" s="85" t="b">
        <v>0</v>
      </c>
      <c r="J315" s="85" t="b">
        <v>0</v>
      </c>
      <c r="K315" s="85" t="b">
        <v>0</v>
      </c>
      <c r="L315" s="85" t="b">
        <v>0</v>
      </c>
    </row>
    <row r="316" spans="1:12" ht="15">
      <c r="A316" s="85" t="s">
        <v>1484</v>
      </c>
      <c r="B316" s="85" t="s">
        <v>1766</v>
      </c>
      <c r="C316" s="85">
        <v>2</v>
      </c>
      <c r="D316" s="122">
        <v>0.001082527035943915</v>
      </c>
      <c r="E316" s="122">
        <v>1.2405195336315735</v>
      </c>
      <c r="F316" s="85" t="s">
        <v>1408</v>
      </c>
      <c r="G316" s="85" t="b">
        <v>0</v>
      </c>
      <c r="H316" s="85" t="b">
        <v>0</v>
      </c>
      <c r="I316" s="85" t="b">
        <v>0</v>
      </c>
      <c r="J316" s="85" t="b">
        <v>0</v>
      </c>
      <c r="K316" s="85" t="b">
        <v>0</v>
      </c>
      <c r="L316" s="85" t="b">
        <v>0</v>
      </c>
    </row>
    <row r="317" spans="1:12" ht="15">
      <c r="A317" s="85" t="s">
        <v>1487</v>
      </c>
      <c r="B317" s="85" t="s">
        <v>1820</v>
      </c>
      <c r="C317" s="85">
        <v>2</v>
      </c>
      <c r="D317" s="122">
        <v>0.001082527035943915</v>
      </c>
      <c r="E317" s="122">
        <v>1.5821673802038188</v>
      </c>
      <c r="F317" s="85" t="s">
        <v>1408</v>
      </c>
      <c r="G317" s="85" t="b">
        <v>0</v>
      </c>
      <c r="H317" s="85" t="b">
        <v>0</v>
      </c>
      <c r="I317" s="85" t="b">
        <v>0</v>
      </c>
      <c r="J317" s="85" t="b">
        <v>0</v>
      </c>
      <c r="K317" s="85" t="b">
        <v>0</v>
      </c>
      <c r="L317" s="85" t="b">
        <v>0</v>
      </c>
    </row>
    <row r="318" spans="1:12" ht="15">
      <c r="A318" s="85" t="s">
        <v>1768</v>
      </c>
      <c r="B318" s="85" t="s">
        <v>1483</v>
      </c>
      <c r="C318" s="85">
        <v>2</v>
      </c>
      <c r="D318" s="122">
        <v>0.001082527035943915</v>
      </c>
      <c r="E318" s="122">
        <v>0.9217607710071608</v>
      </c>
      <c r="F318" s="85" t="s">
        <v>1408</v>
      </c>
      <c r="G318" s="85" t="b">
        <v>0</v>
      </c>
      <c r="H318" s="85" t="b">
        <v>0</v>
      </c>
      <c r="I318" s="85" t="b">
        <v>0</v>
      </c>
      <c r="J318" s="85" t="b">
        <v>0</v>
      </c>
      <c r="K318" s="85" t="b">
        <v>0</v>
      </c>
      <c r="L318" s="85" t="b">
        <v>0</v>
      </c>
    </row>
    <row r="319" spans="1:12" ht="15">
      <c r="A319" s="85" t="s">
        <v>1481</v>
      </c>
      <c r="B319" s="85" t="s">
        <v>1889</v>
      </c>
      <c r="C319" s="85">
        <v>2</v>
      </c>
      <c r="D319" s="122">
        <v>0.001082527035943915</v>
      </c>
      <c r="E319" s="122">
        <v>0.3731081706733373</v>
      </c>
      <c r="F319" s="85" t="s">
        <v>1408</v>
      </c>
      <c r="G319" s="85" t="b">
        <v>0</v>
      </c>
      <c r="H319" s="85" t="b">
        <v>0</v>
      </c>
      <c r="I319" s="85" t="b">
        <v>0</v>
      </c>
      <c r="J319" s="85" t="b">
        <v>0</v>
      </c>
      <c r="K319" s="85" t="b">
        <v>0</v>
      </c>
      <c r="L319" s="85" t="b">
        <v>0</v>
      </c>
    </row>
    <row r="320" spans="1:12" ht="15">
      <c r="A320" s="85" t="s">
        <v>1889</v>
      </c>
      <c r="B320" s="85" t="s">
        <v>1481</v>
      </c>
      <c r="C320" s="85">
        <v>2</v>
      </c>
      <c r="D320" s="122">
        <v>0.001082527035943915</v>
      </c>
      <c r="E320" s="122">
        <v>0.3748657387617048</v>
      </c>
      <c r="F320" s="85" t="s">
        <v>1408</v>
      </c>
      <c r="G320" s="85" t="b">
        <v>0</v>
      </c>
      <c r="H320" s="85" t="b">
        <v>0</v>
      </c>
      <c r="I320" s="85" t="b">
        <v>0</v>
      </c>
      <c r="J320" s="85" t="b">
        <v>0</v>
      </c>
      <c r="K320" s="85" t="b">
        <v>0</v>
      </c>
      <c r="L320" s="85" t="b">
        <v>0</v>
      </c>
    </row>
    <row r="321" spans="1:12" ht="15">
      <c r="A321" s="85" t="s">
        <v>1483</v>
      </c>
      <c r="B321" s="85" t="s">
        <v>1485</v>
      </c>
      <c r="C321" s="85">
        <v>2</v>
      </c>
      <c r="D321" s="122">
        <v>0.001082527035943915</v>
      </c>
      <c r="E321" s="122">
        <v>0.21492111565658042</v>
      </c>
      <c r="F321" s="85" t="s">
        <v>1408</v>
      </c>
      <c r="G321" s="85" t="b">
        <v>0</v>
      </c>
      <c r="H321" s="85" t="b">
        <v>0</v>
      </c>
      <c r="I321" s="85" t="b">
        <v>0</v>
      </c>
      <c r="J321" s="85" t="b">
        <v>0</v>
      </c>
      <c r="K321" s="85" t="b">
        <v>0</v>
      </c>
      <c r="L321" s="85" t="b">
        <v>0</v>
      </c>
    </row>
    <row r="322" spans="1:12" ht="15">
      <c r="A322" s="85" t="s">
        <v>1771</v>
      </c>
      <c r="B322" s="85" t="s">
        <v>1481</v>
      </c>
      <c r="C322" s="85">
        <v>2</v>
      </c>
      <c r="D322" s="122">
        <v>0.001082527035943915</v>
      </c>
      <c r="E322" s="122">
        <v>-0.2271942525662576</v>
      </c>
      <c r="F322" s="85" t="s">
        <v>1408</v>
      </c>
      <c r="G322" s="85" t="b">
        <v>0</v>
      </c>
      <c r="H322" s="85" t="b">
        <v>0</v>
      </c>
      <c r="I322" s="85" t="b">
        <v>0</v>
      </c>
      <c r="J322" s="85" t="b">
        <v>0</v>
      </c>
      <c r="K322" s="85" t="b">
        <v>0</v>
      </c>
      <c r="L322" s="85" t="b">
        <v>0</v>
      </c>
    </row>
    <row r="323" spans="1:12" ht="15">
      <c r="A323" s="85" t="s">
        <v>1484</v>
      </c>
      <c r="B323" s="85" t="s">
        <v>1768</v>
      </c>
      <c r="C323" s="85">
        <v>2</v>
      </c>
      <c r="D323" s="122">
        <v>0.001082527035943915</v>
      </c>
      <c r="E323" s="122">
        <v>1.0186707840152172</v>
      </c>
      <c r="F323" s="85" t="s">
        <v>1408</v>
      </c>
      <c r="G323" s="85" t="b">
        <v>0</v>
      </c>
      <c r="H323" s="85" t="b">
        <v>0</v>
      </c>
      <c r="I323" s="85" t="b">
        <v>0</v>
      </c>
      <c r="J323" s="85" t="b">
        <v>0</v>
      </c>
      <c r="K323" s="85" t="b">
        <v>0</v>
      </c>
      <c r="L323" s="85" t="b">
        <v>0</v>
      </c>
    </row>
    <row r="324" spans="1:12" ht="15">
      <c r="A324" s="85" t="s">
        <v>1896</v>
      </c>
      <c r="B324" s="85" t="s">
        <v>1524</v>
      </c>
      <c r="C324" s="85">
        <v>2</v>
      </c>
      <c r="D324" s="122">
        <v>0.001082527035943915</v>
      </c>
      <c r="E324" s="122">
        <v>2.988707560637774</v>
      </c>
      <c r="F324" s="85" t="s">
        <v>1408</v>
      </c>
      <c r="G324" s="85" t="b">
        <v>0</v>
      </c>
      <c r="H324" s="85" t="b">
        <v>0</v>
      </c>
      <c r="I324" s="85" t="b">
        <v>0</v>
      </c>
      <c r="J324" s="85" t="b">
        <v>0</v>
      </c>
      <c r="K324" s="85" t="b">
        <v>0</v>
      </c>
      <c r="L324" s="85" t="b">
        <v>0</v>
      </c>
    </row>
    <row r="325" spans="1:12" ht="15">
      <c r="A325" s="85" t="s">
        <v>1786</v>
      </c>
      <c r="B325" s="85" t="s">
        <v>1792</v>
      </c>
      <c r="C325" s="85">
        <v>2</v>
      </c>
      <c r="D325" s="122">
        <v>0.001082527035943915</v>
      </c>
      <c r="E325" s="122">
        <v>2.988707560637774</v>
      </c>
      <c r="F325" s="85" t="s">
        <v>1408</v>
      </c>
      <c r="G325" s="85" t="b">
        <v>0</v>
      </c>
      <c r="H325" s="85" t="b">
        <v>0</v>
      </c>
      <c r="I325" s="85" t="b">
        <v>0</v>
      </c>
      <c r="J325" s="85" t="b">
        <v>0</v>
      </c>
      <c r="K325" s="85" t="b">
        <v>0</v>
      </c>
      <c r="L325" s="85" t="b">
        <v>0</v>
      </c>
    </row>
    <row r="326" spans="1:12" ht="15">
      <c r="A326" s="85" t="s">
        <v>1864</v>
      </c>
      <c r="B326" s="85" t="s">
        <v>1865</v>
      </c>
      <c r="C326" s="85">
        <v>2</v>
      </c>
      <c r="D326" s="122">
        <v>0.001082527035943915</v>
      </c>
      <c r="E326" s="122">
        <v>3.164798819693455</v>
      </c>
      <c r="F326" s="85" t="s">
        <v>1408</v>
      </c>
      <c r="G326" s="85" t="b">
        <v>0</v>
      </c>
      <c r="H326" s="85" t="b">
        <v>0</v>
      </c>
      <c r="I326" s="85" t="b">
        <v>0</v>
      </c>
      <c r="J326" s="85" t="b">
        <v>0</v>
      </c>
      <c r="K326" s="85" t="b">
        <v>0</v>
      </c>
      <c r="L326" s="85" t="b">
        <v>0</v>
      </c>
    </row>
    <row r="327" spans="1:12" ht="15">
      <c r="A327" s="85" t="s">
        <v>1865</v>
      </c>
      <c r="B327" s="85" t="s">
        <v>1866</v>
      </c>
      <c r="C327" s="85">
        <v>2</v>
      </c>
      <c r="D327" s="122">
        <v>0.001082527035943915</v>
      </c>
      <c r="E327" s="122">
        <v>3.164798819693455</v>
      </c>
      <c r="F327" s="85" t="s">
        <v>1408</v>
      </c>
      <c r="G327" s="85" t="b">
        <v>0</v>
      </c>
      <c r="H327" s="85" t="b">
        <v>0</v>
      </c>
      <c r="I327" s="85" t="b">
        <v>0</v>
      </c>
      <c r="J327" s="85" t="b">
        <v>0</v>
      </c>
      <c r="K327" s="85" t="b">
        <v>0</v>
      </c>
      <c r="L327" s="85" t="b">
        <v>0</v>
      </c>
    </row>
    <row r="328" spans="1:12" ht="15">
      <c r="A328" s="85" t="s">
        <v>1866</v>
      </c>
      <c r="B328" s="85" t="s">
        <v>1867</v>
      </c>
      <c r="C328" s="85">
        <v>2</v>
      </c>
      <c r="D328" s="122">
        <v>0.001082527035943915</v>
      </c>
      <c r="E328" s="122">
        <v>3.164798819693455</v>
      </c>
      <c r="F328" s="85" t="s">
        <v>1408</v>
      </c>
      <c r="G328" s="85" t="b">
        <v>0</v>
      </c>
      <c r="H328" s="85" t="b">
        <v>0</v>
      </c>
      <c r="I328" s="85" t="b">
        <v>0</v>
      </c>
      <c r="J328" s="85" t="b">
        <v>0</v>
      </c>
      <c r="K328" s="85" t="b">
        <v>0</v>
      </c>
      <c r="L328" s="85" t="b">
        <v>0</v>
      </c>
    </row>
    <row r="329" spans="1:12" ht="15">
      <c r="A329" s="85" t="s">
        <v>1867</v>
      </c>
      <c r="B329" s="85" t="s">
        <v>1809</v>
      </c>
      <c r="C329" s="85">
        <v>2</v>
      </c>
      <c r="D329" s="122">
        <v>0.001082527035943915</v>
      </c>
      <c r="E329" s="122">
        <v>2.988707560637774</v>
      </c>
      <c r="F329" s="85" t="s">
        <v>1408</v>
      </c>
      <c r="G329" s="85" t="b">
        <v>0</v>
      </c>
      <c r="H329" s="85" t="b">
        <v>0</v>
      </c>
      <c r="I329" s="85" t="b">
        <v>0</v>
      </c>
      <c r="J329" s="85" t="b">
        <v>0</v>
      </c>
      <c r="K329" s="85" t="b">
        <v>0</v>
      </c>
      <c r="L329" s="85" t="b">
        <v>0</v>
      </c>
    </row>
    <row r="330" spans="1:12" ht="15">
      <c r="A330" s="85" t="s">
        <v>1809</v>
      </c>
      <c r="B330" s="85" t="s">
        <v>1868</v>
      </c>
      <c r="C330" s="85">
        <v>2</v>
      </c>
      <c r="D330" s="122">
        <v>0.001082527035943915</v>
      </c>
      <c r="E330" s="122">
        <v>2.988707560637774</v>
      </c>
      <c r="F330" s="85" t="s">
        <v>1408</v>
      </c>
      <c r="G330" s="85" t="b">
        <v>0</v>
      </c>
      <c r="H330" s="85" t="b">
        <v>0</v>
      </c>
      <c r="I330" s="85" t="b">
        <v>0</v>
      </c>
      <c r="J330" s="85" t="b">
        <v>0</v>
      </c>
      <c r="K330" s="85" t="b">
        <v>0</v>
      </c>
      <c r="L330" s="85" t="b">
        <v>0</v>
      </c>
    </row>
    <row r="331" spans="1:12" ht="15">
      <c r="A331" s="85" t="s">
        <v>1868</v>
      </c>
      <c r="B331" s="85" t="s">
        <v>1869</v>
      </c>
      <c r="C331" s="85">
        <v>2</v>
      </c>
      <c r="D331" s="122">
        <v>0.001082527035943915</v>
      </c>
      <c r="E331" s="122">
        <v>3.164798819693455</v>
      </c>
      <c r="F331" s="85" t="s">
        <v>1408</v>
      </c>
      <c r="G331" s="85" t="b">
        <v>0</v>
      </c>
      <c r="H331" s="85" t="b">
        <v>0</v>
      </c>
      <c r="I331" s="85" t="b">
        <v>0</v>
      </c>
      <c r="J331" s="85" t="b">
        <v>0</v>
      </c>
      <c r="K331" s="85" t="b">
        <v>0</v>
      </c>
      <c r="L331" s="85" t="b">
        <v>0</v>
      </c>
    </row>
    <row r="332" spans="1:12" ht="15">
      <c r="A332" s="85" t="s">
        <v>1795</v>
      </c>
      <c r="B332" s="85" t="s">
        <v>1796</v>
      </c>
      <c r="C332" s="85">
        <v>2</v>
      </c>
      <c r="D332" s="122">
        <v>0.001082527035943915</v>
      </c>
      <c r="E332" s="122">
        <v>3.164798819693455</v>
      </c>
      <c r="F332" s="85" t="s">
        <v>1408</v>
      </c>
      <c r="G332" s="85" t="b">
        <v>0</v>
      </c>
      <c r="H332" s="85" t="b">
        <v>0</v>
      </c>
      <c r="I332" s="85" t="b">
        <v>0</v>
      </c>
      <c r="J332" s="85" t="b">
        <v>0</v>
      </c>
      <c r="K332" s="85" t="b">
        <v>0</v>
      </c>
      <c r="L332" s="85" t="b">
        <v>0</v>
      </c>
    </row>
    <row r="333" spans="1:12" ht="15">
      <c r="A333" s="85" t="s">
        <v>1481</v>
      </c>
      <c r="B333" s="85" t="s">
        <v>1775</v>
      </c>
      <c r="C333" s="85">
        <v>2</v>
      </c>
      <c r="D333" s="122">
        <v>0.001082527035943915</v>
      </c>
      <c r="E333" s="122">
        <v>-0.10401308404632516</v>
      </c>
      <c r="F333" s="85" t="s">
        <v>1408</v>
      </c>
      <c r="G333" s="85" t="b">
        <v>0</v>
      </c>
      <c r="H333" s="85" t="b">
        <v>0</v>
      </c>
      <c r="I333" s="85" t="b">
        <v>0</v>
      </c>
      <c r="J333" s="85" t="b">
        <v>0</v>
      </c>
      <c r="K333" s="85" t="b">
        <v>0</v>
      </c>
      <c r="L333" s="85" t="b">
        <v>0</v>
      </c>
    </row>
    <row r="334" spans="1:12" ht="15">
      <c r="A334" s="85" t="s">
        <v>1482</v>
      </c>
      <c r="B334" s="85" t="s">
        <v>1765</v>
      </c>
      <c r="C334" s="85">
        <v>2</v>
      </c>
      <c r="D334" s="122">
        <v>0.001082527035943915</v>
      </c>
      <c r="E334" s="122">
        <v>-0.20552918808605528</v>
      </c>
      <c r="F334" s="85" t="s">
        <v>1408</v>
      </c>
      <c r="G334" s="85" t="b">
        <v>0</v>
      </c>
      <c r="H334" s="85" t="b">
        <v>0</v>
      </c>
      <c r="I334" s="85" t="b">
        <v>0</v>
      </c>
      <c r="J334" s="85" t="b">
        <v>0</v>
      </c>
      <c r="K334" s="85" t="b">
        <v>0</v>
      </c>
      <c r="L334" s="85" t="b">
        <v>0</v>
      </c>
    </row>
    <row r="335" spans="1:12" ht="15">
      <c r="A335" s="85" t="s">
        <v>1765</v>
      </c>
      <c r="B335" s="85" t="s">
        <v>1482</v>
      </c>
      <c r="C335" s="85">
        <v>2</v>
      </c>
      <c r="D335" s="122">
        <v>0.001082527035943915</v>
      </c>
      <c r="E335" s="122">
        <v>-0.20663849771064563</v>
      </c>
      <c r="F335" s="85" t="s">
        <v>1408</v>
      </c>
      <c r="G335" s="85" t="b">
        <v>0</v>
      </c>
      <c r="H335" s="85" t="b">
        <v>0</v>
      </c>
      <c r="I335" s="85" t="b">
        <v>0</v>
      </c>
      <c r="J335" s="85" t="b">
        <v>0</v>
      </c>
      <c r="K335" s="85" t="b">
        <v>0</v>
      </c>
      <c r="L335" s="85" t="b">
        <v>0</v>
      </c>
    </row>
    <row r="336" spans="1:12" ht="15">
      <c r="A336" s="85" t="s">
        <v>1857</v>
      </c>
      <c r="B336" s="85" t="s">
        <v>1481</v>
      </c>
      <c r="C336" s="85">
        <v>2</v>
      </c>
      <c r="D336" s="122">
        <v>0.001082527035943915</v>
      </c>
      <c r="E336" s="122">
        <v>0.3748657387617048</v>
      </c>
      <c r="F336" s="85" t="s">
        <v>1408</v>
      </c>
      <c r="G336" s="85" t="b">
        <v>0</v>
      </c>
      <c r="H336" s="85" t="b">
        <v>0</v>
      </c>
      <c r="I336" s="85" t="b">
        <v>0</v>
      </c>
      <c r="J336" s="85" t="b">
        <v>0</v>
      </c>
      <c r="K336" s="85" t="b">
        <v>0</v>
      </c>
      <c r="L336" s="85" t="b">
        <v>0</v>
      </c>
    </row>
    <row r="337" spans="1:12" ht="15">
      <c r="A337" s="85" t="s">
        <v>275</v>
      </c>
      <c r="B337" s="85" t="s">
        <v>1485</v>
      </c>
      <c r="C337" s="85">
        <v>2</v>
      </c>
      <c r="D337" s="122">
        <v>0.001082527035943915</v>
      </c>
      <c r="E337" s="122">
        <v>0.4903970068481735</v>
      </c>
      <c r="F337" s="85" t="s">
        <v>1408</v>
      </c>
      <c r="G337" s="85" t="b">
        <v>0</v>
      </c>
      <c r="H337" s="85" t="b">
        <v>0</v>
      </c>
      <c r="I337" s="85" t="b">
        <v>0</v>
      </c>
      <c r="J337" s="85" t="b">
        <v>0</v>
      </c>
      <c r="K337" s="85" t="b">
        <v>0</v>
      </c>
      <c r="L337" s="85" t="b">
        <v>0</v>
      </c>
    </row>
    <row r="338" spans="1:12" ht="15">
      <c r="A338" s="85" t="s">
        <v>1485</v>
      </c>
      <c r="B338" s="85" t="s">
        <v>1487</v>
      </c>
      <c r="C338" s="85">
        <v>2</v>
      </c>
      <c r="D338" s="122">
        <v>0.001082527035943915</v>
      </c>
      <c r="E338" s="122">
        <v>0.31846170756364994</v>
      </c>
      <c r="F338" s="85" t="s">
        <v>1408</v>
      </c>
      <c r="G338" s="85" t="b">
        <v>0</v>
      </c>
      <c r="H338" s="85" t="b">
        <v>0</v>
      </c>
      <c r="I338" s="85" t="b">
        <v>0</v>
      </c>
      <c r="J338" s="85" t="b">
        <v>0</v>
      </c>
      <c r="K338" s="85" t="b">
        <v>0</v>
      </c>
      <c r="L338" s="85" t="b">
        <v>0</v>
      </c>
    </row>
    <row r="339" spans="1:12" ht="15">
      <c r="A339" s="85" t="s">
        <v>1487</v>
      </c>
      <c r="B339" s="85" t="s">
        <v>1488</v>
      </c>
      <c r="C339" s="85">
        <v>2</v>
      </c>
      <c r="D339" s="122">
        <v>0.001082527035943915</v>
      </c>
      <c r="E339" s="122">
        <v>0.42582017934389477</v>
      </c>
      <c r="F339" s="85" t="s">
        <v>1408</v>
      </c>
      <c r="G339" s="85" t="b">
        <v>0</v>
      </c>
      <c r="H339" s="85" t="b">
        <v>0</v>
      </c>
      <c r="I339" s="85" t="b">
        <v>0</v>
      </c>
      <c r="J339" s="85" t="b">
        <v>0</v>
      </c>
      <c r="K339" s="85" t="b">
        <v>0</v>
      </c>
      <c r="L339" s="85" t="b">
        <v>0</v>
      </c>
    </row>
    <row r="340" spans="1:12" ht="15">
      <c r="A340" s="85" t="s">
        <v>1490</v>
      </c>
      <c r="B340" s="85" t="s">
        <v>1483</v>
      </c>
      <c r="C340" s="85">
        <v>2</v>
      </c>
      <c r="D340" s="122">
        <v>0.001082527035943915</v>
      </c>
      <c r="E340" s="122">
        <v>0.4903970068481735</v>
      </c>
      <c r="F340" s="85" t="s">
        <v>1408</v>
      </c>
      <c r="G340" s="85" t="b">
        <v>0</v>
      </c>
      <c r="H340" s="85" t="b">
        <v>0</v>
      </c>
      <c r="I340" s="85" t="b">
        <v>0</v>
      </c>
      <c r="J340" s="85" t="b">
        <v>0</v>
      </c>
      <c r="K340" s="85" t="b">
        <v>0</v>
      </c>
      <c r="L340" s="85" t="b">
        <v>0</v>
      </c>
    </row>
    <row r="341" spans="1:12" ht="15">
      <c r="A341" s="85" t="s">
        <v>1482</v>
      </c>
      <c r="B341" s="85" t="s">
        <v>1780</v>
      </c>
      <c r="C341" s="85">
        <v>2</v>
      </c>
      <c r="D341" s="122">
        <v>0.001082527035943915</v>
      </c>
      <c r="E341" s="122">
        <v>0.27159206663360724</v>
      </c>
      <c r="F341" s="85" t="s">
        <v>1408</v>
      </c>
      <c r="G341" s="85" t="b">
        <v>0</v>
      </c>
      <c r="H341" s="85" t="b">
        <v>0</v>
      </c>
      <c r="I341" s="85" t="b">
        <v>0</v>
      </c>
      <c r="J341" s="85" t="b">
        <v>0</v>
      </c>
      <c r="K341" s="85" t="b">
        <v>0</v>
      </c>
      <c r="L341" s="85" t="b">
        <v>0</v>
      </c>
    </row>
    <row r="342" spans="1:12" ht="15">
      <c r="A342" s="85" t="s">
        <v>1788</v>
      </c>
      <c r="B342" s="85" t="s">
        <v>1481</v>
      </c>
      <c r="C342" s="85">
        <v>2</v>
      </c>
      <c r="D342" s="122">
        <v>0.001082527035943915</v>
      </c>
      <c r="E342" s="122">
        <v>0.1987744797060235</v>
      </c>
      <c r="F342" s="85" t="s">
        <v>1408</v>
      </c>
      <c r="G342" s="85" t="b">
        <v>0</v>
      </c>
      <c r="H342" s="85" t="b">
        <v>0</v>
      </c>
      <c r="I342" s="85" t="b">
        <v>0</v>
      </c>
      <c r="J342" s="85" t="b">
        <v>0</v>
      </c>
      <c r="K342" s="85" t="b">
        <v>0</v>
      </c>
      <c r="L342" s="85" t="b">
        <v>0</v>
      </c>
    </row>
    <row r="343" spans="1:12" ht="15">
      <c r="A343" s="85" t="s">
        <v>1767</v>
      </c>
      <c r="B343" s="85" t="s">
        <v>1482</v>
      </c>
      <c r="C343" s="85">
        <v>2</v>
      </c>
      <c r="D343" s="122">
        <v>0.0012832806175804479</v>
      </c>
      <c r="E343" s="122">
        <v>-0.08169976110234574</v>
      </c>
      <c r="F343" s="85" t="s">
        <v>1408</v>
      </c>
      <c r="G343" s="85" t="b">
        <v>0</v>
      </c>
      <c r="H343" s="85" t="b">
        <v>0</v>
      </c>
      <c r="I343" s="85" t="b">
        <v>0</v>
      </c>
      <c r="J343" s="85" t="b">
        <v>0</v>
      </c>
      <c r="K343" s="85" t="b">
        <v>0</v>
      </c>
      <c r="L343" s="85" t="b">
        <v>0</v>
      </c>
    </row>
    <row r="344" spans="1:12" ht="15">
      <c r="A344" s="85" t="s">
        <v>1816</v>
      </c>
      <c r="B344" s="85" t="s">
        <v>1490</v>
      </c>
      <c r="C344" s="85">
        <v>2</v>
      </c>
      <c r="D344" s="122">
        <v>0.001082527035943915</v>
      </c>
      <c r="E344" s="122">
        <v>1.8583737921427679</v>
      </c>
      <c r="F344" s="85" t="s">
        <v>1408</v>
      </c>
      <c r="G344" s="85" t="b">
        <v>0</v>
      </c>
      <c r="H344" s="85" t="b">
        <v>0</v>
      </c>
      <c r="I344" s="85" t="b">
        <v>0</v>
      </c>
      <c r="J344" s="85" t="b">
        <v>0</v>
      </c>
      <c r="K344" s="85" t="b">
        <v>0</v>
      </c>
      <c r="L344" s="85" t="b">
        <v>0</v>
      </c>
    </row>
    <row r="345" spans="1:12" ht="15">
      <c r="A345" s="85" t="s">
        <v>1774</v>
      </c>
      <c r="B345" s="85" t="s">
        <v>1482</v>
      </c>
      <c r="C345" s="85">
        <v>2</v>
      </c>
      <c r="D345" s="122">
        <v>0.0012832806175804479</v>
      </c>
      <c r="E345" s="122">
        <v>0.39542149361731677</v>
      </c>
      <c r="F345" s="85" t="s">
        <v>1408</v>
      </c>
      <c r="G345" s="85" t="b">
        <v>0</v>
      </c>
      <c r="H345" s="85" t="b">
        <v>0</v>
      </c>
      <c r="I345" s="85" t="b">
        <v>0</v>
      </c>
      <c r="J345" s="85" t="b">
        <v>0</v>
      </c>
      <c r="K345" s="85" t="b">
        <v>0</v>
      </c>
      <c r="L345" s="85" t="b">
        <v>0</v>
      </c>
    </row>
    <row r="346" spans="1:12" ht="15">
      <c r="A346" s="85" t="s">
        <v>1481</v>
      </c>
      <c r="B346" s="85" t="s">
        <v>1887</v>
      </c>
      <c r="C346" s="85">
        <v>2</v>
      </c>
      <c r="D346" s="122">
        <v>0.0012832806175804479</v>
      </c>
      <c r="E346" s="122">
        <v>0.3731081706733373</v>
      </c>
      <c r="F346" s="85" t="s">
        <v>1408</v>
      </c>
      <c r="G346" s="85" t="b">
        <v>0</v>
      </c>
      <c r="H346" s="85" t="b">
        <v>0</v>
      </c>
      <c r="I346" s="85" t="b">
        <v>0</v>
      </c>
      <c r="J346" s="85" t="b">
        <v>0</v>
      </c>
      <c r="K346" s="85" t="b">
        <v>0</v>
      </c>
      <c r="L346" s="85" t="b">
        <v>0</v>
      </c>
    </row>
    <row r="347" spans="1:12" ht="15">
      <c r="A347" s="85" t="s">
        <v>1887</v>
      </c>
      <c r="B347" s="85" t="s">
        <v>1482</v>
      </c>
      <c r="C347" s="85">
        <v>2</v>
      </c>
      <c r="D347" s="122">
        <v>0.0012832806175804479</v>
      </c>
      <c r="E347" s="122">
        <v>0.571512752672998</v>
      </c>
      <c r="F347" s="85" t="s">
        <v>1408</v>
      </c>
      <c r="G347" s="85" t="b">
        <v>0</v>
      </c>
      <c r="H347" s="85" t="b">
        <v>0</v>
      </c>
      <c r="I347" s="85" t="b">
        <v>0</v>
      </c>
      <c r="J347" s="85" t="b">
        <v>0</v>
      </c>
      <c r="K347" s="85" t="b">
        <v>0</v>
      </c>
      <c r="L347" s="85" t="b">
        <v>0</v>
      </c>
    </row>
    <row r="348" spans="1:12" ht="15">
      <c r="A348" s="85" t="s">
        <v>1769</v>
      </c>
      <c r="B348" s="85" t="s">
        <v>1781</v>
      </c>
      <c r="C348" s="85">
        <v>2</v>
      </c>
      <c r="D348" s="122">
        <v>0.0012832806175804479</v>
      </c>
      <c r="E348" s="122">
        <v>2.164798819693455</v>
      </c>
      <c r="F348" s="85" t="s">
        <v>1408</v>
      </c>
      <c r="G348" s="85" t="b">
        <v>0</v>
      </c>
      <c r="H348" s="85" t="b">
        <v>0</v>
      </c>
      <c r="I348" s="85" t="b">
        <v>0</v>
      </c>
      <c r="J348" s="85" t="b">
        <v>0</v>
      </c>
      <c r="K348" s="85" t="b">
        <v>0</v>
      </c>
      <c r="L348" s="85" t="b">
        <v>0</v>
      </c>
    </row>
    <row r="349" spans="1:12" ht="15">
      <c r="A349" s="85" t="s">
        <v>1770</v>
      </c>
      <c r="B349" s="85" t="s">
        <v>1770</v>
      </c>
      <c r="C349" s="85">
        <v>2</v>
      </c>
      <c r="D349" s="122">
        <v>0.001082527035943915</v>
      </c>
      <c r="E349" s="122">
        <v>2.3354950468624303</v>
      </c>
      <c r="F349" s="85" t="s">
        <v>1408</v>
      </c>
      <c r="G349" s="85" t="b">
        <v>0</v>
      </c>
      <c r="H349" s="85" t="b">
        <v>0</v>
      </c>
      <c r="I349" s="85" t="b">
        <v>0</v>
      </c>
      <c r="J349" s="85" t="b">
        <v>0</v>
      </c>
      <c r="K349" s="85" t="b">
        <v>0</v>
      </c>
      <c r="L349" s="85" t="b">
        <v>0</v>
      </c>
    </row>
    <row r="350" spans="1:12" ht="15">
      <c r="A350" s="85" t="s">
        <v>1481</v>
      </c>
      <c r="B350" s="85" t="s">
        <v>1481</v>
      </c>
      <c r="C350" s="85">
        <v>146</v>
      </c>
      <c r="D350" s="122">
        <v>0.06955851643731042</v>
      </c>
      <c r="E350" s="122">
        <v>0.08206423622570343</v>
      </c>
      <c r="F350" s="85" t="s">
        <v>1409</v>
      </c>
      <c r="G350" s="85" t="b">
        <v>0</v>
      </c>
      <c r="H350" s="85" t="b">
        <v>0</v>
      </c>
      <c r="I350" s="85" t="b">
        <v>0</v>
      </c>
      <c r="J350" s="85" t="b">
        <v>0</v>
      </c>
      <c r="K350" s="85" t="b">
        <v>0</v>
      </c>
      <c r="L350" s="85" t="b">
        <v>0</v>
      </c>
    </row>
    <row r="351" spans="1:12" ht="15">
      <c r="A351" s="85" t="s">
        <v>1481</v>
      </c>
      <c r="B351" s="85" t="s">
        <v>1482</v>
      </c>
      <c r="C351" s="85">
        <v>109</v>
      </c>
      <c r="D351" s="122">
        <v>0.05193067323059476</v>
      </c>
      <c r="E351" s="122">
        <v>0.20934266449157987</v>
      </c>
      <c r="F351" s="85" t="s">
        <v>1409</v>
      </c>
      <c r="G351" s="85" t="b">
        <v>0</v>
      </c>
      <c r="H351" s="85" t="b">
        <v>0</v>
      </c>
      <c r="I351" s="85" t="b">
        <v>0</v>
      </c>
      <c r="J351" s="85" t="b">
        <v>0</v>
      </c>
      <c r="K351" s="85" t="b">
        <v>0</v>
      </c>
      <c r="L351" s="85" t="b">
        <v>0</v>
      </c>
    </row>
    <row r="352" spans="1:12" ht="15">
      <c r="A352" s="85" t="s">
        <v>1482</v>
      </c>
      <c r="B352" s="85" t="s">
        <v>1481</v>
      </c>
      <c r="C352" s="85">
        <v>96</v>
      </c>
      <c r="D352" s="122">
        <v>0.04573710669850548</v>
      </c>
      <c r="E352" s="122">
        <v>0.15340536746208425</v>
      </c>
      <c r="F352" s="85" t="s">
        <v>1409</v>
      </c>
      <c r="G352" s="85" t="b">
        <v>0</v>
      </c>
      <c r="H352" s="85" t="b">
        <v>0</v>
      </c>
      <c r="I352" s="85" t="b">
        <v>0</v>
      </c>
      <c r="J352" s="85" t="b">
        <v>0</v>
      </c>
      <c r="K352" s="85" t="b">
        <v>0</v>
      </c>
      <c r="L352" s="85" t="b">
        <v>0</v>
      </c>
    </row>
    <row r="353" spans="1:12" ht="15">
      <c r="A353" s="85" t="s">
        <v>1482</v>
      </c>
      <c r="B353" s="85" t="s">
        <v>1482</v>
      </c>
      <c r="C353" s="85">
        <v>33</v>
      </c>
      <c r="D353" s="122">
        <v>0.01872384480528244</v>
      </c>
      <c r="E353" s="122">
        <v>-0.05614713958990675</v>
      </c>
      <c r="F353" s="85" t="s">
        <v>1409</v>
      </c>
      <c r="G353" s="85" t="b">
        <v>0</v>
      </c>
      <c r="H353" s="85" t="b">
        <v>0</v>
      </c>
      <c r="I353" s="85" t="b">
        <v>0</v>
      </c>
      <c r="J353" s="85" t="b">
        <v>0</v>
      </c>
      <c r="K353" s="85" t="b">
        <v>0</v>
      </c>
      <c r="L353" s="85" t="b">
        <v>0</v>
      </c>
    </row>
    <row r="354" spans="1:12" ht="15">
      <c r="A354" s="85" t="s">
        <v>1481</v>
      </c>
      <c r="B354" s="85" t="s">
        <v>1487</v>
      </c>
      <c r="C354" s="85">
        <v>15</v>
      </c>
      <c r="D354" s="122">
        <v>0.013381874076399038</v>
      </c>
      <c r="E354" s="122">
        <v>0.35041349537251587</v>
      </c>
      <c r="F354" s="85" t="s">
        <v>1409</v>
      </c>
      <c r="G354" s="85" t="b">
        <v>0</v>
      </c>
      <c r="H354" s="85" t="b">
        <v>0</v>
      </c>
      <c r="I354" s="85" t="b">
        <v>0</v>
      </c>
      <c r="J354" s="85" t="b">
        <v>0</v>
      </c>
      <c r="K354" s="85" t="b">
        <v>0</v>
      </c>
      <c r="L354" s="85" t="b">
        <v>0</v>
      </c>
    </row>
    <row r="355" spans="1:12" ht="15">
      <c r="A355" s="85" t="s">
        <v>1487</v>
      </c>
      <c r="B355" s="85" t="s">
        <v>1481</v>
      </c>
      <c r="C355" s="85">
        <v>15</v>
      </c>
      <c r="D355" s="122">
        <v>0.013381874076399038</v>
      </c>
      <c r="E355" s="122">
        <v>0.40555650055270187</v>
      </c>
      <c r="F355" s="85" t="s">
        <v>1409</v>
      </c>
      <c r="G355" s="85" t="b">
        <v>0</v>
      </c>
      <c r="H355" s="85" t="b">
        <v>0</v>
      </c>
      <c r="I355" s="85" t="b">
        <v>0</v>
      </c>
      <c r="J355" s="85" t="b">
        <v>0</v>
      </c>
      <c r="K355" s="85" t="b">
        <v>0</v>
      </c>
      <c r="L355" s="85" t="b">
        <v>0</v>
      </c>
    </row>
    <row r="356" spans="1:12" ht="15">
      <c r="A356" s="85" t="s">
        <v>1481</v>
      </c>
      <c r="B356" s="85" t="s">
        <v>1483</v>
      </c>
      <c r="C356" s="85">
        <v>14</v>
      </c>
      <c r="D356" s="122">
        <v>0.01015034521154266</v>
      </c>
      <c r="E356" s="122">
        <v>0.21399494108078582</v>
      </c>
      <c r="F356" s="85" t="s">
        <v>1409</v>
      </c>
      <c r="G356" s="85" t="b">
        <v>0</v>
      </c>
      <c r="H356" s="85" t="b">
        <v>0</v>
      </c>
      <c r="I356" s="85" t="b">
        <v>0</v>
      </c>
      <c r="J356" s="85" t="b">
        <v>0</v>
      </c>
      <c r="K356" s="85" t="b">
        <v>0</v>
      </c>
      <c r="L356" s="85" t="b">
        <v>0</v>
      </c>
    </row>
    <row r="357" spans="1:12" ht="15">
      <c r="A357" s="85" t="s">
        <v>1482</v>
      </c>
      <c r="B357" s="85" t="s">
        <v>1484</v>
      </c>
      <c r="C357" s="85">
        <v>10</v>
      </c>
      <c r="D357" s="122">
        <v>0.007743854892086221</v>
      </c>
      <c r="E357" s="122">
        <v>0.4042638944485613</v>
      </c>
      <c r="F357" s="85" t="s">
        <v>1409</v>
      </c>
      <c r="G357" s="85" t="b">
        <v>0</v>
      </c>
      <c r="H357" s="85" t="b">
        <v>0</v>
      </c>
      <c r="I357" s="85" t="b">
        <v>0</v>
      </c>
      <c r="J357" s="85" t="b">
        <v>0</v>
      </c>
      <c r="K357" s="85" t="b">
        <v>0</v>
      </c>
      <c r="L357" s="85" t="b">
        <v>0</v>
      </c>
    </row>
    <row r="358" spans="1:12" ht="15">
      <c r="A358" s="85" t="s">
        <v>1488</v>
      </c>
      <c r="B358" s="85" t="s">
        <v>1481</v>
      </c>
      <c r="C358" s="85">
        <v>9</v>
      </c>
      <c r="D358" s="122">
        <v>0.008679093277204598</v>
      </c>
      <c r="E358" s="122">
        <v>0.2738843812854334</v>
      </c>
      <c r="F358" s="85" t="s">
        <v>1409</v>
      </c>
      <c r="G358" s="85" t="b">
        <v>0</v>
      </c>
      <c r="H358" s="85" t="b">
        <v>0</v>
      </c>
      <c r="I358" s="85" t="b">
        <v>0</v>
      </c>
      <c r="J358" s="85" t="b">
        <v>0</v>
      </c>
      <c r="K358" s="85" t="b">
        <v>0</v>
      </c>
      <c r="L358" s="85" t="b">
        <v>0</v>
      </c>
    </row>
    <row r="359" spans="1:12" ht="15">
      <c r="A359" s="85" t="s">
        <v>1483</v>
      </c>
      <c r="B359" s="85" t="s">
        <v>1481</v>
      </c>
      <c r="C359" s="85">
        <v>9</v>
      </c>
      <c r="D359" s="122">
        <v>0.008029124445839423</v>
      </c>
      <c r="E359" s="122">
        <v>0.06560843885835098</v>
      </c>
      <c r="F359" s="85" t="s">
        <v>1409</v>
      </c>
      <c r="G359" s="85" t="b">
        <v>0</v>
      </c>
      <c r="H359" s="85" t="b">
        <v>0</v>
      </c>
      <c r="I359" s="85" t="b">
        <v>0</v>
      </c>
      <c r="J359" s="85" t="b">
        <v>0</v>
      </c>
      <c r="K359" s="85" t="b">
        <v>0</v>
      </c>
      <c r="L359" s="85" t="b">
        <v>0</v>
      </c>
    </row>
    <row r="360" spans="1:12" ht="15">
      <c r="A360" s="85" t="s">
        <v>1481</v>
      </c>
      <c r="B360" s="85" t="s">
        <v>1485</v>
      </c>
      <c r="C360" s="85">
        <v>8</v>
      </c>
      <c r="D360" s="122">
        <v>0.00713699950741282</v>
      </c>
      <c r="E360" s="122">
        <v>0.03165473274810307</v>
      </c>
      <c r="F360" s="85" t="s">
        <v>1409</v>
      </c>
      <c r="G360" s="85" t="b">
        <v>0</v>
      </c>
      <c r="H360" s="85" t="b">
        <v>0</v>
      </c>
      <c r="I360" s="85" t="b">
        <v>0</v>
      </c>
      <c r="J360" s="85" t="b">
        <v>0</v>
      </c>
      <c r="K360" s="85" t="b">
        <v>0</v>
      </c>
      <c r="L360" s="85" t="b">
        <v>0</v>
      </c>
    </row>
    <row r="361" spans="1:12" ht="15">
      <c r="A361" s="85" t="s">
        <v>1485</v>
      </c>
      <c r="B361" s="85" t="s">
        <v>1482</v>
      </c>
      <c r="C361" s="85">
        <v>8</v>
      </c>
      <c r="D361" s="122">
        <v>0.0083980828789618</v>
      </c>
      <c r="E361" s="122">
        <v>0.3121263963017499</v>
      </c>
      <c r="F361" s="85" t="s">
        <v>1409</v>
      </c>
      <c r="G361" s="85" t="b">
        <v>0</v>
      </c>
      <c r="H361" s="85" t="b">
        <v>0</v>
      </c>
      <c r="I361" s="85" t="b">
        <v>0</v>
      </c>
      <c r="J361" s="85" t="b">
        <v>0</v>
      </c>
      <c r="K361" s="85" t="b">
        <v>0</v>
      </c>
      <c r="L361" s="85" t="b">
        <v>0</v>
      </c>
    </row>
    <row r="362" spans="1:12" ht="15">
      <c r="A362" s="85" t="s">
        <v>1482</v>
      </c>
      <c r="B362" s="85" t="s">
        <v>1485</v>
      </c>
      <c r="C362" s="85">
        <v>8</v>
      </c>
      <c r="D362" s="122">
        <v>0.0083980828789618</v>
      </c>
      <c r="E362" s="122">
        <v>0.2850774867293526</v>
      </c>
      <c r="F362" s="85" t="s">
        <v>1409</v>
      </c>
      <c r="G362" s="85" t="b">
        <v>0</v>
      </c>
      <c r="H362" s="85" t="b">
        <v>0</v>
      </c>
      <c r="I362" s="85" t="b">
        <v>0</v>
      </c>
      <c r="J362" s="85" t="b">
        <v>0</v>
      </c>
      <c r="K362" s="85" t="b">
        <v>0</v>
      </c>
      <c r="L362" s="85" t="b">
        <v>0</v>
      </c>
    </row>
    <row r="363" spans="1:12" ht="15">
      <c r="A363" s="85" t="s">
        <v>1481</v>
      </c>
      <c r="B363" s="85" t="s">
        <v>1484</v>
      </c>
      <c r="C363" s="85">
        <v>8</v>
      </c>
      <c r="D363" s="122">
        <v>0.007714749579737421</v>
      </c>
      <c r="E363" s="122">
        <v>0.05393112745925521</v>
      </c>
      <c r="F363" s="85" t="s">
        <v>1409</v>
      </c>
      <c r="G363" s="85" t="b">
        <v>0</v>
      </c>
      <c r="H363" s="85" t="b">
        <v>0</v>
      </c>
      <c r="I363" s="85" t="b">
        <v>0</v>
      </c>
      <c r="J363" s="85" t="b">
        <v>0</v>
      </c>
      <c r="K363" s="85" t="b">
        <v>0</v>
      </c>
      <c r="L363" s="85" t="b">
        <v>0</v>
      </c>
    </row>
    <row r="364" spans="1:12" ht="15">
      <c r="A364" s="85" t="s">
        <v>1485</v>
      </c>
      <c r="B364" s="85" t="s">
        <v>1481</v>
      </c>
      <c r="C364" s="85">
        <v>8</v>
      </c>
      <c r="D364" s="122">
        <v>0.00663652963058273</v>
      </c>
      <c r="E364" s="122">
        <v>0.05792161019206003</v>
      </c>
      <c r="F364" s="85" t="s">
        <v>1409</v>
      </c>
      <c r="G364" s="85" t="b">
        <v>0</v>
      </c>
      <c r="H364" s="85" t="b">
        <v>0</v>
      </c>
      <c r="I364" s="85" t="b">
        <v>0</v>
      </c>
      <c r="J364" s="85" t="b">
        <v>0</v>
      </c>
      <c r="K364" s="85" t="b">
        <v>0</v>
      </c>
      <c r="L364" s="85" t="b">
        <v>0</v>
      </c>
    </row>
    <row r="365" spans="1:12" ht="15">
      <c r="A365" s="85" t="s">
        <v>1484</v>
      </c>
      <c r="B365" s="85" t="s">
        <v>1481</v>
      </c>
      <c r="C365" s="85">
        <v>7</v>
      </c>
      <c r="D365" s="122">
        <v>0.006750405882270245</v>
      </c>
      <c r="E365" s="122">
        <v>0.023410759063896107</v>
      </c>
      <c r="F365" s="85" t="s">
        <v>1409</v>
      </c>
      <c r="G365" s="85" t="b">
        <v>0</v>
      </c>
      <c r="H365" s="85" t="b">
        <v>0</v>
      </c>
      <c r="I365" s="85" t="b">
        <v>0</v>
      </c>
      <c r="J365" s="85" t="b">
        <v>0</v>
      </c>
      <c r="K365" s="85" t="b">
        <v>0</v>
      </c>
      <c r="L365" s="85" t="b">
        <v>0</v>
      </c>
    </row>
    <row r="366" spans="1:12" ht="15">
      <c r="A366" s="85" t="s">
        <v>1482</v>
      </c>
      <c r="B366" s="85" t="s">
        <v>1488</v>
      </c>
      <c r="C366" s="85">
        <v>6</v>
      </c>
      <c r="D366" s="122">
        <v>0.006298562159221351</v>
      </c>
      <c r="E366" s="122">
        <v>0.34722539347819714</v>
      </c>
      <c r="F366" s="85" t="s">
        <v>1409</v>
      </c>
      <c r="G366" s="85" t="b">
        <v>0</v>
      </c>
      <c r="H366" s="85" t="b">
        <v>0</v>
      </c>
      <c r="I366" s="85" t="b">
        <v>0</v>
      </c>
      <c r="J366" s="85" t="b">
        <v>0</v>
      </c>
      <c r="K366" s="85" t="b">
        <v>0</v>
      </c>
      <c r="L366" s="85" t="b">
        <v>0</v>
      </c>
    </row>
    <row r="367" spans="1:12" ht="15">
      <c r="A367" s="85" t="s">
        <v>1482</v>
      </c>
      <c r="B367" s="85" t="s">
        <v>1483</v>
      </c>
      <c r="C367" s="85">
        <v>6</v>
      </c>
      <c r="D367" s="122">
        <v>0.006298562159221351</v>
      </c>
      <c r="E367" s="122">
        <v>0.09944090976744101</v>
      </c>
      <c r="F367" s="85" t="s">
        <v>1409</v>
      </c>
      <c r="G367" s="85" t="b">
        <v>0</v>
      </c>
      <c r="H367" s="85" t="b">
        <v>0</v>
      </c>
      <c r="I367" s="85" t="b">
        <v>0</v>
      </c>
      <c r="J367" s="85" t="b">
        <v>0</v>
      </c>
      <c r="K367" s="85" t="b">
        <v>0</v>
      </c>
      <c r="L367" s="85" t="b">
        <v>0</v>
      </c>
    </row>
    <row r="368" spans="1:12" ht="15">
      <c r="A368" s="85" t="s">
        <v>1766</v>
      </c>
      <c r="B368" s="85" t="s">
        <v>1481</v>
      </c>
      <c r="C368" s="85">
        <v>6</v>
      </c>
      <c r="D368" s="122">
        <v>0.006925811434354402</v>
      </c>
      <c r="E368" s="122">
        <v>0.43358522415294537</v>
      </c>
      <c r="F368" s="85" t="s">
        <v>1409</v>
      </c>
      <c r="G368" s="85" t="b">
        <v>0</v>
      </c>
      <c r="H368" s="85" t="b">
        <v>0</v>
      </c>
      <c r="I368" s="85" t="b">
        <v>0</v>
      </c>
      <c r="J368" s="85" t="b">
        <v>0</v>
      </c>
      <c r="K368" s="85" t="b">
        <v>0</v>
      </c>
      <c r="L368" s="85" t="b">
        <v>0</v>
      </c>
    </row>
    <row r="369" spans="1:12" ht="15">
      <c r="A369" s="85" t="s">
        <v>1489</v>
      </c>
      <c r="B369" s="85" t="s">
        <v>1481</v>
      </c>
      <c r="C369" s="85">
        <v>5</v>
      </c>
      <c r="D369" s="122">
        <v>0.005248801799351126</v>
      </c>
      <c r="E369" s="122">
        <v>0.22946524149702063</v>
      </c>
      <c r="F369" s="85" t="s">
        <v>1409</v>
      </c>
      <c r="G369" s="85" t="b">
        <v>0</v>
      </c>
      <c r="H369" s="85" t="b">
        <v>0</v>
      </c>
      <c r="I369" s="85" t="b">
        <v>0</v>
      </c>
      <c r="J369" s="85" t="b">
        <v>0</v>
      </c>
      <c r="K369" s="85" t="b">
        <v>0</v>
      </c>
      <c r="L369" s="85" t="b">
        <v>0</v>
      </c>
    </row>
    <row r="370" spans="1:12" ht="15">
      <c r="A370" s="85" t="s">
        <v>1483</v>
      </c>
      <c r="B370" s="85" t="s">
        <v>1482</v>
      </c>
      <c r="C370" s="85">
        <v>5</v>
      </c>
      <c r="D370" s="122">
        <v>0.005771509528628668</v>
      </c>
      <c r="E370" s="122">
        <v>0.06454071986473481</v>
      </c>
      <c r="F370" s="85" t="s">
        <v>1409</v>
      </c>
      <c r="G370" s="85" t="b">
        <v>0</v>
      </c>
      <c r="H370" s="85" t="b">
        <v>0</v>
      </c>
      <c r="I370" s="85" t="b">
        <v>0</v>
      </c>
      <c r="J370" s="85" t="b">
        <v>0</v>
      </c>
      <c r="K370" s="85" t="b">
        <v>0</v>
      </c>
      <c r="L370" s="85" t="b">
        <v>0</v>
      </c>
    </row>
    <row r="371" spans="1:12" ht="15">
      <c r="A371" s="85" t="s">
        <v>1481</v>
      </c>
      <c r="B371" s="85" t="s">
        <v>1488</v>
      </c>
      <c r="C371" s="85">
        <v>5</v>
      </c>
      <c r="D371" s="122">
        <v>0.005771509528628668</v>
      </c>
      <c r="E371" s="122">
        <v>0.014621393449322648</v>
      </c>
      <c r="F371" s="85" t="s">
        <v>1409</v>
      </c>
      <c r="G371" s="85" t="b">
        <v>0</v>
      </c>
      <c r="H371" s="85" t="b">
        <v>0</v>
      </c>
      <c r="I371" s="85" t="b">
        <v>0</v>
      </c>
      <c r="J371" s="85" t="b">
        <v>0</v>
      </c>
      <c r="K371" s="85" t="b">
        <v>0</v>
      </c>
      <c r="L371" s="85" t="b">
        <v>0</v>
      </c>
    </row>
    <row r="372" spans="1:12" ht="15">
      <c r="A372" s="85" t="s">
        <v>1484</v>
      </c>
      <c r="B372" s="85" t="s">
        <v>1482</v>
      </c>
      <c r="C372" s="85">
        <v>5</v>
      </c>
      <c r="D372" s="122">
        <v>0.005248801799351126</v>
      </c>
      <c r="E372" s="122">
        <v>0.13148750949534796</v>
      </c>
      <c r="F372" s="85" t="s">
        <v>1409</v>
      </c>
      <c r="G372" s="85" t="b">
        <v>0</v>
      </c>
      <c r="H372" s="85" t="b">
        <v>0</v>
      </c>
      <c r="I372" s="85" t="b">
        <v>0</v>
      </c>
      <c r="J372" s="85" t="b">
        <v>0</v>
      </c>
      <c r="K372" s="85" t="b">
        <v>0</v>
      </c>
      <c r="L372" s="85" t="b">
        <v>0</v>
      </c>
    </row>
    <row r="373" spans="1:12" ht="15">
      <c r="A373" s="85" t="s">
        <v>1481</v>
      </c>
      <c r="B373" s="85" t="s">
        <v>1493</v>
      </c>
      <c r="C373" s="85">
        <v>5</v>
      </c>
      <c r="D373" s="122">
        <v>0.005771509528628668</v>
      </c>
      <c r="E373" s="122">
        <v>0.12856474575615945</v>
      </c>
      <c r="F373" s="85" t="s">
        <v>1409</v>
      </c>
      <c r="G373" s="85" t="b">
        <v>0</v>
      </c>
      <c r="H373" s="85" t="b">
        <v>0</v>
      </c>
      <c r="I373" s="85" t="b">
        <v>0</v>
      </c>
      <c r="J373" s="85" t="b">
        <v>0</v>
      </c>
      <c r="K373" s="85" t="b">
        <v>0</v>
      </c>
      <c r="L373" s="85" t="b">
        <v>0</v>
      </c>
    </row>
    <row r="374" spans="1:12" ht="15">
      <c r="A374" s="85" t="s">
        <v>1482</v>
      </c>
      <c r="B374" s="85" t="s">
        <v>1489</v>
      </c>
      <c r="C374" s="85">
        <v>4</v>
      </c>
      <c r="D374" s="122">
        <v>0.004617207622902934</v>
      </c>
      <c r="E374" s="122">
        <v>0.506926236345709</v>
      </c>
      <c r="F374" s="85" t="s">
        <v>1409</v>
      </c>
      <c r="G374" s="85" t="b">
        <v>0</v>
      </c>
      <c r="H374" s="85" t="b">
        <v>0</v>
      </c>
      <c r="I374" s="85" t="b">
        <v>0</v>
      </c>
      <c r="J374" s="85" t="b">
        <v>0</v>
      </c>
      <c r="K374" s="85" t="b">
        <v>0</v>
      </c>
      <c r="L374" s="85" t="b">
        <v>0</v>
      </c>
    </row>
    <row r="375" spans="1:12" ht="15">
      <c r="A375" s="85" t="s">
        <v>1493</v>
      </c>
      <c r="B375" s="85" t="s">
        <v>1481</v>
      </c>
      <c r="C375" s="85">
        <v>4</v>
      </c>
      <c r="D375" s="122">
        <v>0.004617207622902934</v>
      </c>
      <c r="E375" s="122">
        <v>0.08140270604158294</v>
      </c>
      <c r="F375" s="85" t="s">
        <v>1409</v>
      </c>
      <c r="G375" s="85" t="b">
        <v>0</v>
      </c>
      <c r="H375" s="85" t="b">
        <v>0</v>
      </c>
      <c r="I375" s="85" t="b">
        <v>0</v>
      </c>
      <c r="J375" s="85" t="b">
        <v>0</v>
      </c>
      <c r="K375" s="85" t="b">
        <v>0</v>
      </c>
      <c r="L375" s="85" t="b">
        <v>0</v>
      </c>
    </row>
    <row r="376" spans="1:12" ht="15">
      <c r="A376" s="85" t="s">
        <v>1482</v>
      </c>
      <c r="B376" s="85" t="s">
        <v>1766</v>
      </c>
      <c r="C376" s="85">
        <v>4</v>
      </c>
      <c r="D376" s="122">
        <v>0.005916150430514504</v>
      </c>
      <c r="E376" s="122">
        <v>0.6830174954013902</v>
      </c>
      <c r="F376" s="85" t="s">
        <v>1409</v>
      </c>
      <c r="G376" s="85" t="b">
        <v>0</v>
      </c>
      <c r="H376" s="85" t="b">
        <v>0</v>
      </c>
      <c r="I376" s="85" t="b">
        <v>0</v>
      </c>
      <c r="J376" s="85" t="b">
        <v>0</v>
      </c>
      <c r="K376" s="85" t="b">
        <v>0</v>
      </c>
      <c r="L376" s="85" t="b">
        <v>0</v>
      </c>
    </row>
    <row r="377" spans="1:12" ht="15">
      <c r="A377" s="85" t="s">
        <v>1493</v>
      </c>
      <c r="B377" s="85" t="s">
        <v>1482</v>
      </c>
      <c r="C377" s="85">
        <v>4</v>
      </c>
      <c r="D377" s="122">
        <v>0.004617207622902934</v>
      </c>
      <c r="E377" s="122">
        <v>0.3356074921512728</v>
      </c>
      <c r="F377" s="85" t="s">
        <v>1409</v>
      </c>
      <c r="G377" s="85" t="b">
        <v>0</v>
      </c>
      <c r="H377" s="85" t="b">
        <v>0</v>
      </c>
      <c r="I377" s="85" t="b">
        <v>0</v>
      </c>
      <c r="J377" s="85" t="b">
        <v>0</v>
      </c>
      <c r="K377" s="85" t="b">
        <v>0</v>
      </c>
      <c r="L377" s="85" t="b">
        <v>0</v>
      </c>
    </row>
    <row r="378" spans="1:12" ht="15">
      <c r="A378" s="85" t="s">
        <v>1765</v>
      </c>
      <c r="B378" s="85" t="s">
        <v>1481</v>
      </c>
      <c r="C378" s="85">
        <v>3</v>
      </c>
      <c r="D378" s="122">
        <v>0.004437112822885878</v>
      </c>
      <c r="E378" s="122">
        <v>0.3086464875446454</v>
      </c>
      <c r="F378" s="85" t="s">
        <v>1409</v>
      </c>
      <c r="G378" s="85" t="b">
        <v>0</v>
      </c>
      <c r="H378" s="85" t="b">
        <v>0</v>
      </c>
      <c r="I378" s="85" t="b">
        <v>0</v>
      </c>
      <c r="J378" s="85" t="b">
        <v>0</v>
      </c>
      <c r="K378" s="85" t="b">
        <v>0</v>
      </c>
      <c r="L378" s="85" t="b">
        <v>0</v>
      </c>
    </row>
    <row r="379" spans="1:12" ht="15">
      <c r="A379" s="85" t="s">
        <v>1488</v>
      </c>
      <c r="B379" s="85" t="s">
        <v>1482</v>
      </c>
      <c r="C379" s="85">
        <v>3</v>
      </c>
      <c r="D379" s="122">
        <v>0.0038672381981102104</v>
      </c>
      <c r="E379" s="122">
        <v>0.050967912675460886</v>
      </c>
      <c r="F379" s="85" t="s">
        <v>1409</v>
      </c>
      <c r="G379" s="85" t="b">
        <v>0</v>
      </c>
      <c r="H379" s="85" t="b">
        <v>0</v>
      </c>
      <c r="I379" s="85" t="b">
        <v>0</v>
      </c>
      <c r="J379" s="85" t="b">
        <v>0</v>
      </c>
      <c r="K379" s="85" t="b">
        <v>0</v>
      </c>
      <c r="L379" s="85" t="b">
        <v>0</v>
      </c>
    </row>
    <row r="380" spans="1:12" ht="15">
      <c r="A380" s="85" t="s">
        <v>1790</v>
      </c>
      <c r="B380" s="85" t="s">
        <v>1791</v>
      </c>
      <c r="C380" s="85">
        <v>3</v>
      </c>
      <c r="D380" s="122">
        <v>0.0038672381981102104</v>
      </c>
      <c r="E380" s="122">
        <v>2.4683473304121573</v>
      </c>
      <c r="F380" s="85" t="s">
        <v>1409</v>
      </c>
      <c r="G380" s="85" t="b">
        <v>0</v>
      </c>
      <c r="H380" s="85" t="b">
        <v>0</v>
      </c>
      <c r="I380" s="85" t="b">
        <v>0</v>
      </c>
      <c r="J380" s="85" t="b">
        <v>0</v>
      </c>
      <c r="K380" s="85" t="b">
        <v>0</v>
      </c>
      <c r="L380" s="85" t="b">
        <v>0</v>
      </c>
    </row>
    <row r="381" spans="1:12" ht="15">
      <c r="A381" s="85" t="s">
        <v>1763</v>
      </c>
      <c r="B381" s="85" t="s">
        <v>1482</v>
      </c>
      <c r="C381" s="85">
        <v>3</v>
      </c>
      <c r="D381" s="122">
        <v>0.0038672381981102104</v>
      </c>
      <c r="E381" s="122">
        <v>0.4659412606462789</v>
      </c>
      <c r="F381" s="85" t="s">
        <v>1409</v>
      </c>
      <c r="G381" s="85" t="b">
        <v>0</v>
      </c>
      <c r="H381" s="85" t="b">
        <v>0</v>
      </c>
      <c r="I381" s="85" t="b">
        <v>0</v>
      </c>
      <c r="J381" s="85" t="b">
        <v>0</v>
      </c>
      <c r="K381" s="85" t="b">
        <v>0</v>
      </c>
      <c r="L381" s="85" t="b">
        <v>0</v>
      </c>
    </row>
    <row r="382" spans="1:12" ht="15">
      <c r="A382" s="85" t="s">
        <v>1482</v>
      </c>
      <c r="B382" s="85" t="s">
        <v>1763</v>
      </c>
      <c r="C382" s="85">
        <v>3</v>
      </c>
      <c r="D382" s="122">
        <v>0.0038672381981102104</v>
      </c>
      <c r="E382" s="122">
        <v>0.4611687457850338</v>
      </c>
      <c r="F382" s="85" t="s">
        <v>1409</v>
      </c>
      <c r="G382" s="85" t="b">
        <v>0</v>
      </c>
      <c r="H382" s="85" t="b">
        <v>0</v>
      </c>
      <c r="I382" s="85" t="b">
        <v>0</v>
      </c>
      <c r="J382" s="85" t="b">
        <v>0</v>
      </c>
      <c r="K382" s="85" t="b">
        <v>0</v>
      </c>
      <c r="L382" s="85" t="b">
        <v>0</v>
      </c>
    </row>
    <row r="383" spans="1:12" ht="15">
      <c r="A383" s="85" t="s">
        <v>1489</v>
      </c>
      <c r="B383" s="85" t="s">
        <v>1482</v>
      </c>
      <c r="C383" s="85">
        <v>2</v>
      </c>
      <c r="D383" s="122">
        <v>0.002958075215257252</v>
      </c>
      <c r="E383" s="122">
        <v>0.08573001893467289</v>
      </c>
      <c r="F383" s="85" t="s">
        <v>1409</v>
      </c>
      <c r="G383" s="85" t="b">
        <v>0</v>
      </c>
      <c r="H383" s="85" t="b">
        <v>0</v>
      </c>
      <c r="I383" s="85" t="b">
        <v>0</v>
      </c>
      <c r="J383" s="85" t="b">
        <v>0</v>
      </c>
      <c r="K383" s="85" t="b">
        <v>0</v>
      </c>
      <c r="L383" s="85" t="b">
        <v>0</v>
      </c>
    </row>
    <row r="384" spans="1:12" ht="15">
      <c r="A384" s="85" t="s">
        <v>1484</v>
      </c>
      <c r="B384" s="85" t="s">
        <v>1485</v>
      </c>
      <c r="C384" s="85">
        <v>2</v>
      </c>
      <c r="D384" s="122">
        <v>0.002958075215257252</v>
      </c>
      <c r="E384" s="122">
        <v>0.6901960800285137</v>
      </c>
      <c r="F384" s="85" t="s">
        <v>1409</v>
      </c>
      <c r="G384" s="85" t="b">
        <v>0</v>
      </c>
      <c r="H384" s="85" t="b">
        <v>0</v>
      </c>
      <c r="I384" s="85" t="b">
        <v>0</v>
      </c>
      <c r="J384" s="85" t="b">
        <v>0</v>
      </c>
      <c r="K384" s="85" t="b">
        <v>0</v>
      </c>
      <c r="L384" s="85" t="b">
        <v>0</v>
      </c>
    </row>
    <row r="385" spans="1:12" ht="15">
      <c r="A385" s="85" t="s">
        <v>1482</v>
      </c>
      <c r="B385" s="85" t="s">
        <v>1765</v>
      </c>
      <c r="C385" s="85">
        <v>2</v>
      </c>
      <c r="D385" s="122">
        <v>0.002958075215257252</v>
      </c>
      <c r="E385" s="122">
        <v>0.38198749973740903</v>
      </c>
      <c r="F385" s="85" t="s">
        <v>1409</v>
      </c>
      <c r="G385" s="85" t="b">
        <v>0</v>
      </c>
      <c r="H385" s="85" t="b">
        <v>0</v>
      </c>
      <c r="I385" s="85" t="b">
        <v>0</v>
      </c>
      <c r="J385" s="85" t="b">
        <v>0</v>
      </c>
      <c r="K385" s="85" t="b">
        <v>0</v>
      </c>
      <c r="L385" s="85" t="b">
        <v>0</v>
      </c>
    </row>
    <row r="386" spans="1:12" ht="15">
      <c r="A386" s="85" t="s">
        <v>1484</v>
      </c>
      <c r="B386" s="85" t="s">
        <v>1783</v>
      </c>
      <c r="C386" s="85">
        <v>2</v>
      </c>
      <c r="D386" s="122">
        <v>0.0036075466190630366</v>
      </c>
      <c r="E386" s="122">
        <v>1.5141048209728325</v>
      </c>
      <c r="F386" s="85" t="s">
        <v>1409</v>
      </c>
      <c r="G386" s="85" t="b">
        <v>0</v>
      </c>
      <c r="H386" s="85" t="b">
        <v>0</v>
      </c>
      <c r="I386" s="85" t="b">
        <v>0</v>
      </c>
      <c r="J386" s="85" t="b">
        <v>0</v>
      </c>
      <c r="K386" s="85" t="b">
        <v>0</v>
      </c>
      <c r="L386" s="85" t="b">
        <v>0</v>
      </c>
    </row>
    <row r="387" spans="1:12" ht="15">
      <c r="A387" s="85" t="s">
        <v>1783</v>
      </c>
      <c r="B387" s="85" t="s">
        <v>1481</v>
      </c>
      <c r="C387" s="85">
        <v>2</v>
      </c>
      <c r="D387" s="122">
        <v>0.0036075466190630366</v>
      </c>
      <c r="E387" s="122">
        <v>0.25749396509726413</v>
      </c>
      <c r="F387" s="85" t="s">
        <v>1409</v>
      </c>
      <c r="G387" s="85" t="b">
        <v>0</v>
      </c>
      <c r="H387" s="85" t="b">
        <v>0</v>
      </c>
      <c r="I387" s="85" t="b">
        <v>0</v>
      </c>
      <c r="J387" s="85" t="b">
        <v>0</v>
      </c>
      <c r="K387" s="85" t="b">
        <v>0</v>
      </c>
      <c r="L387" s="85" t="b">
        <v>0</v>
      </c>
    </row>
    <row r="388" spans="1:12" ht="15">
      <c r="A388" s="85" t="s">
        <v>1482</v>
      </c>
      <c r="B388" s="85" t="s">
        <v>1487</v>
      </c>
      <c r="C388" s="85">
        <v>2</v>
      </c>
      <c r="D388" s="122">
        <v>0.002958075215257252</v>
      </c>
      <c r="E388" s="122">
        <v>-0.2712250140379346</v>
      </c>
      <c r="F388" s="85" t="s">
        <v>1409</v>
      </c>
      <c r="G388" s="85" t="b">
        <v>0</v>
      </c>
      <c r="H388" s="85" t="b">
        <v>0</v>
      </c>
      <c r="I388" s="85" t="b">
        <v>0</v>
      </c>
      <c r="J388" s="85" t="b">
        <v>0</v>
      </c>
      <c r="K388" s="85" t="b">
        <v>0</v>
      </c>
      <c r="L388" s="85" t="b">
        <v>0</v>
      </c>
    </row>
    <row r="389" spans="1:12" ht="15">
      <c r="A389" s="85" t="s">
        <v>1875</v>
      </c>
      <c r="B389" s="85" t="s">
        <v>1812</v>
      </c>
      <c r="C389" s="85">
        <v>2</v>
      </c>
      <c r="D389" s="122">
        <v>0.002958075215257252</v>
      </c>
      <c r="E389" s="122">
        <v>2.6444385894678386</v>
      </c>
      <c r="F389" s="85" t="s">
        <v>1409</v>
      </c>
      <c r="G389" s="85" t="b">
        <v>0</v>
      </c>
      <c r="H389" s="85" t="b">
        <v>0</v>
      </c>
      <c r="I389" s="85" t="b">
        <v>0</v>
      </c>
      <c r="J389" s="85" t="b">
        <v>0</v>
      </c>
      <c r="K389" s="85" t="b">
        <v>0</v>
      </c>
      <c r="L389" s="85" t="b">
        <v>0</v>
      </c>
    </row>
    <row r="390" spans="1:12" ht="15">
      <c r="A390" s="85" t="s">
        <v>1812</v>
      </c>
      <c r="B390" s="85" t="s">
        <v>1786</v>
      </c>
      <c r="C390" s="85">
        <v>2</v>
      </c>
      <c r="D390" s="122">
        <v>0.002958075215257252</v>
      </c>
      <c r="E390" s="122">
        <v>2.6444385894678386</v>
      </c>
      <c r="F390" s="85" t="s">
        <v>1409</v>
      </c>
      <c r="G390" s="85" t="b">
        <v>0</v>
      </c>
      <c r="H390" s="85" t="b">
        <v>0</v>
      </c>
      <c r="I390" s="85" t="b">
        <v>0</v>
      </c>
      <c r="J390" s="85" t="b">
        <v>0</v>
      </c>
      <c r="K390" s="85" t="b">
        <v>0</v>
      </c>
      <c r="L390" s="85" t="b">
        <v>0</v>
      </c>
    </row>
    <row r="391" spans="1:12" ht="15">
      <c r="A391" s="85" t="s">
        <v>1786</v>
      </c>
      <c r="B391" s="85" t="s">
        <v>1792</v>
      </c>
      <c r="C391" s="85">
        <v>2</v>
      </c>
      <c r="D391" s="122">
        <v>0.002958075215257252</v>
      </c>
      <c r="E391" s="122">
        <v>2.6444385894678386</v>
      </c>
      <c r="F391" s="85" t="s">
        <v>1409</v>
      </c>
      <c r="G391" s="85" t="b">
        <v>0</v>
      </c>
      <c r="H391" s="85" t="b">
        <v>0</v>
      </c>
      <c r="I391" s="85" t="b">
        <v>0</v>
      </c>
      <c r="J391" s="85" t="b">
        <v>0</v>
      </c>
      <c r="K391" s="85" t="b">
        <v>0</v>
      </c>
      <c r="L391" s="85" t="b">
        <v>0</v>
      </c>
    </row>
    <row r="392" spans="1:12" ht="15">
      <c r="A392" s="85" t="s">
        <v>1792</v>
      </c>
      <c r="B392" s="85" t="s">
        <v>1876</v>
      </c>
      <c r="C392" s="85">
        <v>2</v>
      </c>
      <c r="D392" s="122">
        <v>0.002958075215257252</v>
      </c>
      <c r="E392" s="122">
        <v>2.6444385894678386</v>
      </c>
      <c r="F392" s="85" t="s">
        <v>1409</v>
      </c>
      <c r="G392" s="85" t="b">
        <v>0</v>
      </c>
      <c r="H392" s="85" t="b">
        <v>0</v>
      </c>
      <c r="I392" s="85" t="b">
        <v>0</v>
      </c>
      <c r="J392" s="85" t="b">
        <v>0</v>
      </c>
      <c r="K392" s="85" t="b">
        <v>0</v>
      </c>
      <c r="L392" s="85" t="b">
        <v>0</v>
      </c>
    </row>
    <row r="393" spans="1:12" ht="15">
      <c r="A393" s="85" t="s">
        <v>1876</v>
      </c>
      <c r="B393" s="85" t="s">
        <v>1877</v>
      </c>
      <c r="C393" s="85">
        <v>2</v>
      </c>
      <c r="D393" s="122">
        <v>0.002958075215257252</v>
      </c>
      <c r="E393" s="122">
        <v>2.6444385894678386</v>
      </c>
      <c r="F393" s="85" t="s">
        <v>1409</v>
      </c>
      <c r="G393" s="85" t="b">
        <v>0</v>
      </c>
      <c r="H393" s="85" t="b">
        <v>0</v>
      </c>
      <c r="I393" s="85" t="b">
        <v>0</v>
      </c>
      <c r="J393" s="85" t="b">
        <v>0</v>
      </c>
      <c r="K393" s="85" t="b">
        <v>0</v>
      </c>
      <c r="L393" s="85" t="b">
        <v>0</v>
      </c>
    </row>
    <row r="394" spans="1:12" ht="15">
      <c r="A394" s="85" t="s">
        <v>1877</v>
      </c>
      <c r="B394" s="85" t="s">
        <v>1878</v>
      </c>
      <c r="C394" s="85">
        <v>2</v>
      </c>
      <c r="D394" s="122">
        <v>0.002958075215257252</v>
      </c>
      <c r="E394" s="122">
        <v>2.6444385894678386</v>
      </c>
      <c r="F394" s="85" t="s">
        <v>1409</v>
      </c>
      <c r="G394" s="85" t="b">
        <v>0</v>
      </c>
      <c r="H394" s="85" t="b">
        <v>0</v>
      </c>
      <c r="I394" s="85" t="b">
        <v>0</v>
      </c>
      <c r="J394" s="85" t="b">
        <v>0</v>
      </c>
      <c r="K394" s="85" t="b">
        <v>0</v>
      </c>
      <c r="L394" s="85" t="b">
        <v>0</v>
      </c>
    </row>
    <row r="395" spans="1:12" ht="15">
      <c r="A395" s="85" t="s">
        <v>1878</v>
      </c>
      <c r="B395" s="85" t="s">
        <v>1879</v>
      </c>
      <c r="C395" s="85">
        <v>2</v>
      </c>
      <c r="D395" s="122">
        <v>0.002958075215257252</v>
      </c>
      <c r="E395" s="122">
        <v>2.6444385894678386</v>
      </c>
      <c r="F395" s="85" t="s">
        <v>1409</v>
      </c>
      <c r="G395" s="85" t="b">
        <v>0</v>
      </c>
      <c r="H395" s="85" t="b">
        <v>0</v>
      </c>
      <c r="I395" s="85" t="b">
        <v>0</v>
      </c>
      <c r="J395" s="85" t="b">
        <v>0</v>
      </c>
      <c r="K395" s="85" t="b">
        <v>0</v>
      </c>
      <c r="L395" s="85" t="b">
        <v>0</v>
      </c>
    </row>
    <row r="396" spans="1:12" ht="15">
      <c r="A396" s="85" t="s">
        <v>514</v>
      </c>
      <c r="B396" s="85" t="s">
        <v>1789</v>
      </c>
      <c r="C396" s="85">
        <v>2</v>
      </c>
      <c r="D396" s="122">
        <v>0.002958075215257252</v>
      </c>
      <c r="E396" s="122">
        <v>2.292256071356476</v>
      </c>
      <c r="F396" s="85" t="s">
        <v>1409</v>
      </c>
      <c r="G396" s="85" t="b">
        <v>0</v>
      </c>
      <c r="H396" s="85" t="b">
        <v>0</v>
      </c>
      <c r="I396" s="85" t="b">
        <v>0</v>
      </c>
      <c r="J396" s="85" t="b">
        <v>0</v>
      </c>
      <c r="K396" s="85" t="b">
        <v>0</v>
      </c>
      <c r="L396" s="85" t="b">
        <v>0</v>
      </c>
    </row>
    <row r="397" spans="1:12" ht="15">
      <c r="A397" s="85" t="s">
        <v>1789</v>
      </c>
      <c r="B397" s="85" t="s">
        <v>1492</v>
      </c>
      <c r="C397" s="85">
        <v>2</v>
      </c>
      <c r="D397" s="122">
        <v>0.002958075215257252</v>
      </c>
      <c r="E397" s="122">
        <v>1.7279846409179134</v>
      </c>
      <c r="F397" s="85" t="s">
        <v>1409</v>
      </c>
      <c r="G397" s="85" t="b">
        <v>0</v>
      </c>
      <c r="H397" s="85" t="b">
        <v>0</v>
      </c>
      <c r="I397" s="85" t="b">
        <v>0</v>
      </c>
      <c r="J397" s="85" t="b">
        <v>0</v>
      </c>
      <c r="K397" s="85" t="b">
        <v>0</v>
      </c>
      <c r="L397" s="85" t="b">
        <v>0</v>
      </c>
    </row>
    <row r="398" spans="1:12" ht="15">
      <c r="A398" s="85" t="s">
        <v>1492</v>
      </c>
      <c r="B398" s="85" t="s">
        <v>1807</v>
      </c>
      <c r="C398" s="85">
        <v>2</v>
      </c>
      <c r="D398" s="122">
        <v>0.002958075215257252</v>
      </c>
      <c r="E398" s="122">
        <v>1.866287339084195</v>
      </c>
      <c r="F398" s="85" t="s">
        <v>1409</v>
      </c>
      <c r="G398" s="85" t="b">
        <v>0</v>
      </c>
      <c r="H398" s="85" t="b">
        <v>0</v>
      </c>
      <c r="I398" s="85" t="b">
        <v>0</v>
      </c>
      <c r="J398" s="85" t="b">
        <v>0</v>
      </c>
      <c r="K398" s="85" t="b">
        <v>0</v>
      </c>
      <c r="L398" s="85" t="b">
        <v>0</v>
      </c>
    </row>
    <row r="399" spans="1:12" ht="15">
      <c r="A399" s="85" t="s">
        <v>1807</v>
      </c>
      <c r="B399" s="85" t="s">
        <v>1785</v>
      </c>
      <c r="C399" s="85">
        <v>2</v>
      </c>
      <c r="D399" s="122">
        <v>0.002958075215257252</v>
      </c>
      <c r="E399" s="122">
        <v>2.4683473304121573</v>
      </c>
      <c r="F399" s="85" t="s">
        <v>1409</v>
      </c>
      <c r="G399" s="85" t="b">
        <v>0</v>
      </c>
      <c r="H399" s="85" t="b">
        <v>0</v>
      </c>
      <c r="I399" s="85" t="b">
        <v>0</v>
      </c>
      <c r="J399" s="85" t="b">
        <v>0</v>
      </c>
      <c r="K399" s="85" t="b">
        <v>0</v>
      </c>
      <c r="L399" s="85" t="b">
        <v>0</v>
      </c>
    </row>
    <row r="400" spans="1:12" ht="15">
      <c r="A400" s="85" t="s">
        <v>1785</v>
      </c>
      <c r="B400" s="85" t="s">
        <v>1790</v>
      </c>
      <c r="C400" s="85">
        <v>2</v>
      </c>
      <c r="D400" s="122">
        <v>0.002958075215257252</v>
      </c>
      <c r="E400" s="122">
        <v>2.292256071356476</v>
      </c>
      <c r="F400" s="85" t="s">
        <v>1409</v>
      </c>
      <c r="G400" s="85" t="b">
        <v>0</v>
      </c>
      <c r="H400" s="85" t="b">
        <v>0</v>
      </c>
      <c r="I400" s="85" t="b">
        <v>0</v>
      </c>
      <c r="J400" s="85" t="b">
        <v>0</v>
      </c>
      <c r="K400" s="85" t="b">
        <v>0</v>
      </c>
      <c r="L400" s="85" t="b">
        <v>0</v>
      </c>
    </row>
    <row r="401" spans="1:12" ht="15">
      <c r="A401" s="85" t="s">
        <v>1822</v>
      </c>
      <c r="B401" s="85" t="s">
        <v>1764</v>
      </c>
      <c r="C401" s="85">
        <v>2</v>
      </c>
      <c r="D401" s="122">
        <v>0.002958075215257252</v>
      </c>
      <c r="E401" s="122">
        <v>2.246498580795801</v>
      </c>
      <c r="F401" s="85" t="s">
        <v>1409</v>
      </c>
      <c r="G401" s="85" t="b">
        <v>0</v>
      </c>
      <c r="H401" s="85" t="b">
        <v>0</v>
      </c>
      <c r="I401" s="85" t="b">
        <v>0</v>
      </c>
      <c r="J401" s="85" t="b">
        <v>0</v>
      </c>
      <c r="K401" s="85" t="b">
        <v>0</v>
      </c>
      <c r="L401" s="85" t="b">
        <v>0</v>
      </c>
    </row>
    <row r="402" spans="1:12" ht="15">
      <c r="A402" s="85" t="s">
        <v>1519</v>
      </c>
      <c r="B402" s="85" t="s">
        <v>1840</v>
      </c>
      <c r="C402" s="85">
        <v>2</v>
      </c>
      <c r="D402" s="122">
        <v>0.002958075215257252</v>
      </c>
      <c r="E402" s="122">
        <v>2.246498580795801</v>
      </c>
      <c r="F402" s="85" t="s">
        <v>1409</v>
      </c>
      <c r="G402" s="85" t="b">
        <v>0</v>
      </c>
      <c r="H402" s="85" t="b">
        <v>0</v>
      </c>
      <c r="I402" s="85" t="b">
        <v>0</v>
      </c>
      <c r="J402" s="85" t="b">
        <v>0</v>
      </c>
      <c r="K402" s="85" t="b">
        <v>0</v>
      </c>
      <c r="L402" s="85" t="b">
        <v>0</v>
      </c>
    </row>
    <row r="403" spans="1:12" ht="15">
      <c r="A403" s="85" t="s">
        <v>1482</v>
      </c>
      <c r="B403" s="85" t="s">
        <v>1493</v>
      </c>
      <c r="C403" s="85">
        <v>2</v>
      </c>
      <c r="D403" s="122">
        <v>0.002958075215257252</v>
      </c>
      <c r="E403" s="122">
        <v>-0.015952508934628542</v>
      </c>
      <c r="F403" s="85" t="s">
        <v>1409</v>
      </c>
      <c r="G403" s="85" t="b">
        <v>0</v>
      </c>
      <c r="H403" s="85" t="b">
        <v>0</v>
      </c>
      <c r="I403" s="85" t="b">
        <v>0</v>
      </c>
      <c r="J403" s="85" t="b">
        <v>0</v>
      </c>
      <c r="K403" s="85" t="b">
        <v>0</v>
      </c>
      <c r="L403" s="85" t="b">
        <v>0</v>
      </c>
    </row>
    <row r="404" spans="1:12" ht="15">
      <c r="A404" s="85" t="s">
        <v>1481</v>
      </c>
      <c r="B404" s="85" t="s">
        <v>1763</v>
      </c>
      <c r="C404" s="85">
        <v>2</v>
      </c>
      <c r="D404" s="122">
        <v>0.0036075466190630366</v>
      </c>
      <c r="E404" s="122">
        <v>0.03165473274810307</v>
      </c>
      <c r="F404" s="85" t="s">
        <v>1409</v>
      </c>
      <c r="G404" s="85" t="b">
        <v>0</v>
      </c>
      <c r="H404" s="85" t="b">
        <v>0</v>
      </c>
      <c r="I404" s="85" t="b">
        <v>0</v>
      </c>
      <c r="J404" s="85" t="b">
        <v>0</v>
      </c>
      <c r="K404" s="85" t="b">
        <v>0</v>
      </c>
      <c r="L404" s="85" t="b">
        <v>0</v>
      </c>
    </row>
    <row r="405" spans="1:12" ht="15">
      <c r="A405" s="85" t="s">
        <v>1481</v>
      </c>
      <c r="B405" s="85" t="s">
        <v>1799</v>
      </c>
      <c r="C405" s="85">
        <v>2</v>
      </c>
      <c r="D405" s="122">
        <v>0.002958075215257252</v>
      </c>
      <c r="E405" s="122">
        <v>0.42959474142014065</v>
      </c>
      <c r="F405" s="85" t="s">
        <v>1409</v>
      </c>
      <c r="G405" s="85" t="b">
        <v>0</v>
      </c>
      <c r="H405" s="85" t="b">
        <v>0</v>
      </c>
      <c r="I405" s="85" t="b">
        <v>0</v>
      </c>
      <c r="J405" s="85" t="b">
        <v>0</v>
      </c>
      <c r="K405" s="85" t="b">
        <v>0</v>
      </c>
      <c r="L405" s="85" t="b">
        <v>0</v>
      </c>
    </row>
    <row r="406" spans="1:12" ht="15">
      <c r="A406" s="85" t="s">
        <v>1481</v>
      </c>
      <c r="B406" s="85" t="s">
        <v>1489</v>
      </c>
      <c r="C406" s="85">
        <v>2</v>
      </c>
      <c r="D406" s="122">
        <v>0.002958075215257252</v>
      </c>
      <c r="E406" s="122">
        <v>-0.047526513299521775</v>
      </c>
      <c r="F406" s="85" t="s">
        <v>1409</v>
      </c>
      <c r="G406" s="85" t="b">
        <v>0</v>
      </c>
      <c r="H406" s="85" t="b">
        <v>0</v>
      </c>
      <c r="I406" s="85" t="b">
        <v>0</v>
      </c>
      <c r="J406" s="85" t="b">
        <v>0</v>
      </c>
      <c r="K406" s="85" t="b">
        <v>0</v>
      </c>
      <c r="L406" s="85" t="b">
        <v>0</v>
      </c>
    </row>
    <row r="407" spans="1:12" ht="15">
      <c r="A407" s="85" t="s">
        <v>1490</v>
      </c>
      <c r="B407" s="85" t="s">
        <v>1481</v>
      </c>
      <c r="C407" s="85">
        <v>2</v>
      </c>
      <c r="D407" s="122">
        <v>0.002958075215257252</v>
      </c>
      <c r="E407" s="122">
        <v>0.4335852241529454</v>
      </c>
      <c r="F407" s="85" t="s">
        <v>1409</v>
      </c>
      <c r="G407" s="85" t="b">
        <v>0</v>
      </c>
      <c r="H407" s="85" t="b">
        <v>0</v>
      </c>
      <c r="I407" s="85" t="b">
        <v>0</v>
      </c>
      <c r="J407" s="85" t="b">
        <v>0</v>
      </c>
      <c r="K407" s="85" t="b">
        <v>0</v>
      </c>
      <c r="L407" s="85" t="b">
        <v>0</v>
      </c>
    </row>
    <row r="408" spans="1:12" ht="15">
      <c r="A408" s="85" t="s">
        <v>1835</v>
      </c>
      <c r="B408" s="85" t="s">
        <v>1836</v>
      </c>
      <c r="C408" s="85">
        <v>2</v>
      </c>
      <c r="D408" s="122">
        <v>0.002958075215257252</v>
      </c>
      <c r="E408" s="122">
        <v>2.6444385894678386</v>
      </c>
      <c r="F408" s="85" t="s">
        <v>1409</v>
      </c>
      <c r="G408" s="85" t="b">
        <v>0</v>
      </c>
      <c r="H408" s="85" t="b">
        <v>0</v>
      </c>
      <c r="I408" s="85" t="b">
        <v>0</v>
      </c>
      <c r="J408" s="85" t="b">
        <v>0</v>
      </c>
      <c r="K408" s="85" t="b">
        <v>0</v>
      </c>
      <c r="L408" s="85" t="b">
        <v>0</v>
      </c>
    </row>
    <row r="409" spans="1:12" ht="15">
      <c r="A409" s="85" t="s">
        <v>1495</v>
      </c>
      <c r="B409" s="85" t="s">
        <v>1496</v>
      </c>
      <c r="C409" s="85">
        <v>7</v>
      </c>
      <c r="D409" s="122">
        <v>0</v>
      </c>
      <c r="E409" s="122">
        <v>1.2118068113222158</v>
      </c>
      <c r="F409" s="85" t="s">
        <v>1410</v>
      </c>
      <c r="G409" s="85" t="b">
        <v>0</v>
      </c>
      <c r="H409" s="85" t="b">
        <v>0</v>
      </c>
      <c r="I409" s="85" t="b">
        <v>0</v>
      </c>
      <c r="J409" s="85" t="b">
        <v>0</v>
      </c>
      <c r="K409" s="85" t="b">
        <v>0</v>
      </c>
      <c r="L409" s="85" t="b">
        <v>0</v>
      </c>
    </row>
    <row r="410" spans="1:12" ht="15">
      <c r="A410" s="85" t="s">
        <v>1496</v>
      </c>
      <c r="B410" s="85" t="s">
        <v>1497</v>
      </c>
      <c r="C410" s="85">
        <v>7</v>
      </c>
      <c r="D410" s="122">
        <v>0</v>
      </c>
      <c r="E410" s="122">
        <v>1.2118068113222158</v>
      </c>
      <c r="F410" s="85" t="s">
        <v>1410</v>
      </c>
      <c r="G410" s="85" t="b">
        <v>0</v>
      </c>
      <c r="H410" s="85" t="b">
        <v>0</v>
      </c>
      <c r="I410" s="85" t="b">
        <v>0</v>
      </c>
      <c r="J410" s="85" t="b">
        <v>0</v>
      </c>
      <c r="K410" s="85" t="b">
        <v>0</v>
      </c>
      <c r="L410" s="85" t="b">
        <v>0</v>
      </c>
    </row>
    <row r="411" spans="1:12" ht="15">
      <c r="A411" s="85" t="s">
        <v>1497</v>
      </c>
      <c r="B411" s="85" t="s">
        <v>1498</v>
      </c>
      <c r="C411" s="85">
        <v>7</v>
      </c>
      <c r="D411" s="122">
        <v>0</v>
      </c>
      <c r="E411" s="122">
        <v>1.2118068113222158</v>
      </c>
      <c r="F411" s="85" t="s">
        <v>1410</v>
      </c>
      <c r="G411" s="85" t="b">
        <v>0</v>
      </c>
      <c r="H411" s="85" t="b">
        <v>0</v>
      </c>
      <c r="I411" s="85" t="b">
        <v>0</v>
      </c>
      <c r="J411" s="85" t="b">
        <v>0</v>
      </c>
      <c r="K411" s="85" t="b">
        <v>0</v>
      </c>
      <c r="L411" s="85" t="b">
        <v>0</v>
      </c>
    </row>
    <row r="412" spans="1:12" ht="15">
      <c r="A412" s="85" t="s">
        <v>1498</v>
      </c>
      <c r="B412" s="85" t="s">
        <v>1499</v>
      </c>
      <c r="C412" s="85">
        <v>7</v>
      </c>
      <c r="D412" s="122">
        <v>0</v>
      </c>
      <c r="E412" s="122">
        <v>1.2118068113222158</v>
      </c>
      <c r="F412" s="85" t="s">
        <v>1410</v>
      </c>
      <c r="G412" s="85" t="b">
        <v>0</v>
      </c>
      <c r="H412" s="85" t="b">
        <v>0</v>
      </c>
      <c r="I412" s="85" t="b">
        <v>0</v>
      </c>
      <c r="J412" s="85" t="b">
        <v>0</v>
      </c>
      <c r="K412" s="85" t="b">
        <v>0</v>
      </c>
      <c r="L412" s="85" t="b">
        <v>0</v>
      </c>
    </row>
    <row r="413" spans="1:12" ht="15">
      <c r="A413" s="85" t="s">
        <v>1499</v>
      </c>
      <c r="B413" s="85" t="s">
        <v>1500</v>
      </c>
      <c r="C413" s="85">
        <v>7</v>
      </c>
      <c r="D413" s="122">
        <v>0</v>
      </c>
      <c r="E413" s="122">
        <v>1.2118068113222158</v>
      </c>
      <c r="F413" s="85" t="s">
        <v>1410</v>
      </c>
      <c r="G413" s="85" t="b">
        <v>0</v>
      </c>
      <c r="H413" s="85" t="b">
        <v>0</v>
      </c>
      <c r="I413" s="85" t="b">
        <v>0</v>
      </c>
      <c r="J413" s="85" t="b">
        <v>0</v>
      </c>
      <c r="K413" s="85" t="b">
        <v>0</v>
      </c>
      <c r="L413" s="85" t="b">
        <v>0</v>
      </c>
    </row>
    <row r="414" spans="1:12" ht="15">
      <c r="A414" s="85" t="s">
        <v>1500</v>
      </c>
      <c r="B414" s="85" t="s">
        <v>1501</v>
      </c>
      <c r="C414" s="85">
        <v>7</v>
      </c>
      <c r="D414" s="122">
        <v>0</v>
      </c>
      <c r="E414" s="122">
        <v>1.2118068113222158</v>
      </c>
      <c r="F414" s="85" t="s">
        <v>1410</v>
      </c>
      <c r="G414" s="85" t="b">
        <v>0</v>
      </c>
      <c r="H414" s="85" t="b">
        <v>0</v>
      </c>
      <c r="I414" s="85" t="b">
        <v>0</v>
      </c>
      <c r="J414" s="85" t="b">
        <v>0</v>
      </c>
      <c r="K414" s="85" t="b">
        <v>0</v>
      </c>
      <c r="L414" s="85" t="b">
        <v>0</v>
      </c>
    </row>
    <row r="415" spans="1:12" ht="15">
      <c r="A415" s="85" t="s">
        <v>1501</v>
      </c>
      <c r="B415" s="85" t="s">
        <v>1502</v>
      </c>
      <c r="C415" s="85">
        <v>7</v>
      </c>
      <c r="D415" s="122">
        <v>0</v>
      </c>
      <c r="E415" s="122">
        <v>1.2118068113222158</v>
      </c>
      <c r="F415" s="85" t="s">
        <v>1410</v>
      </c>
      <c r="G415" s="85" t="b">
        <v>0</v>
      </c>
      <c r="H415" s="85" t="b">
        <v>0</v>
      </c>
      <c r="I415" s="85" t="b">
        <v>0</v>
      </c>
      <c r="J415" s="85" t="b">
        <v>0</v>
      </c>
      <c r="K415" s="85" t="b">
        <v>0</v>
      </c>
      <c r="L415" s="85" t="b">
        <v>0</v>
      </c>
    </row>
    <row r="416" spans="1:12" ht="15">
      <c r="A416" s="85" t="s">
        <v>1502</v>
      </c>
      <c r="B416" s="85" t="s">
        <v>1503</v>
      </c>
      <c r="C416" s="85">
        <v>7</v>
      </c>
      <c r="D416" s="122">
        <v>0</v>
      </c>
      <c r="E416" s="122">
        <v>1.2118068113222158</v>
      </c>
      <c r="F416" s="85" t="s">
        <v>1410</v>
      </c>
      <c r="G416" s="85" t="b">
        <v>0</v>
      </c>
      <c r="H416" s="85" t="b">
        <v>0</v>
      </c>
      <c r="I416" s="85" t="b">
        <v>0</v>
      </c>
      <c r="J416" s="85" t="b">
        <v>0</v>
      </c>
      <c r="K416" s="85" t="b">
        <v>0</v>
      </c>
      <c r="L416" s="85" t="b">
        <v>0</v>
      </c>
    </row>
    <row r="417" spans="1:12" ht="15">
      <c r="A417" s="85" t="s">
        <v>1503</v>
      </c>
      <c r="B417" s="85" t="s">
        <v>1504</v>
      </c>
      <c r="C417" s="85">
        <v>7</v>
      </c>
      <c r="D417" s="122">
        <v>0</v>
      </c>
      <c r="E417" s="122">
        <v>1.2118068113222158</v>
      </c>
      <c r="F417" s="85" t="s">
        <v>1410</v>
      </c>
      <c r="G417" s="85" t="b">
        <v>0</v>
      </c>
      <c r="H417" s="85" t="b">
        <v>0</v>
      </c>
      <c r="I417" s="85" t="b">
        <v>0</v>
      </c>
      <c r="J417" s="85" t="b">
        <v>0</v>
      </c>
      <c r="K417" s="85" t="b">
        <v>0</v>
      </c>
      <c r="L417" s="85" t="b">
        <v>0</v>
      </c>
    </row>
    <row r="418" spans="1:12" ht="15">
      <c r="A418" s="85" t="s">
        <v>1504</v>
      </c>
      <c r="B418" s="85" t="s">
        <v>1776</v>
      </c>
      <c r="C418" s="85">
        <v>7</v>
      </c>
      <c r="D418" s="122">
        <v>0</v>
      </c>
      <c r="E418" s="122">
        <v>1.2118068113222158</v>
      </c>
      <c r="F418" s="85" t="s">
        <v>1410</v>
      </c>
      <c r="G418" s="85" t="b">
        <v>0</v>
      </c>
      <c r="H418" s="85" t="b">
        <v>0</v>
      </c>
      <c r="I418" s="85" t="b">
        <v>0</v>
      </c>
      <c r="J418" s="85" t="b">
        <v>0</v>
      </c>
      <c r="K418" s="85" t="b">
        <v>0</v>
      </c>
      <c r="L418" s="85" t="b">
        <v>0</v>
      </c>
    </row>
    <row r="419" spans="1:12" ht="15">
      <c r="A419" s="85" t="s">
        <v>1776</v>
      </c>
      <c r="B419" s="85" t="s">
        <v>1777</v>
      </c>
      <c r="C419" s="85">
        <v>7</v>
      </c>
      <c r="D419" s="122">
        <v>0</v>
      </c>
      <c r="E419" s="122">
        <v>1.2118068113222158</v>
      </c>
      <c r="F419" s="85" t="s">
        <v>1410</v>
      </c>
      <c r="G419" s="85" t="b">
        <v>0</v>
      </c>
      <c r="H419" s="85" t="b">
        <v>0</v>
      </c>
      <c r="I419" s="85" t="b">
        <v>0</v>
      </c>
      <c r="J419" s="85" t="b">
        <v>0</v>
      </c>
      <c r="K419" s="85" t="b">
        <v>0</v>
      </c>
      <c r="L419" s="85" t="b">
        <v>0</v>
      </c>
    </row>
    <row r="420" spans="1:12" ht="15">
      <c r="A420" s="85" t="s">
        <v>1777</v>
      </c>
      <c r="B420" s="85" t="s">
        <v>1773</v>
      </c>
      <c r="C420" s="85">
        <v>7</v>
      </c>
      <c r="D420" s="122">
        <v>0</v>
      </c>
      <c r="E420" s="122">
        <v>1.2118068113222158</v>
      </c>
      <c r="F420" s="85" t="s">
        <v>1410</v>
      </c>
      <c r="G420" s="85" t="b">
        <v>0</v>
      </c>
      <c r="H420" s="85" t="b">
        <v>0</v>
      </c>
      <c r="I420" s="85" t="b">
        <v>0</v>
      </c>
      <c r="J420" s="85" t="b">
        <v>0</v>
      </c>
      <c r="K420" s="85" t="b">
        <v>0</v>
      </c>
      <c r="L420" s="85" t="b">
        <v>0</v>
      </c>
    </row>
    <row r="421" spans="1:12" ht="15">
      <c r="A421" s="85" t="s">
        <v>1773</v>
      </c>
      <c r="B421" s="85" t="s">
        <v>1778</v>
      </c>
      <c r="C421" s="85">
        <v>7</v>
      </c>
      <c r="D421" s="122">
        <v>0</v>
      </c>
      <c r="E421" s="122">
        <v>1.2118068113222158</v>
      </c>
      <c r="F421" s="85" t="s">
        <v>1410</v>
      </c>
      <c r="G421" s="85" t="b">
        <v>0</v>
      </c>
      <c r="H421" s="85" t="b">
        <v>0</v>
      </c>
      <c r="I421" s="85" t="b">
        <v>0</v>
      </c>
      <c r="J421" s="85" t="b">
        <v>0</v>
      </c>
      <c r="K421" s="85" t="b">
        <v>0</v>
      </c>
      <c r="L421" s="85" t="b">
        <v>0</v>
      </c>
    </row>
    <row r="422" spans="1:12" ht="15">
      <c r="A422" s="85" t="s">
        <v>240</v>
      </c>
      <c r="B422" s="85" t="s">
        <v>1495</v>
      </c>
      <c r="C422" s="85">
        <v>6</v>
      </c>
      <c r="D422" s="122">
        <v>0.003319675518873383</v>
      </c>
      <c r="E422" s="122">
        <v>1.278753600952829</v>
      </c>
      <c r="F422" s="85" t="s">
        <v>1410</v>
      </c>
      <c r="G422" s="85" t="b">
        <v>0</v>
      </c>
      <c r="H422" s="85" t="b">
        <v>0</v>
      </c>
      <c r="I422" s="85" t="b">
        <v>0</v>
      </c>
      <c r="J422" s="85" t="b">
        <v>0</v>
      </c>
      <c r="K422" s="85" t="b">
        <v>0</v>
      </c>
      <c r="L422" s="85" t="b">
        <v>0</v>
      </c>
    </row>
    <row r="423" spans="1:12" ht="15">
      <c r="A423" s="85" t="s">
        <v>1506</v>
      </c>
      <c r="B423" s="85" t="s">
        <v>1507</v>
      </c>
      <c r="C423" s="85">
        <v>3</v>
      </c>
      <c r="D423" s="122">
        <v>0.01308826068104266</v>
      </c>
      <c r="E423" s="122">
        <v>1.3222192947339193</v>
      </c>
      <c r="F423" s="85" t="s">
        <v>1411</v>
      </c>
      <c r="G423" s="85" t="b">
        <v>0</v>
      </c>
      <c r="H423" s="85" t="b">
        <v>0</v>
      </c>
      <c r="I423" s="85" t="b">
        <v>0</v>
      </c>
      <c r="J423" s="85" t="b">
        <v>0</v>
      </c>
      <c r="K423" s="85" t="b">
        <v>0</v>
      </c>
      <c r="L423" s="85" t="b">
        <v>0</v>
      </c>
    </row>
    <row r="424" spans="1:12" ht="15">
      <c r="A424" s="85" t="s">
        <v>1507</v>
      </c>
      <c r="B424" s="85" t="s">
        <v>1492</v>
      </c>
      <c r="C424" s="85">
        <v>3</v>
      </c>
      <c r="D424" s="122">
        <v>0.01308826068104266</v>
      </c>
      <c r="E424" s="122">
        <v>1.100370545117563</v>
      </c>
      <c r="F424" s="85" t="s">
        <v>1411</v>
      </c>
      <c r="G424" s="85" t="b">
        <v>0</v>
      </c>
      <c r="H424" s="85" t="b">
        <v>0</v>
      </c>
      <c r="I424" s="85" t="b">
        <v>0</v>
      </c>
      <c r="J424" s="85" t="b">
        <v>0</v>
      </c>
      <c r="K424" s="85" t="b">
        <v>0</v>
      </c>
      <c r="L424" s="85" t="b">
        <v>0</v>
      </c>
    </row>
    <row r="425" spans="1:12" ht="15">
      <c r="A425" s="85" t="s">
        <v>1492</v>
      </c>
      <c r="B425" s="85" t="s">
        <v>1508</v>
      </c>
      <c r="C425" s="85">
        <v>3</v>
      </c>
      <c r="D425" s="122">
        <v>0.01308826068104266</v>
      </c>
      <c r="E425" s="122">
        <v>1.100370545117563</v>
      </c>
      <c r="F425" s="85" t="s">
        <v>1411</v>
      </c>
      <c r="G425" s="85" t="b">
        <v>0</v>
      </c>
      <c r="H425" s="85" t="b">
        <v>0</v>
      </c>
      <c r="I425" s="85" t="b">
        <v>0</v>
      </c>
      <c r="J425" s="85" t="b">
        <v>0</v>
      </c>
      <c r="K425" s="85" t="b">
        <v>0</v>
      </c>
      <c r="L425" s="85" t="b">
        <v>0</v>
      </c>
    </row>
    <row r="426" spans="1:12" ht="15">
      <c r="A426" s="85" t="s">
        <v>1508</v>
      </c>
      <c r="B426" s="85" t="s">
        <v>1509</v>
      </c>
      <c r="C426" s="85">
        <v>3</v>
      </c>
      <c r="D426" s="122">
        <v>0.01308826068104266</v>
      </c>
      <c r="E426" s="122">
        <v>1.3222192947339193</v>
      </c>
      <c r="F426" s="85" t="s">
        <v>1411</v>
      </c>
      <c r="G426" s="85" t="b">
        <v>0</v>
      </c>
      <c r="H426" s="85" t="b">
        <v>0</v>
      </c>
      <c r="I426" s="85" t="b">
        <v>0</v>
      </c>
      <c r="J426" s="85" t="b">
        <v>0</v>
      </c>
      <c r="K426" s="85" t="b">
        <v>0</v>
      </c>
      <c r="L426" s="85" t="b">
        <v>0</v>
      </c>
    </row>
    <row r="427" spans="1:12" ht="15">
      <c r="A427" s="85" t="s">
        <v>1509</v>
      </c>
      <c r="B427" s="85" t="s">
        <v>1510</v>
      </c>
      <c r="C427" s="85">
        <v>3</v>
      </c>
      <c r="D427" s="122">
        <v>0.01308826068104266</v>
      </c>
      <c r="E427" s="122">
        <v>1.3222192947339193</v>
      </c>
      <c r="F427" s="85" t="s">
        <v>1411</v>
      </c>
      <c r="G427" s="85" t="b">
        <v>0</v>
      </c>
      <c r="H427" s="85" t="b">
        <v>0</v>
      </c>
      <c r="I427" s="85" t="b">
        <v>0</v>
      </c>
      <c r="J427" s="85" t="b">
        <v>0</v>
      </c>
      <c r="K427" s="85" t="b">
        <v>0</v>
      </c>
      <c r="L427" s="85" t="b">
        <v>0</v>
      </c>
    </row>
    <row r="428" spans="1:12" ht="15">
      <c r="A428" s="85" t="s">
        <v>1510</v>
      </c>
      <c r="B428" s="85" t="s">
        <v>1511</v>
      </c>
      <c r="C428" s="85">
        <v>3</v>
      </c>
      <c r="D428" s="122">
        <v>0.01308826068104266</v>
      </c>
      <c r="E428" s="122">
        <v>1.3222192947339193</v>
      </c>
      <c r="F428" s="85" t="s">
        <v>1411</v>
      </c>
      <c r="G428" s="85" t="b">
        <v>0</v>
      </c>
      <c r="H428" s="85" t="b">
        <v>0</v>
      </c>
      <c r="I428" s="85" t="b">
        <v>0</v>
      </c>
      <c r="J428" s="85" t="b">
        <v>0</v>
      </c>
      <c r="K428" s="85" t="b">
        <v>0</v>
      </c>
      <c r="L428" s="85" t="b">
        <v>0</v>
      </c>
    </row>
    <row r="429" spans="1:12" ht="15">
      <c r="A429" s="85" t="s">
        <v>1511</v>
      </c>
      <c r="B429" s="85" t="s">
        <v>1512</v>
      </c>
      <c r="C429" s="85">
        <v>3</v>
      </c>
      <c r="D429" s="122">
        <v>0.01308826068104266</v>
      </c>
      <c r="E429" s="122">
        <v>1.3222192947339193</v>
      </c>
      <c r="F429" s="85" t="s">
        <v>1411</v>
      </c>
      <c r="G429" s="85" t="b">
        <v>0</v>
      </c>
      <c r="H429" s="85" t="b">
        <v>0</v>
      </c>
      <c r="I429" s="85" t="b">
        <v>0</v>
      </c>
      <c r="J429" s="85" t="b">
        <v>0</v>
      </c>
      <c r="K429" s="85" t="b">
        <v>0</v>
      </c>
      <c r="L429" s="85" t="b">
        <v>0</v>
      </c>
    </row>
    <row r="430" spans="1:12" ht="15">
      <c r="A430" s="85" t="s">
        <v>283</v>
      </c>
      <c r="B430" s="85" t="s">
        <v>282</v>
      </c>
      <c r="C430" s="85">
        <v>2</v>
      </c>
      <c r="D430" s="122">
        <v>0.013829601586077172</v>
      </c>
      <c r="E430" s="122">
        <v>1.4983105537896007</v>
      </c>
      <c r="F430" s="85" t="s">
        <v>1411</v>
      </c>
      <c r="G430" s="85" t="b">
        <v>0</v>
      </c>
      <c r="H430" s="85" t="b">
        <v>0</v>
      </c>
      <c r="I430" s="85" t="b">
        <v>0</v>
      </c>
      <c r="J430" s="85" t="b">
        <v>0</v>
      </c>
      <c r="K430" s="85" t="b">
        <v>0</v>
      </c>
      <c r="L430" s="85" t="b">
        <v>0</v>
      </c>
    </row>
    <row r="431" spans="1:12" ht="15">
      <c r="A431" s="85" t="s">
        <v>282</v>
      </c>
      <c r="B431" s="85" t="s">
        <v>1764</v>
      </c>
      <c r="C431" s="85">
        <v>2</v>
      </c>
      <c r="D431" s="122">
        <v>0.013829601586077172</v>
      </c>
      <c r="E431" s="122">
        <v>1.4983105537896007</v>
      </c>
      <c r="F431" s="85" t="s">
        <v>1411</v>
      </c>
      <c r="G431" s="85" t="b">
        <v>0</v>
      </c>
      <c r="H431" s="85" t="b">
        <v>0</v>
      </c>
      <c r="I431" s="85" t="b">
        <v>0</v>
      </c>
      <c r="J431" s="85" t="b">
        <v>0</v>
      </c>
      <c r="K431" s="85" t="b">
        <v>0</v>
      </c>
      <c r="L431" s="85" t="b">
        <v>0</v>
      </c>
    </row>
    <row r="432" spans="1:12" ht="15">
      <c r="A432" s="85" t="s">
        <v>1764</v>
      </c>
      <c r="B432" s="85" t="s">
        <v>1845</v>
      </c>
      <c r="C432" s="85">
        <v>2</v>
      </c>
      <c r="D432" s="122">
        <v>0.013829601586077172</v>
      </c>
      <c r="E432" s="122">
        <v>1.4983105537896007</v>
      </c>
      <c r="F432" s="85" t="s">
        <v>1411</v>
      </c>
      <c r="G432" s="85" t="b">
        <v>0</v>
      </c>
      <c r="H432" s="85" t="b">
        <v>0</v>
      </c>
      <c r="I432" s="85" t="b">
        <v>0</v>
      </c>
      <c r="J432" s="85" t="b">
        <v>0</v>
      </c>
      <c r="K432" s="85" t="b">
        <v>0</v>
      </c>
      <c r="L432" s="85" t="b">
        <v>0</v>
      </c>
    </row>
    <row r="433" spans="1:12" ht="15">
      <c r="A433" s="85" t="s">
        <v>1845</v>
      </c>
      <c r="B433" s="85" t="s">
        <v>1846</v>
      </c>
      <c r="C433" s="85">
        <v>2</v>
      </c>
      <c r="D433" s="122">
        <v>0.013829601586077172</v>
      </c>
      <c r="E433" s="122">
        <v>1.4983105537896007</v>
      </c>
      <c r="F433" s="85" t="s">
        <v>1411</v>
      </c>
      <c r="G433" s="85" t="b">
        <v>0</v>
      </c>
      <c r="H433" s="85" t="b">
        <v>0</v>
      </c>
      <c r="I433" s="85" t="b">
        <v>0</v>
      </c>
      <c r="J433" s="85" t="b">
        <v>0</v>
      </c>
      <c r="K433" s="85" t="b">
        <v>0</v>
      </c>
      <c r="L433" s="85" t="b">
        <v>0</v>
      </c>
    </row>
    <row r="434" spans="1:12" ht="15">
      <c r="A434" s="85" t="s">
        <v>1846</v>
      </c>
      <c r="B434" s="85" t="s">
        <v>1847</v>
      </c>
      <c r="C434" s="85">
        <v>2</v>
      </c>
      <c r="D434" s="122">
        <v>0.013829601586077172</v>
      </c>
      <c r="E434" s="122">
        <v>1.4983105537896007</v>
      </c>
      <c r="F434" s="85" t="s">
        <v>1411</v>
      </c>
      <c r="G434" s="85" t="b">
        <v>0</v>
      </c>
      <c r="H434" s="85" t="b">
        <v>0</v>
      </c>
      <c r="I434" s="85" t="b">
        <v>0</v>
      </c>
      <c r="J434" s="85" t="b">
        <v>0</v>
      </c>
      <c r="K434" s="85" t="b">
        <v>0</v>
      </c>
      <c r="L434" s="85" t="b">
        <v>0</v>
      </c>
    </row>
    <row r="435" spans="1:12" ht="15">
      <c r="A435" s="85" t="s">
        <v>1847</v>
      </c>
      <c r="B435" s="85" t="s">
        <v>1848</v>
      </c>
      <c r="C435" s="85">
        <v>2</v>
      </c>
      <c r="D435" s="122">
        <v>0.013829601586077172</v>
      </c>
      <c r="E435" s="122">
        <v>1.4983105537896007</v>
      </c>
      <c r="F435" s="85" t="s">
        <v>1411</v>
      </c>
      <c r="G435" s="85" t="b">
        <v>0</v>
      </c>
      <c r="H435" s="85" t="b">
        <v>0</v>
      </c>
      <c r="I435" s="85" t="b">
        <v>0</v>
      </c>
      <c r="J435" s="85" t="b">
        <v>0</v>
      </c>
      <c r="K435" s="85" t="b">
        <v>0</v>
      </c>
      <c r="L435" s="85" t="b">
        <v>0</v>
      </c>
    </row>
    <row r="436" spans="1:12" ht="15">
      <c r="A436" s="85" t="s">
        <v>1848</v>
      </c>
      <c r="B436" s="85" t="s">
        <v>1849</v>
      </c>
      <c r="C436" s="85">
        <v>2</v>
      </c>
      <c r="D436" s="122">
        <v>0.013829601586077172</v>
      </c>
      <c r="E436" s="122">
        <v>1.4983105537896007</v>
      </c>
      <c r="F436" s="85" t="s">
        <v>1411</v>
      </c>
      <c r="G436" s="85" t="b">
        <v>0</v>
      </c>
      <c r="H436" s="85" t="b">
        <v>0</v>
      </c>
      <c r="I436" s="85" t="b">
        <v>0</v>
      </c>
      <c r="J436" s="85" t="b">
        <v>0</v>
      </c>
      <c r="K436" s="85" t="b">
        <v>0</v>
      </c>
      <c r="L436" s="85" t="b">
        <v>0</v>
      </c>
    </row>
    <row r="437" spans="1:12" ht="15">
      <c r="A437" s="85" t="s">
        <v>1849</v>
      </c>
      <c r="B437" s="85" t="s">
        <v>1492</v>
      </c>
      <c r="C437" s="85">
        <v>2</v>
      </c>
      <c r="D437" s="122">
        <v>0.013829601586077172</v>
      </c>
      <c r="E437" s="122">
        <v>1.100370545117563</v>
      </c>
      <c r="F437" s="85" t="s">
        <v>1411</v>
      </c>
      <c r="G437" s="85" t="b">
        <v>0</v>
      </c>
      <c r="H437" s="85" t="b">
        <v>0</v>
      </c>
      <c r="I437" s="85" t="b">
        <v>0</v>
      </c>
      <c r="J437" s="85" t="b">
        <v>0</v>
      </c>
      <c r="K437" s="85" t="b">
        <v>0</v>
      </c>
      <c r="L437" s="85" t="b">
        <v>0</v>
      </c>
    </row>
    <row r="438" spans="1:12" ht="15">
      <c r="A438" s="85" t="s">
        <v>1492</v>
      </c>
      <c r="B438" s="85" t="s">
        <v>1850</v>
      </c>
      <c r="C438" s="85">
        <v>2</v>
      </c>
      <c r="D438" s="122">
        <v>0.013829601586077172</v>
      </c>
      <c r="E438" s="122">
        <v>1.100370545117563</v>
      </c>
      <c r="F438" s="85" t="s">
        <v>1411</v>
      </c>
      <c r="G438" s="85" t="b">
        <v>0</v>
      </c>
      <c r="H438" s="85" t="b">
        <v>0</v>
      </c>
      <c r="I438" s="85" t="b">
        <v>0</v>
      </c>
      <c r="J438" s="85" t="b">
        <v>0</v>
      </c>
      <c r="K438" s="85" t="b">
        <v>0</v>
      </c>
      <c r="L438" s="85" t="b">
        <v>0</v>
      </c>
    </row>
    <row r="439" spans="1:12" ht="15">
      <c r="A439" s="85" t="s">
        <v>1850</v>
      </c>
      <c r="B439" s="85" t="s">
        <v>1851</v>
      </c>
      <c r="C439" s="85">
        <v>2</v>
      </c>
      <c r="D439" s="122">
        <v>0.013829601586077172</v>
      </c>
      <c r="E439" s="122">
        <v>1.4983105537896007</v>
      </c>
      <c r="F439" s="85" t="s">
        <v>1411</v>
      </c>
      <c r="G439" s="85" t="b">
        <v>0</v>
      </c>
      <c r="H439" s="85" t="b">
        <v>0</v>
      </c>
      <c r="I439" s="85" t="b">
        <v>0</v>
      </c>
      <c r="J439" s="85" t="b">
        <v>0</v>
      </c>
      <c r="K439" s="85" t="b">
        <v>0</v>
      </c>
      <c r="L439" s="85" t="b">
        <v>0</v>
      </c>
    </row>
    <row r="440" spans="1:12" ht="15">
      <c r="A440" s="85" t="s">
        <v>1851</v>
      </c>
      <c r="B440" s="85" t="s">
        <v>1852</v>
      </c>
      <c r="C440" s="85">
        <v>2</v>
      </c>
      <c r="D440" s="122">
        <v>0.013829601586077172</v>
      </c>
      <c r="E440" s="122">
        <v>1.4983105537896007</v>
      </c>
      <c r="F440" s="85" t="s">
        <v>1411</v>
      </c>
      <c r="G440" s="85" t="b">
        <v>0</v>
      </c>
      <c r="H440" s="85" t="b">
        <v>0</v>
      </c>
      <c r="I440" s="85" t="b">
        <v>0</v>
      </c>
      <c r="J440" s="85" t="b">
        <v>0</v>
      </c>
      <c r="K440" s="85" t="b">
        <v>0</v>
      </c>
      <c r="L440" s="85" t="b">
        <v>0</v>
      </c>
    </row>
    <row r="441" spans="1:12" ht="15">
      <c r="A441" s="85" t="s">
        <v>1852</v>
      </c>
      <c r="B441" s="85" t="s">
        <v>1853</v>
      </c>
      <c r="C441" s="85">
        <v>2</v>
      </c>
      <c r="D441" s="122">
        <v>0.013829601586077172</v>
      </c>
      <c r="E441" s="122">
        <v>1.4983105537896007</v>
      </c>
      <c r="F441" s="85" t="s">
        <v>1411</v>
      </c>
      <c r="G441" s="85" t="b">
        <v>0</v>
      </c>
      <c r="H441" s="85" t="b">
        <v>0</v>
      </c>
      <c r="I441" s="85" t="b">
        <v>0</v>
      </c>
      <c r="J441" s="85" t="b">
        <v>0</v>
      </c>
      <c r="K441" s="85" t="b">
        <v>0</v>
      </c>
      <c r="L441" s="85" t="b">
        <v>0</v>
      </c>
    </row>
    <row r="442" spans="1:12" ht="15">
      <c r="A442" s="85" t="s">
        <v>1853</v>
      </c>
      <c r="B442" s="85" t="s">
        <v>1854</v>
      </c>
      <c r="C442" s="85">
        <v>2</v>
      </c>
      <c r="D442" s="122">
        <v>0.013829601586077172</v>
      </c>
      <c r="E442" s="122">
        <v>1.4983105537896007</v>
      </c>
      <c r="F442" s="85" t="s">
        <v>1411</v>
      </c>
      <c r="G442" s="85" t="b">
        <v>0</v>
      </c>
      <c r="H442" s="85" t="b">
        <v>0</v>
      </c>
      <c r="I442" s="85" t="b">
        <v>0</v>
      </c>
      <c r="J442" s="85" t="b">
        <v>0</v>
      </c>
      <c r="K442" s="85" t="b">
        <v>0</v>
      </c>
      <c r="L442" s="85" t="b">
        <v>0</v>
      </c>
    </row>
    <row r="443" spans="1:12" ht="15">
      <c r="A443" s="85" t="s">
        <v>1854</v>
      </c>
      <c r="B443" s="85" t="s">
        <v>520</v>
      </c>
      <c r="C443" s="85">
        <v>2</v>
      </c>
      <c r="D443" s="122">
        <v>0.013829601586077172</v>
      </c>
      <c r="E443" s="122">
        <v>1.4983105537896007</v>
      </c>
      <c r="F443" s="85" t="s">
        <v>1411</v>
      </c>
      <c r="G443" s="85" t="b">
        <v>0</v>
      </c>
      <c r="H443" s="85" t="b">
        <v>0</v>
      </c>
      <c r="I443" s="85" t="b">
        <v>0</v>
      </c>
      <c r="J443" s="85" t="b">
        <v>0</v>
      </c>
      <c r="K443" s="85" t="b">
        <v>0</v>
      </c>
      <c r="L443" s="85" t="b">
        <v>0</v>
      </c>
    </row>
    <row r="444" spans="1:12" ht="15">
      <c r="A444" s="85" t="s">
        <v>250</v>
      </c>
      <c r="B444" s="85" t="s">
        <v>1506</v>
      </c>
      <c r="C444" s="85">
        <v>2</v>
      </c>
      <c r="D444" s="122">
        <v>0.013829601586077172</v>
      </c>
      <c r="E444" s="122">
        <v>1.4983105537896007</v>
      </c>
      <c r="F444" s="85" t="s">
        <v>1411</v>
      </c>
      <c r="G444" s="85" t="b">
        <v>0</v>
      </c>
      <c r="H444" s="85" t="b">
        <v>0</v>
      </c>
      <c r="I444" s="85" t="b">
        <v>0</v>
      </c>
      <c r="J444" s="85" t="b">
        <v>0</v>
      </c>
      <c r="K444" s="85" t="b">
        <v>0</v>
      </c>
      <c r="L444" s="85" t="b">
        <v>0</v>
      </c>
    </row>
    <row r="445" spans="1:12" ht="15">
      <c r="A445" s="85" t="s">
        <v>1514</v>
      </c>
      <c r="B445" s="85" t="s">
        <v>1515</v>
      </c>
      <c r="C445" s="85">
        <v>5</v>
      </c>
      <c r="D445" s="122">
        <v>0</v>
      </c>
      <c r="E445" s="122">
        <v>0.5797835966168102</v>
      </c>
      <c r="F445" s="85" t="s">
        <v>1412</v>
      </c>
      <c r="G445" s="85" t="b">
        <v>0</v>
      </c>
      <c r="H445" s="85" t="b">
        <v>0</v>
      </c>
      <c r="I445" s="85" t="b">
        <v>0</v>
      </c>
      <c r="J445" s="85" t="b">
        <v>0</v>
      </c>
      <c r="K445" s="85" t="b">
        <v>0</v>
      </c>
      <c r="L445" s="85" t="b">
        <v>0</v>
      </c>
    </row>
    <row r="446" spans="1:12" ht="15">
      <c r="A446" s="85" t="s">
        <v>1515</v>
      </c>
      <c r="B446" s="85" t="s">
        <v>1516</v>
      </c>
      <c r="C446" s="85">
        <v>5</v>
      </c>
      <c r="D446" s="122">
        <v>0</v>
      </c>
      <c r="E446" s="122">
        <v>0.5797835966168102</v>
      </c>
      <c r="F446" s="85" t="s">
        <v>1412</v>
      </c>
      <c r="G446" s="85" t="b">
        <v>0</v>
      </c>
      <c r="H446" s="85" t="b">
        <v>0</v>
      </c>
      <c r="I446" s="85" t="b">
        <v>0</v>
      </c>
      <c r="J446" s="85" t="b">
        <v>0</v>
      </c>
      <c r="K446" s="85" t="b">
        <v>0</v>
      </c>
      <c r="L446" s="85" t="b">
        <v>0</v>
      </c>
    </row>
    <row r="447" spans="1:12" ht="15">
      <c r="A447" s="85" t="s">
        <v>1516</v>
      </c>
      <c r="B447" s="85" t="s">
        <v>1517</v>
      </c>
      <c r="C447" s="85">
        <v>5</v>
      </c>
      <c r="D447" s="122">
        <v>0</v>
      </c>
      <c r="E447" s="122">
        <v>0.5797835966168102</v>
      </c>
      <c r="F447" s="85" t="s">
        <v>1412</v>
      </c>
      <c r="G447" s="85" t="b">
        <v>0</v>
      </c>
      <c r="H447" s="85" t="b">
        <v>0</v>
      </c>
      <c r="I447" s="85" t="b">
        <v>0</v>
      </c>
      <c r="J447" s="85" t="b">
        <v>0</v>
      </c>
      <c r="K447" s="85" t="b">
        <v>0</v>
      </c>
      <c r="L447" s="85" t="b">
        <v>0</v>
      </c>
    </row>
    <row r="448" spans="1:12" ht="15">
      <c r="A448" s="85" t="s">
        <v>276</v>
      </c>
      <c r="B448" s="85" t="s">
        <v>1514</v>
      </c>
      <c r="C448" s="85">
        <v>4</v>
      </c>
      <c r="D448" s="122">
        <v>0.01615166883467607</v>
      </c>
      <c r="E448" s="122">
        <v>0.6766936096248667</v>
      </c>
      <c r="F448" s="85" t="s">
        <v>1412</v>
      </c>
      <c r="G448" s="85" t="b">
        <v>0</v>
      </c>
      <c r="H448" s="85" t="b">
        <v>0</v>
      </c>
      <c r="I448" s="85" t="b">
        <v>0</v>
      </c>
      <c r="J448" s="85" t="b">
        <v>0</v>
      </c>
      <c r="K448" s="85" t="b">
        <v>0</v>
      </c>
      <c r="L448" s="85" t="b">
        <v>0</v>
      </c>
    </row>
    <row r="449" spans="1:12" ht="15">
      <c r="A449" s="85" t="s">
        <v>1481</v>
      </c>
      <c r="B449" s="85" t="s">
        <v>1481</v>
      </c>
      <c r="C449" s="85">
        <v>28</v>
      </c>
      <c r="D449" s="122">
        <v>0.08872463030096286</v>
      </c>
      <c r="E449" s="122">
        <v>0.10170889588982512</v>
      </c>
      <c r="F449" s="85" t="s">
        <v>1413</v>
      </c>
      <c r="G449" s="85" t="b">
        <v>0</v>
      </c>
      <c r="H449" s="85" t="b">
        <v>0</v>
      </c>
      <c r="I449" s="85" t="b">
        <v>0</v>
      </c>
      <c r="J449" s="85" t="b">
        <v>0</v>
      </c>
      <c r="K449" s="85" t="b">
        <v>0</v>
      </c>
      <c r="L449" s="85" t="b">
        <v>0</v>
      </c>
    </row>
    <row r="450" spans="1:12" ht="15">
      <c r="A450" s="85" t="s">
        <v>1481</v>
      </c>
      <c r="B450" s="85" t="s">
        <v>1482</v>
      </c>
      <c r="C450" s="85">
        <v>25</v>
      </c>
      <c r="D450" s="122">
        <v>0.079218419911574</v>
      </c>
      <c r="E450" s="122">
        <v>0.1890735909916512</v>
      </c>
      <c r="F450" s="85" t="s">
        <v>1413</v>
      </c>
      <c r="G450" s="85" t="b">
        <v>0</v>
      </c>
      <c r="H450" s="85" t="b">
        <v>0</v>
      </c>
      <c r="I450" s="85" t="b">
        <v>0</v>
      </c>
      <c r="J450" s="85" t="b">
        <v>0</v>
      </c>
      <c r="K450" s="85" t="b">
        <v>0</v>
      </c>
      <c r="L450" s="85" t="b">
        <v>0</v>
      </c>
    </row>
    <row r="451" spans="1:12" ht="15">
      <c r="A451" s="85" t="s">
        <v>1482</v>
      </c>
      <c r="B451" s="85" t="s">
        <v>1481</v>
      </c>
      <c r="C451" s="85">
        <v>24</v>
      </c>
      <c r="D451" s="122">
        <v>0.07604968311511104</v>
      </c>
      <c r="E451" s="122">
        <v>0.17818424856152504</v>
      </c>
      <c r="F451" s="85" t="s">
        <v>1413</v>
      </c>
      <c r="G451" s="85" t="b">
        <v>0</v>
      </c>
      <c r="H451" s="85" t="b">
        <v>0</v>
      </c>
      <c r="I451" s="85" t="b">
        <v>0</v>
      </c>
      <c r="J451" s="85" t="b">
        <v>0</v>
      </c>
      <c r="K451" s="85" t="b">
        <v>0</v>
      </c>
      <c r="L451" s="85" t="b">
        <v>0</v>
      </c>
    </row>
    <row r="452" spans="1:12" ht="15">
      <c r="A452" s="85" t="s">
        <v>1482</v>
      </c>
      <c r="B452" s="85" t="s">
        <v>1482</v>
      </c>
      <c r="C452" s="85">
        <v>17</v>
      </c>
      <c r="D452" s="122">
        <v>0.05386852553987032</v>
      </c>
      <c r="E452" s="122">
        <v>0.1650046460002006</v>
      </c>
      <c r="F452" s="85" t="s">
        <v>1413</v>
      </c>
      <c r="G452" s="85" t="b">
        <v>0</v>
      </c>
      <c r="H452" s="85" t="b">
        <v>0</v>
      </c>
      <c r="I452" s="85" t="b">
        <v>0</v>
      </c>
      <c r="J452" s="85" t="b">
        <v>0</v>
      </c>
      <c r="K452" s="85" t="b">
        <v>0</v>
      </c>
      <c r="L452" s="85" t="b">
        <v>0</v>
      </c>
    </row>
    <row r="453" spans="1:12" ht="15">
      <c r="A453" s="85" t="s">
        <v>1520</v>
      </c>
      <c r="B453" s="85" t="s">
        <v>1521</v>
      </c>
      <c r="C453" s="85">
        <v>2</v>
      </c>
      <c r="D453" s="122">
        <v>0.00633747359292592</v>
      </c>
      <c r="E453" s="122">
        <v>1.9590413923210934</v>
      </c>
      <c r="F453" s="85" t="s">
        <v>1413</v>
      </c>
      <c r="G453" s="85" t="b">
        <v>0</v>
      </c>
      <c r="H453" s="85" t="b">
        <v>0</v>
      </c>
      <c r="I453" s="85" t="b">
        <v>0</v>
      </c>
      <c r="J453" s="85" t="b">
        <v>0</v>
      </c>
      <c r="K453" s="85" t="b">
        <v>0</v>
      </c>
      <c r="L453" s="85" t="b">
        <v>0</v>
      </c>
    </row>
    <row r="454" spans="1:12" ht="15">
      <c r="A454" s="85" t="s">
        <v>1521</v>
      </c>
      <c r="B454" s="85" t="s">
        <v>1522</v>
      </c>
      <c r="C454" s="85">
        <v>2</v>
      </c>
      <c r="D454" s="122">
        <v>0.00633747359292592</v>
      </c>
      <c r="E454" s="122">
        <v>1.9590413923210934</v>
      </c>
      <c r="F454" s="85" t="s">
        <v>1413</v>
      </c>
      <c r="G454" s="85" t="b">
        <v>0</v>
      </c>
      <c r="H454" s="85" t="b">
        <v>0</v>
      </c>
      <c r="I454" s="85" t="b">
        <v>0</v>
      </c>
      <c r="J454" s="85" t="b">
        <v>0</v>
      </c>
      <c r="K454" s="85" t="b">
        <v>0</v>
      </c>
      <c r="L454" s="85" t="b">
        <v>0</v>
      </c>
    </row>
    <row r="455" spans="1:12" ht="15">
      <c r="A455" s="85" t="s">
        <v>1522</v>
      </c>
      <c r="B455" s="85" t="s">
        <v>1523</v>
      </c>
      <c r="C455" s="85">
        <v>2</v>
      </c>
      <c r="D455" s="122">
        <v>0.00633747359292592</v>
      </c>
      <c r="E455" s="122">
        <v>1.9590413923210934</v>
      </c>
      <c r="F455" s="85" t="s">
        <v>1413</v>
      </c>
      <c r="G455" s="85" t="b">
        <v>0</v>
      </c>
      <c r="H455" s="85" t="b">
        <v>0</v>
      </c>
      <c r="I455" s="85" t="b">
        <v>0</v>
      </c>
      <c r="J455" s="85" t="b">
        <v>0</v>
      </c>
      <c r="K455" s="85" t="b">
        <v>0</v>
      </c>
      <c r="L455" s="85" t="b">
        <v>0</v>
      </c>
    </row>
    <row r="456" spans="1:12" ht="15">
      <c r="A456" s="85" t="s">
        <v>1523</v>
      </c>
      <c r="B456" s="85" t="s">
        <v>1524</v>
      </c>
      <c r="C456" s="85">
        <v>2</v>
      </c>
      <c r="D456" s="122">
        <v>0.00633747359292592</v>
      </c>
      <c r="E456" s="122">
        <v>1.9590413923210934</v>
      </c>
      <c r="F456" s="85" t="s">
        <v>1413</v>
      </c>
      <c r="G456" s="85" t="b">
        <v>0</v>
      </c>
      <c r="H456" s="85" t="b">
        <v>0</v>
      </c>
      <c r="I456" s="85" t="b">
        <v>0</v>
      </c>
      <c r="J456" s="85" t="b">
        <v>0</v>
      </c>
      <c r="K456" s="85" t="b">
        <v>0</v>
      </c>
      <c r="L456" s="85" t="b">
        <v>0</v>
      </c>
    </row>
    <row r="457" spans="1:12" ht="15">
      <c r="A457" s="85" t="s">
        <v>1524</v>
      </c>
      <c r="B457" s="85" t="s">
        <v>1870</v>
      </c>
      <c r="C457" s="85">
        <v>2</v>
      </c>
      <c r="D457" s="122">
        <v>0.00633747359292592</v>
      </c>
      <c r="E457" s="122">
        <v>1.9590413923210934</v>
      </c>
      <c r="F457" s="85" t="s">
        <v>1413</v>
      </c>
      <c r="G457" s="85" t="b">
        <v>0</v>
      </c>
      <c r="H457" s="85" t="b">
        <v>0</v>
      </c>
      <c r="I457" s="85" t="b">
        <v>0</v>
      </c>
      <c r="J457" s="85" t="b">
        <v>0</v>
      </c>
      <c r="K457" s="85" t="b">
        <v>0</v>
      </c>
      <c r="L457" s="85" t="b">
        <v>0</v>
      </c>
    </row>
    <row r="458" spans="1:12" ht="15">
      <c r="A458" s="85" t="s">
        <v>1870</v>
      </c>
      <c r="B458" s="85" t="s">
        <v>1871</v>
      </c>
      <c r="C458" s="85">
        <v>2</v>
      </c>
      <c r="D458" s="122">
        <v>0.00633747359292592</v>
      </c>
      <c r="E458" s="122">
        <v>1.9590413923210934</v>
      </c>
      <c r="F458" s="85" t="s">
        <v>1413</v>
      </c>
      <c r="G458" s="85" t="b">
        <v>0</v>
      </c>
      <c r="H458" s="85" t="b">
        <v>0</v>
      </c>
      <c r="I458" s="85" t="b">
        <v>0</v>
      </c>
      <c r="J458" s="85" t="b">
        <v>0</v>
      </c>
      <c r="K458" s="85" t="b">
        <v>0</v>
      </c>
      <c r="L458" s="85" t="b">
        <v>0</v>
      </c>
    </row>
    <row r="459" spans="1:12" ht="15">
      <c r="A459" s="85" t="s">
        <v>1871</v>
      </c>
      <c r="B459" s="85" t="s">
        <v>1872</v>
      </c>
      <c r="C459" s="85">
        <v>2</v>
      </c>
      <c r="D459" s="122">
        <v>0.00633747359292592</v>
      </c>
      <c r="E459" s="122">
        <v>1.9590413923210934</v>
      </c>
      <c r="F459" s="85" t="s">
        <v>1413</v>
      </c>
      <c r="G459" s="85" t="b">
        <v>0</v>
      </c>
      <c r="H459" s="85" t="b">
        <v>0</v>
      </c>
      <c r="I459" s="85" t="b">
        <v>0</v>
      </c>
      <c r="J459" s="85" t="b">
        <v>0</v>
      </c>
      <c r="K459" s="85" t="b">
        <v>0</v>
      </c>
      <c r="L459" s="85" t="b">
        <v>0</v>
      </c>
    </row>
    <row r="460" spans="1:12" ht="15">
      <c r="A460" s="85" t="s">
        <v>1872</v>
      </c>
      <c r="B460" s="85" t="s">
        <v>1873</v>
      </c>
      <c r="C460" s="85">
        <v>2</v>
      </c>
      <c r="D460" s="122">
        <v>0.00633747359292592</v>
      </c>
      <c r="E460" s="122">
        <v>1.9590413923210934</v>
      </c>
      <c r="F460" s="85" t="s">
        <v>1413</v>
      </c>
      <c r="G460" s="85" t="b">
        <v>0</v>
      </c>
      <c r="H460" s="85" t="b">
        <v>0</v>
      </c>
      <c r="I460" s="85" t="b">
        <v>0</v>
      </c>
      <c r="J460" s="85" t="b">
        <v>0</v>
      </c>
      <c r="K460" s="85" t="b">
        <v>0</v>
      </c>
      <c r="L460" s="85" t="b">
        <v>0</v>
      </c>
    </row>
    <row r="461" spans="1:12" ht="15">
      <c r="A461" s="85" t="s">
        <v>1873</v>
      </c>
      <c r="B461" s="85" t="s">
        <v>1874</v>
      </c>
      <c r="C461" s="85">
        <v>2</v>
      </c>
      <c r="D461" s="122">
        <v>0.00633747359292592</v>
      </c>
      <c r="E461" s="122">
        <v>1.9590413923210934</v>
      </c>
      <c r="F461" s="85" t="s">
        <v>1413</v>
      </c>
      <c r="G461" s="85" t="b">
        <v>0</v>
      </c>
      <c r="H461" s="85" t="b">
        <v>0</v>
      </c>
      <c r="I461" s="85" t="b">
        <v>0</v>
      </c>
      <c r="J461" s="85" t="b">
        <v>0</v>
      </c>
      <c r="K461" s="85" t="b">
        <v>0</v>
      </c>
      <c r="L461" s="85" t="b">
        <v>0</v>
      </c>
    </row>
    <row r="462" spans="1:12" ht="15">
      <c r="A462" s="85" t="s">
        <v>1874</v>
      </c>
      <c r="B462" s="85" t="s">
        <v>279</v>
      </c>
      <c r="C462" s="85">
        <v>2</v>
      </c>
      <c r="D462" s="122">
        <v>0.00633747359292592</v>
      </c>
      <c r="E462" s="122">
        <v>1.9590413923210934</v>
      </c>
      <c r="F462" s="85" t="s">
        <v>1413</v>
      </c>
      <c r="G462" s="85" t="b">
        <v>0</v>
      </c>
      <c r="H462" s="85" t="b">
        <v>0</v>
      </c>
      <c r="I462" s="85" t="b">
        <v>0</v>
      </c>
      <c r="J462" s="85" t="b">
        <v>0</v>
      </c>
      <c r="K462" s="85" t="b">
        <v>0</v>
      </c>
      <c r="L462" s="85" t="b">
        <v>0</v>
      </c>
    </row>
    <row r="463" spans="1:12" ht="15">
      <c r="A463" s="85" t="s">
        <v>279</v>
      </c>
      <c r="B463" s="85" t="s">
        <v>1519</v>
      </c>
      <c r="C463" s="85">
        <v>2</v>
      </c>
      <c r="D463" s="122">
        <v>0.00633747359292592</v>
      </c>
      <c r="E463" s="122">
        <v>1.7829501332654123</v>
      </c>
      <c r="F463" s="85" t="s">
        <v>1413</v>
      </c>
      <c r="G463" s="85" t="b">
        <v>0</v>
      </c>
      <c r="H463" s="85" t="b">
        <v>0</v>
      </c>
      <c r="I463" s="85" t="b">
        <v>0</v>
      </c>
      <c r="J463" s="85" t="b">
        <v>0</v>
      </c>
      <c r="K463" s="85" t="b">
        <v>0</v>
      </c>
      <c r="L463" s="85" t="b">
        <v>0</v>
      </c>
    </row>
    <row r="464" spans="1:12" ht="15">
      <c r="A464" s="85" t="s">
        <v>1519</v>
      </c>
      <c r="B464" s="85" t="s">
        <v>1802</v>
      </c>
      <c r="C464" s="85">
        <v>2</v>
      </c>
      <c r="D464" s="122">
        <v>0.00633747359292592</v>
      </c>
      <c r="E464" s="122">
        <v>1.7829501332654123</v>
      </c>
      <c r="F464" s="85" t="s">
        <v>1413</v>
      </c>
      <c r="G464" s="85" t="b">
        <v>0</v>
      </c>
      <c r="H464" s="85" t="b">
        <v>0</v>
      </c>
      <c r="I464" s="85" t="b">
        <v>0</v>
      </c>
      <c r="J464" s="85" t="b">
        <v>0</v>
      </c>
      <c r="K464" s="85" t="b">
        <v>0</v>
      </c>
      <c r="L464" s="85" t="b">
        <v>0</v>
      </c>
    </row>
    <row r="465" spans="1:12" ht="15">
      <c r="A465" s="85" t="s">
        <v>1485</v>
      </c>
      <c r="B465" s="85" t="s">
        <v>1481</v>
      </c>
      <c r="C465" s="85">
        <v>2</v>
      </c>
      <c r="D465" s="122">
        <v>0.00950621038938888</v>
      </c>
      <c r="E465" s="122">
        <v>0.4607308385314931</v>
      </c>
      <c r="F465" s="85" t="s">
        <v>1413</v>
      </c>
      <c r="G465" s="85" t="b">
        <v>0</v>
      </c>
      <c r="H465" s="85" t="b">
        <v>0</v>
      </c>
      <c r="I465" s="85" t="b">
        <v>0</v>
      </c>
      <c r="J465" s="85" t="b">
        <v>0</v>
      </c>
      <c r="K465" s="85" t="b">
        <v>0</v>
      </c>
      <c r="L465" s="85" t="b">
        <v>0</v>
      </c>
    </row>
    <row r="466" spans="1:12" ht="15">
      <c r="A466" s="85" t="s">
        <v>1481</v>
      </c>
      <c r="B466" s="85" t="s">
        <v>1488</v>
      </c>
      <c r="C466" s="85">
        <v>2</v>
      </c>
      <c r="D466" s="122">
        <v>0.00950621038938888</v>
      </c>
      <c r="E466" s="122">
        <v>0.45389141400118754</v>
      </c>
      <c r="F466" s="85" t="s">
        <v>1413</v>
      </c>
      <c r="G466" s="85" t="b">
        <v>0</v>
      </c>
      <c r="H466" s="85" t="b">
        <v>0</v>
      </c>
      <c r="I466" s="85" t="b">
        <v>0</v>
      </c>
      <c r="J466" s="85" t="b">
        <v>0</v>
      </c>
      <c r="K466" s="85" t="b">
        <v>0</v>
      </c>
      <c r="L466" s="85" t="b">
        <v>0</v>
      </c>
    </row>
    <row r="467" spans="1:12" ht="15">
      <c r="A467" s="85" t="s">
        <v>1481</v>
      </c>
      <c r="B467" s="85" t="s">
        <v>1483</v>
      </c>
      <c r="C467" s="85">
        <v>2</v>
      </c>
      <c r="D467" s="122">
        <v>0.00950621038938888</v>
      </c>
      <c r="E467" s="122">
        <v>0.15286141833720637</v>
      </c>
      <c r="F467" s="85" t="s">
        <v>1413</v>
      </c>
      <c r="G467" s="85" t="b">
        <v>0</v>
      </c>
      <c r="H467" s="85" t="b">
        <v>0</v>
      </c>
      <c r="I467" s="85" t="b">
        <v>0</v>
      </c>
      <c r="J467" s="85" t="b">
        <v>0</v>
      </c>
      <c r="K467" s="85" t="b">
        <v>0</v>
      </c>
      <c r="L467" s="85" t="b">
        <v>0</v>
      </c>
    </row>
    <row r="468" spans="1:12" ht="15">
      <c r="A468" s="85" t="s">
        <v>1481</v>
      </c>
      <c r="B468" s="85" t="s">
        <v>1489</v>
      </c>
      <c r="C468" s="85">
        <v>2</v>
      </c>
      <c r="D468" s="122">
        <v>0.00950621038938888</v>
      </c>
      <c r="E468" s="122">
        <v>0.45389141400118754</v>
      </c>
      <c r="F468" s="85" t="s">
        <v>1413</v>
      </c>
      <c r="G468" s="85" t="b">
        <v>0</v>
      </c>
      <c r="H468" s="85" t="b">
        <v>0</v>
      </c>
      <c r="I468" s="85" t="b">
        <v>0</v>
      </c>
      <c r="J468" s="85" t="b">
        <v>0</v>
      </c>
      <c r="K468" s="85" t="b">
        <v>0</v>
      </c>
      <c r="L468" s="85" t="b">
        <v>0</v>
      </c>
    </row>
    <row r="469" spans="1:12" ht="15">
      <c r="A469" s="85" t="s">
        <v>1489</v>
      </c>
      <c r="B469" s="85" t="s">
        <v>1481</v>
      </c>
      <c r="C469" s="85">
        <v>2</v>
      </c>
      <c r="D469" s="122">
        <v>0.00950621038938888</v>
      </c>
      <c r="E469" s="122">
        <v>0.4607308385314931</v>
      </c>
      <c r="F469" s="85" t="s">
        <v>1413</v>
      </c>
      <c r="G469" s="85" t="b">
        <v>0</v>
      </c>
      <c r="H469" s="85" t="b">
        <v>0</v>
      </c>
      <c r="I469" s="85" t="b">
        <v>0</v>
      </c>
      <c r="J469" s="85" t="b">
        <v>0</v>
      </c>
      <c r="K469" s="85" t="b">
        <v>0</v>
      </c>
      <c r="L469"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1407</v>
      </c>
      <c r="BB2" s="13" t="s">
        <v>1421</v>
      </c>
      <c r="BC2" s="13" t="s">
        <v>1422</v>
      </c>
      <c r="BD2" s="117" t="s">
        <v>1913</v>
      </c>
      <c r="BE2" s="117" t="s">
        <v>1914</v>
      </c>
      <c r="BF2" s="117" t="s">
        <v>1915</v>
      </c>
      <c r="BG2" s="117" t="s">
        <v>1916</v>
      </c>
      <c r="BH2" s="117" t="s">
        <v>1917</v>
      </c>
      <c r="BI2" s="117" t="s">
        <v>1918</v>
      </c>
      <c r="BJ2" s="117" t="s">
        <v>1919</v>
      </c>
      <c r="BK2" s="117" t="s">
        <v>1920</v>
      </c>
      <c r="BL2" s="117" t="s">
        <v>1921</v>
      </c>
    </row>
    <row r="3" spans="1:64" ht="15" customHeight="1">
      <c r="A3" s="64" t="s">
        <v>212</v>
      </c>
      <c r="B3" s="64" t="s">
        <v>212</v>
      </c>
      <c r="C3" s="65"/>
      <c r="D3" s="66"/>
      <c r="E3" s="67"/>
      <c r="F3" s="68"/>
      <c r="G3" s="65"/>
      <c r="H3" s="69"/>
      <c r="I3" s="70"/>
      <c r="J3" s="70"/>
      <c r="K3" s="34" t="s">
        <v>65</v>
      </c>
      <c r="L3" s="71">
        <v>3</v>
      </c>
      <c r="M3" s="71"/>
      <c r="N3" s="72"/>
      <c r="O3" s="78" t="s">
        <v>176</v>
      </c>
      <c r="P3" s="80">
        <v>43618.439155092594</v>
      </c>
      <c r="Q3" s="78" t="s">
        <v>286</v>
      </c>
      <c r="R3" s="78" t="s">
        <v>433</v>
      </c>
      <c r="S3" s="78" t="s">
        <v>510</v>
      </c>
      <c r="T3" s="78"/>
      <c r="U3" s="78"/>
      <c r="V3" s="84" t="s">
        <v>525</v>
      </c>
      <c r="W3" s="80">
        <v>43618.439155092594</v>
      </c>
      <c r="X3" s="84" t="s">
        <v>590</v>
      </c>
      <c r="Y3" s="78"/>
      <c r="Z3" s="78"/>
      <c r="AA3" s="85" t="s">
        <v>747</v>
      </c>
      <c r="AB3" s="78"/>
      <c r="AC3" s="78" t="b">
        <v>0</v>
      </c>
      <c r="AD3" s="78">
        <v>1</v>
      </c>
      <c r="AE3" s="85" t="s">
        <v>906</v>
      </c>
      <c r="AF3" s="78" t="b">
        <v>0</v>
      </c>
      <c r="AG3" s="78" t="s">
        <v>914</v>
      </c>
      <c r="AH3" s="78"/>
      <c r="AI3" s="85" t="s">
        <v>906</v>
      </c>
      <c r="AJ3" s="78" t="b">
        <v>0</v>
      </c>
      <c r="AK3" s="78">
        <v>0</v>
      </c>
      <c r="AL3" s="85" t="s">
        <v>906</v>
      </c>
      <c r="AM3" s="78" t="s">
        <v>920</v>
      </c>
      <c r="AN3" s="78" t="b">
        <v>0</v>
      </c>
      <c r="AO3" s="85" t="s">
        <v>747</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v>1</v>
      </c>
      <c r="BE3" s="49">
        <v>5</v>
      </c>
      <c r="BF3" s="48">
        <v>0</v>
      </c>
      <c r="BG3" s="49">
        <v>0</v>
      </c>
      <c r="BH3" s="48">
        <v>0</v>
      </c>
      <c r="BI3" s="49">
        <v>0</v>
      </c>
      <c r="BJ3" s="48">
        <v>19</v>
      </c>
      <c r="BK3" s="49">
        <v>95</v>
      </c>
      <c r="BL3" s="48">
        <v>20</v>
      </c>
    </row>
    <row r="4" spans="1:64" ht="15" customHeight="1">
      <c r="A4" s="64" t="s">
        <v>213</v>
      </c>
      <c r="B4" s="64" t="s">
        <v>213</v>
      </c>
      <c r="C4" s="65"/>
      <c r="D4" s="66"/>
      <c r="E4" s="67"/>
      <c r="F4" s="68"/>
      <c r="G4" s="65"/>
      <c r="H4" s="69"/>
      <c r="I4" s="70"/>
      <c r="J4" s="70"/>
      <c r="K4" s="34" t="s">
        <v>65</v>
      </c>
      <c r="L4" s="77">
        <v>4</v>
      </c>
      <c r="M4" s="77"/>
      <c r="N4" s="72"/>
      <c r="O4" s="79" t="s">
        <v>176</v>
      </c>
      <c r="P4" s="81">
        <v>43619.02481481482</v>
      </c>
      <c r="Q4" s="79" t="s">
        <v>287</v>
      </c>
      <c r="R4" s="82" t="s">
        <v>434</v>
      </c>
      <c r="S4" s="79" t="s">
        <v>511</v>
      </c>
      <c r="T4" s="79"/>
      <c r="U4" s="79"/>
      <c r="V4" s="82" t="s">
        <v>526</v>
      </c>
      <c r="W4" s="81">
        <v>43619.02481481482</v>
      </c>
      <c r="X4" s="82" t="s">
        <v>591</v>
      </c>
      <c r="Y4" s="79"/>
      <c r="Z4" s="79"/>
      <c r="AA4" s="83" t="s">
        <v>748</v>
      </c>
      <c r="AB4" s="79"/>
      <c r="AC4" s="79" t="b">
        <v>0</v>
      </c>
      <c r="AD4" s="79">
        <v>0</v>
      </c>
      <c r="AE4" s="83" t="s">
        <v>906</v>
      </c>
      <c r="AF4" s="79" t="b">
        <v>0</v>
      </c>
      <c r="AG4" s="79" t="s">
        <v>915</v>
      </c>
      <c r="AH4" s="79"/>
      <c r="AI4" s="83" t="s">
        <v>906</v>
      </c>
      <c r="AJ4" s="79" t="b">
        <v>0</v>
      </c>
      <c r="AK4" s="79">
        <v>0</v>
      </c>
      <c r="AL4" s="83" t="s">
        <v>906</v>
      </c>
      <c r="AM4" s="79" t="s">
        <v>921</v>
      </c>
      <c r="AN4" s="79" t="b">
        <v>0</v>
      </c>
      <c r="AO4" s="83" t="s">
        <v>748</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v>0</v>
      </c>
      <c r="BE4" s="49">
        <v>0</v>
      </c>
      <c r="BF4" s="48">
        <v>0</v>
      </c>
      <c r="BG4" s="49">
        <v>0</v>
      </c>
      <c r="BH4" s="48">
        <v>0</v>
      </c>
      <c r="BI4" s="49">
        <v>0</v>
      </c>
      <c r="BJ4" s="48">
        <v>30</v>
      </c>
      <c r="BK4" s="49">
        <v>100</v>
      </c>
      <c r="BL4" s="48">
        <v>30</v>
      </c>
    </row>
    <row r="5" spans="1:64" ht="15">
      <c r="A5" s="64" t="s">
        <v>214</v>
      </c>
      <c r="B5" s="64" t="s">
        <v>214</v>
      </c>
      <c r="C5" s="65"/>
      <c r="D5" s="66"/>
      <c r="E5" s="67"/>
      <c r="F5" s="68"/>
      <c r="G5" s="65"/>
      <c r="H5" s="69"/>
      <c r="I5" s="70"/>
      <c r="J5" s="70"/>
      <c r="K5" s="34" t="s">
        <v>65</v>
      </c>
      <c r="L5" s="77">
        <v>5</v>
      </c>
      <c r="M5" s="77"/>
      <c r="N5" s="72"/>
      <c r="O5" s="79" t="s">
        <v>176</v>
      </c>
      <c r="P5" s="81">
        <v>43619.03313657407</v>
      </c>
      <c r="Q5" s="79" t="s">
        <v>288</v>
      </c>
      <c r="R5" s="82" t="s">
        <v>434</v>
      </c>
      <c r="S5" s="79" t="s">
        <v>511</v>
      </c>
      <c r="T5" s="79"/>
      <c r="U5" s="79"/>
      <c r="V5" s="82" t="s">
        <v>527</v>
      </c>
      <c r="W5" s="81">
        <v>43619.03313657407</v>
      </c>
      <c r="X5" s="82" t="s">
        <v>592</v>
      </c>
      <c r="Y5" s="79"/>
      <c r="Z5" s="79"/>
      <c r="AA5" s="83" t="s">
        <v>749</v>
      </c>
      <c r="AB5" s="79"/>
      <c r="AC5" s="79" t="b">
        <v>0</v>
      </c>
      <c r="AD5" s="79">
        <v>0</v>
      </c>
      <c r="AE5" s="83" t="s">
        <v>906</v>
      </c>
      <c r="AF5" s="79" t="b">
        <v>0</v>
      </c>
      <c r="AG5" s="79" t="s">
        <v>915</v>
      </c>
      <c r="AH5" s="79"/>
      <c r="AI5" s="83" t="s">
        <v>906</v>
      </c>
      <c r="AJ5" s="79" t="b">
        <v>0</v>
      </c>
      <c r="AK5" s="79">
        <v>0</v>
      </c>
      <c r="AL5" s="83" t="s">
        <v>906</v>
      </c>
      <c r="AM5" s="79" t="s">
        <v>922</v>
      </c>
      <c r="AN5" s="79" t="b">
        <v>0</v>
      </c>
      <c r="AO5" s="83" t="s">
        <v>749</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v>0</v>
      </c>
      <c r="BE5" s="49">
        <v>0</v>
      </c>
      <c r="BF5" s="48">
        <v>0</v>
      </c>
      <c r="BG5" s="49">
        <v>0</v>
      </c>
      <c r="BH5" s="48">
        <v>0</v>
      </c>
      <c r="BI5" s="49">
        <v>0</v>
      </c>
      <c r="BJ5" s="48">
        <v>30</v>
      </c>
      <c r="BK5" s="49">
        <v>100</v>
      </c>
      <c r="BL5" s="48">
        <v>30</v>
      </c>
    </row>
    <row r="6" spans="1:64" ht="15">
      <c r="A6" s="64" t="s">
        <v>215</v>
      </c>
      <c r="B6" s="64" t="s">
        <v>215</v>
      </c>
      <c r="C6" s="65"/>
      <c r="D6" s="66"/>
      <c r="E6" s="67"/>
      <c r="F6" s="68"/>
      <c r="G6" s="65"/>
      <c r="H6" s="69"/>
      <c r="I6" s="70"/>
      <c r="J6" s="70"/>
      <c r="K6" s="34" t="s">
        <v>65</v>
      </c>
      <c r="L6" s="77">
        <v>6</v>
      </c>
      <c r="M6" s="77"/>
      <c r="N6" s="72"/>
      <c r="O6" s="79" t="s">
        <v>176</v>
      </c>
      <c r="P6" s="81">
        <v>43619.475949074076</v>
      </c>
      <c r="Q6" s="79" t="s">
        <v>289</v>
      </c>
      <c r="R6" s="82" t="s">
        <v>435</v>
      </c>
      <c r="S6" s="79" t="s">
        <v>511</v>
      </c>
      <c r="T6" s="79"/>
      <c r="U6" s="79"/>
      <c r="V6" s="82" t="s">
        <v>528</v>
      </c>
      <c r="W6" s="81">
        <v>43619.475949074076</v>
      </c>
      <c r="X6" s="82" t="s">
        <v>593</v>
      </c>
      <c r="Y6" s="79"/>
      <c r="Z6" s="79"/>
      <c r="AA6" s="83" t="s">
        <v>750</v>
      </c>
      <c r="AB6" s="79"/>
      <c r="AC6" s="79" t="b">
        <v>0</v>
      </c>
      <c r="AD6" s="79">
        <v>1</v>
      </c>
      <c r="AE6" s="83" t="s">
        <v>906</v>
      </c>
      <c r="AF6" s="79" t="b">
        <v>0</v>
      </c>
      <c r="AG6" s="79" t="s">
        <v>915</v>
      </c>
      <c r="AH6" s="79"/>
      <c r="AI6" s="83" t="s">
        <v>906</v>
      </c>
      <c r="AJ6" s="79" t="b">
        <v>0</v>
      </c>
      <c r="AK6" s="79">
        <v>0</v>
      </c>
      <c r="AL6" s="83" t="s">
        <v>906</v>
      </c>
      <c r="AM6" s="79" t="s">
        <v>923</v>
      </c>
      <c r="AN6" s="79" t="b">
        <v>0</v>
      </c>
      <c r="AO6" s="83" t="s">
        <v>750</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v>0</v>
      </c>
      <c r="BE6" s="49">
        <v>0</v>
      </c>
      <c r="BF6" s="48">
        <v>0</v>
      </c>
      <c r="BG6" s="49">
        <v>0</v>
      </c>
      <c r="BH6" s="48">
        <v>0</v>
      </c>
      <c r="BI6" s="49">
        <v>0</v>
      </c>
      <c r="BJ6" s="48">
        <v>34</v>
      </c>
      <c r="BK6" s="49">
        <v>100</v>
      </c>
      <c r="BL6" s="48">
        <v>34</v>
      </c>
    </row>
    <row r="7" spans="1:64" ht="15">
      <c r="A7" s="64" t="s">
        <v>216</v>
      </c>
      <c r="B7" s="64" t="s">
        <v>216</v>
      </c>
      <c r="C7" s="65"/>
      <c r="D7" s="66"/>
      <c r="E7" s="67"/>
      <c r="F7" s="68"/>
      <c r="G7" s="65"/>
      <c r="H7" s="69"/>
      <c r="I7" s="70"/>
      <c r="J7" s="70"/>
      <c r="K7" s="34" t="s">
        <v>65</v>
      </c>
      <c r="L7" s="77">
        <v>7</v>
      </c>
      <c r="M7" s="77"/>
      <c r="N7" s="72"/>
      <c r="O7" s="79" t="s">
        <v>176</v>
      </c>
      <c r="P7" s="81">
        <v>43619.77228009259</v>
      </c>
      <c r="Q7" s="79" t="s">
        <v>290</v>
      </c>
      <c r="R7" s="82" t="s">
        <v>436</v>
      </c>
      <c r="S7" s="79" t="s">
        <v>511</v>
      </c>
      <c r="T7" s="79"/>
      <c r="U7" s="79"/>
      <c r="V7" s="82" t="s">
        <v>529</v>
      </c>
      <c r="W7" s="81">
        <v>43619.77228009259</v>
      </c>
      <c r="X7" s="82" t="s">
        <v>594</v>
      </c>
      <c r="Y7" s="79"/>
      <c r="Z7" s="79"/>
      <c r="AA7" s="83" t="s">
        <v>751</v>
      </c>
      <c r="AB7" s="79"/>
      <c r="AC7" s="79" t="b">
        <v>0</v>
      </c>
      <c r="AD7" s="79">
        <v>0</v>
      </c>
      <c r="AE7" s="83" t="s">
        <v>906</v>
      </c>
      <c r="AF7" s="79" t="b">
        <v>0</v>
      </c>
      <c r="AG7" s="79" t="s">
        <v>915</v>
      </c>
      <c r="AH7" s="79"/>
      <c r="AI7" s="83" t="s">
        <v>906</v>
      </c>
      <c r="AJ7" s="79" t="b">
        <v>0</v>
      </c>
      <c r="AK7" s="79">
        <v>0</v>
      </c>
      <c r="AL7" s="83" t="s">
        <v>906</v>
      </c>
      <c r="AM7" s="79" t="s">
        <v>924</v>
      </c>
      <c r="AN7" s="79" t="b">
        <v>0</v>
      </c>
      <c r="AO7" s="83" t="s">
        <v>751</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v>0</v>
      </c>
      <c r="BE7" s="49">
        <v>0</v>
      </c>
      <c r="BF7" s="48">
        <v>0</v>
      </c>
      <c r="BG7" s="49">
        <v>0</v>
      </c>
      <c r="BH7" s="48">
        <v>0</v>
      </c>
      <c r="BI7" s="49">
        <v>0</v>
      </c>
      <c r="BJ7" s="48">
        <v>148</v>
      </c>
      <c r="BK7" s="49">
        <v>100</v>
      </c>
      <c r="BL7" s="48">
        <v>148</v>
      </c>
    </row>
    <row r="8" spans="1:64" ht="15">
      <c r="A8" s="64" t="s">
        <v>217</v>
      </c>
      <c r="B8" s="64" t="s">
        <v>217</v>
      </c>
      <c r="C8" s="65"/>
      <c r="D8" s="66"/>
      <c r="E8" s="67"/>
      <c r="F8" s="68"/>
      <c r="G8" s="65"/>
      <c r="H8" s="69"/>
      <c r="I8" s="70"/>
      <c r="J8" s="70"/>
      <c r="K8" s="34" t="s">
        <v>65</v>
      </c>
      <c r="L8" s="77">
        <v>8</v>
      </c>
      <c r="M8" s="77"/>
      <c r="N8" s="72"/>
      <c r="O8" s="79" t="s">
        <v>176</v>
      </c>
      <c r="P8" s="81">
        <v>43620.10087962963</v>
      </c>
      <c r="Q8" s="79" t="s">
        <v>291</v>
      </c>
      <c r="R8" s="82" t="s">
        <v>436</v>
      </c>
      <c r="S8" s="79" t="s">
        <v>511</v>
      </c>
      <c r="T8" s="79"/>
      <c r="U8" s="79"/>
      <c r="V8" s="82" t="s">
        <v>530</v>
      </c>
      <c r="W8" s="81">
        <v>43620.10087962963</v>
      </c>
      <c r="X8" s="82" t="s">
        <v>595</v>
      </c>
      <c r="Y8" s="79"/>
      <c r="Z8" s="79"/>
      <c r="AA8" s="83" t="s">
        <v>752</v>
      </c>
      <c r="AB8" s="79"/>
      <c r="AC8" s="79" t="b">
        <v>0</v>
      </c>
      <c r="AD8" s="79">
        <v>0</v>
      </c>
      <c r="AE8" s="83" t="s">
        <v>906</v>
      </c>
      <c r="AF8" s="79" t="b">
        <v>0</v>
      </c>
      <c r="AG8" s="79" t="s">
        <v>915</v>
      </c>
      <c r="AH8" s="79"/>
      <c r="AI8" s="83" t="s">
        <v>906</v>
      </c>
      <c r="AJ8" s="79" t="b">
        <v>0</v>
      </c>
      <c r="AK8" s="79">
        <v>0</v>
      </c>
      <c r="AL8" s="83" t="s">
        <v>906</v>
      </c>
      <c r="AM8" s="79" t="s">
        <v>924</v>
      </c>
      <c r="AN8" s="79" t="b">
        <v>0</v>
      </c>
      <c r="AO8" s="83" t="s">
        <v>752</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v>0</v>
      </c>
      <c r="BE8" s="49">
        <v>0</v>
      </c>
      <c r="BF8" s="48">
        <v>0</v>
      </c>
      <c r="BG8" s="49">
        <v>0</v>
      </c>
      <c r="BH8" s="48">
        <v>0</v>
      </c>
      <c r="BI8" s="49">
        <v>0</v>
      </c>
      <c r="BJ8" s="48">
        <v>40</v>
      </c>
      <c r="BK8" s="49">
        <v>100</v>
      </c>
      <c r="BL8" s="48">
        <v>40</v>
      </c>
    </row>
    <row r="9" spans="1:64" ht="15">
      <c r="A9" s="64" t="s">
        <v>218</v>
      </c>
      <c r="B9" s="64" t="s">
        <v>218</v>
      </c>
      <c r="C9" s="65"/>
      <c r="D9" s="66"/>
      <c r="E9" s="67"/>
      <c r="F9" s="68"/>
      <c r="G9" s="65"/>
      <c r="H9" s="69"/>
      <c r="I9" s="70"/>
      <c r="J9" s="70"/>
      <c r="K9" s="34" t="s">
        <v>65</v>
      </c>
      <c r="L9" s="77">
        <v>9</v>
      </c>
      <c r="M9" s="77"/>
      <c r="N9" s="72"/>
      <c r="O9" s="79" t="s">
        <v>176</v>
      </c>
      <c r="P9" s="81">
        <v>43620.43430555556</v>
      </c>
      <c r="Q9" s="79" t="s">
        <v>292</v>
      </c>
      <c r="R9" s="82" t="s">
        <v>436</v>
      </c>
      <c r="S9" s="79" t="s">
        <v>511</v>
      </c>
      <c r="T9" s="79"/>
      <c r="U9" s="79"/>
      <c r="V9" s="82" t="s">
        <v>531</v>
      </c>
      <c r="W9" s="81">
        <v>43620.43430555556</v>
      </c>
      <c r="X9" s="82" t="s">
        <v>596</v>
      </c>
      <c r="Y9" s="79"/>
      <c r="Z9" s="79"/>
      <c r="AA9" s="83" t="s">
        <v>753</v>
      </c>
      <c r="AB9" s="79"/>
      <c r="AC9" s="79" t="b">
        <v>0</v>
      </c>
      <c r="AD9" s="79">
        <v>0</v>
      </c>
      <c r="AE9" s="83" t="s">
        <v>906</v>
      </c>
      <c r="AF9" s="79" t="b">
        <v>0</v>
      </c>
      <c r="AG9" s="79" t="s">
        <v>915</v>
      </c>
      <c r="AH9" s="79"/>
      <c r="AI9" s="83" t="s">
        <v>906</v>
      </c>
      <c r="AJ9" s="79" t="b">
        <v>0</v>
      </c>
      <c r="AK9" s="79">
        <v>0</v>
      </c>
      <c r="AL9" s="83" t="s">
        <v>906</v>
      </c>
      <c r="AM9" s="79" t="s">
        <v>924</v>
      </c>
      <c r="AN9" s="79" t="b">
        <v>0</v>
      </c>
      <c r="AO9" s="83" t="s">
        <v>753</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v>0</v>
      </c>
      <c r="BE9" s="49">
        <v>0</v>
      </c>
      <c r="BF9" s="48">
        <v>0</v>
      </c>
      <c r="BG9" s="49">
        <v>0</v>
      </c>
      <c r="BH9" s="48">
        <v>0</v>
      </c>
      <c r="BI9" s="49">
        <v>0</v>
      </c>
      <c r="BJ9" s="48">
        <v>4</v>
      </c>
      <c r="BK9" s="49">
        <v>100</v>
      </c>
      <c r="BL9" s="48">
        <v>4</v>
      </c>
    </row>
    <row r="10" spans="1:64" ht="15">
      <c r="A10" s="64" t="s">
        <v>219</v>
      </c>
      <c r="B10" s="64" t="s">
        <v>275</v>
      </c>
      <c r="C10" s="65"/>
      <c r="D10" s="66"/>
      <c r="E10" s="67"/>
      <c r="F10" s="68"/>
      <c r="G10" s="65"/>
      <c r="H10" s="69"/>
      <c r="I10" s="70"/>
      <c r="J10" s="70"/>
      <c r="K10" s="34" t="s">
        <v>65</v>
      </c>
      <c r="L10" s="77">
        <v>10</v>
      </c>
      <c r="M10" s="77"/>
      <c r="N10" s="72"/>
      <c r="O10" s="79" t="s">
        <v>284</v>
      </c>
      <c r="P10" s="81">
        <v>43620.484375</v>
      </c>
      <c r="Q10" s="79" t="s">
        <v>293</v>
      </c>
      <c r="R10" s="82" t="s">
        <v>437</v>
      </c>
      <c r="S10" s="79" t="s">
        <v>511</v>
      </c>
      <c r="T10" s="79"/>
      <c r="U10" s="79"/>
      <c r="V10" s="82" t="s">
        <v>532</v>
      </c>
      <c r="W10" s="81">
        <v>43620.484375</v>
      </c>
      <c r="X10" s="82" t="s">
        <v>597</v>
      </c>
      <c r="Y10" s="79"/>
      <c r="Z10" s="79"/>
      <c r="AA10" s="83" t="s">
        <v>754</v>
      </c>
      <c r="AB10" s="79"/>
      <c r="AC10" s="79" t="b">
        <v>0</v>
      </c>
      <c r="AD10" s="79">
        <v>0</v>
      </c>
      <c r="AE10" s="83" t="s">
        <v>906</v>
      </c>
      <c r="AF10" s="79" t="b">
        <v>0</v>
      </c>
      <c r="AG10" s="79" t="s">
        <v>915</v>
      </c>
      <c r="AH10" s="79"/>
      <c r="AI10" s="83" t="s">
        <v>906</v>
      </c>
      <c r="AJ10" s="79" t="b">
        <v>0</v>
      </c>
      <c r="AK10" s="79">
        <v>1</v>
      </c>
      <c r="AL10" s="83" t="s">
        <v>863</v>
      </c>
      <c r="AM10" s="79" t="s">
        <v>923</v>
      </c>
      <c r="AN10" s="79" t="b">
        <v>0</v>
      </c>
      <c r="AO10" s="83" t="s">
        <v>863</v>
      </c>
      <c r="AP10" s="79" t="s">
        <v>176</v>
      </c>
      <c r="AQ10" s="79">
        <v>0</v>
      </c>
      <c r="AR10" s="79">
        <v>0</v>
      </c>
      <c r="AS10" s="79"/>
      <c r="AT10" s="79"/>
      <c r="AU10" s="79"/>
      <c r="AV10" s="79"/>
      <c r="AW10" s="79"/>
      <c r="AX10" s="79"/>
      <c r="AY10" s="79"/>
      <c r="AZ10" s="79"/>
      <c r="BA10">
        <v>2</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40</v>
      </c>
      <c r="BK10" s="49">
        <v>100</v>
      </c>
      <c r="BL10" s="48">
        <v>40</v>
      </c>
    </row>
    <row r="11" spans="1:64" ht="15">
      <c r="A11" s="64" t="s">
        <v>219</v>
      </c>
      <c r="B11" s="64" t="s">
        <v>275</v>
      </c>
      <c r="C11" s="65"/>
      <c r="D11" s="66"/>
      <c r="E11" s="67"/>
      <c r="F11" s="68"/>
      <c r="G11" s="65"/>
      <c r="H11" s="69"/>
      <c r="I11" s="70"/>
      <c r="J11" s="70"/>
      <c r="K11" s="34" t="s">
        <v>65</v>
      </c>
      <c r="L11" s="77">
        <v>11</v>
      </c>
      <c r="M11" s="77"/>
      <c r="N11" s="72"/>
      <c r="O11" s="79" t="s">
        <v>284</v>
      </c>
      <c r="P11" s="81">
        <v>43620.5384375</v>
      </c>
      <c r="Q11" s="79" t="s">
        <v>294</v>
      </c>
      <c r="R11" s="82" t="s">
        <v>438</v>
      </c>
      <c r="S11" s="79" t="s">
        <v>511</v>
      </c>
      <c r="T11" s="79"/>
      <c r="U11" s="79"/>
      <c r="V11" s="82" t="s">
        <v>532</v>
      </c>
      <c r="W11" s="81">
        <v>43620.5384375</v>
      </c>
      <c r="X11" s="82" t="s">
        <v>598</v>
      </c>
      <c r="Y11" s="79"/>
      <c r="Z11" s="79"/>
      <c r="AA11" s="83" t="s">
        <v>755</v>
      </c>
      <c r="AB11" s="79"/>
      <c r="AC11" s="79" t="b">
        <v>0</v>
      </c>
      <c r="AD11" s="79">
        <v>0</v>
      </c>
      <c r="AE11" s="83" t="s">
        <v>906</v>
      </c>
      <c r="AF11" s="79" t="b">
        <v>0</v>
      </c>
      <c r="AG11" s="79" t="s">
        <v>915</v>
      </c>
      <c r="AH11" s="79"/>
      <c r="AI11" s="83" t="s">
        <v>906</v>
      </c>
      <c r="AJ11" s="79" t="b">
        <v>0</v>
      </c>
      <c r="AK11" s="79">
        <v>1</v>
      </c>
      <c r="AL11" s="83" t="s">
        <v>864</v>
      </c>
      <c r="AM11" s="79" t="s">
        <v>923</v>
      </c>
      <c r="AN11" s="79" t="b">
        <v>0</v>
      </c>
      <c r="AO11" s="83" t="s">
        <v>864</v>
      </c>
      <c r="AP11" s="79" t="s">
        <v>176</v>
      </c>
      <c r="AQ11" s="79">
        <v>0</v>
      </c>
      <c r="AR11" s="79">
        <v>0</v>
      </c>
      <c r="AS11" s="79"/>
      <c r="AT11" s="79"/>
      <c r="AU11" s="79"/>
      <c r="AV11" s="79"/>
      <c r="AW11" s="79"/>
      <c r="AX11" s="79"/>
      <c r="AY11" s="79"/>
      <c r="AZ11" s="79"/>
      <c r="BA11">
        <v>2</v>
      </c>
      <c r="BB11" s="78" t="str">
        <f>REPLACE(INDEX(GroupVertices[Group],MATCH(Edges24[[#This Row],[Vertex 1]],GroupVertices[Vertex],0)),1,1,"")</f>
        <v>1</v>
      </c>
      <c r="BC11" s="78" t="str">
        <f>REPLACE(INDEX(GroupVertices[Group],MATCH(Edges24[[#This Row],[Vertex 2]],GroupVertices[Vertex],0)),1,1,"")</f>
        <v>1</v>
      </c>
      <c r="BD11" s="48">
        <v>0</v>
      </c>
      <c r="BE11" s="49">
        <v>0</v>
      </c>
      <c r="BF11" s="48">
        <v>0</v>
      </c>
      <c r="BG11" s="49">
        <v>0</v>
      </c>
      <c r="BH11" s="48">
        <v>0</v>
      </c>
      <c r="BI11" s="49">
        <v>0</v>
      </c>
      <c r="BJ11" s="48">
        <v>39</v>
      </c>
      <c r="BK11" s="49">
        <v>100</v>
      </c>
      <c r="BL11" s="48">
        <v>39</v>
      </c>
    </row>
    <row r="12" spans="1:64" ht="15">
      <c r="A12" s="64" t="s">
        <v>220</v>
      </c>
      <c r="B12" s="64" t="s">
        <v>275</v>
      </c>
      <c r="C12" s="65"/>
      <c r="D12" s="66"/>
      <c r="E12" s="67"/>
      <c r="F12" s="68"/>
      <c r="G12" s="65"/>
      <c r="H12" s="69"/>
      <c r="I12" s="70"/>
      <c r="J12" s="70"/>
      <c r="K12" s="34" t="s">
        <v>65</v>
      </c>
      <c r="L12" s="77">
        <v>12</v>
      </c>
      <c r="M12" s="77"/>
      <c r="N12" s="72"/>
      <c r="O12" s="79" t="s">
        <v>285</v>
      </c>
      <c r="P12" s="81">
        <v>43621.73653935185</v>
      </c>
      <c r="Q12" s="79" t="s">
        <v>295</v>
      </c>
      <c r="R12" s="79"/>
      <c r="S12" s="79"/>
      <c r="T12" s="79"/>
      <c r="U12" s="79"/>
      <c r="V12" s="82" t="s">
        <v>533</v>
      </c>
      <c r="W12" s="81">
        <v>43621.73653935185</v>
      </c>
      <c r="X12" s="82" t="s">
        <v>599</v>
      </c>
      <c r="Y12" s="79"/>
      <c r="Z12" s="79"/>
      <c r="AA12" s="83" t="s">
        <v>756</v>
      </c>
      <c r="AB12" s="83" t="s">
        <v>869</v>
      </c>
      <c r="AC12" s="79" t="b">
        <v>0</v>
      </c>
      <c r="AD12" s="79">
        <v>0</v>
      </c>
      <c r="AE12" s="83" t="s">
        <v>907</v>
      </c>
      <c r="AF12" s="79" t="b">
        <v>0</v>
      </c>
      <c r="AG12" s="79" t="s">
        <v>916</v>
      </c>
      <c r="AH12" s="79"/>
      <c r="AI12" s="83" t="s">
        <v>906</v>
      </c>
      <c r="AJ12" s="79" t="b">
        <v>0</v>
      </c>
      <c r="AK12" s="79">
        <v>0</v>
      </c>
      <c r="AL12" s="83" t="s">
        <v>906</v>
      </c>
      <c r="AM12" s="79" t="s">
        <v>923</v>
      </c>
      <c r="AN12" s="79" t="b">
        <v>0</v>
      </c>
      <c r="AO12" s="83" t="s">
        <v>869</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1</v>
      </c>
      <c r="BE12" s="49">
        <v>25</v>
      </c>
      <c r="BF12" s="48">
        <v>0</v>
      </c>
      <c r="BG12" s="49">
        <v>0</v>
      </c>
      <c r="BH12" s="48">
        <v>0</v>
      </c>
      <c r="BI12" s="49">
        <v>0</v>
      </c>
      <c r="BJ12" s="48">
        <v>3</v>
      </c>
      <c r="BK12" s="49">
        <v>75</v>
      </c>
      <c r="BL12" s="48">
        <v>4</v>
      </c>
    </row>
    <row r="13" spans="1:64" ht="15">
      <c r="A13" s="64" t="s">
        <v>221</v>
      </c>
      <c r="B13" s="64" t="s">
        <v>275</v>
      </c>
      <c r="C13" s="65"/>
      <c r="D13" s="66"/>
      <c r="E13" s="67"/>
      <c r="F13" s="68"/>
      <c r="G13" s="65"/>
      <c r="H13" s="69"/>
      <c r="I13" s="70"/>
      <c r="J13" s="70"/>
      <c r="K13" s="34" t="s">
        <v>65</v>
      </c>
      <c r="L13" s="77">
        <v>13</v>
      </c>
      <c r="M13" s="77"/>
      <c r="N13" s="72"/>
      <c r="O13" s="79" t="s">
        <v>284</v>
      </c>
      <c r="P13" s="81">
        <v>43621.749548611115</v>
      </c>
      <c r="Q13" s="79" t="s">
        <v>296</v>
      </c>
      <c r="R13" s="82" t="s">
        <v>439</v>
      </c>
      <c r="S13" s="79" t="s">
        <v>511</v>
      </c>
      <c r="T13" s="79"/>
      <c r="U13" s="79"/>
      <c r="V13" s="82" t="s">
        <v>534</v>
      </c>
      <c r="W13" s="81">
        <v>43621.749548611115</v>
      </c>
      <c r="X13" s="82" t="s">
        <v>600</v>
      </c>
      <c r="Y13" s="79"/>
      <c r="Z13" s="79"/>
      <c r="AA13" s="83" t="s">
        <v>757</v>
      </c>
      <c r="AB13" s="79"/>
      <c r="AC13" s="79" t="b">
        <v>0</v>
      </c>
      <c r="AD13" s="79">
        <v>0</v>
      </c>
      <c r="AE13" s="83" t="s">
        <v>906</v>
      </c>
      <c r="AF13" s="79" t="b">
        <v>0</v>
      </c>
      <c r="AG13" s="79" t="s">
        <v>915</v>
      </c>
      <c r="AH13" s="79"/>
      <c r="AI13" s="83" t="s">
        <v>906</v>
      </c>
      <c r="AJ13" s="79" t="b">
        <v>0</v>
      </c>
      <c r="AK13" s="79">
        <v>4</v>
      </c>
      <c r="AL13" s="83" t="s">
        <v>870</v>
      </c>
      <c r="AM13" s="79" t="s">
        <v>923</v>
      </c>
      <c r="AN13" s="79" t="b">
        <v>0</v>
      </c>
      <c r="AO13" s="83" t="s">
        <v>870</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0</v>
      </c>
      <c r="BE13" s="49">
        <v>0</v>
      </c>
      <c r="BF13" s="48">
        <v>0</v>
      </c>
      <c r="BG13" s="49">
        <v>0</v>
      </c>
      <c r="BH13" s="48">
        <v>0</v>
      </c>
      <c r="BI13" s="49">
        <v>0</v>
      </c>
      <c r="BJ13" s="48">
        <v>55</v>
      </c>
      <c r="BK13" s="49">
        <v>100</v>
      </c>
      <c r="BL13" s="48">
        <v>55</v>
      </c>
    </row>
    <row r="14" spans="1:64" ht="15">
      <c r="A14" s="64" t="s">
        <v>222</v>
      </c>
      <c r="B14" s="64" t="s">
        <v>275</v>
      </c>
      <c r="C14" s="65"/>
      <c r="D14" s="66"/>
      <c r="E14" s="67"/>
      <c r="F14" s="68"/>
      <c r="G14" s="65"/>
      <c r="H14" s="69"/>
      <c r="I14" s="70"/>
      <c r="J14" s="70"/>
      <c r="K14" s="34" t="s">
        <v>65</v>
      </c>
      <c r="L14" s="77">
        <v>14</v>
      </c>
      <c r="M14" s="77"/>
      <c r="N14" s="72"/>
      <c r="O14" s="79" t="s">
        <v>284</v>
      </c>
      <c r="P14" s="81">
        <v>43621.775717592594</v>
      </c>
      <c r="Q14" s="79" t="s">
        <v>297</v>
      </c>
      <c r="R14" s="79"/>
      <c r="S14" s="79"/>
      <c r="T14" s="79"/>
      <c r="U14" s="79"/>
      <c r="V14" s="82" t="s">
        <v>535</v>
      </c>
      <c r="W14" s="81">
        <v>43621.775717592594</v>
      </c>
      <c r="X14" s="82" t="s">
        <v>601</v>
      </c>
      <c r="Y14" s="79"/>
      <c r="Z14" s="79"/>
      <c r="AA14" s="83" t="s">
        <v>758</v>
      </c>
      <c r="AB14" s="83" t="s">
        <v>821</v>
      </c>
      <c r="AC14" s="79" t="b">
        <v>0</v>
      </c>
      <c r="AD14" s="79">
        <v>0</v>
      </c>
      <c r="AE14" s="83" t="s">
        <v>908</v>
      </c>
      <c r="AF14" s="79" t="b">
        <v>0</v>
      </c>
      <c r="AG14" s="79" t="s">
        <v>915</v>
      </c>
      <c r="AH14" s="79"/>
      <c r="AI14" s="83" t="s">
        <v>906</v>
      </c>
      <c r="AJ14" s="79" t="b">
        <v>0</v>
      </c>
      <c r="AK14" s="79">
        <v>0</v>
      </c>
      <c r="AL14" s="83" t="s">
        <v>906</v>
      </c>
      <c r="AM14" s="79" t="s">
        <v>925</v>
      </c>
      <c r="AN14" s="79" t="b">
        <v>0</v>
      </c>
      <c r="AO14" s="83" t="s">
        <v>821</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c r="BE14" s="49"/>
      <c r="BF14" s="48"/>
      <c r="BG14" s="49"/>
      <c r="BH14" s="48"/>
      <c r="BI14" s="49"/>
      <c r="BJ14" s="48"/>
      <c r="BK14" s="49"/>
      <c r="BL14" s="48"/>
    </row>
    <row r="15" spans="1:64" ht="15">
      <c r="A15" s="64" t="s">
        <v>223</v>
      </c>
      <c r="B15" s="64" t="s">
        <v>266</v>
      </c>
      <c r="C15" s="65"/>
      <c r="D15" s="66"/>
      <c r="E15" s="67"/>
      <c r="F15" s="68"/>
      <c r="G15" s="65"/>
      <c r="H15" s="69"/>
      <c r="I15" s="70"/>
      <c r="J15" s="70"/>
      <c r="K15" s="34" t="s">
        <v>65</v>
      </c>
      <c r="L15" s="77">
        <v>16</v>
      </c>
      <c r="M15" s="77"/>
      <c r="N15" s="72"/>
      <c r="O15" s="79" t="s">
        <v>284</v>
      </c>
      <c r="P15" s="81">
        <v>43621.776666666665</v>
      </c>
      <c r="Q15" s="79" t="s">
        <v>298</v>
      </c>
      <c r="R15" s="79"/>
      <c r="S15" s="79"/>
      <c r="T15" s="79"/>
      <c r="U15" s="79"/>
      <c r="V15" s="82" t="s">
        <v>536</v>
      </c>
      <c r="W15" s="81">
        <v>43621.776666666665</v>
      </c>
      <c r="X15" s="82" t="s">
        <v>602</v>
      </c>
      <c r="Y15" s="79"/>
      <c r="Z15" s="79"/>
      <c r="AA15" s="83" t="s">
        <v>759</v>
      </c>
      <c r="AB15" s="79"/>
      <c r="AC15" s="79" t="b">
        <v>0</v>
      </c>
      <c r="AD15" s="79">
        <v>0</v>
      </c>
      <c r="AE15" s="83" t="s">
        <v>906</v>
      </c>
      <c r="AF15" s="79" t="b">
        <v>0</v>
      </c>
      <c r="AG15" s="79" t="s">
        <v>915</v>
      </c>
      <c r="AH15" s="79"/>
      <c r="AI15" s="83" t="s">
        <v>906</v>
      </c>
      <c r="AJ15" s="79" t="b">
        <v>0</v>
      </c>
      <c r="AK15" s="79">
        <v>3</v>
      </c>
      <c r="AL15" s="83" t="s">
        <v>821</v>
      </c>
      <c r="AM15" s="79" t="s">
        <v>923</v>
      </c>
      <c r="AN15" s="79" t="b">
        <v>0</v>
      </c>
      <c r="AO15" s="83" t="s">
        <v>821</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84</v>
      </c>
      <c r="BK15" s="49">
        <v>100</v>
      </c>
      <c r="BL15" s="48">
        <v>84</v>
      </c>
    </row>
    <row r="16" spans="1:64" ht="15">
      <c r="A16" s="64" t="s">
        <v>224</v>
      </c>
      <c r="B16" s="64" t="s">
        <v>275</v>
      </c>
      <c r="C16" s="65"/>
      <c r="D16" s="66"/>
      <c r="E16" s="67"/>
      <c r="F16" s="68"/>
      <c r="G16" s="65"/>
      <c r="H16" s="69"/>
      <c r="I16" s="70"/>
      <c r="J16" s="70"/>
      <c r="K16" s="34" t="s">
        <v>65</v>
      </c>
      <c r="L16" s="77">
        <v>17</v>
      </c>
      <c r="M16" s="77"/>
      <c r="N16" s="72"/>
      <c r="O16" s="79" t="s">
        <v>284</v>
      </c>
      <c r="P16" s="81">
        <v>43621.78828703704</v>
      </c>
      <c r="Q16" s="79" t="s">
        <v>299</v>
      </c>
      <c r="R16" s="79"/>
      <c r="S16" s="79"/>
      <c r="T16" s="79"/>
      <c r="U16" s="79"/>
      <c r="V16" s="82" t="s">
        <v>537</v>
      </c>
      <c r="W16" s="81">
        <v>43621.78828703704</v>
      </c>
      <c r="X16" s="82" t="s">
        <v>603</v>
      </c>
      <c r="Y16" s="79"/>
      <c r="Z16" s="79"/>
      <c r="AA16" s="83" t="s">
        <v>760</v>
      </c>
      <c r="AB16" s="83" t="s">
        <v>821</v>
      </c>
      <c r="AC16" s="79" t="b">
        <v>0</v>
      </c>
      <c r="AD16" s="79">
        <v>0</v>
      </c>
      <c r="AE16" s="83" t="s">
        <v>908</v>
      </c>
      <c r="AF16" s="79" t="b">
        <v>0</v>
      </c>
      <c r="AG16" s="79" t="s">
        <v>915</v>
      </c>
      <c r="AH16" s="79"/>
      <c r="AI16" s="83" t="s">
        <v>906</v>
      </c>
      <c r="AJ16" s="79" t="b">
        <v>0</v>
      </c>
      <c r="AK16" s="79">
        <v>0</v>
      </c>
      <c r="AL16" s="83" t="s">
        <v>906</v>
      </c>
      <c r="AM16" s="79" t="s">
        <v>925</v>
      </c>
      <c r="AN16" s="79" t="b">
        <v>0</v>
      </c>
      <c r="AO16" s="83" t="s">
        <v>821</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225</v>
      </c>
      <c r="B17" s="64" t="s">
        <v>275</v>
      </c>
      <c r="C17" s="65"/>
      <c r="D17" s="66"/>
      <c r="E17" s="67"/>
      <c r="F17" s="68"/>
      <c r="G17" s="65"/>
      <c r="H17" s="69"/>
      <c r="I17" s="70"/>
      <c r="J17" s="70"/>
      <c r="K17" s="34" t="s">
        <v>65</v>
      </c>
      <c r="L17" s="77">
        <v>19</v>
      </c>
      <c r="M17" s="77"/>
      <c r="N17" s="72"/>
      <c r="O17" s="79" t="s">
        <v>284</v>
      </c>
      <c r="P17" s="81">
        <v>43621.78886574074</v>
      </c>
      <c r="Q17" s="79" t="s">
        <v>300</v>
      </c>
      <c r="R17" s="79"/>
      <c r="S17" s="79"/>
      <c r="T17" s="79"/>
      <c r="U17" s="79"/>
      <c r="V17" s="82" t="s">
        <v>538</v>
      </c>
      <c r="W17" s="81">
        <v>43621.78886574074</v>
      </c>
      <c r="X17" s="82" t="s">
        <v>604</v>
      </c>
      <c r="Y17" s="79"/>
      <c r="Z17" s="79"/>
      <c r="AA17" s="83" t="s">
        <v>761</v>
      </c>
      <c r="AB17" s="83" t="s">
        <v>821</v>
      </c>
      <c r="AC17" s="79" t="b">
        <v>0</v>
      </c>
      <c r="AD17" s="79">
        <v>0</v>
      </c>
      <c r="AE17" s="83" t="s">
        <v>908</v>
      </c>
      <c r="AF17" s="79" t="b">
        <v>0</v>
      </c>
      <c r="AG17" s="79" t="s">
        <v>917</v>
      </c>
      <c r="AH17" s="79"/>
      <c r="AI17" s="83" t="s">
        <v>906</v>
      </c>
      <c r="AJ17" s="79" t="b">
        <v>0</v>
      </c>
      <c r="AK17" s="79">
        <v>0</v>
      </c>
      <c r="AL17" s="83" t="s">
        <v>906</v>
      </c>
      <c r="AM17" s="79" t="s">
        <v>923</v>
      </c>
      <c r="AN17" s="79" t="b">
        <v>0</v>
      </c>
      <c r="AO17" s="83" t="s">
        <v>821</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c r="BE17" s="49"/>
      <c r="BF17" s="48"/>
      <c r="BG17" s="49"/>
      <c r="BH17" s="48"/>
      <c r="BI17" s="49"/>
      <c r="BJ17" s="48"/>
      <c r="BK17" s="49"/>
      <c r="BL17" s="48"/>
    </row>
    <row r="18" spans="1:64" ht="15">
      <c r="A18" s="64" t="s">
        <v>226</v>
      </c>
      <c r="B18" s="64" t="s">
        <v>275</v>
      </c>
      <c r="C18" s="65"/>
      <c r="D18" s="66"/>
      <c r="E18" s="67"/>
      <c r="F18" s="68"/>
      <c r="G18" s="65"/>
      <c r="H18" s="69"/>
      <c r="I18" s="70"/>
      <c r="J18" s="70"/>
      <c r="K18" s="34" t="s">
        <v>65</v>
      </c>
      <c r="L18" s="77">
        <v>21</v>
      </c>
      <c r="M18" s="77"/>
      <c r="N18" s="72"/>
      <c r="O18" s="79" t="s">
        <v>284</v>
      </c>
      <c r="P18" s="81">
        <v>43621.792037037034</v>
      </c>
      <c r="Q18" s="79" t="s">
        <v>301</v>
      </c>
      <c r="R18" s="79"/>
      <c r="S18" s="79"/>
      <c r="T18" s="79"/>
      <c r="U18" s="79"/>
      <c r="V18" s="82" t="s">
        <v>539</v>
      </c>
      <c r="W18" s="81">
        <v>43621.792037037034</v>
      </c>
      <c r="X18" s="82" t="s">
        <v>605</v>
      </c>
      <c r="Y18" s="79"/>
      <c r="Z18" s="79"/>
      <c r="AA18" s="83" t="s">
        <v>762</v>
      </c>
      <c r="AB18" s="83" t="s">
        <v>821</v>
      </c>
      <c r="AC18" s="79" t="b">
        <v>0</v>
      </c>
      <c r="AD18" s="79">
        <v>0</v>
      </c>
      <c r="AE18" s="83" t="s">
        <v>908</v>
      </c>
      <c r="AF18" s="79" t="b">
        <v>0</v>
      </c>
      <c r="AG18" s="79" t="s">
        <v>915</v>
      </c>
      <c r="AH18" s="79"/>
      <c r="AI18" s="83" t="s">
        <v>906</v>
      </c>
      <c r="AJ18" s="79" t="b">
        <v>0</v>
      </c>
      <c r="AK18" s="79">
        <v>0</v>
      </c>
      <c r="AL18" s="83" t="s">
        <v>906</v>
      </c>
      <c r="AM18" s="79" t="s">
        <v>922</v>
      </c>
      <c r="AN18" s="79" t="b">
        <v>0</v>
      </c>
      <c r="AO18" s="83" t="s">
        <v>821</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227</v>
      </c>
      <c r="B19" s="64" t="s">
        <v>275</v>
      </c>
      <c r="C19" s="65"/>
      <c r="D19" s="66"/>
      <c r="E19" s="67"/>
      <c r="F19" s="68"/>
      <c r="G19" s="65"/>
      <c r="H19" s="69"/>
      <c r="I19" s="70"/>
      <c r="J19" s="70"/>
      <c r="K19" s="34" t="s">
        <v>65</v>
      </c>
      <c r="L19" s="77">
        <v>23</v>
      </c>
      <c r="M19" s="77"/>
      <c r="N19" s="72"/>
      <c r="O19" s="79" t="s">
        <v>284</v>
      </c>
      <c r="P19" s="81">
        <v>43621.87778935185</v>
      </c>
      <c r="Q19" s="79" t="s">
        <v>302</v>
      </c>
      <c r="R19" s="79"/>
      <c r="S19" s="79"/>
      <c r="T19" s="79"/>
      <c r="U19" s="79"/>
      <c r="V19" s="82" t="s">
        <v>540</v>
      </c>
      <c r="W19" s="81">
        <v>43621.87778935185</v>
      </c>
      <c r="X19" s="82" t="s">
        <v>606</v>
      </c>
      <c r="Y19" s="79"/>
      <c r="Z19" s="79"/>
      <c r="AA19" s="83" t="s">
        <v>763</v>
      </c>
      <c r="AB19" s="83" t="s">
        <v>821</v>
      </c>
      <c r="AC19" s="79" t="b">
        <v>0</v>
      </c>
      <c r="AD19" s="79">
        <v>0</v>
      </c>
      <c r="AE19" s="83" t="s">
        <v>908</v>
      </c>
      <c r="AF19" s="79" t="b">
        <v>0</v>
      </c>
      <c r="AG19" s="79" t="s">
        <v>915</v>
      </c>
      <c r="AH19" s="79"/>
      <c r="AI19" s="83" t="s">
        <v>906</v>
      </c>
      <c r="AJ19" s="79" t="b">
        <v>0</v>
      </c>
      <c r="AK19" s="79">
        <v>0</v>
      </c>
      <c r="AL19" s="83" t="s">
        <v>906</v>
      </c>
      <c r="AM19" s="79" t="s">
        <v>925</v>
      </c>
      <c r="AN19" s="79" t="b">
        <v>0</v>
      </c>
      <c r="AO19" s="83" t="s">
        <v>821</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c r="BE19" s="49"/>
      <c r="BF19" s="48"/>
      <c r="BG19" s="49"/>
      <c r="BH19" s="48"/>
      <c r="BI19" s="49"/>
      <c r="BJ19" s="48"/>
      <c r="BK19" s="49"/>
      <c r="BL19" s="48"/>
    </row>
    <row r="20" spans="1:64" ht="15">
      <c r="A20" s="64" t="s">
        <v>228</v>
      </c>
      <c r="B20" s="64" t="s">
        <v>275</v>
      </c>
      <c r="C20" s="65"/>
      <c r="D20" s="66"/>
      <c r="E20" s="67"/>
      <c r="F20" s="68"/>
      <c r="G20" s="65"/>
      <c r="H20" s="69"/>
      <c r="I20" s="70"/>
      <c r="J20" s="70"/>
      <c r="K20" s="34" t="s">
        <v>65</v>
      </c>
      <c r="L20" s="77">
        <v>25</v>
      </c>
      <c r="M20" s="77"/>
      <c r="N20" s="72"/>
      <c r="O20" s="79" t="s">
        <v>284</v>
      </c>
      <c r="P20" s="81">
        <v>43621.81333333333</v>
      </c>
      <c r="Q20" s="79" t="s">
        <v>303</v>
      </c>
      <c r="R20" s="79"/>
      <c r="S20" s="79"/>
      <c r="T20" s="79"/>
      <c r="U20" s="79"/>
      <c r="V20" s="82" t="s">
        <v>541</v>
      </c>
      <c r="W20" s="81">
        <v>43621.81333333333</v>
      </c>
      <c r="X20" s="82" t="s">
        <v>607</v>
      </c>
      <c r="Y20" s="79"/>
      <c r="Z20" s="79"/>
      <c r="AA20" s="83" t="s">
        <v>764</v>
      </c>
      <c r="AB20" s="83" t="s">
        <v>821</v>
      </c>
      <c r="AC20" s="79" t="b">
        <v>0</v>
      </c>
      <c r="AD20" s="79">
        <v>0</v>
      </c>
      <c r="AE20" s="83" t="s">
        <v>908</v>
      </c>
      <c r="AF20" s="79" t="b">
        <v>0</v>
      </c>
      <c r="AG20" s="79" t="s">
        <v>915</v>
      </c>
      <c r="AH20" s="79"/>
      <c r="AI20" s="83" t="s">
        <v>906</v>
      </c>
      <c r="AJ20" s="79" t="b">
        <v>0</v>
      </c>
      <c r="AK20" s="79">
        <v>0</v>
      </c>
      <c r="AL20" s="83" t="s">
        <v>906</v>
      </c>
      <c r="AM20" s="79" t="s">
        <v>922</v>
      </c>
      <c r="AN20" s="79" t="b">
        <v>0</v>
      </c>
      <c r="AO20" s="83" t="s">
        <v>821</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c r="BE20" s="49"/>
      <c r="BF20" s="48"/>
      <c r="BG20" s="49"/>
      <c r="BH20" s="48"/>
      <c r="BI20" s="49"/>
      <c r="BJ20" s="48"/>
      <c r="BK20" s="49"/>
      <c r="BL20" s="48"/>
    </row>
    <row r="21" spans="1:64" ht="15">
      <c r="A21" s="64" t="s">
        <v>229</v>
      </c>
      <c r="B21" s="64" t="s">
        <v>228</v>
      </c>
      <c r="C21" s="65"/>
      <c r="D21" s="66"/>
      <c r="E21" s="67"/>
      <c r="F21" s="68"/>
      <c r="G21" s="65"/>
      <c r="H21" s="69"/>
      <c r="I21" s="70"/>
      <c r="J21" s="70"/>
      <c r="K21" s="34" t="s">
        <v>65</v>
      </c>
      <c r="L21" s="77">
        <v>27</v>
      </c>
      <c r="M21" s="77"/>
      <c r="N21" s="72"/>
      <c r="O21" s="79" t="s">
        <v>285</v>
      </c>
      <c r="P21" s="81">
        <v>43621.87782407407</v>
      </c>
      <c r="Q21" s="79" t="s">
        <v>304</v>
      </c>
      <c r="R21" s="79"/>
      <c r="S21" s="79"/>
      <c r="T21" s="79"/>
      <c r="U21" s="79"/>
      <c r="V21" s="82" t="s">
        <v>542</v>
      </c>
      <c r="W21" s="81">
        <v>43621.87782407407</v>
      </c>
      <c r="X21" s="82" t="s">
        <v>608</v>
      </c>
      <c r="Y21" s="79"/>
      <c r="Z21" s="79"/>
      <c r="AA21" s="83" t="s">
        <v>765</v>
      </c>
      <c r="AB21" s="83" t="s">
        <v>764</v>
      </c>
      <c r="AC21" s="79" t="b">
        <v>0</v>
      </c>
      <c r="AD21" s="79">
        <v>1</v>
      </c>
      <c r="AE21" s="83" t="s">
        <v>909</v>
      </c>
      <c r="AF21" s="79" t="b">
        <v>0</v>
      </c>
      <c r="AG21" s="79" t="s">
        <v>915</v>
      </c>
      <c r="AH21" s="79"/>
      <c r="AI21" s="83" t="s">
        <v>906</v>
      </c>
      <c r="AJ21" s="79" t="b">
        <v>0</v>
      </c>
      <c r="AK21" s="79">
        <v>0</v>
      </c>
      <c r="AL21" s="83" t="s">
        <v>906</v>
      </c>
      <c r="AM21" s="79" t="s">
        <v>921</v>
      </c>
      <c r="AN21" s="79" t="b">
        <v>0</v>
      </c>
      <c r="AO21" s="83" t="s">
        <v>764</v>
      </c>
      <c r="AP21" s="79" t="s">
        <v>176</v>
      </c>
      <c r="AQ21" s="79">
        <v>0</v>
      </c>
      <c r="AR21" s="79">
        <v>0</v>
      </c>
      <c r="AS21" s="79"/>
      <c r="AT21" s="79"/>
      <c r="AU21" s="79"/>
      <c r="AV21" s="79"/>
      <c r="AW21" s="79"/>
      <c r="AX21" s="79"/>
      <c r="AY21" s="79"/>
      <c r="AZ21" s="79"/>
      <c r="BA21">
        <v>8</v>
      </c>
      <c r="BB21" s="78" t="str">
        <f>REPLACE(INDEX(GroupVertices[Group],MATCH(Edges24[[#This Row],[Vertex 1]],GroupVertices[Vertex],0)),1,1,"")</f>
        <v>1</v>
      </c>
      <c r="BC21" s="78" t="str">
        <f>REPLACE(INDEX(GroupVertices[Group],MATCH(Edges24[[#This Row],[Vertex 2]],GroupVertices[Vertex],0)),1,1,"")</f>
        <v>1</v>
      </c>
      <c r="BD21" s="48"/>
      <c r="BE21" s="49"/>
      <c r="BF21" s="48"/>
      <c r="BG21" s="49"/>
      <c r="BH21" s="48"/>
      <c r="BI21" s="49"/>
      <c r="BJ21" s="48"/>
      <c r="BK21" s="49"/>
      <c r="BL21" s="48"/>
    </row>
    <row r="22" spans="1:64" ht="15">
      <c r="A22" s="64" t="s">
        <v>229</v>
      </c>
      <c r="B22" s="64" t="s">
        <v>228</v>
      </c>
      <c r="C22" s="65"/>
      <c r="D22" s="66"/>
      <c r="E22" s="67"/>
      <c r="F22" s="68"/>
      <c r="G22" s="65"/>
      <c r="H22" s="69"/>
      <c r="I22" s="70"/>
      <c r="J22" s="70"/>
      <c r="K22" s="34" t="s">
        <v>65</v>
      </c>
      <c r="L22" s="77">
        <v>28</v>
      </c>
      <c r="M22" s="77"/>
      <c r="N22" s="72"/>
      <c r="O22" s="79" t="s">
        <v>285</v>
      </c>
      <c r="P22" s="81">
        <v>43621.878229166665</v>
      </c>
      <c r="Q22" s="79" t="s">
        <v>305</v>
      </c>
      <c r="R22" s="79"/>
      <c r="S22" s="79"/>
      <c r="T22" s="79"/>
      <c r="U22" s="79"/>
      <c r="V22" s="82" t="s">
        <v>542</v>
      </c>
      <c r="W22" s="81">
        <v>43621.878229166665</v>
      </c>
      <c r="X22" s="82" t="s">
        <v>609</v>
      </c>
      <c r="Y22" s="79"/>
      <c r="Z22" s="79"/>
      <c r="AA22" s="83" t="s">
        <v>766</v>
      </c>
      <c r="AB22" s="83" t="s">
        <v>765</v>
      </c>
      <c r="AC22" s="79" t="b">
        <v>0</v>
      </c>
      <c r="AD22" s="79">
        <v>1</v>
      </c>
      <c r="AE22" s="83" t="s">
        <v>910</v>
      </c>
      <c r="AF22" s="79" t="b">
        <v>0</v>
      </c>
      <c r="AG22" s="79" t="s">
        <v>915</v>
      </c>
      <c r="AH22" s="79"/>
      <c r="AI22" s="83" t="s">
        <v>906</v>
      </c>
      <c r="AJ22" s="79" t="b">
        <v>0</v>
      </c>
      <c r="AK22" s="79">
        <v>0</v>
      </c>
      <c r="AL22" s="83" t="s">
        <v>906</v>
      </c>
      <c r="AM22" s="79" t="s">
        <v>921</v>
      </c>
      <c r="AN22" s="79" t="b">
        <v>0</v>
      </c>
      <c r="AO22" s="83" t="s">
        <v>765</v>
      </c>
      <c r="AP22" s="79" t="s">
        <v>176</v>
      </c>
      <c r="AQ22" s="79">
        <v>0</v>
      </c>
      <c r="AR22" s="79">
        <v>0</v>
      </c>
      <c r="AS22" s="79"/>
      <c r="AT22" s="79"/>
      <c r="AU22" s="79"/>
      <c r="AV22" s="79"/>
      <c r="AW22" s="79"/>
      <c r="AX22" s="79"/>
      <c r="AY22" s="79"/>
      <c r="AZ22" s="79"/>
      <c r="BA22">
        <v>8</v>
      </c>
      <c r="BB22" s="78" t="str">
        <f>REPLACE(INDEX(GroupVertices[Group],MATCH(Edges24[[#This Row],[Vertex 1]],GroupVertices[Vertex],0)),1,1,"")</f>
        <v>1</v>
      </c>
      <c r="BC22" s="78" t="str">
        <f>REPLACE(INDEX(GroupVertices[Group],MATCH(Edges24[[#This Row],[Vertex 2]],GroupVertices[Vertex],0)),1,1,"")</f>
        <v>1</v>
      </c>
      <c r="BD22" s="48"/>
      <c r="BE22" s="49"/>
      <c r="BF22" s="48"/>
      <c r="BG22" s="49"/>
      <c r="BH22" s="48"/>
      <c r="BI22" s="49"/>
      <c r="BJ22" s="48"/>
      <c r="BK22" s="49"/>
      <c r="BL22" s="48"/>
    </row>
    <row r="23" spans="1:64" ht="15">
      <c r="A23" s="64" t="s">
        <v>229</v>
      </c>
      <c r="B23" s="64" t="s">
        <v>228</v>
      </c>
      <c r="C23" s="65"/>
      <c r="D23" s="66"/>
      <c r="E23" s="67"/>
      <c r="F23" s="68"/>
      <c r="G23" s="65"/>
      <c r="H23" s="69"/>
      <c r="I23" s="70"/>
      <c r="J23" s="70"/>
      <c r="K23" s="34" t="s">
        <v>65</v>
      </c>
      <c r="L23" s="77">
        <v>29</v>
      </c>
      <c r="M23" s="77"/>
      <c r="N23" s="72"/>
      <c r="O23" s="79" t="s">
        <v>285</v>
      </c>
      <c r="P23" s="81">
        <v>43621.878900462965</v>
      </c>
      <c r="Q23" s="79" t="s">
        <v>306</v>
      </c>
      <c r="R23" s="79"/>
      <c r="S23" s="79"/>
      <c r="T23" s="79"/>
      <c r="U23" s="79"/>
      <c r="V23" s="82" t="s">
        <v>542</v>
      </c>
      <c r="W23" s="81">
        <v>43621.878900462965</v>
      </c>
      <c r="X23" s="82" t="s">
        <v>610</v>
      </c>
      <c r="Y23" s="79"/>
      <c r="Z23" s="79"/>
      <c r="AA23" s="83" t="s">
        <v>767</v>
      </c>
      <c r="AB23" s="83" t="s">
        <v>766</v>
      </c>
      <c r="AC23" s="79" t="b">
        <v>0</v>
      </c>
      <c r="AD23" s="79">
        <v>2</v>
      </c>
      <c r="AE23" s="83" t="s">
        <v>910</v>
      </c>
      <c r="AF23" s="79" t="b">
        <v>0</v>
      </c>
      <c r="AG23" s="79" t="s">
        <v>915</v>
      </c>
      <c r="AH23" s="79"/>
      <c r="AI23" s="83" t="s">
        <v>906</v>
      </c>
      <c r="AJ23" s="79" t="b">
        <v>0</v>
      </c>
      <c r="AK23" s="79">
        <v>0</v>
      </c>
      <c r="AL23" s="83" t="s">
        <v>906</v>
      </c>
      <c r="AM23" s="79" t="s">
        <v>921</v>
      </c>
      <c r="AN23" s="79" t="b">
        <v>0</v>
      </c>
      <c r="AO23" s="83" t="s">
        <v>766</v>
      </c>
      <c r="AP23" s="79" t="s">
        <v>176</v>
      </c>
      <c r="AQ23" s="79">
        <v>0</v>
      </c>
      <c r="AR23" s="79">
        <v>0</v>
      </c>
      <c r="AS23" s="79"/>
      <c r="AT23" s="79"/>
      <c r="AU23" s="79"/>
      <c r="AV23" s="79"/>
      <c r="AW23" s="79"/>
      <c r="AX23" s="79"/>
      <c r="AY23" s="79"/>
      <c r="AZ23" s="79"/>
      <c r="BA23">
        <v>8</v>
      </c>
      <c r="BB23" s="78" t="str">
        <f>REPLACE(INDEX(GroupVertices[Group],MATCH(Edges24[[#This Row],[Vertex 1]],GroupVertices[Vertex],0)),1,1,"")</f>
        <v>1</v>
      </c>
      <c r="BC23" s="78" t="str">
        <f>REPLACE(INDEX(GroupVertices[Group],MATCH(Edges24[[#This Row],[Vertex 2]],GroupVertices[Vertex],0)),1,1,"")</f>
        <v>1</v>
      </c>
      <c r="BD23" s="48"/>
      <c r="BE23" s="49"/>
      <c r="BF23" s="48"/>
      <c r="BG23" s="49"/>
      <c r="BH23" s="48"/>
      <c r="BI23" s="49"/>
      <c r="BJ23" s="48"/>
      <c r="BK23" s="49"/>
      <c r="BL23" s="48"/>
    </row>
    <row r="24" spans="1:64" ht="15">
      <c r="A24" s="64" t="s">
        <v>229</v>
      </c>
      <c r="B24" s="64" t="s">
        <v>228</v>
      </c>
      <c r="C24" s="65"/>
      <c r="D24" s="66"/>
      <c r="E24" s="67"/>
      <c r="F24" s="68"/>
      <c r="G24" s="65"/>
      <c r="H24" s="69"/>
      <c r="I24" s="70"/>
      <c r="J24" s="70"/>
      <c r="K24" s="34" t="s">
        <v>65</v>
      </c>
      <c r="L24" s="77">
        <v>30</v>
      </c>
      <c r="M24" s="77"/>
      <c r="N24" s="72"/>
      <c r="O24" s="79" t="s">
        <v>285</v>
      </c>
      <c r="P24" s="81">
        <v>43621.87936342593</v>
      </c>
      <c r="Q24" s="79" t="s">
        <v>307</v>
      </c>
      <c r="R24" s="79"/>
      <c r="S24" s="79"/>
      <c r="T24" s="79"/>
      <c r="U24" s="79"/>
      <c r="V24" s="82" t="s">
        <v>542</v>
      </c>
      <c r="W24" s="81">
        <v>43621.87936342593</v>
      </c>
      <c r="X24" s="82" t="s">
        <v>611</v>
      </c>
      <c r="Y24" s="79"/>
      <c r="Z24" s="79"/>
      <c r="AA24" s="83" t="s">
        <v>768</v>
      </c>
      <c r="AB24" s="83" t="s">
        <v>767</v>
      </c>
      <c r="AC24" s="79" t="b">
        <v>0</v>
      </c>
      <c r="AD24" s="79">
        <v>1</v>
      </c>
      <c r="AE24" s="83" t="s">
        <v>910</v>
      </c>
      <c r="AF24" s="79" t="b">
        <v>0</v>
      </c>
      <c r="AG24" s="79" t="s">
        <v>915</v>
      </c>
      <c r="AH24" s="79"/>
      <c r="AI24" s="83" t="s">
        <v>906</v>
      </c>
      <c r="AJ24" s="79" t="b">
        <v>0</v>
      </c>
      <c r="AK24" s="79">
        <v>0</v>
      </c>
      <c r="AL24" s="83" t="s">
        <v>906</v>
      </c>
      <c r="AM24" s="79" t="s">
        <v>921</v>
      </c>
      <c r="AN24" s="79" t="b">
        <v>0</v>
      </c>
      <c r="AO24" s="83" t="s">
        <v>767</v>
      </c>
      <c r="AP24" s="79" t="s">
        <v>176</v>
      </c>
      <c r="AQ24" s="79">
        <v>0</v>
      </c>
      <c r="AR24" s="79">
        <v>0</v>
      </c>
      <c r="AS24" s="79"/>
      <c r="AT24" s="79"/>
      <c r="AU24" s="79"/>
      <c r="AV24" s="79"/>
      <c r="AW24" s="79"/>
      <c r="AX24" s="79"/>
      <c r="AY24" s="79"/>
      <c r="AZ24" s="79"/>
      <c r="BA24">
        <v>8</v>
      </c>
      <c r="BB24" s="78" t="str">
        <f>REPLACE(INDEX(GroupVertices[Group],MATCH(Edges24[[#This Row],[Vertex 1]],GroupVertices[Vertex],0)),1,1,"")</f>
        <v>1</v>
      </c>
      <c r="BC24" s="78" t="str">
        <f>REPLACE(INDEX(GroupVertices[Group],MATCH(Edges24[[#This Row],[Vertex 2]],GroupVertices[Vertex],0)),1,1,"")</f>
        <v>1</v>
      </c>
      <c r="BD24" s="48"/>
      <c r="BE24" s="49"/>
      <c r="BF24" s="48"/>
      <c r="BG24" s="49"/>
      <c r="BH24" s="48"/>
      <c r="BI24" s="49"/>
      <c r="BJ24" s="48"/>
      <c r="BK24" s="49"/>
      <c r="BL24" s="48"/>
    </row>
    <row r="25" spans="1:64" ht="15">
      <c r="A25" s="64" t="s">
        <v>229</v>
      </c>
      <c r="B25" s="64" t="s">
        <v>228</v>
      </c>
      <c r="C25" s="65"/>
      <c r="D25" s="66"/>
      <c r="E25" s="67"/>
      <c r="F25" s="68"/>
      <c r="G25" s="65"/>
      <c r="H25" s="69"/>
      <c r="I25" s="70"/>
      <c r="J25" s="70"/>
      <c r="K25" s="34" t="s">
        <v>65</v>
      </c>
      <c r="L25" s="77">
        <v>31</v>
      </c>
      <c r="M25" s="77"/>
      <c r="N25" s="72"/>
      <c r="O25" s="79" t="s">
        <v>285</v>
      </c>
      <c r="P25" s="81">
        <v>43621.87987268518</v>
      </c>
      <c r="Q25" s="79" t="s">
        <v>308</v>
      </c>
      <c r="R25" s="79"/>
      <c r="S25" s="79"/>
      <c r="T25" s="79"/>
      <c r="U25" s="79"/>
      <c r="V25" s="82" t="s">
        <v>542</v>
      </c>
      <c r="W25" s="81">
        <v>43621.87987268518</v>
      </c>
      <c r="X25" s="82" t="s">
        <v>612</v>
      </c>
      <c r="Y25" s="79"/>
      <c r="Z25" s="79"/>
      <c r="AA25" s="83" t="s">
        <v>769</v>
      </c>
      <c r="AB25" s="83" t="s">
        <v>768</v>
      </c>
      <c r="AC25" s="79" t="b">
        <v>0</v>
      </c>
      <c r="AD25" s="79">
        <v>2</v>
      </c>
      <c r="AE25" s="83" t="s">
        <v>910</v>
      </c>
      <c r="AF25" s="79" t="b">
        <v>0</v>
      </c>
      <c r="AG25" s="79" t="s">
        <v>915</v>
      </c>
      <c r="AH25" s="79"/>
      <c r="AI25" s="83" t="s">
        <v>906</v>
      </c>
      <c r="AJ25" s="79" t="b">
        <v>0</v>
      </c>
      <c r="AK25" s="79">
        <v>0</v>
      </c>
      <c r="AL25" s="83" t="s">
        <v>906</v>
      </c>
      <c r="AM25" s="79" t="s">
        <v>921</v>
      </c>
      <c r="AN25" s="79" t="b">
        <v>0</v>
      </c>
      <c r="AO25" s="83" t="s">
        <v>768</v>
      </c>
      <c r="AP25" s="79" t="s">
        <v>176</v>
      </c>
      <c r="AQ25" s="79">
        <v>0</v>
      </c>
      <c r="AR25" s="79">
        <v>0</v>
      </c>
      <c r="AS25" s="79"/>
      <c r="AT25" s="79"/>
      <c r="AU25" s="79"/>
      <c r="AV25" s="79"/>
      <c r="AW25" s="79"/>
      <c r="AX25" s="79"/>
      <c r="AY25" s="79"/>
      <c r="AZ25" s="79"/>
      <c r="BA25">
        <v>8</v>
      </c>
      <c r="BB25" s="78" t="str">
        <f>REPLACE(INDEX(GroupVertices[Group],MATCH(Edges24[[#This Row],[Vertex 1]],GroupVertices[Vertex],0)),1,1,"")</f>
        <v>1</v>
      </c>
      <c r="BC25" s="78" t="str">
        <f>REPLACE(INDEX(GroupVertices[Group],MATCH(Edges24[[#This Row],[Vertex 2]],GroupVertices[Vertex],0)),1,1,"")</f>
        <v>1</v>
      </c>
      <c r="BD25" s="48"/>
      <c r="BE25" s="49"/>
      <c r="BF25" s="48"/>
      <c r="BG25" s="49"/>
      <c r="BH25" s="48"/>
      <c r="BI25" s="49"/>
      <c r="BJ25" s="48"/>
      <c r="BK25" s="49"/>
      <c r="BL25" s="48"/>
    </row>
    <row r="26" spans="1:64" ht="15">
      <c r="A26" s="64" t="s">
        <v>229</v>
      </c>
      <c r="B26" s="64" t="s">
        <v>228</v>
      </c>
      <c r="C26" s="65"/>
      <c r="D26" s="66"/>
      <c r="E26" s="67"/>
      <c r="F26" s="68"/>
      <c r="G26" s="65"/>
      <c r="H26" s="69"/>
      <c r="I26" s="70"/>
      <c r="J26" s="70"/>
      <c r="K26" s="34" t="s">
        <v>65</v>
      </c>
      <c r="L26" s="77">
        <v>32</v>
      </c>
      <c r="M26" s="77"/>
      <c r="N26" s="72"/>
      <c r="O26" s="79" t="s">
        <v>285</v>
      </c>
      <c r="P26" s="81">
        <v>43621.88028935185</v>
      </c>
      <c r="Q26" s="79" t="s">
        <v>309</v>
      </c>
      <c r="R26" s="79"/>
      <c r="S26" s="79"/>
      <c r="T26" s="79"/>
      <c r="U26" s="79"/>
      <c r="V26" s="82" t="s">
        <v>542</v>
      </c>
      <c r="W26" s="81">
        <v>43621.88028935185</v>
      </c>
      <c r="X26" s="82" t="s">
        <v>613</v>
      </c>
      <c r="Y26" s="79"/>
      <c r="Z26" s="79"/>
      <c r="AA26" s="83" t="s">
        <v>770</v>
      </c>
      <c r="AB26" s="83" t="s">
        <v>769</v>
      </c>
      <c r="AC26" s="79" t="b">
        <v>0</v>
      </c>
      <c r="AD26" s="79">
        <v>1</v>
      </c>
      <c r="AE26" s="83" t="s">
        <v>910</v>
      </c>
      <c r="AF26" s="79" t="b">
        <v>0</v>
      </c>
      <c r="AG26" s="79" t="s">
        <v>915</v>
      </c>
      <c r="AH26" s="79"/>
      <c r="AI26" s="83" t="s">
        <v>906</v>
      </c>
      <c r="AJ26" s="79" t="b">
        <v>0</v>
      </c>
      <c r="AK26" s="79">
        <v>0</v>
      </c>
      <c r="AL26" s="83" t="s">
        <v>906</v>
      </c>
      <c r="AM26" s="79" t="s">
        <v>921</v>
      </c>
      <c r="AN26" s="79" t="b">
        <v>0</v>
      </c>
      <c r="AO26" s="83" t="s">
        <v>769</v>
      </c>
      <c r="AP26" s="79" t="s">
        <v>176</v>
      </c>
      <c r="AQ26" s="79">
        <v>0</v>
      </c>
      <c r="AR26" s="79">
        <v>0</v>
      </c>
      <c r="AS26" s="79"/>
      <c r="AT26" s="79"/>
      <c r="AU26" s="79"/>
      <c r="AV26" s="79"/>
      <c r="AW26" s="79"/>
      <c r="AX26" s="79"/>
      <c r="AY26" s="79"/>
      <c r="AZ26" s="79"/>
      <c r="BA26">
        <v>8</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229</v>
      </c>
      <c r="B27" s="64" t="s">
        <v>228</v>
      </c>
      <c r="C27" s="65"/>
      <c r="D27" s="66"/>
      <c r="E27" s="67"/>
      <c r="F27" s="68"/>
      <c r="G27" s="65"/>
      <c r="H27" s="69"/>
      <c r="I27" s="70"/>
      <c r="J27" s="70"/>
      <c r="K27" s="34" t="s">
        <v>65</v>
      </c>
      <c r="L27" s="77">
        <v>33</v>
      </c>
      <c r="M27" s="77"/>
      <c r="N27" s="72"/>
      <c r="O27" s="79" t="s">
        <v>285</v>
      </c>
      <c r="P27" s="81">
        <v>43621.88344907408</v>
      </c>
      <c r="Q27" s="79" t="s">
        <v>310</v>
      </c>
      <c r="R27" s="79"/>
      <c r="S27" s="79"/>
      <c r="T27" s="79"/>
      <c r="U27" s="79"/>
      <c r="V27" s="82" t="s">
        <v>542</v>
      </c>
      <c r="W27" s="81">
        <v>43621.88344907408</v>
      </c>
      <c r="X27" s="82" t="s">
        <v>614</v>
      </c>
      <c r="Y27" s="79"/>
      <c r="Z27" s="79"/>
      <c r="AA27" s="83" t="s">
        <v>771</v>
      </c>
      <c r="AB27" s="83" t="s">
        <v>770</v>
      </c>
      <c r="AC27" s="79" t="b">
        <v>0</v>
      </c>
      <c r="AD27" s="79">
        <v>0</v>
      </c>
      <c r="AE27" s="83" t="s">
        <v>910</v>
      </c>
      <c r="AF27" s="79" t="b">
        <v>0</v>
      </c>
      <c r="AG27" s="79" t="s">
        <v>915</v>
      </c>
      <c r="AH27" s="79"/>
      <c r="AI27" s="83" t="s">
        <v>906</v>
      </c>
      <c r="AJ27" s="79" t="b">
        <v>0</v>
      </c>
      <c r="AK27" s="79">
        <v>0</v>
      </c>
      <c r="AL27" s="83" t="s">
        <v>906</v>
      </c>
      <c r="AM27" s="79" t="s">
        <v>921</v>
      </c>
      <c r="AN27" s="79" t="b">
        <v>0</v>
      </c>
      <c r="AO27" s="83" t="s">
        <v>770</v>
      </c>
      <c r="AP27" s="79" t="s">
        <v>176</v>
      </c>
      <c r="AQ27" s="79">
        <v>0</v>
      </c>
      <c r="AR27" s="79">
        <v>0</v>
      </c>
      <c r="AS27" s="79"/>
      <c r="AT27" s="79"/>
      <c r="AU27" s="79"/>
      <c r="AV27" s="79"/>
      <c r="AW27" s="79"/>
      <c r="AX27" s="79"/>
      <c r="AY27" s="79"/>
      <c r="AZ27" s="79"/>
      <c r="BA27">
        <v>8</v>
      </c>
      <c r="BB27" s="78" t="str">
        <f>REPLACE(INDEX(GroupVertices[Group],MATCH(Edges24[[#This Row],[Vertex 1]],GroupVertices[Vertex],0)),1,1,"")</f>
        <v>1</v>
      </c>
      <c r="BC27" s="78" t="str">
        <f>REPLACE(INDEX(GroupVertices[Group],MATCH(Edges24[[#This Row],[Vertex 2]],GroupVertices[Vertex],0)),1,1,"")</f>
        <v>1</v>
      </c>
      <c r="BD27" s="48"/>
      <c r="BE27" s="49"/>
      <c r="BF27" s="48"/>
      <c r="BG27" s="49"/>
      <c r="BH27" s="48"/>
      <c r="BI27" s="49"/>
      <c r="BJ27" s="48"/>
      <c r="BK27" s="49"/>
      <c r="BL27" s="48"/>
    </row>
    <row r="28" spans="1:64" ht="15">
      <c r="A28" s="64" t="s">
        <v>229</v>
      </c>
      <c r="B28" s="64" t="s">
        <v>228</v>
      </c>
      <c r="C28" s="65"/>
      <c r="D28" s="66"/>
      <c r="E28" s="67"/>
      <c r="F28" s="68"/>
      <c r="G28" s="65"/>
      <c r="H28" s="69"/>
      <c r="I28" s="70"/>
      <c r="J28" s="70"/>
      <c r="K28" s="34" t="s">
        <v>65</v>
      </c>
      <c r="L28" s="77">
        <v>34</v>
      </c>
      <c r="M28" s="77"/>
      <c r="N28" s="72"/>
      <c r="O28" s="79" t="s">
        <v>285</v>
      </c>
      <c r="P28" s="81">
        <v>43621.883622685185</v>
      </c>
      <c r="Q28" s="79" t="s">
        <v>311</v>
      </c>
      <c r="R28" s="79"/>
      <c r="S28" s="79"/>
      <c r="T28" s="79"/>
      <c r="U28" s="79"/>
      <c r="V28" s="82" t="s">
        <v>542</v>
      </c>
      <c r="W28" s="81">
        <v>43621.883622685185</v>
      </c>
      <c r="X28" s="82" t="s">
        <v>615</v>
      </c>
      <c r="Y28" s="79"/>
      <c r="Z28" s="79"/>
      <c r="AA28" s="83" t="s">
        <v>772</v>
      </c>
      <c r="AB28" s="83" t="s">
        <v>771</v>
      </c>
      <c r="AC28" s="79" t="b">
        <v>0</v>
      </c>
      <c r="AD28" s="79">
        <v>0</v>
      </c>
      <c r="AE28" s="83" t="s">
        <v>910</v>
      </c>
      <c r="AF28" s="79" t="b">
        <v>0</v>
      </c>
      <c r="AG28" s="79" t="s">
        <v>915</v>
      </c>
      <c r="AH28" s="79"/>
      <c r="AI28" s="83" t="s">
        <v>906</v>
      </c>
      <c r="AJ28" s="79" t="b">
        <v>0</v>
      </c>
      <c r="AK28" s="79">
        <v>0</v>
      </c>
      <c r="AL28" s="83" t="s">
        <v>906</v>
      </c>
      <c r="AM28" s="79" t="s">
        <v>921</v>
      </c>
      <c r="AN28" s="79" t="b">
        <v>0</v>
      </c>
      <c r="AO28" s="83" t="s">
        <v>771</v>
      </c>
      <c r="AP28" s="79" t="s">
        <v>176</v>
      </c>
      <c r="AQ28" s="79">
        <v>0</v>
      </c>
      <c r="AR28" s="79">
        <v>0</v>
      </c>
      <c r="AS28" s="79"/>
      <c r="AT28" s="79"/>
      <c r="AU28" s="79"/>
      <c r="AV28" s="79"/>
      <c r="AW28" s="79"/>
      <c r="AX28" s="79"/>
      <c r="AY28" s="79"/>
      <c r="AZ28" s="79"/>
      <c r="BA28">
        <v>8</v>
      </c>
      <c r="BB28" s="78" t="str">
        <f>REPLACE(INDEX(GroupVertices[Group],MATCH(Edges24[[#This Row],[Vertex 1]],GroupVertices[Vertex],0)),1,1,"")</f>
        <v>1</v>
      </c>
      <c r="BC28" s="78" t="str">
        <f>REPLACE(INDEX(GroupVertices[Group],MATCH(Edges24[[#This Row],[Vertex 2]],GroupVertices[Vertex],0)),1,1,"")</f>
        <v>1</v>
      </c>
      <c r="BD28" s="48"/>
      <c r="BE28" s="49"/>
      <c r="BF28" s="48"/>
      <c r="BG28" s="49"/>
      <c r="BH28" s="48"/>
      <c r="BI28" s="49"/>
      <c r="BJ28" s="48"/>
      <c r="BK28" s="49"/>
      <c r="BL28" s="48"/>
    </row>
    <row r="29" spans="1:64" ht="15">
      <c r="A29" s="64" t="s">
        <v>230</v>
      </c>
      <c r="B29" s="64" t="s">
        <v>275</v>
      </c>
      <c r="C29" s="65"/>
      <c r="D29" s="66"/>
      <c r="E29" s="67"/>
      <c r="F29" s="68"/>
      <c r="G29" s="65"/>
      <c r="H29" s="69"/>
      <c r="I29" s="70"/>
      <c r="J29" s="70"/>
      <c r="K29" s="34" t="s">
        <v>65</v>
      </c>
      <c r="L29" s="77">
        <v>51</v>
      </c>
      <c r="M29" s="77"/>
      <c r="N29" s="72"/>
      <c r="O29" s="79" t="s">
        <v>284</v>
      </c>
      <c r="P29" s="81">
        <v>43622.44331018518</v>
      </c>
      <c r="Q29" s="79" t="s">
        <v>312</v>
      </c>
      <c r="R29" s="79"/>
      <c r="S29" s="79"/>
      <c r="T29" s="79"/>
      <c r="U29" s="79"/>
      <c r="V29" s="82" t="s">
        <v>543</v>
      </c>
      <c r="W29" s="81">
        <v>43622.44331018518</v>
      </c>
      <c r="X29" s="82" t="s">
        <v>616</v>
      </c>
      <c r="Y29" s="79"/>
      <c r="Z29" s="79"/>
      <c r="AA29" s="83" t="s">
        <v>773</v>
      </c>
      <c r="AB29" s="83" t="s">
        <v>821</v>
      </c>
      <c r="AC29" s="79" t="b">
        <v>0</v>
      </c>
      <c r="AD29" s="79">
        <v>0</v>
      </c>
      <c r="AE29" s="83" t="s">
        <v>908</v>
      </c>
      <c r="AF29" s="79" t="b">
        <v>0</v>
      </c>
      <c r="AG29" s="79" t="s">
        <v>915</v>
      </c>
      <c r="AH29" s="79"/>
      <c r="AI29" s="83" t="s">
        <v>906</v>
      </c>
      <c r="AJ29" s="79" t="b">
        <v>0</v>
      </c>
      <c r="AK29" s="79">
        <v>0</v>
      </c>
      <c r="AL29" s="83" t="s">
        <v>906</v>
      </c>
      <c r="AM29" s="79" t="s">
        <v>925</v>
      </c>
      <c r="AN29" s="79" t="b">
        <v>0</v>
      </c>
      <c r="AO29" s="83" t="s">
        <v>821</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c r="BE29" s="49"/>
      <c r="BF29" s="48"/>
      <c r="BG29" s="49"/>
      <c r="BH29" s="48"/>
      <c r="BI29" s="49"/>
      <c r="BJ29" s="48"/>
      <c r="BK29" s="49"/>
      <c r="BL29" s="48"/>
    </row>
    <row r="30" spans="1:64" ht="15">
      <c r="A30" s="64" t="s">
        <v>231</v>
      </c>
      <c r="B30" s="64" t="s">
        <v>275</v>
      </c>
      <c r="C30" s="65"/>
      <c r="D30" s="66"/>
      <c r="E30" s="67"/>
      <c r="F30" s="68"/>
      <c r="G30" s="65"/>
      <c r="H30" s="69"/>
      <c r="I30" s="70"/>
      <c r="J30" s="70"/>
      <c r="K30" s="34" t="s">
        <v>65</v>
      </c>
      <c r="L30" s="77">
        <v>53</v>
      </c>
      <c r="M30" s="77"/>
      <c r="N30" s="72"/>
      <c r="O30" s="79" t="s">
        <v>284</v>
      </c>
      <c r="P30" s="81">
        <v>43622.446805555555</v>
      </c>
      <c r="Q30" s="79" t="s">
        <v>313</v>
      </c>
      <c r="R30" s="79"/>
      <c r="S30" s="79"/>
      <c r="T30" s="79" t="s">
        <v>514</v>
      </c>
      <c r="U30" s="79"/>
      <c r="V30" s="82" t="s">
        <v>544</v>
      </c>
      <c r="W30" s="81">
        <v>43622.446805555555</v>
      </c>
      <c r="X30" s="82" t="s">
        <v>617</v>
      </c>
      <c r="Y30" s="79"/>
      <c r="Z30" s="79"/>
      <c r="AA30" s="83" t="s">
        <v>774</v>
      </c>
      <c r="AB30" s="83" t="s">
        <v>821</v>
      </c>
      <c r="AC30" s="79" t="b">
        <v>0</v>
      </c>
      <c r="AD30" s="79">
        <v>0</v>
      </c>
      <c r="AE30" s="83" t="s">
        <v>908</v>
      </c>
      <c r="AF30" s="79" t="b">
        <v>0</v>
      </c>
      <c r="AG30" s="79" t="s">
        <v>915</v>
      </c>
      <c r="AH30" s="79"/>
      <c r="AI30" s="83" t="s">
        <v>906</v>
      </c>
      <c r="AJ30" s="79" t="b">
        <v>0</v>
      </c>
      <c r="AK30" s="79">
        <v>0</v>
      </c>
      <c r="AL30" s="83" t="s">
        <v>906</v>
      </c>
      <c r="AM30" s="79" t="s">
        <v>923</v>
      </c>
      <c r="AN30" s="79" t="b">
        <v>0</v>
      </c>
      <c r="AO30" s="83" t="s">
        <v>821</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c r="BE30" s="49"/>
      <c r="BF30" s="48"/>
      <c r="BG30" s="49"/>
      <c r="BH30" s="48"/>
      <c r="BI30" s="49"/>
      <c r="BJ30" s="48"/>
      <c r="BK30" s="49"/>
      <c r="BL30" s="48"/>
    </row>
    <row r="31" spans="1:64" ht="15">
      <c r="A31" s="64" t="s">
        <v>232</v>
      </c>
      <c r="B31" s="64" t="s">
        <v>275</v>
      </c>
      <c r="C31" s="65"/>
      <c r="D31" s="66"/>
      <c r="E31" s="67"/>
      <c r="F31" s="68"/>
      <c r="G31" s="65"/>
      <c r="H31" s="69"/>
      <c r="I31" s="70"/>
      <c r="J31" s="70"/>
      <c r="K31" s="34" t="s">
        <v>65</v>
      </c>
      <c r="L31" s="77">
        <v>55</v>
      </c>
      <c r="M31" s="77"/>
      <c r="N31" s="72"/>
      <c r="O31" s="79" t="s">
        <v>284</v>
      </c>
      <c r="P31" s="81">
        <v>43622.44734953704</v>
      </c>
      <c r="Q31" s="79" t="s">
        <v>314</v>
      </c>
      <c r="R31" s="79"/>
      <c r="S31" s="79"/>
      <c r="T31" s="79"/>
      <c r="U31" s="79"/>
      <c r="V31" s="82" t="s">
        <v>545</v>
      </c>
      <c r="W31" s="81">
        <v>43622.44734953704</v>
      </c>
      <c r="X31" s="82" t="s">
        <v>618</v>
      </c>
      <c r="Y31" s="79"/>
      <c r="Z31" s="79"/>
      <c r="AA31" s="83" t="s">
        <v>775</v>
      </c>
      <c r="AB31" s="83" t="s">
        <v>821</v>
      </c>
      <c r="AC31" s="79" t="b">
        <v>0</v>
      </c>
      <c r="AD31" s="79">
        <v>0</v>
      </c>
      <c r="AE31" s="83" t="s">
        <v>908</v>
      </c>
      <c r="AF31" s="79" t="b">
        <v>0</v>
      </c>
      <c r="AG31" s="79" t="s">
        <v>918</v>
      </c>
      <c r="AH31" s="79"/>
      <c r="AI31" s="83" t="s">
        <v>906</v>
      </c>
      <c r="AJ31" s="79" t="b">
        <v>0</v>
      </c>
      <c r="AK31" s="79">
        <v>0</v>
      </c>
      <c r="AL31" s="83" t="s">
        <v>906</v>
      </c>
      <c r="AM31" s="79" t="s">
        <v>923</v>
      </c>
      <c r="AN31" s="79" t="b">
        <v>0</v>
      </c>
      <c r="AO31" s="83" t="s">
        <v>821</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c r="BE31" s="49"/>
      <c r="BF31" s="48"/>
      <c r="BG31" s="49"/>
      <c r="BH31" s="48"/>
      <c r="BI31" s="49"/>
      <c r="BJ31" s="48"/>
      <c r="BK31" s="49"/>
      <c r="BL31" s="48"/>
    </row>
    <row r="32" spans="1:64" ht="15">
      <c r="A32" s="64" t="s">
        <v>233</v>
      </c>
      <c r="B32" s="64" t="s">
        <v>275</v>
      </c>
      <c r="C32" s="65"/>
      <c r="D32" s="66"/>
      <c r="E32" s="67"/>
      <c r="F32" s="68"/>
      <c r="G32" s="65"/>
      <c r="H32" s="69"/>
      <c r="I32" s="70"/>
      <c r="J32" s="70"/>
      <c r="K32" s="34" t="s">
        <v>65</v>
      </c>
      <c r="L32" s="77">
        <v>57</v>
      </c>
      <c r="M32" s="77"/>
      <c r="N32" s="72"/>
      <c r="O32" s="79" t="s">
        <v>284</v>
      </c>
      <c r="P32" s="81">
        <v>43622.45009259259</v>
      </c>
      <c r="Q32" s="79" t="s">
        <v>315</v>
      </c>
      <c r="R32" s="79"/>
      <c r="S32" s="79"/>
      <c r="T32" s="79"/>
      <c r="U32" s="79"/>
      <c r="V32" s="82" t="s">
        <v>546</v>
      </c>
      <c r="W32" s="81">
        <v>43622.45009259259</v>
      </c>
      <c r="X32" s="82" t="s">
        <v>619</v>
      </c>
      <c r="Y32" s="79"/>
      <c r="Z32" s="79"/>
      <c r="AA32" s="83" t="s">
        <v>776</v>
      </c>
      <c r="AB32" s="83" t="s">
        <v>821</v>
      </c>
      <c r="AC32" s="79" t="b">
        <v>0</v>
      </c>
      <c r="AD32" s="79">
        <v>0</v>
      </c>
      <c r="AE32" s="83" t="s">
        <v>908</v>
      </c>
      <c r="AF32" s="79" t="b">
        <v>0</v>
      </c>
      <c r="AG32" s="79" t="s">
        <v>915</v>
      </c>
      <c r="AH32" s="79"/>
      <c r="AI32" s="83" t="s">
        <v>906</v>
      </c>
      <c r="AJ32" s="79" t="b">
        <v>0</v>
      </c>
      <c r="AK32" s="79">
        <v>0</v>
      </c>
      <c r="AL32" s="83" t="s">
        <v>906</v>
      </c>
      <c r="AM32" s="79" t="s">
        <v>921</v>
      </c>
      <c r="AN32" s="79" t="b">
        <v>0</v>
      </c>
      <c r="AO32" s="83" t="s">
        <v>821</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c r="BE32" s="49"/>
      <c r="BF32" s="48"/>
      <c r="BG32" s="49"/>
      <c r="BH32" s="48"/>
      <c r="BI32" s="49"/>
      <c r="BJ32" s="48"/>
      <c r="BK32" s="49"/>
      <c r="BL32" s="48"/>
    </row>
    <row r="33" spans="1:64" ht="15">
      <c r="A33" s="64" t="s">
        <v>234</v>
      </c>
      <c r="B33" s="64" t="s">
        <v>275</v>
      </c>
      <c r="C33" s="65"/>
      <c r="D33" s="66"/>
      <c r="E33" s="67"/>
      <c r="F33" s="68"/>
      <c r="G33" s="65"/>
      <c r="H33" s="69"/>
      <c r="I33" s="70"/>
      <c r="J33" s="70"/>
      <c r="K33" s="34" t="s">
        <v>65</v>
      </c>
      <c r="L33" s="77">
        <v>59</v>
      </c>
      <c r="M33" s="77"/>
      <c r="N33" s="72"/>
      <c r="O33" s="79" t="s">
        <v>284</v>
      </c>
      <c r="P33" s="81">
        <v>43622.450532407405</v>
      </c>
      <c r="Q33" s="79" t="s">
        <v>316</v>
      </c>
      <c r="R33" s="79"/>
      <c r="S33" s="79"/>
      <c r="T33" s="79"/>
      <c r="U33" s="79"/>
      <c r="V33" s="82" t="s">
        <v>547</v>
      </c>
      <c r="W33" s="81">
        <v>43622.450532407405</v>
      </c>
      <c r="X33" s="82" t="s">
        <v>620</v>
      </c>
      <c r="Y33" s="79"/>
      <c r="Z33" s="79"/>
      <c r="AA33" s="83" t="s">
        <v>777</v>
      </c>
      <c r="AB33" s="83" t="s">
        <v>821</v>
      </c>
      <c r="AC33" s="79" t="b">
        <v>0</v>
      </c>
      <c r="AD33" s="79">
        <v>0</v>
      </c>
      <c r="AE33" s="83" t="s">
        <v>908</v>
      </c>
      <c r="AF33" s="79" t="b">
        <v>0</v>
      </c>
      <c r="AG33" s="79" t="s">
        <v>915</v>
      </c>
      <c r="AH33" s="79"/>
      <c r="AI33" s="83" t="s">
        <v>906</v>
      </c>
      <c r="AJ33" s="79" t="b">
        <v>0</v>
      </c>
      <c r="AK33" s="79">
        <v>0</v>
      </c>
      <c r="AL33" s="83" t="s">
        <v>906</v>
      </c>
      <c r="AM33" s="79" t="s">
        <v>923</v>
      </c>
      <c r="AN33" s="79" t="b">
        <v>0</v>
      </c>
      <c r="AO33" s="83" t="s">
        <v>821</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235</v>
      </c>
      <c r="B34" s="64" t="s">
        <v>240</v>
      </c>
      <c r="C34" s="65"/>
      <c r="D34" s="66"/>
      <c r="E34" s="67"/>
      <c r="F34" s="68"/>
      <c r="G34" s="65"/>
      <c r="H34" s="69"/>
      <c r="I34" s="70"/>
      <c r="J34" s="70"/>
      <c r="K34" s="34" t="s">
        <v>65</v>
      </c>
      <c r="L34" s="77">
        <v>61</v>
      </c>
      <c r="M34" s="77"/>
      <c r="N34" s="72"/>
      <c r="O34" s="79" t="s">
        <v>284</v>
      </c>
      <c r="P34" s="81">
        <v>43622.826145833336</v>
      </c>
      <c r="Q34" s="79" t="s">
        <v>317</v>
      </c>
      <c r="R34" s="79"/>
      <c r="S34" s="79"/>
      <c r="T34" s="79"/>
      <c r="U34" s="79"/>
      <c r="V34" s="82" t="s">
        <v>548</v>
      </c>
      <c r="W34" s="81">
        <v>43622.826145833336</v>
      </c>
      <c r="X34" s="82" t="s">
        <v>621</v>
      </c>
      <c r="Y34" s="79"/>
      <c r="Z34" s="79"/>
      <c r="AA34" s="83" t="s">
        <v>778</v>
      </c>
      <c r="AB34" s="79"/>
      <c r="AC34" s="79" t="b">
        <v>0</v>
      </c>
      <c r="AD34" s="79">
        <v>0</v>
      </c>
      <c r="AE34" s="83" t="s">
        <v>906</v>
      </c>
      <c r="AF34" s="79" t="b">
        <v>0</v>
      </c>
      <c r="AG34" s="79" t="s">
        <v>919</v>
      </c>
      <c r="AH34" s="79"/>
      <c r="AI34" s="83" t="s">
        <v>906</v>
      </c>
      <c r="AJ34" s="79" t="b">
        <v>0</v>
      </c>
      <c r="AK34" s="79">
        <v>7</v>
      </c>
      <c r="AL34" s="83" t="s">
        <v>783</v>
      </c>
      <c r="AM34" s="79" t="s">
        <v>922</v>
      </c>
      <c r="AN34" s="79" t="b">
        <v>0</v>
      </c>
      <c r="AO34" s="83" t="s">
        <v>783</v>
      </c>
      <c r="AP34" s="79" t="s">
        <v>176</v>
      </c>
      <c r="AQ34" s="79">
        <v>0</v>
      </c>
      <c r="AR34" s="79">
        <v>0</v>
      </c>
      <c r="AS34" s="79"/>
      <c r="AT34" s="79"/>
      <c r="AU34" s="79"/>
      <c r="AV34" s="79"/>
      <c r="AW34" s="79"/>
      <c r="AX34" s="79"/>
      <c r="AY34" s="79"/>
      <c r="AZ34" s="79"/>
      <c r="BA34">
        <v>1</v>
      </c>
      <c r="BB34" s="78" t="str">
        <f>REPLACE(INDEX(GroupVertices[Group],MATCH(Edges24[[#This Row],[Vertex 1]],GroupVertices[Vertex],0)),1,1,"")</f>
        <v>3</v>
      </c>
      <c r="BC34" s="78" t="str">
        <f>REPLACE(INDEX(GroupVertices[Group],MATCH(Edges24[[#This Row],[Vertex 2]],GroupVertices[Vertex],0)),1,1,"")</f>
        <v>3</v>
      </c>
      <c r="BD34" s="48">
        <v>0</v>
      </c>
      <c r="BE34" s="49">
        <v>0</v>
      </c>
      <c r="BF34" s="48">
        <v>0</v>
      </c>
      <c r="BG34" s="49">
        <v>0</v>
      </c>
      <c r="BH34" s="48">
        <v>0</v>
      </c>
      <c r="BI34" s="49">
        <v>0</v>
      </c>
      <c r="BJ34" s="48">
        <v>21</v>
      </c>
      <c r="BK34" s="49">
        <v>100</v>
      </c>
      <c r="BL34" s="48">
        <v>21</v>
      </c>
    </row>
    <row r="35" spans="1:64" ht="15">
      <c r="A35" s="64" t="s">
        <v>236</v>
      </c>
      <c r="B35" s="64" t="s">
        <v>240</v>
      </c>
      <c r="C35" s="65"/>
      <c r="D35" s="66"/>
      <c r="E35" s="67"/>
      <c r="F35" s="68"/>
      <c r="G35" s="65"/>
      <c r="H35" s="69"/>
      <c r="I35" s="70"/>
      <c r="J35" s="70"/>
      <c r="K35" s="34" t="s">
        <v>65</v>
      </c>
      <c r="L35" s="77">
        <v>62</v>
      </c>
      <c r="M35" s="77"/>
      <c r="N35" s="72"/>
      <c r="O35" s="79" t="s">
        <v>284</v>
      </c>
      <c r="P35" s="81">
        <v>43622.82638888889</v>
      </c>
      <c r="Q35" s="79" t="s">
        <v>317</v>
      </c>
      <c r="R35" s="79"/>
      <c r="S35" s="79"/>
      <c r="T35" s="79"/>
      <c r="U35" s="79"/>
      <c r="V35" s="82" t="s">
        <v>549</v>
      </c>
      <c r="W35" s="81">
        <v>43622.82638888889</v>
      </c>
      <c r="X35" s="82" t="s">
        <v>622</v>
      </c>
      <c r="Y35" s="79"/>
      <c r="Z35" s="79"/>
      <c r="AA35" s="83" t="s">
        <v>779</v>
      </c>
      <c r="AB35" s="79"/>
      <c r="AC35" s="79" t="b">
        <v>0</v>
      </c>
      <c r="AD35" s="79">
        <v>0</v>
      </c>
      <c r="AE35" s="83" t="s">
        <v>906</v>
      </c>
      <c r="AF35" s="79" t="b">
        <v>0</v>
      </c>
      <c r="AG35" s="79" t="s">
        <v>919</v>
      </c>
      <c r="AH35" s="79"/>
      <c r="AI35" s="83" t="s">
        <v>906</v>
      </c>
      <c r="AJ35" s="79" t="b">
        <v>0</v>
      </c>
      <c r="AK35" s="79">
        <v>7</v>
      </c>
      <c r="AL35" s="83" t="s">
        <v>783</v>
      </c>
      <c r="AM35" s="79" t="s">
        <v>923</v>
      </c>
      <c r="AN35" s="79" t="b">
        <v>0</v>
      </c>
      <c r="AO35" s="83" t="s">
        <v>783</v>
      </c>
      <c r="AP35" s="79" t="s">
        <v>176</v>
      </c>
      <c r="AQ35" s="79">
        <v>0</v>
      </c>
      <c r="AR35" s="79">
        <v>0</v>
      </c>
      <c r="AS35" s="79"/>
      <c r="AT35" s="79"/>
      <c r="AU35" s="79"/>
      <c r="AV35" s="79"/>
      <c r="AW35" s="79"/>
      <c r="AX35" s="79"/>
      <c r="AY35" s="79"/>
      <c r="AZ35" s="79"/>
      <c r="BA35">
        <v>1</v>
      </c>
      <c r="BB35" s="78" t="str">
        <f>REPLACE(INDEX(GroupVertices[Group],MATCH(Edges24[[#This Row],[Vertex 1]],GroupVertices[Vertex],0)),1,1,"")</f>
        <v>3</v>
      </c>
      <c r="BC35" s="78" t="str">
        <f>REPLACE(INDEX(GroupVertices[Group],MATCH(Edges24[[#This Row],[Vertex 2]],GroupVertices[Vertex],0)),1,1,"")</f>
        <v>3</v>
      </c>
      <c r="BD35" s="48">
        <v>0</v>
      </c>
      <c r="BE35" s="49">
        <v>0</v>
      </c>
      <c r="BF35" s="48">
        <v>0</v>
      </c>
      <c r="BG35" s="49">
        <v>0</v>
      </c>
      <c r="BH35" s="48">
        <v>0</v>
      </c>
      <c r="BI35" s="49">
        <v>0</v>
      </c>
      <c r="BJ35" s="48">
        <v>21</v>
      </c>
      <c r="BK35" s="49">
        <v>100</v>
      </c>
      <c r="BL35" s="48">
        <v>21</v>
      </c>
    </row>
    <row r="36" spans="1:64" ht="15">
      <c r="A36" s="64" t="s">
        <v>237</v>
      </c>
      <c r="B36" s="64" t="s">
        <v>240</v>
      </c>
      <c r="C36" s="65"/>
      <c r="D36" s="66"/>
      <c r="E36" s="67"/>
      <c r="F36" s="68"/>
      <c r="G36" s="65"/>
      <c r="H36" s="69"/>
      <c r="I36" s="70"/>
      <c r="J36" s="70"/>
      <c r="K36" s="34" t="s">
        <v>65</v>
      </c>
      <c r="L36" s="77">
        <v>63</v>
      </c>
      <c r="M36" s="77"/>
      <c r="N36" s="72"/>
      <c r="O36" s="79" t="s">
        <v>284</v>
      </c>
      <c r="P36" s="81">
        <v>43622.828055555554</v>
      </c>
      <c r="Q36" s="79" t="s">
        <v>317</v>
      </c>
      <c r="R36" s="79"/>
      <c r="S36" s="79"/>
      <c r="T36" s="79"/>
      <c r="U36" s="79"/>
      <c r="V36" s="82" t="s">
        <v>550</v>
      </c>
      <c r="W36" s="81">
        <v>43622.828055555554</v>
      </c>
      <c r="X36" s="82" t="s">
        <v>623</v>
      </c>
      <c r="Y36" s="79"/>
      <c r="Z36" s="79"/>
      <c r="AA36" s="83" t="s">
        <v>780</v>
      </c>
      <c r="AB36" s="79"/>
      <c r="AC36" s="79" t="b">
        <v>0</v>
      </c>
      <c r="AD36" s="79">
        <v>0</v>
      </c>
      <c r="AE36" s="83" t="s">
        <v>906</v>
      </c>
      <c r="AF36" s="79" t="b">
        <v>0</v>
      </c>
      <c r="AG36" s="79" t="s">
        <v>919</v>
      </c>
      <c r="AH36" s="79"/>
      <c r="AI36" s="83" t="s">
        <v>906</v>
      </c>
      <c r="AJ36" s="79" t="b">
        <v>0</v>
      </c>
      <c r="AK36" s="79">
        <v>7</v>
      </c>
      <c r="AL36" s="83" t="s">
        <v>783</v>
      </c>
      <c r="AM36" s="79" t="s">
        <v>923</v>
      </c>
      <c r="AN36" s="79" t="b">
        <v>0</v>
      </c>
      <c r="AO36" s="83" t="s">
        <v>783</v>
      </c>
      <c r="AP36" s="79" t="s">
        <v>176</v>
      </c>
      <c r="AQ36" s="79">
        <v>0</v>
      </c>
      <c r="AR36" s="79">
        <v>0</v>
      </c>
      <c r="AS36" s="79"/>
      <c r="AT36" s="79"/>
      <c r="AU36" s="79"/>
      <c r="AV36" s="79"/>
      <c r="AW36" s="79"/>
      <c r="AX36" s="79"/>
      <c r="AY36" s="79"/>
      <c r="AZ36" s="79"/>
      <c r="BA36">
        <v>1</v>
      </c>
      <c r="BB36" s="78" t="str">
        <f>REPLACE(INDEX(GroupVertices[Group],MATCH(Edges24[[#This Row],[Vertex 1]],GroupVertices[Vertex],0)),1,1,"")</f>
        <v>3</v>
      </c>
      <c r="BC36" s="78" t="str">
        <f>REPLACE(INDEX(GroupVertices[Group],MATCH(Edges24[[#This Row],[Vertex 2]],GroupVertices[Vertex],0)),1,1,"")</f>
        <v>3</v>
      </c>
      <c r="BD36" s="48">
        <v>0</v>
      </c>
      <c r="BE36" s="49">
        <v>0</v>
      </c>
      <c r="BF36" s="48">
        <v>0</v>
      </c>
      <c r="BG36" s="49">
        <v>0</v>
      </c>
      <c r="BH36" s="48">
        <v>0</v>
      </c>
      <c r="BI36" s="49">
        <v>0</v>
      </c>
      <c r="BJ36" s="48">
        <v>21</v>
      </c>
      <c r="BK36" s="49">
        <v>100</v>
      </c>
      <c r="BL36" s="48">
        <v>21</v>
      </c>
    </row>
    <row r="37" spans="1:64" ht="15">
      <c r="A37" s="64" t="s">
        <v>238</v>
      </c>
      <c r="B37" s="64" t="s">
        <v>240</v>
      </c>
      <c r="C37" s="65"/>
      <c r="D37" s="66"/>
      <c r="E37" s="67"/>
      <c r="F37" s="68"/>
      <c r="G37" s="65"/>
      <c r="H37" s="69"/>
      <c r="I37" s="70"/>
      <c r="J37" s="70"/>
      <c r="K37" s="34" t="s">
        <v>65</v>
      </c>
      <c r="L37" s="77">
        <v>64</v>
      </c>
      <c r="M37" s="77"/>
      <c r="N37" s="72"/>
      <c r="O37" s="79" t="s">
        <v>284</v>
      </c>
      <c r="P37" s="81">
        <v>43622.828993055555</v>
      </c>
      <c r="Q37" s="79" t="s">
        <v>317</v>
      </c>
      <c r="R37" s="79"/>
      <c r="S37" s="79"/>
      <c r="T37" s="79"/>
      <c r="U37" s="79"/>
      <c r="V37" s="82" t="s">
        <v>551</v>
      </c>
      <c r="W37" s="81">
        <v>43622.828993055555</v>
      </c>
      <c r="X37" s="82" t="s">
        <v>624</v>
      </c>
      <c r="Y37" s="79"/>
      <c r="Z37" s="79"/>
      <c r="AA37" s="83" t="s">
        <v>781</v>
      </c>
      <c r="AB37" s="79"/>
      <c r="AC37" s="79" t="b">
        <v>0</v>
      </c>
      <c r="AD37" s="79">
        <v>0</v>
      </c>
      <c r="AE37" s="83" t="s">
        <v>906</v>
      </c>
      <c r="AF37" s="79" t="b">
        <v>0</v>
      </c>
      <c r="AG37" s="79" t="s">
        <v>919</v>
      </c>
      <c r="AH37" s="79"/>
      <c r="AI37" s="83" t="s">
        <v>906</v>
      </c>
      <c r="AJ37" s="79" t="b">
        <v>0</v>
      </c>
      <c r="AK37" s="79">
        <v>7</v>
      </c>
      <c r="AL37" s="83" t="s">
        <v>783</v>
      </c>
      <c r="AM37" s="79" t="s">
        <v>923</v>
      </c>
      <c r="AN37" s="79" t="b">
        <v>0</v>
      </c>
      <c r="AO37" s="83" t="s">
        <v>783</v>
      </c>
      <c r="AP37" s="79" t="s">
        <v>176</v>
      </c>
      <c r="AQ37" s="79">
        <v>0</v>
      </c>
      <c r="AR37" s="79">
        <v>0</v>
      </c>
      <c r="AS37" s="79"/>
      <c r="AT37" s="79"/>
      <c r="AU37" s="79"/>
      <c r="AV37" s="79"/>
      <c r="AW37" s="79"/>
      <c r="AX37" s="79"/>
      <c r="AY37" s="79"/>
      <c r="AZ37" s="79"/>
      <c r="BA37">
        <v>1</v>
      </c>
      <c r="BB37" s="78" t="str">
        <f>REPLACE(INDEX(GroupVertices[Group],MATCH(Edges24[[#This Row],[Vertex 1]],GroupVertices[Vertex],0)),1,1,"")</f>
        <v>3</v>
      </c>
      <c r="BC37" s="78" t="str">
        <f>REPLACE(INDEX(GroupVertices[Group],MATCH(Edges24[[#This Row],[Vertex 2]],GroupVertices[Vertex],0)),1,1,"")</f>
        <v>3</v>
      </c>
      <c r="BD37" s="48">
        <v>0</v>
      </c>
      <c r="BE37" s="49">
        <v>0</v>
      </c>
      <c r="BF37" s="48">
        <v>0</v>
      </c>
      <c r="BG37" s="49">
        <v>0</v>
      </c>
      <c r="BH37" s="48">
        <v>0</v>
      </c>
      <c r="BI37" s="49">
        <v>0</v>
      </c>
      <c r="BJ37" s="48">
        <v>21</v>
      </c>
      <c r="BK37" s="49">
        <v>100</v>
      </c>
      <c r="BL37" s="48">
        <v>21</v>
      </c>
    </row>
    <row r="38" spans="1:64" ht="15">
      <c r="A38" s="64" t="s">
        <v>239</v>
      </c>
      <c r="B38" s="64" t="s">
        <v>240</v>
      </c>
      <c r="C38" s="65"/>
      <c r="D38" s="66"/>
      <c r="E38" s="67"/>
      <c r="F38" s="68"/>
      <c r="G38" s="65"/>
      <c r="H38" s="69"/>
      <c r="I38" s="70"/>
      <c r="J38" s="70"/>
      <c r="K38" s="34" t="s">
        <v>65</v>
      </c>
      <c r="L38" s="77">
        <v>65</v>
      </c>
      <c r="M38" s="77"/>
      <c r="N38" s="72"/>
      <c r="O38" s="79" t="s">
        <v>284</v>
      </c>
      <c r="P38" s="81">
        <v>43622.83079861111</v>
      </c>
      <c r="Q38" s="79" t="s">
        <v>317</v>
      </c>
      <c r="R38" s="79"/>
      <c r="S38" s="79"/>
      <c r="T38" s="79"/>
      <c r="U38" s="79"/>
      <c r="V38" s="82" t="s">
        <v>552</v>
      </c>
      <c r="W38" s="81">
        <v>43622.83079861111</v>
      </c>
      <c r="X38" s="82" t="s">
        <v>625</v>
      </c>
      <c r="Y38" s="79"/>
      <c r="Z38" s="79"/>
      <c r="AA38" s="83" t="s">
        <v>782</v>
      </c>
      <c r="AB38" s="79"/>
      <c r="AC38" s="79" t="b">
        <v>0</v>
      </c>
      <c r="AD38" s="79">
        <v>0</v>
      </c>
      <c r="AE38" s="83" t="s">
        <v>906</v>
      </c>
      <c r="AF38" s="79" t="b">
        <v>0</v>
      </c>
      <c r="AG38" s="79" t="s">
        <v>919</v>
      </c>
      <c r="AH38" s="79"/>
      <c r="AI38" s="83" t="s">
        <v>906</v>
      </c>
      <c r="AJ38" s="79" t="b">
        <v>0</v>
      </c>
      <c r="AK38" s="79">
        <v>7</v>
      </c>
      <c r="AL38" s="83" t="s">
        <v>783</v>
      </c>
      <c r="AM38" s="79" t="s">
        <v>923</v>
      </c>
      <c r="AN38" s="79" t="b">
        <v>0</v>
      </c>
      <c r="AO38" s="83" t="s">
        <v>783</v>
      </c>
      <c r="AP38" s="79" t="s">
        <v>176</v>
      </c>
      <c r="AQ38" s="79">
        <v>0</v>
      </c>
      <c r="AR38" s="79">
        <v>0</v>
      </c>
      <c r="AS38" s="79"/>
      <c r="AT38" s="79"/>
      <c r="AU38" s="79"/>
      <c r="AV38" s="79"/>
      <c r="AW38" s="79"/>
      <c r="AX38" s="79"/>
      <c r="AY38" s="79"/>
      <c r="AZ38" s="79"/>
      <c r="BA38">
        <v>1</v>
      </c>
      <c r="BB38" s="78" t="str">
        <f>REPLACE(INDEX(GroupVertices[Group],MATCH(Edges24[[#This Row],[Vertex 1]],GroupVertices[Vertex],0)),1,1,"")</f>
        <v>3</v>
      </c>
      <c r="BC38" s="78" t="str">
        <f>REPLACE(INDEX(GroupVertices[Group],MATCH(Edges24[[#This Row],[Vertex 2]],GroupVertices[Vertex],0)),1,1,"")</f>
        <v>3</v>
      </c>
      <c r="BD38" s="48">
        <v>0</v>
      </c>
      <c r="BE38" s="49">
        <v>0</v>
      </c>
      <c r="BF38" s="48">
        <v>0</v>
      </c>
      <c r="BG38" s="49">
        <v>0</v>
      </c>
      <c r="BH38" s="48">
        <v>0</v>
      </c>
      <c r="BI38" s="49">
        <v>0</v>
      </c>
      <c r="BJ38" s="48">
        <v>21</v>
      </c>
      <c r="BK38" s="49">
        <v>100</v>
      </c>
      <c r="BL38" s="48">
        <v>21</v>
      </c>
    </row>
    <row r="39" spans="1:64" ht="15">
      <c r="A39" s="64" t="s">
        <v>240</v>
      </c>
      <c r="B39" s="64" t="s">
        <v>240</v>
      </c>
      <c r="C39" s="65"/>
      <c r="D39" s="66"/>
      <c r="E39" s="67"/>
      <c r="F39" s="68"/>
      <c r="G39" s="65"/>
      <c r="H39" s="69"/>
      <c r="I39" s="70"/>
      <c r="J39" s="70"/>
      <c r="K39" s="34" t="s">
        <v>65</v>
      </c>
      <c r="L39" s="77">
        <v>66</v>
      </c>
      <c r="M39" s="77"/>
      <c r="N39" s="72"/>
      <c r="O39" s="79" t="s">
        <v>176</v>
      </c>
      <c r="P39" s="81">
        <v>43622.820706018516</v>
      </c>
      <c r="Q39" s="79" t="s">
        <v>318</v>
      </c>
      <c r="R39" s="82" t="s">
        <v>440</v>
      </c>
      <c r="S39" s="79" t="s">
        <v>511</v>
      </c>
      <c r="T39" s="79"/>
      <c r="U39" s="79"/>
      <c r="V39" s="82" t="s">
        <v>553</v>
      </c>
      <c r="W39" s="81">
        <v>43622.820706018516</v>
      </c>
      <c r="X39" s="82" t="s">
        <v>626</v>
      </c>
      <c r="Y39" s="79"/>
      <c r="Z39" s="79"/>
      <c r="AA39" s="83" t="s">
        <v>783</v>
      </c>
      <c r="AB39" s="79"/>
      <c r="AC39" s="79" t="b">
        <v>0</v>
      </c>
      <c r="AD39" s="79">
        <v>23</v>
      </c>
      <c r="AE39" s="83" t="s">
        <v>906</v>
      </c>
      <c r="AF39" s="79" t="b">
        <v>0</v>
      </c>
      <c r="AG39" s="79" t="s">
        <v>919</v>
      </c>
      <c r="AH39" s="79"/>
      <c r="AI39" s="83" t="s">
        <v>906</v>
      </c>
      <c r="AJ39" s="79" t="b">
        <v>0</v>
      </c>
      <c r="AK39" s="79">
        <v>7</v>
      </c>
      <c r="AL39" s="83" t="s">
        <v>906</v>
      </c>
      <c r="AM39" s="79" t="s">
        <v>923</v>
      </c>
      <c r="AN39" s="79" t="b">
        <v>0</v>
      </c>
      <c r="AO39" s="83" t="s">
        <v>783</v>
      </c>
      <c r="AP39" s="79" t="s">
        <v>176</v>
      </c>
      <c r="AQ39" s="79">
        <v>0</v>
      </c>
      <c r="AR39" s="79">
        <v>0</v>
      </c>
      <c r="AS39" s="79"/>
      <c r="AT39" s="79"/>
      <c r="AU39" s="79"/>
      <c r="AV39" s="79"/>
      <c r="AW39" s="79"/>
      <c r="AX39" s="79"/>
      <c r="AY39" s="79"/>
      <c r="AZ39" s="79"/>
      <c r="BA39">
        <v>1</v>
      </c>
      <c r="BB39" s="78" t="str">
        <f>REPLACE(INDEX(GroupVertices[Group],MATCH(Edges24[[#This Row],[Vertex 1]],GroupVertices[Vertex],0)),1,1,"")</f>
        <v>3</v>
      </c>
      <c r="BC39" s="78" t="str">
        <f>REPLACE(INDEX(GroupVertices[Group],MATCH(Edges24[[#This Row],[Vertex 2]],GroupVertices[Vertex],0)),1,1,"")</f>
        <v>3</v>
      </c>
      <c r="BD39" s="48">
        <v>0</v>
      </c>
      <c r="BE39" s="49">
        <v>0</v>
      </c>
      <c r="BF39" s="48">
        <v>0</v>
      </c>
      <c r="BG39" s="49">
        <v>0</v>
      </c>
      <c r="BH39" s="48">
        <v>0</v>
      </c>
      <c r="BI39" s="49">
        <v>0</v>
      </c>
      <c r="BJ39" s="48">
        <v>42</v>
      </c>
      <c r="BK39" s="49">
        <v>100</v>
      </c>
      <c r="BL39" s="48">
        <v>42</v>
      </c>
    </row>
    <row r="40" spans="1:64" ht="15">
      <c r="A40" s="64" t="s">
        <v>241</v>
      </c>
      <c r="B40" s="64" t="s">
        <v>240</v>
      </c>
      <c r="C40" s="65"/>
      <c r="D40" s="66"/>
      <c r="E40" s="67"/>
      <c r="F40" s="68"/>
      <c r="G40" s="65"/>
      <c r="H40" s="69"/>
      <c r="I40" s="70"/>
      <c r="J40" s="70"/>
      <c r="K40" s="34" t="s">
        <v>65</v>
      </c>
      <c r="L40" s="77">
        <v>67</v>
      </c>
      <c r="M40" s="77"/>
      <c r="N40" s="72"/>
      <c r="O40" s="79" t="s">
        <v>284</v>
      </c>
      <c r="P40" s="81">
        <v>43622.959814814814</v>
      </c>
      <c r="Q40" s="79" t="s">
        <v>317</v>
      </c>
      <c r="R40" s="79"/>
      <c r="S40" s="79"/>
      <c r="T40" s="79"/>
      <c r="U40" s="79"/>
      <c r="V40" s="82" t="s">
        <v>554</v>
      </c>
      <c r="W40" s="81">
        <v>43622.959814814814</v>
      </c>
      <c r="X40" s="82" t="s">
        <v>627</v>
      </c>
      <c r="Y40" s="79"/>
      <c r="Z40" s="79"/>
      <c r="AA40" s="83" t="s">
        <v>784</v>
      </c>
      <c r="AB40" s="79"/>
      <c r="AC40" s="79" t="b">
        <v>0</v>
      </c>
      <c r="AD40" s="79">
        <v>0</v>
      </c>
      <c r="AE40" s="83" t="s">
        <v>906</v>
      </c>
      <c r="AF40" s="79" t="b">
        <v>0</v>
      </c>
      <c r="AG40" s="79" t="s">
        <v>919</v>
      </c>
      <c r="AH40" s="79"/>
      <c r="AI40" s="83" t="s">
        <v>906</v>
      </c>
      <c r="AJ40" s="79" t="b">
        <v>0</v>
      </c>
      <c r="AK40" s="79">
        <v>7</v>
      </c>
      <c r="AL40" s="83" t="s">
        <v>783</v>
      </c>
      <c r="AM40" s="79" t="s">
        <v>923</v>
      </c>
      <c r="AN40" s="79" t="b">
        <v>0</v>
      </c>
      <c r="AO40" s="83" t="s">
        <v>783</v>
      </c>
      <c r="AP40" s="79" t="s">
        <v>176</v>
      </c>
      <c r="AQ40" s="79">
        <v>0</v>
      </c>
      <c r="AR40" s="79">
        <v>0</v>
      </c>
      <c r="AS40" s="79"/>
      <c r="AT40" s="79"/>
      <c r="AU40" s="79"/>
      <c r="AV40" s="79"/>
      <c r="AW40" s="79"/>
      <c r="AX40" s="79"/>
      <c r="AY40" s="79"/>
      <c r="AZ40" s="79"/>
      <c r="BA40">
        <v>1</v>
      </c>
      <c r="BB40" s="78" t="str">
        <f>REPLACE(INDEX(GroupVertices[Group],MATCH(Edges24[[#This Row],[Vertex 1]],GroupVertices[Vertex],0)),1,1,"")</f>
        <v>3</v>
      </c>
      <c r="BC40" s="78" t="str">
        <f>REPLACE(INDEX(GroupVertices[Group],MATCH(Edges24[[#This Row],[Vertex 2]],GroupVertices[Vertex],0)),1,1,"")</f>
        <v>3</v>
      </c>
      <c r="BD40" s="48">
        <v>0</v>
      </c>
      <c r="BE40" s="49">
        <v>0</v>
      </c>
      <c r="BF40" s="48">
        <v>0</v>
      </c>
      <c r="BG40" s="49">
        <v>0</v>
      </c>
      <c r="BH40" s="48">
        <v>0</v>
      </c>
      <c r="BI40" s="49">
        <v>0</v>
      </c>
      <c r="BJ40" s="48">
        <v>21</v>
      </c>
      <c r="BK40" s="49">
        <v>100</v>
      </c>
      <c r="BL40" s="48">
        <v>21</v>
      </c>
    </row>
    <row r="41" spans="1:64" ht="15">
      <c r="A41" s="64" t="s">
        <v>242</v>
      </c>
      <c r="B41" s="64" t="s">
        <v>275</v>
      </c>
      <c r="C41" s="65"/>
      <c r="D41" s="66"/>
      <c r="E41" s="67"/>
      <c r="F41" s="68"/>
      <c r="G41" s="65"/>
      <c r="H41" s="69"/>
      <c r="I41" s="70"/>
      <c r="J41" s="70"/>
      <c r="K41" s="34" t="s">
        <v>65</v>
      </c>
      <c r="L41" s="77">
        <v>68</v>
      </c>
      <c r="M41" s="77"/>
      <c r="N41" s="72"/>
      <c r="O41" s="79" t="s">
        <v>284</v>
      </c>
      <c r="P41" s="81">
        <v>43623.45625</v>
      </c>
      <c r="Q41" s="79" t="s">
        <v>319</v>
      </c>
      <c r="R41" s="79"/>
      <c r="S41" s="79"/>
      <c r="T41" s="79"/>
      <c r="U41" s="79"/>
      <c r="V41" s="82" t="s">
        <v>555</v>
      </c>
      <c r="W41" s="81">
        <v>43623.45625</v>
      </c>
      <c r="X41" s="82" t="s">
        <v>628</v>
      </c>
      <c r="Y41" s="79"/>
      <c r="Z41" s="79"/>
      <c r="AA41" s="83" t="s">
        <v>785</v>
      </c>
      <c r="AB41" s="83" t="s">
        <v>821</v>
      </c>
      <c r="AC41" s="79" t="b">
        <v>0</v>
      </c>
      <c r="AD41" s="79">
        <v>0</v>
      </c>
      <c r="AE41" s="83" t="s">
        <v>908</v>
      </c>
      <c r="AF41" s="79" t="b">
        <v>0</v>
      </c>
      <c r="AG41" s="79" t="s">
        <v>915</v>
      </c>
      <c r="AH41" s="79"/>
      <c r="AI41" s="83" t="s">
        <v>906</v>
      </c>
      <c r="AJ41" s="79" t="b">
        <v>0</v>
      </c>
      <c r="AK41" s="79">
        <v>0</v>
      </c>
      <c r="AL41" s="83" t="s">
        <v>906</v>
      </c>
      <c r="AM41" s="79" t="s">
        <v>922</v>
      </c>
      <c r="AN41" s="79" t="b">
        <v>0</v>
      </c>
      <c r="AO41" s="83" t="s">
        <v>821</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243</v>
      </c>
      <c r="B42" s="64" t="s">
        <v>243</v>
      </c>
      <c r="C42" s="65"/>
      <c r="D42" s="66"/>
      <c r="E42" s="67"/>
      <c r="F42" s="68"/>
      <c r="G42" s="65"/>
      <c r="H42" s="69"/>
      <c r="I42" s="70"/>
      <c r="J42" s="70"/>
      <c r="K42" s="34" t="s">
        <v>65</v>
      </c>
      <c r="L42" s="77">
        <v>70</v>
      </c>
      <c r="M42" s="77"/>
      <c r="N42" s="72"/>
      <c r="O42" s="79" t="s">
        <v>176</v>
      </c>
      <c r="P42" s="81">
        <v>43623.46181712963</v>
      </c>
      <c r="Q42" s="79" t="s">
        <v>320</v>
      </c>
      <c r="R42" s="82" t="s">
        <v>441</v>
      </c>
      <c r="S42" s="79" t="s">
        <v>511</v>
      </c>
      <c r="T42" s="79"/>
      <c r="U42" s="79"/>
      <c r="V42" s="82" t="s">
        <v>556</v>
      </c>
      <c r="W42" s="81">
        <v>43623.46181712963</v>
      </c>
      <c r="X42" s="82" t="s">
        <v>629</v>
      </c>
      <c r="Y42" s="79"/>
      <c r="Z42" s="79"/>
      <c r="AA42" s="83" t="s">
        <v>786</v>
      </c>
      <c r="AB42" s="79"/>
      <c r="AC42" s="79" t="b">
        <v>0</v>
      </c>
      <c r="AD42" s="79">
        <v>0</v>
      </c>
      <c r="AE42" s="83" t="s">
        <v>906</v>
      </c>
      <c r="AF42" s="79" t="b">
        <v>0</v>
      </c>
      <c r="AG42" s="79" t="s">
        <v>915</v>
      </c>
      <c r="AH42" s="79"/>
      <c r="AI42" s="83" t="s">
        <v>906</v>
      </c>
      <c r="AJ42" s="79" t="b">
        <v>0</v>
      </c>
      <c r="AK42" s="79">
        <v>0</v>
      </c>
      <c r="AL42" s="83" t="s">
        <v>906</v>
      </c>
      <c r="AM42" s="79" t="s">
        <v>924</v>
      </c>
      <c r="AN42" s="79" t="b">
        <v>0</v>
      </c>
      <c r="AO42" s="83" t="s">
        <v>786</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v>0</v>
      </c>
      <c r="BE42" s="49">
        <v>0</v>
      </c>
      <c r="BF42" s="48">
        <v>0</v>
      </c>
      <c r="BG42" s="49">
        <v>0</v>
      </c>
      <c r="BH42" s="48">
        <v>0</v>
      </c>
      <c r="BI42" s="49">
        <v>0</v>
      </c>
      <c r="BJ42" s="48">
        <v>8</v>
      </c>
      <c r="BK42" s="49">
        <v>100</v>
      </c>
      <c r="BL42" s="48">
        <v>8</v>
      </c>
    </row>
    <row r="43" spans="1:64" ht="15">
      <c r="A43" s="64" t="s">
        <v>244</v>
      </c>
      <c r="B43" s="64" t="s">
        <v>275</v>
      </c>
      <c r="C43" s="65"/>
      <c r="D43" s="66"/>
      <c r="E43" s="67"/>
      <c r="F43" s="68"/>
      <c r="G43" s="65"/>
      <c r="H43" s="69"/>
      <c r="I43" s="70"/>
      <c r="J43" s="70"/>
      <c r="K43" s="34" t="s">
        <v>65</v>
      </c>
      <c r="L43" s="77">
        <v>71</v>
      </c>
      <c r="M43" s="77"/>
      <c r="N43" s="72"/>
      <c r="O43" s="79" t="s">
        <v>284</v>
      </c>
      <c r="P43" s="81">
        <v>43623.52737268519</v>
      </c>
      <c r="Q43" s="79" t="s">
        <v>321</v>
      </c>
      <c r="R43" s="79"/>
      <c r="S43" s="79"/>
      <c r="T43" s="79"/>
      <c r="U43" s="79"/>
      <c r="V43" s="82" t="s">
        <v>557</v>
      </c>
      <c r="W43" s="81">
        <v>43623.52737268519</v>
      </c>
      <c r="X43" s="82" t="s">
        <v>630</v>
      </c>
      <c r="Y43" s="79"/>
      <c r="Z43" s="79"/>
      <c r="AA43" s="83" t="s">
        <v>787</v>
      </c>
      <c r="AB43" s="83" t="s">
        <v>821</v>
      </c>
      <c r="AC43" s="79" t="b">
        <v>0</v>
      </c>
      <c r="AD43" s="79">
        <v>0</v>
      </c>
      <c r="AE43" s="83" t="s">
        <v>908</v>
      </c>
      <c r="AF43" s="79" t="b">
        <v>0</v>
      </c>
      <c r="AG43" s="79" t="s">
        <v>915</v>
      </c>
      <c r="AH43" s="79"/>
      <c r="AI43" s="83" t="s">
        <v>906</v>
      </c>
      <c r="AJ43" s="79" t="b">
        <v>0</v>
      </c>
      <c r="AK43" s="79">
        <v>0</v>
      </c>
      <c r="AL43" s="83" t="s">
        <v>906</v>
      </c>
      <c r="AM43" s="79" t="s">
        <v>923</v>
      </c>
      <c r="AN43" s="79" t="b">
        <v>0</v>
      </c>
      <c r="AO43" s="83" t="s">
        <v>821</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c r="BE43" s="49"/>
      <c r="BF43" s="48"/>
      <c r="BG43" s="49"/>
      <c r="BH43" s="48"/>
      <c r="BI43" s="49"/>
      <c r="BJ43" s="48"/>
      <c r="BK43" s="49"/>
      <c r="BL43" s="48"/>
    </row>
    <row r="44" spans="1:64" ht="15">
      <c r="A44" s="64" t="s">
        <v>245</v>
      </c>
      <c r="B44" s="64" t="s">
        <v>245</v>
      </c>
      <c r="C44" s="65"/>
      <c r="D44" s="66"/>
      <c r="E44" s="67"/>
      <c r="F44" s="68"/>
      <c r="G44" s="65"/>
      <c r="H44" s="69"/>
      <c r="I44" s="70"/>
      <c r="J44" s="70"/>
      <c r="K44" s="34" t="s">
        <v>65</v>
      </c>
      <c r="L44" s="77">
        <v>73</v>
      </c>
      <c r="M44" s="77"/>
      <c r="N44" s="72"/>
      <c r="O44" s="79" t="s">
        <v>176</v>
      </c>
      <c r="P44" s="81">
        <v>43623.59113425926</v>
      </c>
      <c r="Q44" s="79" t="s">
        <v>322</v>
      </c>
      <c r="R44" s="82" t="s">
        <v>441</v>
      </c>
      <c r="S44" s="79" t="s">
        <v>511</v>
      </c>
      <c r="T44" s="79"/>
      <c r="U44" s="79"/>
      <c r="V44" s="82" t="s">
        <v>558</v>
      </c>
      <c r="W44" s="81">
        <v>43623.59113425926</v>
      </c>
      <c r="X44" s="82" t="s">
        <v>631</v>
      </c>
      <c r="Y44" s="79"/>
      <c r="Z44" s="79"/>
      <c r="AA44" s="83" t="s">
        <v>788</v>
      </c>
      <c r="AB44" s="79"/>
      <c r="AC44" s="79" t="b">
        <v>0</v>
      </c>
      <c r="AD44" s="79">
        <v>0</v>
      </c>
      <c r="AE44" s="83" t="s">
        <v>906</v>
      </c>
      <c r="AF44" s="79" t="b">
        <v>0</v>
      </c>
      <c r="AG44" s="79" t="s">
        <v>915</v>
      </c>
      <c r="AH44" s="79"/>
      <c r="AI44" s="83" t="s">
        <v>906</v>
      </c>
      <c r="AJ44" s="79" t="b">
        <v>0</v>
      </c>
      <c r="AK44" s="79">
        <v>0</v>
      </c>
      <c r="AL44" s="83" t="s">
        <v>906</v>
      </c>
      <c r="AM44" s="79" t="s">
        <v>921</v>
      </c>
      <c r="AN44" s="79" t="b">
        <v>0</v>
      </c>
      <c r="AO44" s="83" t="s">
        <v>788</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v>0</v>
      </c>
      <c r="BE44" s="49">
        <v>0</v>
      </c>
      <c r="BF44" s="48">
        <v>0</v>
      </c>
      <c r="BG44" s="49">
        <v>0</v>
      </c>
      <c r="BH44" s="48">
        <v>0</v>
      </c>
      <c r="BI44" s="49">
        <v>0</v>
      </c>
      <c r="BJ44" s="48">
        <v>8</v>
      </c>
      <c r="BK44" s="49">
        <v>100</v>
      </c>
      <c r="BL44" s="48">
        <v>8</v>
      </c>
    </row>
    <row r="45" spans="1:64" ht="15">
      <c r="A45" s="64" t="s">
        <v>246</v>
      </c>
      <c r="B45" s="64" t="s">
        <v>279</v>
      </c>
      <c r="C45" s="65"/>
      <c r="D45" s="66"/>
      <c r="E45" s="67"/>
      <c r="F45" s="68"/>
      <c r="G45" s="65"/>
      <c r="H45" s="69"/>
      <c r="I45" s="70"/>
      <c r="J45" s="70"/>
      <c r="K45" s="34" t="s">
        <v>65</v>
      </c>
      <c r="L45" s="77">
        <v>74</v>
      </c>
      <c r="M45" s="77"/>
      <c r="N45" s="72"/>
      <c r="O45" s="79" t="s">
        <v>284</v>
      </c>
      <c r="P45" s="81">
        <v>43623.6066087963</v>
      </c>
      <c r="Q45" s="79" t="s">
        <v>323</v>
      </c>
      <c r="R45" s="82" t="s">
        <v>442</v>
      </c>
      <c r="S45" s="79" t="s">
        <v>511</v>
      </c>
      <c r="T45" s="79" t="s">
        <v>515</v>
      </c>
      <c r="U45" s="79"/>
      <c r="V45" s="82" t="s">
        <v>559</v>
      </c>
      <c r="W45" s="81">
        <v>43623.6066087963</v>
      </c>
      <c r="X45" s="82" t="s">
        <v>632</v>
      </c>
      <c r="Y45" s="79"/>
      <c r="Z45" s="79"/>
      <c r="AA45" s="83" t="s">
        <v>789</v>
      </c>
      <c r="AB45" s="79"/>
      <c r="AC45" s="79" t="b">
        <v>0</v>
      </c>
      <c r="AD45" s="79">
        <v>0</v>
      </c>
      <c r="AE45" s="83" t="s">
        <v>906</v>
      </c>
      <c r="AF45" s="79" t="b">
        <v>0</v>
      </c>
      <c r="AG45" s="79" t="s">
        <v>915</v>
      </c>
      <c r="AH45" s="79"/>
      <c r="AI45" s="83" t="s">
        <v>906</v>
      </c>
      <c r="AJ45" s="79" t="b">
        <v>0</v>
      </c>
      <c r="AK45" s="79">
        <v>1</v>
      </c>
      <c r="AL45" s="83" t="s">
        <v>795</v>
      </c>
      <c r="AM45" s="79" t="s">
        <v>925</v>
      </c>
      <c r="AN45" s="79" t="b">
        <v>0</v>
      </c>
      <c r="AO45" s="83" t="s">
        <v>795</v>
      </c>
      <c r="AP45" s="79" t="s">
        <v>176</v>
      </c>
      <c r="AQ45" s="79">
        <v>0</v>
      </c>
      <c r="AR45" s="79">
        <v>0</v>
      </c>
      <c r="AS45" s="79"/>
      <c r="AT45" s="79"/>
      <c r="AU45" s="79"/>
      <c r="AV45" s="79"/>
      <c r="AW45" s="79"/>
      <c r="AX45" s="79"/>
      <c r="AY45" s="79"/>
      <c r="AZ45" s="79"/>
      <c r="BA45">
        <v>1</v>
      </c>
      <c r="BB45" s="78" t="str">
        <f>REPLACE(INDEX(GroupVertices[Group],MATCH(Edges24[[#This Row],[Vertex 1]],GroupVertices[Vertex],0)),1,1,"")</f>
        <v>6</v>
      </c>
      <c r="BC45" s="78" t="str">
        <f>REPLACE(INDEX(GroupVertices[Group],MATCH(Edges24[[#This Row],[Vertex 2]],GroupVertices[Vertex],0)),1,1,"")</f>
        <v>6</v>
      </c>
      <c r="BD45" s="48"/>
      <c r="BE45" s="49"/>
      <c r="BF45" s="48"/>
      <c r="BG45" s="49"/>
      <c r="BH45" s="48"/>
      <c r="BI45" s="49"/>
      <c r="BJ45" s="48"/>
      <c r="BK45" s="49"/>
      <c r="BL45" s="48"/>
    </row>
    <row r="46" spans="1:64" ht="15">
      <c r="A46" s="64" t="s">
        <v>247</v>
      </c>
      <c r="B46" s="64" t="s">
        <v>275</v>
      </c>
      <c r="C46" s="65"/>
      <c r="D46" s="66"/>
      <c r="E46" s="67"/>
      <c r="F46" s="68"/>
      <c r="G46" s="65"/>
      <c r="H46" s="69"/>
      <c r="I46" s="70"/>
      <c r="J46" s="70"/>
      <c r="K46" s="34" t="s">
        <v>65</v>
      </c>
      <c r="L46" s="77">
        <v>76</v>
      </c>
      <c r="M46" s="77"/>
      <c r="N46" s="72"/>
      <c r="O46" s="79" t="s">
        <v>285</v>
      </c>
      <c r="P46" s="81">
        <v>43623.64662037037</v>
      </c>
      <c r="Q46" s="79" t="s">
        <v>324</v>
      </c>
      <c r="R46" s="79"/>
      <c r="S46" s="79"/>
      <c r="T46" s="79"/>
      <c r="U46" s="79"/>
      <c r="V46" s="82" t="s">
        <v>560</v>
      </c>
      <c r="W46" s="81">
        <v>43623.64662037037</v>
      </c>
      <c r="X46" s="82" t="s">
        <v>633</v>
      </c>
      <c r="Y46" s="79"/>
      <c r="Z46" s="79"/>
      <c r="AA46" s="83" t="s">
        <v>790</v>
      </c>
      <c r="AB46" s="83" t="s">
        <v>878</v>
      </c>
      <c r="AC46" s="79" t="b">
        <v>0</v>
      </c>
      <c r="AD46" s="79">
        <v>0</v>
      </c>
      <c r="AE46" s="83" t="s">
        <v>907</v>
      </c>
      <c r="AF46" s="79" t="b">
        <v>0</v>
      </c>
      <c r="AG46" s="79" t="s">
        <v>915</v>
      </c>
      <c r="AH46" s="79"/>
      <c r="AI46" s="83" t="s">
        <v>906</v>
      </c>
      <c r="AJ46" s="79" t="b">
        <v>0</v>
      </c>
      <c r="AK46" s="79">
        <v>0</v>
      </c>
      <c r="AL46" s="83" t="s">
        <v>906</v>
      </c>
      <c r="AM46" s="79" t="s">
        <v>923</v>
      </c>
      <c r="AN46" s="79" t="b">
        <v>0</v>
      </c>
      <c r="AO46" s="83" t="s">
        <v>878</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8</v>
      </c>
      <c r="BK46" s="49">
        <v>100</v>
      </c>
      <c r="BL46" s="48">
        <v>8</v>
      </c>
    </row>
    <row r="47" spans="1:64" ht="15">
      <c r="A47" s="64" t="s">
        <v>248</v>
      </c>
      <c r="B47" s="64" t="s">
        <v>248</v>
      </c>
      <c r="C47" s="65"/>
      <c r="D47" s="66"/>
      <c r="E47" s="67"/>
      <c r="F47" s="68"/>
      <c r="G47" s="65"/>
      <c r="H47" s="69"/>
      <c r="I47" s="70"/>
      <c r="J47" s="70"/>
      <c r="K47" s="34" t="s">
        <v>65</v>
      </c>
      <c r="L47" s="77">
        <v>77</v>
      </c>
      <c r="M47" s="77"/>
      <c r="N47" s="72"/>
      <c r="O47" s="79" t="s">
        <v>176</v>
      </c>
      <c r="P47" s="81">
        <v>43623.675983796296</v>
      </c>
      <c r="Q47" s="82" t="s">
        <v>325</v>
      </c>
      <c r="R47" s="82" t="s">
        <v>436</v>
      </c>
      <c r="S47" s="79" t="s">
        <v>511</v>
      </c>
      <c r="T47" s="79"/>
      <c r="U47" s="79"/>
      <c r="V47" s="82" t="s">
        <v>561</v>
      </c>
      <c r="W47" s="81">
        <v>43623.675983796296</v>
      </c>
      <c r="X47" s="82" t="s">
        <v>634</v>
      </c>
      <c r="Y47" s="79"/>
      <c r="Z47" s="79"/>
      <c r="AA47" s="83" t="s">
        <v>791</v>
      </c>
      <c r="AB47" s="79"/>
      <c r="AC47" s="79" t="b">
        <v>0</v>
      </c>
      <c r="AD47" s="79">
        <v>2</v>
      </c>
      <c r="AE47" s="83" t="s">
        <v>906</v>
      </c>
      <c r="AF47" s="79" t="b">
        <v>0</v>
      </c>
      <c r="AG47" s="79" t="s">
        <v>917</v>
      </c>
      <c r="AH47" s="79"/>
      <c r="AI47" s="83" t="s">
        <v>906</v>
      </c>
      <c r="AJ47" s="79" t="b">
        <v>0</v>
      </c>
      <c r="AK47" s="79">
        <v>1</v>
      </c>
      <c r="AL47" s="83" t="s">
        <v>906</v>
      </c>
      <c r="AM47" s="79" t="s">
        <v>923</v>
      </c>
      <c r="AN47" s="79" t="b">
        <v>0</v>
      </c>
      <c r="AO47" s="83" t="s">
        <v>791</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v>0</v>
      </c>
      <c r="BE47" s="49">
        <v>0</v>
      </c>
      <c r="BF47" s="48">
        <v>0</v>
      </c>
      <c r="BG47" s="49">
        <v>0</v>
      </c>
      <c r="BH47" s="48">
        <v>0</v>
      </c>
      <c r="BI47" s="49">
        <v>0</v>
      </c>
      <c r="BJ47" s="48">
        <v>0</v>
      </c>
      <c r="BK47" s="49">
        <v>0</v>
      </c>
      <c r="BL47" s="48">
        <v>0</v>
      </c>
    </row>
    <row r="48" spans="1:64" ht="15">
      <c r="A48" s="64" t="s">
        <v>249</v>
      </c>
      <c r="B48" s="64" t="s">
        <v>275</v>
      </c>
      <c r="C48" s="65"/>
      <c r="D48" s="66"/>
      <c r="E48" s="67"/>
      <c r="F48" s="68"/>
      <c r="G48" s="65"/>
      <c r="H48" s="69"/>
      <c r="I48" s="70"/>
      <c r="J48" s="70"/>
      <c r="K48" s="34" t="s">
        <v>65</v>
      </c>
      <c r="L48" s="77">
        <v>78</v>
      </c>
      <c r="M48" s="77"/>
      <c r="N48" s="72"/>
      <c r="O48" s="79" t="s">
        <v>284</v>
      </c>
      <c r="P48" s="81">
        <v>43623.95402777778</v>
      </c>
      <c r="Q48" s="79" t="s">
        <v>326</v>
      </c>
      <c r="R48" s="82" t="s">
        <v>443</v>
      </c>
      <c r="S48" s="79" t="s">
        <v>512</v>
      </c>
      <c r="T48" s="79"/>
      <c r="U48" s="79"/>
      <c r="V48" s="82" t="s">
        <v>562</v>
      </c>
      <c r="W48" s="81">
        <v>43623.95402777778</v>
      </c>
      <c r="X48" s="82" t="s">
        <v>635</v>
      </c>
      <c r="Y48" s="79"/>
      <c r="Z48" s="79"/>
      <c r="AA48" s="83" t="s">
        <v>792</v>
      </c>
      <c r="AB48" s="79"/>
      <c r="AC48" s="79" t="b">
        <v>0</v>
      </c>
      <c r="AD48" s="79">
        <v>0</v>
      </c>
      <c r="AE48" s="83" t="s">
        <v>906</v>
      </c>
      <c r="AF48" s="79" t="b">
        <v>0</v>
      </c>
      <c r="AG48" s="79" t="s">
        <v>915</v>
      </c>
      <c r="AH48" s="79"/>
      <c r="AI48" s="83" t="s">
        <v>906</v>
      </c>
      <c r="AJ48" s="79" t="b">
        <v>0</v>
      </c>
      <c r="AK48" s="79">
        <v>1</v>
      </c>
      <c r="AL48" s="83" t="s">
        <v>878</v>
      </c>
      <c r="AM48" s="79" t="s">
        <v>923</v>
      </c>
      <c r="AN48" s="79" t="b">
        <v>0</v>
      </c>
      <c r="AO48" s="83" t="s">
        <v>878</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9</v>
      </c>
      <c r="BK48" s="49">
        <v>100</v>
      </c>
      <c r="BL48" s="48">
        <v>9</v>
      </c>
    </row>
    <row r="49" spans="1:64" ht="15">
      <c r="A49" s="64" t="s">
        <v>250</v>
      </c>
      <c r="B49" s="64" t="s">
        <v>280</v>
      </c>
      <c r="C49" s="65"/>
      <c r="D49" s="66"/>
      <c r="E49" s="67"/>
      <c r="F49" s="68"/>
      <c r="G49" s="65"/>
      <c r="H49" s="69"/>
      <c r="I49" s="70"/>
      <c r="J49" s="70"/>
      <c r="K49" s="34" t="s">
        <v>65</v>
      </c>
      <c r="L49" s="77">
        <v>79</v>
      </c>
      <c r="M49" s="77"/>
      <c r="N49" s="72"/>
      <c r="O49" s="79" t="s">
        <v>285</v>
      </c>
      <c r="P49" s="81">
        <v>43621.082974537036</v>
      </c>
      <c r="Q49" s="79" t="s">
        <v>327</v>
      </c>
      <c r="R49" s="82" t="s">
        <v>444</v>
      </c>
      <c r="S49" s="79" t="s">
        <v>511</v>
      </c>
      <c r="T49" s="79"/>
      <c r="U49" s="79"/>
      <c r="V49" s="82" t="s">
        <v>563</v>
      </c>
      <c r="W49" s="81">
        <v>43621.082974537036</v>
      </c>
      <c r="X49" s="82" t="s">
        <v>636</v>
      </c>
      <c r="Y49" s="79"/>
      <c r="Z49" s="79"/>
      <c r="AA49" s="83" t="s">
        <v>793</v>
      </c>
      <c r="AB49" s="83" t="s">
        <v>904</v>
      </c>
      <c r="AC49" s="79" t="b">
        <v>0</v>
      </c>
      <c r="AD49" s="79">
        <v>0</v>
      </c>
      <c r="AE49" s="83" t="s">
        <v>911</v>
      </c>
      <c r="AF49" s="79" t="b">
        <v>0</v>
      </c>
      <c r="AG49" s="79" t="s">
        <v>915</v>
      </c>
      <c r="AH49" s="79"/>
      <c r="AI49" s="83" t="s">
        <v>906</v>
      </c>
      <c r="AJ49" s="79" t="b">
        <v>0</v>
      </c>
      <c r="AK49" s="79">
        <v>0</v>
      </c>
      <c r="AL49" s="83" t="s">
        <v>906</v>
      </c>
      <c r="AM49" s="79" t="s">
        <v>923</v>
      </c>
      <c r="AN49" s="79" t="b">
        <v>0</v>
      </c>
      <c r="AO49" s="83" t="s">
        <v>904</v>
      </c>
      <c r="AP49" s="79" t="s">
        <v>176</v>
      </c>
      <c r="AQ49" s="79">
        <v>0</v>
      </c>
      <c r="AR49" s="79">
        <v>0</v>
      </c>
      <c r="AS49" s="79"/>
      <c r="AT49" s="79"/>
      <c r="AU49" s="79"/>
      <c r="AV49" s="79"/>
      <c r="AW49" s="79"/>
      <c r="AX49" s="79"/>
      <c r="AY49" s="79"/>
      <c r="AZ49" s="79"/>
      <c r="BA49">
        <v>1</v>
      </c>
      <c r="BB49" s="78" t="str">
        <f>REPLACE(INDEX(GroupVertices[Group],MATCH(Edges24[[#This Row],[Vertex 1]],GroupVertices[Vertex],0)),1,1,"")</f>
        <v>4</v>
      </c>
      <c r="BC49" s="78" t="str">
        <f>REPLACE(INDEX(GroupVertices[Group],MATCH(Edges24[[#This Row],[Vertex 2]],GroupVertices[Vertex],0)),1,1,"")</f>
        <v>4</v>
      </c>
      <c r="BD49" s="48"/>
      <c r="BE49" s="49"/>
      <c r="BF49" s="48"/>
      <c r="BG49" s="49"/>
      <c r="BH49" s="48"/>
      <c r="BI49" s="49"/>
      <c r="BJ49" s="48"/>
      <c r="BK49" s="49"/>
      <c r="BL49" s="48"/>
    </row>
    <row r="50" spans="1:64" ht="15">
      <c r="A50" s="64" t="s">
        <v>251</v>
      </c>
      <c r="B50" s="64" t="s">
        <v>251</v>
      </c>
      <c r="C50" s="65"/>
      <c r="D50" s="66"/>
      <c r="E50" s="67"/>
      <c r="F50" s="68"/>
      <c r="G50" s="65"/>
      <c r="H50" s="69"/>
      <c r="I50" s="70"/>
      <c r="J50" s="70"/>
      <c r="K50" s="34" t="s">
        <v>65</v>
      </c>
      <c r="L50" s="77">
        <v>80</v>
      </c>
      <c r="M50" s="77"/>
      <c r="N50" s="72"/>
      <c r="O50" s="79" t="s">
        <v>176</v>
      </c>
      <c r="P50" s="81">
        <v>43624.057025462964</v>
      </c>
      <c r="Q50" s="79" t="s">
        <v>328</v>
      </c>
      <c r="R50" s="82" t="s">
        <v>445</v>
      </c>
      <c r="S50" s="79" t="s">
        <v>511</v>
      </c>
      <c r="T50" s="79"/>
      <c r="U50" s="79"/>
      <c r="V50" s="82" t="s">
        <v>564</v>
      </c>
      <c r="W50" s="81">
        <v>43624.057025462964</v>
      </c>
      <c r="X50" s="82" t="s">
        <v>637</v>
      </c>
      <c r="Y50" s="79"/>
      <c r="Z50" s="79"/>
      <c r="AA50" s="83" t="s">
        <v>794</v>
      </c>
      <c r="AB50" s="79"/>
      <c r="AC50" s="79" t="b">
        <v>0</v>
      </c>
      <c r="AD50" s="79">
        <v>0</v>
      </c>
      <c r="AE50" s="83" t="s">
        <v>906</v>
      </c>
      <c r="AF50" s="79" t="b">
        <v>0</v>
      </c>
      <c r="AG50" s="79" t="s">
        <v>915</v>
      </c>
      <c r="AH50" s="79"/>
      <c r="AI50" s="83" t="s">
        <v>906</v>
      </c>
      <c r="AJ50" s="79" t="b">
        <v>0</v>
      </c>
      <c r="AK50" s="79">
        <v>0</v>
      </c>
      <c r="AL50" s="83" t="s">
        <v>906</v>
      </c>
      <c r="AM50" s="79" t="s">
        <v>924</v>
      </c>
      <c r="AN50" s="79" t="b">
        <v>0</v>
      </c>
      <c r="AO50" s="83" t="s">
        <v>794</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v>0</v>
      </c>
      <c r="BE50" s="49">
        <v>0</v>
      </c>
      <c r="BF50" s="48">
        <v>0</v>
      </c>
      <c r="BG50" s="49">
        <v>0</v>
      </c>
      <c r="BH50" s="48">
        <v>0</v>
      </c>
      <c r="BI50" s="49">
        <v>0</v>
      </c>
      <c r="BJ50" s="48">
        <v>10</v>
      </c>
      <c r="BK50" s="49">
        <v>100</v>
      </c>
      <c r="BL50" s="48">
        <v>10</v>
      </c>
    </row>
    <row r="51" spans="1:64" ht="15">
      <c r="A51" s="64" t="s">
        <v>252</v>
      </c>
      <c r="B51" s="64" t="s">
        <v>279</v>
      </c>
      <c r="C51" s="65"/>
      <c r="D51" s="66"/>
      <c r="E51" s="67"/>
      <c r="F51" s="68"/>
      <c r="G51" s="65"/>
      <c r="H51" s="69"/>
      <c r="I51" s="70"/>
      <c r="J51" s="70"/>
      <c r="K51" s="34" t="s">
        <v>65</v>
      </c>
      <c r="L51" s="77">
        <v>81</v>
      </c>
      <c r="M51" s="77"/>
      <c r="N51" s="72"/>
      <c r="O51" s="79" t="s">
        <v>284</v>
      </c>
      <c r="P51" s="81">
        <v>43623.59953703704</v>
      </c>
      <c r="Q51" s="79" t="s">
        <v>329</v>
      </c>
      <c r="R51" s="82" t="s">
        <v>442</v>
      </c>
      <c r="S51" s="79" t="s">
        <v>511</v>
      </c>
      <c r="T51" s="79" t="s">
        <v>515</v>
      </c>
      <c r="U51" s="79"/>
      <c r="V51" s="82" t="s">
        <v>565</v>
      </c>
      <c r="W51" s="81">
        <v>43623.59953703704</v>
      </c>
      <c r="X51" s="82" t="s">
        <v>638</v>
      </c>
      <c r="Y51" s="79"/>
      <c r="Z51" s="79"/>
      <c r="AA51" s="83" t="s">
        <v>795</v>
      </c>
      <c r="AB51" s="79"/>
      <c r="AC51" s="79" t="b">
        <v>0</v>
      </c>
      <c r="AD51" s="79">
        <v>0</v>
      </c>
      <c r="AE51" s="83" t="s">
        <v>906</v>
      </c>
      <c r="AF51" s="79" t="b">
        <v>0</v>
      </c>
      <c r="AG51" s="79" t="s">
        <v>915</v>
      </c>
      <c r="AH51" s="79"/>
      <c r="AI51" s="83" t="s">
        <v>906</v>
      </c>
      <c r="AJ51" s="79" t="b">
        <v>0</v>
      </c>
      <c r="AK51" s="79">
        <v>1</v>
      </c>
      <c r="AL51" s="83" t="s">
        <v>906</v>
      </c>
      <c r="AM51" s="79" t="s">
        <v>921</v>
      </c>
      <c r="AN51" s="79" t="b">
        <v>0</v>
      </c>
      <c r="AO51" s="83" t="s">
        <v>795</v>
      </c>
      <c r="AP51" s="79" t="s">
        <v>176</v>
      </c>
      <c r="AQ51" s="79">
        <v>0</v>
      </c>
      <c r="AR51" s="79">
        <v>0</v>
      </c>
      <c r="AS51" s="79"/>
      <c r="AT51" s="79"/>
      <c r="AU51" s="79"/>
      <c r="AV51" s="79"/>
      <c r="AW51" s="79"/>
      <c r="AX51" s="79"/>
      <c r="AY51" s="79"/>
      <c r="AZ51" s="79"/>
      <c r="BA51">
        <v>1</v>
      </c>
      <c r="BB51" s="78" t="str">
        <f>REPLACE(INDEX(GroupVertices[Group],MATCH(Edges24[[#This Row],[Vertex 1]],GroupVertices[Vertex],0)),1,1,"")</f>
        <v>6</v>
      </c>
      <c r="BC51" s="78" t="str">
        <f>REPLACE(INDEX(GroupVertices[Group],MATCH(Edges24[[#This Row],[Vertex 2]],GroupVertices[Vertex],0)),1,1,"")</f>
        <v>6</v>
      </c>
      <c r="BD51" s="48">
        <v>0</v>
      </c>
      <c r="BE51" s="49">
        <v>0</v>
      </c>
      <c r="BF51" s="48">
        <v>0</v>
      </c>
      <c r="BG51" s="49">
        <v>0</v>
      </c>
      <c r="BH51" s="48">
        <v>0</v>
      </c>
      <c r="BI51" s="49">
        <v>0</v>
      </c>
      <c r="BJ51" s="48">
        <v>13</v>
      </c>
      <c r="BK51" s="49">
        <v>100</v>
      </c>
      <c r="BL51" s="48">
        <v>13</v>
      </c>
    </row>
    <row r="52" spans="1:64" ht="15">
      <c r="A52" s="64" t="s">
        <v>252</v>
      </c>
      <c r="B52" s="64" t="s">
        <v>252</v>
      </c>
      <c r="C52" s="65"/>
      <c r="D52" s="66"/>
      <c r="E52" s="67"/>
      <c r="F52" s="68"/>
      <c r="G52" s="65"/>
      <c r="H52" s="69"/>
      <c r="I52" s="70"/>
      <c r="J52" s="70"/>
      <c r="K52" s="34" t="s">
        <v>65</v>
      </c>
      <c r="L52" s="77">
        <v>82</v>
      </c>
      <c r="M52" s="77"/>
      <c r="N52" s="72"/>
      <c r="O52" s="79" t="s">
        <v>176</v>
      </c>
      <c r="P52" s="81">
        <v>43621.602175925924</v>
      </c>
      <c r="Q52" s="79" t="s">
        <v>330</v>
      </c>
      <c r="R52" s="82" t="s">
        <v>446</v>
      </c>
      <c r="S52" s="79" t="s">
        <v>511</v>
      </c>
      <c r="T52" s="79" t="s">
        <v>516</v>
      </c>
      <c r="U52" s="79"/>
      <c r="V52" s="82" t="s">
        <v>565</v>
      </c>
      <c r="W52" s="81">
        <v>43621.602175925924</v>
      </c>
      <c r="X52" s="82" t="s">
        <v>639</v>
      </c>
      <c r="Y52" s="79"/>
      <c r="Z52" s="79"/>
      <c r="AA52" s="83" t="s">
        <v>796</v>
      </c>
      <c r="AB52" s="79"/>
      <c r="AC52" s="79" t="b">
        <v>0</v>
      </c>
      <c r="AD52" s="79">
        <v>0</v>
      </c>
      <c r="AE52" s="83" t="s">
        <v>906</v>
      </c>
      <c r="AF52" s="79" t="b">
        <v>0</v>
      </c>
      <c r="AG52" s="79" t="s">
        <v>915</v>
      </c>
      <c r="AH52" s="79"/>
      <c r="AI52" s="83" t="s">
        <v>906</v>
      </c>
      <c r="AJ52" s="79" t="b">
        <v>0</v>
      </c>
      <c r="AK52" s="79">
        <v>0</v>
      </c>
      <c r="AL52" s="83" t="s">
        <v>906</v>
      </c>
      <c r="AM52" s="79" t="s">
        <v>921</v>
      </c>
      <c r="AN52" s="79" t="b">
        <v>0</v>
      </c>
      <c r="AO52" s="83" t="s">
        <v>796</v>
      </c>
      <c r="AP52" s="79" t="s">
        <v>176</v>
      </c>
      <c r="AQ52" s="79">
        <v>0</v>
      </c>
      <c r="AR52" s="79">
        <v>0</v>
      </c>
      <c r="AS52" s="79"/>
      <c r="AT52" s="79"/>
      <c r="AU52" s="79"/>
      <c r="AV52" s="79"/>
      <c r="AW52" s="79"/>
      <c r="AX52" s="79"/>
      <c r="AY52" s="79"/>
      <c r="AZ52" s="79"/>
      <c r="BA52">
        <v>6</v>
      </c>
      <c r="BB52" s="78" t="str">
        <f>REPLACE(INDEX(GroupVertices[Group],MATCH(Edges24[[#This Row],[Vertex 1]],GroupVertices[Vertex],0)),1,1,"")</f>
        <v>6</v>
      </c>
      <c r="BC52" s="78" t="str">
        <f>REPLACE(INDEX(GroupVertices[Group],MATCH(Edges24[[#This Row],[Vertex 2]],GroupVertices[Vertex],0)),1,1,"")</f>
        <v>6</v>
      </c>
      <c r="BD52" s="48">
        <v>0</v>
      </c>
      <c r="BE52" s="49">
        <v>0</v>
      </c>
      <c r="BF52" s="48">
        <v>0</v>
      </c>
      <c r="BG52" s="49">
        <v>0</v>
      </c>
      <c r="BH52" s="48">
        <v>0</v>
      </c>
      <c r="BI52" s="49">
        <v>0</v>
      </c>
      <c r="BJ52" s="48">
        <v>90</v>
      </c>
      <c r="BK52" s="49">
        <v>100</v>
      </c>
      <c r="BL52" s="48">
        <v>90</v>
      </c>
    </row>
    <row r="53" spans="1:64" ht="15">
      <c r="A53" s="64" t="s">
        <v>252</v>
      </c>
      <c r="B53" s="64" t="s">
        <v>252</v>
      </c>
      <c r="C53" s="65"/>
      <c r="D53" s="66"/>
      <c r="E53" s="67"/>
      <c r="F53" s="68"/>
      <c r="G53" s="65"/>
      <c r="H53" s="69"/>
      <c r="I53" s="70"/>
      <c r="J53" s="70"/>
      <c r="K53" s="34" t="s">
        <v>65</v>
      </c>
      <c r="L53" s="77">
        <v>83</v>
      </c>
      <c r="M53" s="77"/>
      <c r="N53" s="72"/>
      <c r="O53" s="79" t="s">
        <v>176</v>
      </c>
      <c r="P53" s="81">
        <v>43621.64518518518</v>
      </c>
      <c r="Q53" s="79" t="s">
        <v>331</v>
      </c>
      <c r="R53" s="82" t="s">
        <v>447</v>
      </c>
      <c r="S53" s="79" t="s">
        <v>511</v>
      </c>
      <c r="T53" s="79"/>
      <c r="U53" s="79"/>
      <c r="V53" s="82" t="s">
        <v>565</v>
      </c>
      <c r="W53" s="81">
        <v>43621.64518518518</v>
      </c>
      <c r="X53" s="82" t="s">
        <v>640</v>
      </c>
      <c r="Y53" s="79"/>
      <c r="Z53" s="79"/>
      <c r="AA53" s="83" t="s">
        <v>797</v>
      </c>
      <c r="AB53" s="79"/>
      <c r="AC53" s="79" t="b">
        <v>0</v>
      </c>
      <c r="AD53" s="79">
        <v>0</v>
      </c>
      <c r="AE53" s="83" t="s">
        <v>906</v>
      </c>
      <c r="AF53" s="79" t="b">
        <v>0</v>
      </c>
      <c r="AG53" s="79" t="s">
        <v>915</v>
      </c>
      <c r="AH53" s="79"/>
      <c r="AI53" s="83" t="s">
        <v>906</v>
      </c>
      <c r="AJ53" s="79" t="b">
        <v>0</v>
      </c>
      <c r="AK53" s="79">
        <v>0</v>
      </c>
      <c r="AL53" s="83" t="s">
        <v>906</v>
      </c>
      <c r="AM53" s="79" t="s">
        <v>921</v>
      </c>
      <c r="AN53" s="79" t="b">
        <v>0</v>
      </c>
      <c r="AO53" s="83" t="s">
        <v>797</v>
      </c>
      <c r="AP53" s="79" t="s">
        <v>176</v>
      </c>
      <c r="AQ53" s="79">
        <v>0</v>
      </c>
      <c r="AR53" s="79">
        <v>0</v>
      </c>
      <c r="AS53" s="79"/>
      <c r="AT53" s="79"/>
      <c r="AU53" s="79"/>
      <c r="AV53" s="79"/>
      <c r="AW53" s="79"/>
      <c r="AX53" s="79"/>
      <c r="AY53" s="79"/>
      <c r="AZ53" s="79"/>
      <c r="BA53">
        <v>6</v>
      </c>
      <c r="BB53" s="78" t="str">
        <f>REPLACE(INDEX(GroupVertices[Group],MATCH(Edges24[[#This Row],[Vertex 1]],GroupVertices[Vertex],0)),1,1,"")</f>
        <v>6</v>
      </c>
      <c r="BC53" s="78" t="str">
        <f>REPLACE(INDEX(GroupVertices[Group],MATCH(Edges24[[#This Row],[Vertex 2]],GroupVertices[Vertex],0)),1,1,"")</f>
        <v>6</v>
      </c>
      <c r="BD53" s="48">
        <v>0</v>
      </c>
      <c r="BE53" s="49">
        <v>0</v>
      </c>
      <c r="BF53" s="48">
        <v>0</v>
      </c>
      <c r="BG53" s="49">
        <v>0</v>
      </c>
      <c r="BH53" s="48">
        <v>0</v>
      </c>
      <c r="BI53" s="49">
        <v>0</v>
      </c>
      <c r="BJ53" s="48">
        <v>41</v>
      </c>
      <c r="BK53" s="49">
        <v>100</v>
      </c>
      <c r="BL53" s="48">
        <v>41</v>
      </c>
    </row>
    <row r="54" spans="1:64" ht="15">
      <c r="A54" s="64" t="s">
        <v>252</v>
      </c>
      <c r="B54" s="64" t="s">
        <v>252</v>
      </c>
      <c r="C54" s="65"/>
      <c r="D54" s="66"/>
      <c r="E54" s="67"/>
      <c r="F54" s="68"/>
      <c r="G54" s="65"/>
      <c r="H54" s="69"/>
      <c r="I54" s="70"/>
      <c r="J54" s="70"/>
      <c r="K54" s="34" t="s">
        <v>65</v>
      </c>
      <c r="L54" s="77">
        <v>84</v>
      </c>
      <c r="M54" s="77"/>
      <c r="N54" s="72"/>
      <c r="O54" s="79" t="s">
        <v>176</v>
      </c>
      <c r="P54" s="81">
        <v>43622.797118055554</v>
      </c>
      <c r="Q54" s="79" t="s">
        <v>332</v>
      </c>
      <c r="R54" s="82" t="s">
        <v>448</v>
      </c>
      <c r="S54" s="79" t="s">
        <v>511</v>
      </c>
      <c r="T54" s="79" t="s">
        <v>517</v>
      </c>
      <c r="U54" s="79"/>
      <c r="V54" s="82" t="s">
        <v>565</v>
      </c>
      <c r="W54" s="81">
        <v>43622.797118055554</v>
      </c>
      <c r="X54" s="82" t="s">
        <v>641</v>
      </c>
      <c r="Y54" s="79"/>
      <c r="Z54" s="79"/>
      <c r="AA54" s="83" t="s">
        <v>798</v>
      </c>
      <c r="AB54" s="79"/>
      <c r="AC54" s="79" t="b">
        <v>0</v>
      </c>
      <c r="AD54" s="79">
        <v>0</v>
      </c>
      <c r="AE54" s="83" t="s">
        <v>906</v>
      </c>
      <c r="AF54" s="79" t="b">
        <v>0</v>
      </c>
      <c r="AG54" s="79" t="s">
        <v>915</v>
      </c>
      <c r="AH54" s="79"/>
      <c r="AI54" s="83" t="s">
        <v>906</v>
      </c>
      <c r="AJ54" s="79" t="b">
        <v>0</v>
      </c>
      <c r="AK54" s="79">
        <v>0</v>
      </c>
      <c r="AL54" s="83" t="s">
        <v>906</v>
      </c>
      <c r="AM54" s="79" t="s">
        <v>921</v>
      </c>
      <c r="AN54" s="79" t="b">
        <v>0</v>
      </c>
      <c r="AO54" s="83" t="s">
        <v>798</v>
      </c>
      <c r="AP54" s="79" t="s">
        <v>176</v>
      </c>
      <c r="AQ54" s="79">
        <v>0</v>
      </c>
      <c r="AR54" s="79">
        <v>0</v>
      </c>
      <c r="AS54" s="79"/>
      <c r="AT54" s="79"/>
      <c r="AU54" s="79"/>
      <c r="AV54" s="79"/>
      <c r="AW54" s="79"/>
      <c r="AX54" s="79"/>
      <c r="AY54" s="79"/>
      <c r="AZ54" s="79"/>
      <c r="BA54">
        <v>6</v>
      </c>
      <c r="BB54" s="78" t="str">
        <f>REPLACE(INDEX(GroupVertices[Group],MATCH(Edges24[[#This Row],[Vertex 1]],GroupVertices[Vertex],0)),1,1,"")</f>
        <v>6</v>
      </c>
      <c r="BC54" s="78" t="str">
        <f>REPLACE(INDEX(GroupVertices[Group],MATCH(Edges24[[#This Row],[Vertex 2]],GroupVertices[Vertex],0)),1,1,"")</f>
        <v>6</v>
      </c>
      <c r="BD54" s="48">
        <v>0</v>
      </c>
      <c r="BE54" s="49">
        <v>0</v>
      </c>
      <c r="BF54" s="48">
        <v>0</v>
      </c>
      <c r="BG54" s="49">
        <v>0</v>
      </c>
      <c r="BH54" s="48">
        <v>0</v>
      </c>
      <c r="BI54" s="49">
        <v>0</v>
      </c>
      <c r="BJ54" s="48">
        <v>9</v>
      </c>
      <c r="BK54" s="49">
        <v>100</v>
      </c>
      <c r="BL54" s="48">
        <v>9</v>
      </c>
    </row>
    <row r="55" spans="1:64" ht="15">
      <c r="A55" s="64" t="s">
        <v>252</v>
      </c>
      <c r="B55" s="64" t="s">
        <v>252</v>
      </c>
      <c r="C55" s="65"/>
      <c r="D55" s="66"/>
      <c r="E55" s="67"/>
      <c r="F55" s="68"/>
      <c r="G55" s="65"/>
      <c r="H55" s="69"/>
      <c r="I55" s="70"/>
      <c r="J55" s="70"/>
      <c r="K55" s="34" t="s">
        <v>65</v>
      </c>
      <c r="L55" s="77">
        <v>85</v>
      </c>
      <c r="M55" s="77"/>
      <c r="N55" s="72"/>
      <c r="O55" s="79" t="s">
        <v>176</v>
      </c>
      <c r="P55" s="81">
        <v>43624.56760416667</v>
      </c>
      <c r="Q55" s="79" t="s">
        <v>333</v>
      </c>
      <c r="R55" s="82" t="s">
        <v>449</v>
      </c>
      <c r="S55" s="79" t="s">
        <v>511</v>
      </c>
      <c r="T55" s="79" t="s">
        <v>518</v>
      </c>
      <c r="U55" s="79"/>
      <c r="V55" s="82" t="s">
        <v>565</v>
      </c>
      <c r="W55" s="81">
        <v>43624.56760416667</v>
      </c>
      <c r="X55" s="82" t="s">
        <v>642</v>
      </c>
      <c r="Y55" s="79"/>
      <c r="Z55" s="79"/>
      <c r="AA55" s="83" t="s">
        <v>799</v>
      </c>
      <c r="AB55" s="79"/>
      <c r="AC55" s="79" t="b">
        <v>0</v>
      </c>
      <c r="AD55" s="79">
        <v>0</v>
      </c>
      <c r="AE55" s="83" t="s">
        <v>906</v>
      </c>
      <c r="AF55" s="79" t="b">
        <v>0</v>
      </c>
      <c r="AG55" s="79" t="s">
        <v>915</v>
      </c>
      <c r="AH55" s="79"/>
      <c r="AI55" s="83" t="s">
        <v>906</v>
      </c>
      <c r="AJ55" s="79" t="b">
        <v>0</v>
      </c>
      <c r="AK55" s="79">
        <v>0</v>
      </c>
      <c r="AL55" s="83" t="s">
        <v>906</v>
      </c>
      <c r="AM55" s="79" t="s">
        <v>921</v>
      </c>
      <c r="AN55" s="79" t="b">
        <v>0</v>
      </c>
      <c r="AO55" s="83" t="s">
        <v>799</v>
      </c>
      <c r="AP55" s="79" t="s">
        <v>176</v>
      </c>
      <c r="AQ55" s="79">
        <v>0</v>
      </c>
      <c r="AR55" s="79">
        <v>0</v>
      </c>
      <c r="AS55" s="79"/>
      <c r="AT55" s="79"/>
      <c r="AU55" s="79"/>
      <c r="AV55" s="79"/>
      <c r="AW55" s="79"/>
      <c r="AX55" s="79"/>
      <c r="AY55" s="79"/>
      <c r="AZ55" s="79"/>
      <c r="BA55">
        <v>6</v>
      </c>
      <c r="BB55" s="78" t="str">
        <f>REPLACE(INDEX(GroupVertices[Group],MATCH(Edges24[[#This Row],[Vertex 1]],GroupVertices[Vertex],0)),1,1,"")</f>
        <v>6</v>
      </c>
      <c r="BC55" s="78" t="str">
        <f>REPLACE(INDEX(GroupVertices[Group],MATCH(Edges24[[#This Row],[Vertex 2]],GroupVertices[Vertex],0)),1,1,"")</f>
        <v>6</v>
      </c>
      <c r="BD55" s="48">
        <v>0</v>
      </c>
      <c r="BE55" s="49">
        <v>0</v>
      </c>
      <c r="BF55" s="48">
        <v>0</v>
      </c>
      <c r="BG55" s="49">
        <v>0</v>
      </c>
      <c r="BH55" s="48">
        <v>0</v>
      </c>
      <c r="BI55" s="49">
        <v>0</v>
      </c>
      <c r="BJ55" s="48">
        <v>7</v>
      </c>
      <c r="BK55" s="49">
        <v>100</v>
      </c>
      <c r="BL55" s="48">
        <v>7</v>
      </c>
    </row>
    <row r="56" spans="1:64" ht="15">
      <c r="A56" s="64" t="s">
        <v>252</v>
      </c>
      <c r="B56" s="64" t="s">
        <v>252</v>
      </c>
      <c r="C56" s="65"/>
      <c r="D56" s="66"/>
      <c r="E56" s="67"/>
      <c r="F56" s="68"/>
      <c r="G56" s="65"/>
      <c r="H56" s="69"/>
      <c r="I56" s="70"/>
      <c r="J56" s="70"/>
      <c r="K56" s="34" t="s">
        <v>65</v>
      </c>
      <c r="L56" s="77">
        <v>86</v>
      </c>
      <c r="M56" s="77"/>
      <c r="N56" s="72"/>
      <c r="O56" s="79" t="s">
        <v>176</v>
      </c>
      <c r="P56" s="81">
        <v>43624.56927083333</v>
      </c>
      <c r="Q56" s="79" t="s">
        <v>334</v>
      </c>
      <c r="R56" s="82" t="s">
        <v>450</v>
      </c>
      <c r="S56" s="79" t="s">
        <v>511</v>
      </c>
      <c r="T56" s="79" t="s">
        <v>519</v>
      </c>
      <c r="U56" s="79"/>
      <c r="V56" s="82" t="s">
        <v>565</v>
      </c>
      <c r="W56" s="81">
        <v>43624.56927083333</v>
      </c>
      <c r="X56" s="82" t="s">
        <v>643</v>
      </c>
      <c r="Y56" s="79"/>
      <c r="Z56" s="79"/>
      <c r="AA56" s="83" t="s">
        <v>800</v>
      </c>
      <c r="AB56" s="79"/>
      <c r="AC56" s="79" t="b">
        <v>0</v>
      </c>
      <c r="AD56" s="79">
        <v>2</v>
      </c>
      <c r="AE56" s="83" t="s">
        <v>906</v>
      </c>
      <c r="AF56" s="79" t="b">
        <v>0</v>
      </c>
      <c r="AG56" s="79" t="s">
        <v>915</v>
      </c>
      <c r="AH56" s="79"/>
      <c r="AI56" s="83" t="s">
        <v>906</v>
      </c>
      <c r="AJ56" s="79" t="b">
        <v>0</v>
      </c>
      <c r="AK56" s="79">
        <v>0</v>
      </c>
      <c r="AL56" s="83" t="s">
        <v>906</v>
      </c>
      <c r="AM56" s="79" t="s">
        <v>921</v>
      </c>
      <c r="AN56" s="79" t="b">
        <v>0</v>
      </c>
      <c r="AO56" s="83" t="s">
        <v>800</v>
      </c>
      <c r="AP56" s="79" t="s">
        <v>176</v>
      </c>
      <c r="AQ56" s="79">
        <v>0</v>
      </c>
      <c r="AR56" s="79">
        <v>0</v>
      </c>
      <c r="AS56" s="79"/>
      <c r="AT56" s="79"/>
      <c r="AU56" s="79"/>
      <c r="AV56" s="79"/>
      <c r="AW56" s="79"/>
      <c r="AX56" s="79"/>
      <c r="AY56" s="79"/>
      <c r="AZ56" s="79"/>
      <c r="BA56">
        <v>6</v>
      </c>
      <c r="BB56" s="78" t="str">
        <f>REPLACE(INDEX(GroupVertices[Group],MATCH(Edges24[[#This Row],[Vertex 1]],GroupVertices[Vertex],0)),1,1,"")</f>
        <v>6</v>
      </c>
      <c r="BC56" s="78" t="str">
        <f>REPLACE(INDEX(GroupVertices[Group],MATCH(Edges24[[#This Row],[Vertex 2]],GroupVertices[Vertex],0)),1,1,"")</f>
        <v>6</v>
      </c>
      <c r="BD56" s="48">
        <v>0</v>
      </c>
      <c r="BE56" s="49">
        <v>0</v>
      </c>
      <c r="BF56" s="48">
        <v>0</v>
      </c>
      <c r="BG56" s="49">
        <v>0</v>
      </c>
      <c r="BH56" s="48">
        <v>0</v>
      </c>
      <c r="BI56" s="49">
        <v>0</v>
      </c>
      <c r="BJ56" s="48">
        <v>9</v>
      </c>
      <c r="BK56" s="49">
        <v>100</v>
      </c>
      <c r="BL56" s="48">
        <v>9</v>
      </c>
    </row>
    <row r="57" spans="1:64" ht="15">
      <c r="A57" s="64" t="s">
        <v>252</v>
      </c>
      <c r="B57" s="64" t="s">
        <v>252</v>
      </c>
      <c r="C57" s="65"/>
      <c r="D57" s="66"/>
      <c r="E57" s="67"/>
      <c r="F57" s="68"/>
      <c r="G57" s="65"/>
      <c r="H57" s="69"/>
      <c r="I57" s="70"/>
      <c r="J57" s="70"/>
      <c r="K57" s="34" t="s">
        <v>65</v>
      </c>
      <c r="L57" s="77">
        <v>87</v>
      </c>
      <c r="M57" s="77"/>
      <c r="N57" s="72"/>
      <c r="O57" s="79" t="s">
        <v>176</v>
      </c>
      <c r="P57" s="81">
        <v>43624.571377314816</v>
      </c>
      <c r="Q57" s="79" t="s">
        <v>335</v>
      </c>
      <c r="R57" s="82" t="s">
        <v>451</v>
      </c>
      <c r="S57" s="79" t="s">
        <v>513</v>
      </c>
      <c r="T57" s="79"/>
      <c r="U57" s="79"/>
      <c r="V57" s="82" t="s">
        <v>565</v>
      </c>
      <c r="W57" s="81">
        <v>43624.571377314816</v>
      </c>
      <c r="X57" s="82" t="s">
        <v>644</v>
      </c>
      <c r="Y57" s="79"/>
      <c r="Z57" s="79"/>
      <c r="AA57" s="83" t="s">
        <v>801</v>
      </c>
      <c r="AB57" s="79"/>
      <c r="AC57" s="79" t="b">
        <v>0</v>
      </c>
      <c r="AD57" s="79">
        <v>0</v>
      </c>
      <c r="AE57" s="83" t="s">
        <v>906</v>
      </c>
      <c r="AF57" s="79" t="b">
        <v>0</v>
      </c>
      <c r="AG57" s="79" t="s">
        <v>915</v>
      </c>
      <c r="AH57" s="79"/>
      <c r="AI57" s="83" t="s">
        <v>906</v>
      </c>
      <c r="AJ57" s="79" t="b">
        <v>0</v>
      </c>
      <c r="AK57" s="79">
        <v>0</v>
      </c>
      <c r="AL57" s="83" t="s">
        <v>906</v>
      </c>
      <c r="AM57" s="79" t="s">
        <v>921</v>
      </c>
      <c r="AN57" s="79" t="b">
        <v>0</v>
      </c>
      <c r="AO57" s="83" t="s">
        <v>801</v>
      </c>
      <c r="AP57" s="79" t="s">
        <v>176</v>
      </c>
      <c r="AQ57" s="79">
        <v>0</v>
      </c>
      <c r="AR57" s="79">
        <v>0</v>
      </c>
      <c r="AS57" s="79"/>
      <c r="AT57" s="79"/>
      <c r="AU57" s="79"/>
      <c r="AV57" s="79"/>
      <c r="AW57" s="79"/>
      <c r="AX57" s="79"/>
      <c r="AY57" s="79"/>
      <c r="AZ57" s="79"/>
      <c r="BA57">
        <v>6</v>
      </c>
      <c r="BB57" s="78" t="str">
        <f>REPLACE(INDEX(GroupVertices[Group],MATCH(Edges24[[#This Row],[Vertex 1]],GroupVertices[Vertex],0)),1,1,"")</f>
        <v>6</v>
      </c>
      <c r="BC57" s="78" t="str">
        <f>REPLACE(INDEX(GroupVertices[Group],MATCH(Edges24[[#This Row],[Vertex 2]],GroupVertices[Vertex],0)),1,1,"")</f>
        <v>6</v>
      </c>
      <c r="BD57" s="48">
        <v>0</v>
      </c>
      <c r="BE57" s="49">
        <v>0</v>
      </c>
      <c r="BF57" s="48">
        <v>0</v>
      </c>
      <c r="BG57" s="49">
        <v>0</v>
      </c>
      <c r="BH57" s="48">
        <v>0</v>
      </c>
      <c r="BI57" s="49">
        <v>0</v>
      </c>
      <c r="BJ57" s="48">
        <v>7</v>
      </c>
      <c r="BK57" s="49">
        <v>100</v>
      </c>
      <c r="BL57" s="48">
        <v>7</v>
      </c>
    </row>
    <row r="58" spans="1:64" ht="15">
      <c r="A58" s="64" t="s">
        <v>253</v>
      </c>
      <c r="B58" s="64" t="s">
        <v>253</v>
      </c>
      <c r="C58" s="65"/>
      <c r="D58" s="66"/>
      <c r="E58" s="67"/>
      <c r="F58" s="68"/>
      <c r="G58" s="65"/>
      <c r="H58" s="69"/>
      <c r="I58" s="70"/>
      <c r="J58" s="70"/>
      <c r="K58" s="34" t="s">
        <v>65</v>
      </c>
      <c r="L58" s="77">
        <v>88</v>
      </c>
      <c r="M58" s="77"/>
      <c r="N58" s="72"/>
      <c r="O58" s="79" t="s">
        <v>176</v>
      </c>
      <c r="P58" s="81">
        <v>43624.57168981482</v>
      </c>
      <c r="Q58" s="79" t="s">
        <v>336</v>
      </c>
      <c r="R58" s="82" t="s">
        <v>452</v>
      </c>
      <c r="S58" s="79" t="s">
        <v>511</v>
      </c>
      <c r="T58" s="79" t="s">
        <v>518</v>
      </c>
      <c r="U58" s="79"/>
      <c r="V58" s="82" t="s">
        <v>566</v>
      </c>
      <c r="W58" s="81">
        <v>43624.57168981482</v>
      </c>
      <c r="X58" s="82" t="s">
        <v>645</v>
      </c>
      <c r="Y58" s="79"/>
      <c r="Z58" s="79"/>
      <c r="AA58" s="83" t="s">
        <v>802</v>
      </c>
      <c r="AB58" s="79"/>
      <c r="AC58" s="79" t="b">
        <v>0</v>
      </c>
      <c r="AD58" s="79">
        <v>22</v>
      </c>
      <c r="AE58" s="83" t="s">
        <v>906</v>
      </c>
      <c r="AF58" s="79" t="b">
        <v>0</v>
      </c>
      <c r="AG58" s="79" t="s">
        <v>915</v>
      </c>
      <c r="AH58" s="79"/>
      <c r="AI58" s="83" t="s">
        <v>906</v>
      </c>
      <c r="AJ58" s="79" t="b">
        <v>0</v>
      </c>
      <c r="AK58" s="79">
        <v>0</v>
      </c>
      <c r="AL58" s="83" t="s">
        <v>906</v>
      </c>
      <c r="AM58" s="79" t="s">
        <v>925</v>
      </c>
      <c r="AN58" s="79" t="b">
        <v>0</v>
      </c>
      <c r="AO58" s="83" t="s">
        <v>802</v>
      </c>
      <c r="AP58" s="79" t="s">
        <v>176</v>
      </c>
      <c r="AQ58" s="79">
        <v>0</v>
      </c>
      <c r="AR58" s="79">
        <v>0</v>
      </c>
      <c r="AS58" s="79"/>
      <c r="AT58" s="79"/>
      <c r="AU58" s="79"/>
      <c r="AV58" s="79"/>
      <c r="AW58" s="79"/>
      <c r="AX58" s="79"/>
      <c r="AY58" s="79"/>
      <c r="AZ58" s="79"/>
      <c r="BA58">
        <v>1</v>
      </c>
      <c r="BB58" s="78" t="str">
        <f>REPLACE(INDEX(GroupVertices[Group],MATCH(Edges24[[#This Row],[Vertex 1]],GroupVertices[Vertex],0)),1,1,"")</f>
        <v>2</v>
      </c>
      <c r="BC58" s="78" t="str">
        <f>REPLACE(INDEX(GroupVertices[Group],MATCH(Edges24[[#This Row],[Vertex 2]],GroupVertices[Vertex],0)),1,1,"")</f>
        <v>2</v>
      </c>
      <c r="BD58" s="48">
        <v>0</v>
      </c>
      <c r="BE58" s="49">
        <v>0</v>
      </c>
      <c r="BF58" s="48">
        <v>0</v>
      </c>
      <c r="BG58" s="49">
        <v>0</v>
      </c>
      <c r="BH58" s="48">
        <v>0</v>
      </c>
      <c r="BI58" s="49">
        <v>0</v>
      </c>
      <c r="BJ58" s="48">
        <v>7</v>
      </c>
      <c r="BK58" s="49">
        <v>100</v>
      </c>
      <c r="BL58" s="48">
        <v>7</v>
      </c>
    </row>
    <row r="59" spans="1:64" ht="15">
      <c r="A59" s="64" t="s">
        <v>254</v>
      </c>
      <c r="B59" s="64" t="s">
        <v>254</v>
      </c>
      <c r="C59" s="65"/>
      <c r="D59" s="66"/>
      <c r="E59" s="67"/>
      <c r="F59" s="68"/>
      <c r="G59" s="65"/>
      <c r="H59" s="69"/>
      <c r="I59" s="70"/>
      <c r="J59" s="70"/>
      <c r="K59" s="34" t="s">
        <v>65</v>
      </c>
      <c r="L59" s="77">
        <v>89</v>
      </c>
      <c r="M59" s="77"/>
      <c r="N59" s="72"/>
      <c r="O59" s="79" t="s">
        <v>176</v>
      </c>
      <c r="P59" s="81">
        <v>43624.62353009259</v>
      </c>
      <c r="Q59" s="79" t="s">
        <v>337</v>
      </c>
      <c r="R59" s="82" t="s">
        <v>452</v>
      </c>
      <c r="S59" s="79" t="s">
        <v>511</v>
      </c>
      <c r="T59" s="79" t="s">
        <v>518</v>
      </c>
      <c r="U59" s="79"/>
      <c r="V59" s="82" t="s">
        <v>567</v>
      </c>
      <c r="W59" s="81">
        <v>43624.62353009259</v>
      </c>
      <c r="X59" s="82" t="s">
        <v>646</v>
      </c>
      <c r="Y59" s="79"/>
      <c r="Z59" s="79"/>
      <c r="AA59" s="83" t="s">
        <v>803</v>
      </c>
      <c r="AB59" s="79"/>
      <c r="AC59" s="79" t="b">
        <v>0</v>
      </c>
      <c r="AD59" s="79">
        <v>0</v>
      </c>
      <c r="AE59" s="83" t="s">
        <v>906</v>
      </c>
      <c r="AF59" s="79" t="b">
        <v>0</v>
      </c>
      <c r="AG59" s="79" t="s">
        <v>915</v>
      </c>
      <c r="AH59" s="79"/>
      <c r="AI59" s="83" t="s">
        <v>906</v>
      </c>
      <c r="AJ59" s="79" t="b">
        <v>0</v>
      </c>
      <c r="AK59" s="79">
        <v>0</v>
      </c>
      <c r="AL59" s="83" t="s">
        <v>906</v>
      </c>
      <c r="AM59" s="79" t="s">
        <v>921</v>
      </c>
      <c r="AN59" s="79" t="b">
        <v>0</v>
      </c>
      <c r="AO59" s="83" t="s">
        <v>803</v>
      </c>
      <c r="AP59" s="79" t="s">
        <v>176</v>
      </c>
      <c r="AQ59" s="79">
        <v>0</v>
      </c>
      <c r="AR59" s="79">
        <v>0</v>
      </c>
      <c r="AS59" s="79"/>
      <c r="AT59" s="79"/>
      <c r="AU59" s="79"/>
      <c r="AV59" s="79"/>
      <c r="AW59" s="79"/>
      <c r="AX59" s="79"/>
      <c r="AY59" s="79"/>
      <c r="AZ59" s="79"/>
      <c r="BA59">
        <v>1</v>
      </c>
      <c r="BB59" s="78" t="str">
        <f>REPLACE(INDEX(GroupVertices[Group],MATCH(Edges24[[#This Row],[Vertex 1]],GroupVertices[Vertex],0)),1,1,"")</f>
        <v>2</v>
      </c>
      <c r="BC59" s="78" t="str">
        <f>REPLACE(INDEX(GroupVertices[Group],MATCH(Edges24[[#This Row],[Vertex 2]],GroupVertices[Vertex],0)),1,1,"")</f>
        <v>2</v>
      </c>
      <c r="BD59" s="48">
        <v>0</v>
      </c>
      <c r="BE59" s="49">
        <v>0</v>
      </c>
      <c r="BF59" s="48">
        <v>0</v>
      </c>
      <c r="BG59" s="49">
        <v>0</v>
      </c>
      <c r="BH59" s="48">
        <v>0</v>
      </c>
      <c r="BI59" s="49">
        <v>0</v>
      </c>
      <c r="BJ59" s="48">
        <v>7</v>
      </c>
      <c r="BK59" s="49">
        <v>100</v>
      </c>
      <c r="BL59" s="48">
        <v>7</v>
      </c>
    </row>
    <row r="60" spans="1:64" ht="15">
      <c r="A60" s="64" t="s">
        <v>255</v>
      </c>
      <c r="B60" s="64" t="s">
        <v>255</v>
      </c>
      <c r="C60" s="65"/>
      <c r="D60" s="66"/>
      <c r="E60" s="67"/>
      <c r="F60" s="68"/>
      <c r="G60" s="65"/>
      <c r="H60" s="69"/>
      <c r="I60" s="70"/>
      <c r="J60" s="70"/>
      <c r="K60" s="34" t="s">
        <v>65</v>
      </c>
      <c r="L60" s="77">
        <v>90</v>
      </c>
      <c r="M60" s="77"/>
      <c r="N60" s="72"/>
      <c r="O60" s="79" t="s">
        <v>176</v>
      </c>
      <c r="P60" s="81">
        <v>43624.82071759259</v>
      </c>
      <c r="Q60" s="79" t="s">
        <v>338</v>
      </c>
      <c r="R60" s="82" t="s">
        <v>452</v>
      </c>
      <c r="S60" s="79" t="s">
        <v>511</v>
      </c>
      <c r="T60" s="79"/>
      <c r="U60" s="79"/>
      <c r="V60" s="82" t="s">
        <v>568</v>
      </c>
      <c r="W60" s="81">
        <v>43624.82071759259</v>
      </c>
      <c r="X60" s="82" t="s">
        <v>647</v>
      </c>
      <c r="Y60" s="79"/>
      <c r="Z60" s="79"/>
      <c r="AA60" s="83" t="s">
        <v>804</v>
      </c>
      <c r="AB60" s="79"/>
      <c r="AC60" s="79" t="b">
        <v>0</v>
      </c>
      <c r="AD60" s="79">
        <v>2</v>
      </c>
      <c r="AE60" s="83" t="s">
        <v>906</v>
      </c>
      <c r="AF60" s="79" t="b">
        <v>0</v>
      </c>
      <c r="AG60" s="79" t="s">
        <v>915</v>
      </c>
      <c r="AH60" s="79"/>
      <c r="AI60" s="83" t="s">
        <v>906</v>
      </c>
      <c r="AJ60" s="79" t="b">
        <v>0</v>
      </c>
      <c r="AK60" s="79">
        <v>0</v>
      </c>
      <c r="AL60" s="83" t="s">
        <v>906</v>
      </c>
      <c r="AM60" s="79" t="s">
        <v>923</v>
      </c>
      <c r="AN60" s="79" t="b">
        <v>0</v>
      </c>
      <c r="AO60" s="83" t="s">
        <v>804</v>
      </c>
      <c r="AP60" s="79" t="s">
        <v>176</v>
      </c>
      <c r="AQ60" s="79">
        <v>0</v>
      </c>
      <c r="AR60" s="79">
        <v>0</v>
      </c>
      <c r="AS60" s="79"/>
      <c r="AT60" s="79"/>
      <c r="AU60" s="79"/>
      <c r="AV60" s="79"/>
      <c r="AW60" s="79"/>
      <c r="AX60" s="79"/>
      <c r="AY60" s="79"/>
      <c r="AZ60" s="79"/>
      <c r="BA60">
        <v>1</v>
      </c>
      <c r="BB60" s="78" t="str">
        <f>REPLACE(INDEX(GroupVertices[Group],MATCH(Edges24[[#This Row],[Vertex 1]],GroupVertices[Vertex],0)),1,1,"")</f>
        <v>2</v>
      </c>
      <c r="BC60" s="78" t="str">
        <f>REPLACE(INDEX(GroupVertices[Group],MATCH(Edges24[[#This Row],[Vertex 2]],GroupVertices[Vertex],0)),1,1,"")</f>
        <v>2</v>
      </c>
      <c r="BD60" s="48">
        <v>0</v>
      </c>
      <c r="BE60" s="49">
        <v>0</v>
      </c>
      <c r="BF60" s="48">
        <v>0</v>
      </c>
      <c r="BG60" s="49">
        <v>0</v>
      </c>
      <c r="BH60" s="48">
        <v>0</v>
      </c>
      <c r="BI60" s="49">
        <v>0</v>
      </c>
      <c r="BJ60" s="48">
        <v>14</v>
      </c>
      <c r="BK60" s="49">
        <v>100</v>
      </c>
      <c r="BL60" s="48">
        <v>14</v>
      </c>
    </row>
    <row r="61" spans="1:64" ht="15">
      <c r="A61" s="64" t="s">
        <v>256</v>
      </c>
      <c r="B61" s="64" t="s">
        <v>256</v>
      </c>
      <c r="C61" s="65"/>
      <c r="D61" s="66"/>
      <c r="E61" s="67"/>
      <c r="F61" s="68"/>
      <c r="G61" s="65"/>
      <c r="H61" s="69"/>
      <c r="I61" s="70"/>
      <c r="J61" s="70"/>
      <c r="K61" s="34" t="s">
        <v>65</v>
      </c>
      <c r="L61" s="77">
        <v>91</v>
      </c>
      <c r="M61" s="77"/>
      <c r="N61" s="72"/>
      <c r="O61" s="79" t="s">
        <v>176</v>
      </c>
      <c r="P61" s="81">
        <v>43621.46461805556</v>
      </c>
      <c r="Q61" s="79" t="s">
        <v>339</v>
      </c>
      <c r="R61" s="82" t="s">
        <v>437</v>
      </c>
      <c r="S61" s="79" t="s">
        <v>511</v>
      </c>
      <c r="T61" s="79"/>
      <c r="U61" s="79"/>
      <c r="V61" s="82" t="s">
        <v>569</v>
      </c>
      <c r="W61" s="81">
        <v>43621.46461805556</v>
      </c>
      <c r="X61" s="82" t="s">
        <v>648</v>
      </c>
      <c r="Y61" s="79"/>
      <c r="Z61" s="79"/>
      <c r="AA61" s="83" t="s">
        <v>805</v>
      </c>
      <c r="AB61" s="79"/>
      <c r="AC61" s="79" t="b">
        <v>0</v>
      </c>
      <c r="AD61" s="79">
        <v>1</v>
      </c>
      <c r="AE61" s="83" t="s">
        <v>906</v>
      </c>
      <c r="AF61" s="79" t="b">
        <v>0</v>
      </c>
      <c r="AG61" s="79" t="s">
        <v>915</v>
      </c>
      <c r="AH61" s="79"/>
      <c r="AI61" s="83" t="s">
        <v>906</v>
      </c>
      <c r="AJ61" s="79" t="b">
        <v>0</v>
      </c>
      <c r="AK61" s="79">
        <v>1</v>
      </c>
      <c r="AL61" s="83" t="s">
        <v>906</v>
      </c>
      <c r="AM61" s="79" t="s">
        <v>924</v>
      </c>
      <c r="AN61" s="79" t="b">
        <v>0</v>
      </c>
      <c r="AO61" s="83" t="s">
        <v>805</v>
      </c>
      <c r="AP61" s="79" t="s">
        <v>176</v>
      </c>
      <c r="AQ61" s="79">
        <v>0</v>
      </c>
      <c r="AR61" s="79">
        <v>0</v>
      </c>
      <c r="AS61" s="79"/>
      <c r="AT61" s="79"/>
      <c r="AU61" s="79"/>
      <c r="AV61" s="79"/>
      <c r="AW61" s="79"/>
      <c r="AX61" s="79"/>
      <c r="AY61" s="79"/>
      <c r="AZ61" s="79"/>
      <c r="BA61">
        <v>2</v>
      </c>
      <c r="BB61" s="78" t="str">
        <f>REPLACE(INDEX(GroupVertices[Group],MATCH(Edges24[[#This Row],[Vertex 1]],GroupVertices[Vertex],0)),1,1,"")</f>
        <v>2</v>
      </c>
      <c r="BC61" s="78" t="str">
        <f>REPLACE(INDEX(GroupVertices[Group],MATCH(Edges24[[#This Row],[Vertex 2]],GroupVertices[Vertex],0)),1,1,"")</f>
        <v>2</v>
      </c>
      <c r="BD61" s="48">
        <v>0</v>
      </c>
      <c r="BE61" s="49">
        <v>0</v>
      </c>
      <c r="BF61" s="48">
        <v>0</v>
      </c>
      <c r="BG61" s="49">
        <v>0</v>
      </c>
      <c r="BH61" s="48">
        <v>0</v>
      </c>
      <c r="BI61" s="49">
        <v>0</v>
      </c>
      <c r="BJ61" s="48">
        <v>37</v>
      </c>
      <c r="BK61" s="49">
        <v>100</v>
      </c>
      <c r="BL61" s="48">
        <v>37</v>
      </c>
    </row>
    <row r="62" spans="1:64" ht="15">
      <c r="A62" s="64" t="s">
        <v>256</v>
      </c>
      <c r="B62" s="64" t="s">
        <v>256</v>
      </c>
      <c r="C62" s="65"/>
      <c r="D62" s="66"/>
      <c r="E62" s="67"/>
      <c r="F62" s="68"/>
      <c r="G62" s="65"/>
      <c r="H62" s="69"/>
      <c r="I62" s="70"/>
      <c r="J62" s="70"/>
      <c r="K62" s="34" t="s">
        <v>65</v>
      </c>
      <c r="L62" s="77">
        <v>92</v>
      </c>
      <c r="M62" s="77"/>
      <c r="N62" s="72"/>
      <c r="O62" s="79" t="s">
        <v>176</v>
      </c>
      <c r="P62" s="81">
        <v>43625.006006944444</v>
      </c>
      <c r="Q62" s="79" t="s">
        <v>340</v>
      </c>
      <c r="R62" s="82" t="s">
        <v>450</v>
      </c>
      <c r="S62" s="79" t="s">
        <v>511</v>
      </c>
      <c r="T62" s="79"/>
      <c r="U62" s="79"/>
      <c r="V62" s="82" t="s">
        <v>569</v>
      </c>
      <c r="W62" s="81">
        <v>43625.006006944444</v>
      </c>
      <c r="X62" s="82" t="s">
        <v>649</v>
      </c>
      <c r="Y62" s="79"/>
      <c r="Z62" s="79"/>
      <c r="AA62" s="83" t="s">
        <v>806</v>
      </c>
      <c r="AB62" s="79"/>
      <c r="AC62" s="79" t="b">
        <v>0</v>
      </c>
      <c r="AD62" s="79">
        <v>0</v>
      </c>
      <c r="AE62" s="83" t="s">
        <v>906</v>
      </c>
      <c r="AF62" s="79" t="b">
        <v>0</v>
      </c>
      <c r="AG62" s="79" t="s">
        <v>915</v>
      </c>
      <c r="AH62" s="79"/>
      <c r="AI62" s="83" t="s">
        <v>906</v>
      </c>
      <c r="AJ62" s="79" t="b">
        <v>0</v>
      </c>
      <c r="AK62" s="79">
        <v>0</v>
      </c>
      <c r="AL62" s="83" t="s">
        <v>906</v>
      </c>
      <c r="AM62" s="79" t="s">
        <v>924</v>
      </c>
      <c r="AN62" s="79" t="b">
        <v>0</v>
      </c>
      <c r="AO62" s="83" t="s">
        <v>806</v>
      </c>
      <c r="AP62" s="79" t="s">
        <v>176</v>
      </c>
      <c r="AQ62" s="79">
        <v>0</v>
      </c>
      <c r="AR62" s="79">
        <v>0</v>
      </c>
      <c r="AS62" s="79"/>
      <c r="AT62" s="79"/>
      <c r="AU62" s="79"/>
      <c r="AV62" s="79"/>
      <c r="AW62" s="79"/>
      <c r="AX62" s="79"/>
      <c r="AY62" s="79"/>
      <c r="AZ62" s="79"/>
      <c r="BA62">
        <v>2</v>
      </c>
      <c r="BB62" s="78" t="str">
        <f>REPLACE(INDEX(GroupVertices[Group],MATCH(Edges24[[#This Row],[Vertex 1]],GroupVertices[Vertex],0)),1,1,"")</f>
        <v>2</v>
      </c>
      <c r="BC62" s="78" t="str">
        <f>REPLACE(INDEX(GroupVertices[Group],MATCH(Edges24[[#This Row],[Vertex 2]],GroupVertices[Vertex],0)),1,1,"")</f>
        <v>2</v>
      </c>
      <c r="BD62" s="48">
        <v>0</v>
      </c>
      <c r="BE62" s="49">
        <v>0</v>
      </c>
      <c r="BF62" s="48">
        <v>0</v>
      </c>
      <c r="BG62" s="49">
        <v>0</v>
      </c>
      <c r="BH62" s="48">
        <v>0</v>
      </c>
      <c r="BI62" s="49">
        <v>0</v>
      </c>
      <c r="BJ62" s="48">
        <v>35</v>
      </c>
      <c r="BK62" s="49">
        <v>100</v>
      </c>
      <c r="BL62" s="48">
        <v>35</v>
      </c>
    </row>
    <row r="63" spans="1:64" ht="15">
      <c r="A63" s="64" t="s">
        <v>257</v>
      </c>
      <c r="B63" s="64" t="s">
        <v>257</v>
      </c>
      <c r="C63" s="65"/>
      <c r="D63" s="66"/>
      <c r="E63" s="67"/>
      <c r="F63" s="68"/>
      <c r="G63" s="65"/>
      <c r="H63" s="69"/>
      <c r="I63" s="70"/>
      <c r="J63" s="70"/>
      <c r="K63" s="34" t="s">
        <v>65</v>
      </c>
      <c r="L63" s="77">
        <v>93</v>
      </c>
      <c r="M63" s="77"/>
      <c r="N63" s="72"/>
      <c r="O63" s="79" t="s">
        <v>176</v>
      </c>
      <c r="P63" s="81">
        <v>43625.23421296296</v>
      </c>
      <c r="Q63" s="79" t="s">
        <v>341</v>
      </c>
      <c r="R63" s="82" t="s">
        <v>434</v>
      </c>
      <c r="S63" s="79" t="s">
        <v>511</v>
      </c>
      <c r="T63" s="79"/>
      <c r="U63" s="79"/>
      <c r="V63" s="82" t="s">
        <v>570</v>
      </c>
      <c r="W63" s="81">
        <v>43625.23421296296</v>
      </c>
      <c r="X63" s="82" t="s">
        <v>650</v>
      </c>
      <c r="Y63" s="79"/>
      <c r="Z63" s="79"/>
      <c r="AA63" s="83" t="s">
        <v>807</v>
      </c>
      <c r="AB63" s="79"/>
      <c r="AC63" s="79" t="b">
        <v>0</v>
      </c>
      <c r="AD63" s="79">
        <v>1</v>
      </c>
      <c r="AE63" s="83" t="s">
        <v>906</v>
      </c>
      <c r="AF63" s="79" t="b">
        <v>0</v>
      </c>
      <c r="AG63" s="79" t="s">
        <v>915</v>
      </c>
      <c r="AH63" s="79"/>
      <c r="AI63" s="83" t="s">
        <v>906</v>
      </c>
      <c r="AJ63" s="79" t="b">
        <v>0</v>
      </c>
      <c r="AK63" s="79">
        <v>0</v>
      </c>
      <c r="AL63" s="83" t="s">
        <v>906</v>
      </c>
      <c r="AM63" s="79" t="s">
        <v>925</v>
      </c>
      <c r="AN63" s="79" t="b">
        <v>0</v>
      </c>
      <c r="AO63" s="83" t="s">
        <v>807</v>
      </c>
      <c r="AP63" s="79" t="s">
        <v>176</v>
      </c>
      <c r="AQ63" s="79">
        <v>0</v>
      </c>
      <c r="AR63" s="79">
        <v>0</v>
      </c>
      <c r="AS63" s="79"/>
      <c r="AT63" s="79"/>
      <c r="AU63" s="79"/>
      <c r="AV63" s="79"/>
      <c r="AW63" s="79"/>
      <c r="AX63" s="79"/>
      <c r="AY63" s="79"/>
      <c r="AZ63" s="79"/>
      <c r="BA63">
        <v>1</v>
      </c>
      <c r="BB63" s="78" t="str">
        <f>REPLACE(INDEX(GroupVertices[Group],MATCH(Edges24[[#This Row],[Vertex 1]],GroupVertices[Vertex],0)),1,1,"")</f>
        <v>2</v>
      </c>
      <c r="BC63" s="78" t="str">
        <f>REPLACE(INDEX(GroupVertices[Group],MATCH(Edges24[[#This Row],[Vertex 2]],GroupVertices[Vertex],0)),1,1,"")</f>
        <v>2</v>
      </c>
      <c r="BD63" s="48">
        <v>0</v>
      </c>
      <c r="BE63" s="49">
        <v>0</v>
      </c>
      <c r="BF63" s="48">
        <v>0</v>
      </c>
      <c r="BG63" s="49">
        <v>0</v>
      </c>
      <c r="BH63" s="48">
        <v>0</v>
      </c>
      <c r="BI63" s="49">
        <v>0</v>
      </c>
      <c r="BJ63" s="48">
        <v>8</v>
      </c>
      <c r="BK63" s="49">
        <v>100</v>
      </c>
      <c r="BL63" s="48">
        <v>8</v>
      </c>
    </row>
    <row r="64" spans="1:64" ht="15">
      <c r="A64" s="64" t="s">
        <v>258</v>
      </c>
      <c r="B64" s="64" t="s">
        <v>258</v>
      </c>
      <c r="C64" s="65"/>
      <c r="D64" s="66"/>
      <c r="E64" s="67"/>
      <c r="F64" s="68"/>
      <c r="G64" s="65"/>
      <c r="H64" s="69"/>
      <c r="I64" s="70"/>
      <c r="J64" s="70"/>
      <c r="K64" s="34" t="s">
        <v>65</v>
      </c>
      <c r="L64" s="77">
        <v>94</v>
      </c>
      <c r="M64" s="77"/>
      <c r="N64" s="72"/>
      <c r="O64" s="79" t="s">
        <v>176</v>
      </c>
      <c r="P64" s="81">
        <v>43625.73292824074</v>
      </c>
      <c r="Q64" s="79" t="s">
        <v>342</v>
      </c>
      <c r="R64" s="82" t="s">
        <v>453</v>
      </c>
      <c r="S64" s="79" t="s">
        <v>511</v>
      </c>
      <c r="T64" s="79"/>
      <c r="U64" s="79"/>
      <c r="V64" s="82" t="s">
        <v>571</v>
      </c>
      <c r="W64" s="81">
        <v>43625.73292824074</v>
      </c>
      <c r="X64" s="82" t="s">
        <v>651</v>
      </c>
      <c r="Y64" s="79"/>
      <c r="Z64" s="79"/>
      <c r="AA64" s="83" t="s">
        <v>808</v>
      </c>
      <c r="AB64" s="79"/>
      <c r="AC64" s="79" t="b">
        <v>0</v>
      </c>
      <c r="AD64" s="79">
        <v>0</v>
      </c>
      <c r="AE64" s="83" t="s">
        <v>906</v>
      </c>
      <c r="AF64" s="79" t="b">
        <v>0</v>
      </c>
      <c r="AG64" s="79" t="s">
        <v>917</v>
      </c>
      <c r="AH64" s="79"/>
      <c r="AI64" s="83" t="s">
        <v>906</v>
      </c>
      <c r="AJ64" s="79" t="b">
        <v>0</v>
      </c>
      <c r="AK64" s="79">
        <v>0</v>
      </c>
      <c r="AL64" s="83" t="s">
        <v>906</v>
      </c>
      <c r="AM64" s="79" t="s">
        <v>924</v>
      </c>
      <c r="AN64" s="79" t="b">
        <v>0</v>
      </c>
      <c r="AO64" s="83" t="s">
        <v>808</v>
      </c>
      <c r="AP64" s="79" t="s">
        <v>176</v>
      </c>
      <c r="AQ64" s="79">
        <v>0</v>
      </c>
      <c r="AR64" s="79">
        <v>0</v>
      </c>
      <c r="AS64" s="79"/>
      <c r="AT64" s="79"/>
      <c r="AU64" s="79"/>
      <c r="AV64" s="79"/>
      <c r="AW64" s="79"/>
      <c r="AX64" s="79"/>
      <c r="AY64" s="79"/>
      <c r="AZ64" s="79"/>
      <c r="BA64">
        <v>1</v>
      </c>
      <c r="BB64" s="78" t="str">
        <f>REPLACE(INDEX(GroupVertices[Group],MATCH(Edges24[[#This Row],[Vertex 1]],GroupVertices[Vertex],0)),1,1,"")</f>
        <v>2</v>
      </c>
      <c r="BC64" s="78" t="str">
        <f>REPLACE(INDEX(GroupVertices[Group],MATCH(Edges24[[#This Row],[Vertex 2]],GroupVertices[Vertex],0)),1,1,"")</f>
        <v>2</v>
      </c>
      <c r="BD64" s="48">
        <v>0</v>
      </c>
      <c r="BE64" s="49">
        <v>0</v>
      </c>
      <c r="BF64" s="48">
        <v>0</v>
      </c>
      <c r="BG64" s="49">
        <v>0</v>
      </c>
      <c r="BH64" s="48">
        <v>0</v>
      </c>
      <c r="BI64" s="49">
        <v>0</v>
      </c>
      <c r="BJ64" s="48">
        <v>0</v>
      </c>
      <c r="BK64" s="49">
        <v>0</v>
      </c>
      <c r="BL64" s="48">
        <v>0</v>
      </c>
    </row>
    <row r="65" spans="1:64" ht="15">
      <c r="A65" s="64" t="s">
        <v>259</v>
      </c>
      <c r="B65" s="64" t="s">
        <v>259</v>
      </c>
      <c r="C65" s="65"/>
      <c r="D65" s="66"/>
      <c r="E65" s="67"/>
      <c r="F65" s="68"/>
      <c r="G65" s="65"/>
      <c r="H65" s="69"/>
      <c r="I65" s="70"/>
      <c r="J65" s="70"/>
      <c r="K65" s="34" t="s">
        <v>65</v>
      </c>
      <c r="L65" s="77">
        <v>95</v>
      </c>
      <c r="M65" s="77"/>
      <c r="N65" s="72"/>
      <c r="O65" s="79" t="s">
        <v>176</v>
      </c>
      <c r="P65" s="81">
        <v>43625.82053240741</v>
      </c>
      <c r="Q65" s="79" t="s">
        <v>343</v>
      </c>
      <c r="R65" s="82" t="s">
        <v>454</v>
      </c>
      <c r="S65" s="79" t="s">
        <v>511</v>
      </c>
      <c r="T65" s="79"/>
      <c r="U65" s="79"/>
      <c r="V65" s="82" t="s">
        <v>572</v>
      </c>
      <c r="W65" s="81">
        <v>43625.82053240741</v>
      </c>
      <c r="X65" s="82" t="s">
        <v>652</v>
      </c>
      <c r="Y65" s="79"/>
      <c r="Z65" s="79"/>
      <c r="AA65" s="83" t="s">
        <v>809</v>
      </c>
      <c r="AB65" s="79"/>
      <c r="AC65" s="79" t="b">
        <v>0</v>
      </c>
      <c r="AD65" s="79">
        <v>0</v>
      </c>
      <c r="AE65" s="83" t="s">
        <v>906</v>
      </c>
      <c r="AF65" s="79" t="b">
        <v>0</v>
      </c>
      <c r="AG65" s="79" t="s">
        <v>915</v>
      </c>
      <c r="AH65" s="79"/>
      <c r="AI65" s="83" t="s">
        <v>906</v>
      </c>
      <c r="AJ65" s="79" t="b">
        <v>0</v>
      </c>
      <c r="AK65" s="79">
        <v>0</v>
      </c>
      <c r="AL65" s="83" t="s">
        <v>906</v>
      </c>
      <c r="AM65" s="79" t="s">
        <v>924</v>
      </c>
      <c r="AN65" s="79" t="b">
        <v>0</v>
      </c>
      <c r="AO65" s="83" t="s">
        <v>809</v>
      </c>
      <c r="AP65" s="79" t="s">
        <v>176</v>
      </c>
      <c r="AQ65" s="79">
        <v>0</v>
      </c>
      <c r="AR65" s="79">
        <v>0</v>
      </c>
      <c r="AS65" s="79"/>
      <c r="AT65" s="79"/>
      <c r="AU65" s="79"/>
      <c r="AV65" s="79"/>
      <c r="AW65" s="79"/>
      <c r="AX65" s="79"/>
      <c r="AY65" s="79"/>
      <c r="AZ65" s="79"/>
      <c r="BA65">
        <v>1</v>
      </c>
      <c r="BB65" s="78" t="str">
        <f>REPLACE(INDEX(GroupVertices[Group],MATCH(Edges24[[#This Row],[Vertex 1]],GroupVertices[Vertex],0)),1,1,"")</f>
        <v>2</v>
      </c>
      <c r="BC65" s="78" t="str">
        <f>REPLACE(INDEX(GroupVertices[Group],MATCH(Edges24[[#This Row],[Vertex 2]],GroupVertices[Vertex],0)),1,1,"")</f>
        <v>2</v>
      </c>
      <c r="BD65" s="48">
        <v>0</v>
      </c>
      <c r="BE65" s="49">
        <v>0</v>
      </c>
      <c r="BF65" s="48">
        <v>0</v>
      </c>
      <c r="BG65" s="49">
        <v>0</v>
      </c>
      <c r="BH65" s="48">
        <v>0</v>
      </c>
      <c r="BI65" s="49">
        <v>0</v>
      </c>
      <c r="BJ65" s="48">
        <v>5</v>
      </c>
      <c r="BK65" s="49">
        <v>100</v>
      </c>
      <c r="BL65" s="48">
        <v>5</v>
      </c>
    </row>
    <row r="66" spans="1:64" ht="15">
      <c r="A66" s="64" t="s">
        <v>260</v>
      </c>
      <c r="B66" s="64" t="s">
        <v>275</v>
      </c>
      <c r="C66" s="65"/>
      <c r="D66" s="66"/>
      <c r="E66" s="67"/>
      <c r="F66" s="68"/>
      <c r="G66" s="65"/>
      <c r="H66" s="69"/>
      <c r="I66" s="70"/>
      <c r="J66" s="70"/>
      <c r="K66" s="34" t="s">
        <v>65</v>
      </c>
      <c r="L66" s="77">
        <v>96</v>
      </c>
      <c r="M66" s="77"/>
      <c r="N66" s="72"/>
      <c r="O66" s="79" t="s">
        <v>284</v>
      </c>
      <c r="P66" s="81">
        <v>43625.83798611111</v>
      </c>
      <c r="Q66" s="79" t="s">
        <v>344</v>
      </c>
      <c r="R66" s="82" t="s">
        <v>453</v>
      </c>
      <c r="S66" s="79" t="s">
        <v>511</v>
      </c>
      <c r="T66" s="79"/>
      <c r="U66" s="79"/>
      <c r="V66" s="82" t="s">
        <v>573</v>
      </c>
      <c r="W66" s="81">
        <v>43625.83798611111</v>
      </c>
      <c r="X66" s="82" t="s">
        <v>653</v>
      </c>
      <c r="Y66" s="79"/>
      <c r="Z66" s="79"/>
      <c r="AA66" s="83" t="s">
        <v>810</v>
      </c>
      <c r="AB66" s="79"/>
      <c r="AC66" s="79" t="b">
        <v>0</v>
      </c>
      <c r="AD66" s="79">
        <v>0</v>
      </c>
      <c r="AE66" s="83" t="s">
        <v>906</v>
      </c>
      <c r="AF66" s="79" t="b">
        <v>0</v>
      </c>
      <c r="AG66" s="79" t="s">
        <v>917</v>
      </c>
      <c r="AH66" s="79"/>
      <c r="AI66" s="83" t="s">
        <v>906</v>
      </c>
      <c r="AJ66" s="79" t="b">
        <v>0</v>
      </c>
      <c r="AK66" s="79">
        <v>2</v>
      </c>
      <c r="AL66" s="83" t="s">
        <v>884</v>
      </c>
      <c r="AM66" s="79" t="s">
        <v>922</v>
      </c>
      <c r="AN66" s="79" t="b">
        <v>0</v>
      </c>
      <c r="AO66" s="83" t="s">
        <v>884</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2</v>
      </c>
      <c r="BK66" s="49">
        <v>100</v>
      </c>
      <c r="BL66" s="48">
        <v>2</v>
      </c>
    </row>
    <row r="67" spans="1:64" ht="15">
      <c r="A67" s="64" t="s">
        <v>261</v>
      </c>
      <c r="B67" s="64" t="s">
        <v>261</v>
      </c>
      <c r="C67" s="65"/>
      <c r="D67" s="66"/>
      <c r="E67" s="67"/>
      <c r="F67" s="68"/>
      <c r="G67" s="65"/>
      <c r="H67" s="69"/>
      <c r="I67" s="70"/>
      <c r="J67" s="70"/>
      <c r="K67" s="34" t="s">
        <v>65</v>
      </c>
      <c r="L67" s="77">
        <v>97</v>
      </c>
      <c r="M67" s="77"/>
      <c r="N67" s="72"/>
      <c r="O67" s="79" t="s">
        <v>176</v>
      </c>
      <c r="P67" s="81">
        <v>43625.93238425926</v>
      </c>
      <c r="Q67" s="79" t="s">
        <v>345</v>
      </c>
      <c r="R67" s="82" t="s">
        <v>453</v>
      </c>
      <c r="S67" s="79" t="s">
        <v>511</v>
      </c>
      <c r="T67" s="79"/>
      <c r="U67" s="79"/>
      <c r="V67" s="82" t="s">
        <v>574</v>
      </c>
      <c r="W67" s="81">
        <v>43625.93238425926</v>
      </c>
      <c r="X67" s="82" t="s">
        <v>654</v>
      </c>
      <c r="Y67" s="79"/>
      <c r="Z67" s="79"/>
      <c r="AA67" s="83" t="s">
        <v>811</v>
      </c>
      <c r="AB67" s="79"/>
      <c r="AC67" s="79" t="b">
        <v>0</v>
      </c>
      <c r="AD67" s="79">
        <v>0</v>
      </c>
      <c r="AE67" s="83" t="s">
        <v>906</v>
      </c>
      <c r="AF67" s="79" t="b">
        <v>0</v>
      </c>
      <c r="AG67" s="79" t="s">
        <v>915</v>
      </c>
      <c r="AH67" s="79"/>
      <c r="AI67" s="83" t="s">
        <v>906</v>
      </c>
      <c r="AJ67" s="79" t="b">
        <v>0</v>
      </c>
      <c r="AK67" s="79">
        <v>0</v>
      </c>
      <c r="AL67" s="83" t="s">
        <v>906</v>
      </c>
      <c r="AM67" s="79" t="s">
        <v>925</v>
      </c>
      <c r="AN67" s="79" t="b">
        <v>0</v>
      </c>
      <c r="AO67" s="83" t="s">
        <v>811</v>
      </c>
      <c r="AP67" s="79" t="s">
        <v>176</v>
      </c>
      <c r="AQ67" s="79">
        <v>0</v>
      </c>
      <c r="AR67" s="79">
        <v>0</v>
      </c>
      <c r="AS67" s="79"/>
      <c r="AT67" s="79"/>
      <c r="AU67" s="79"/>
      <c r="AV67" s="79"/>
      <c r="AW67" s="79"/>
      <c r="AX67" s="79"/>
      <c r="AY67" s="79"/>
      <c r="AZ67" s="79"/>
      <c r="BA67">
        <v>1</v>
      </c>
      <c r="BB67" s="78" t="str">
        <f>REPLACE(INDEX(GroupVertices[Group],MATCH(Edges24[[#This Row],[Vertex 1]],GroupVertices[Vertex],0)),1,1,"")</f>
        <v>2</v>
      </c>
      <c r="BC67" s="78" t="str">
        <f>REPLACE(INDEX(GroupVertices[Group],MATCH(Edges24[[#This Row],[Vertex 2]],GroupVertices[Vertex],0)),1,1,"")</f>
        <v>2</v>
      </c>
      <c r="BD67" s="48">
        <v>0</v>
      </c>
      <c r="BE67" s="49">
        <v>0</v>
      </c>
      <c r="BF67" s="48">
        <v>0</v>
      </c>
      <c r="BG67" s="49">
        <v>0</v>
      </c>
      <c r="BH67" s="48">
        <v>0</v>
      </c>
      <c r="BI67" s="49">
        <v>0</v>
      </c>
      <c r="BJ67" s="48">
        <v>9</v>
      </c>
      <c r="BK67" s="49">
        <v>100</v>
      </c>
      <c r="BL67" s="48">
        <v>9</v>
      </c>
    </row>
    <row r="68" spans="1:64" ht="15">
      <c r="A68" s="64" t="s">
        <v>262</v>
      </c>
      <c r="B68" s="64" t="s">
        <v>262</v>
      </c>
      <c r="C68" s="65"/>
      <c r="D68" s="66"/>
      <c r="E68" s="67"/>
      <c r="F68" s="68"/>
      <c r="G68" s="65"/>
      <c r="H68" s="69"/>
      <c r="I68" s="70"/>
      <c r="J68" s="70"/>
      <c r="K68" s="34" t="s">
        <v>65</v>
      </c>
      <c r="L68" s="77">
        <v>98</v>
      </c>
      <c r="M68" s="77"/>
      <c r="N68" s="72"/>
      <c r="O68" s="79" t="s">
        <v>176</v>
      </c>
      <c r="P68" s="81">
        <v>43626.104837962965</v>
      </c>
      <c r="Q68" s="79" t="s">
        <v>346</v>
      </c>
      <c r="R68" s="82" t="s">
        <v>455</v>
      </c>
      <c r="S68" s="79" t="s">
        <v>511</v>
      </c>
      <c r="T68" s="79"/>
      <c r="U68" s="79"/>
      <c r="V68" s="82" t="s">
        <v>575</v>
      </c>
      <c r="W68" s="81">
        <v>43626.104837962965</v>
      </c>
      <c r="X68" s="82" t="s">
        <v>655</v>
      </c>
      <c r="Y68" s="79"/>
      <c r="Z68" s="79"/>
      <c r="AA68" s="83" t="s">
        <v>812</v>
      </c>
      <c r="AB68" s="79"/>
      <c r="AC68" s="79" t="b">
        <v>0</v>
      </c>
      <c r="AD68" s="79">
        <v>0</v>
      </c>
      <c r="AE68" s="83" t="s">
        <v>906</v>
      </c>
      <c r="AF68" s="79" t="b">
        <v>0</v>
      </c>
      <c r="AG68" s="79" t="s">
        <v>915</v>
      </c>
      <c r="AH68" s="79"/>
      <c r="AI68" s="83" t="s">
        <v>906</v>
      </c>
      <c r="AJ68" s="79" t="b">
        <v>0</v>
      </c>
      <c r="AK68" s="79">
        <v>0</v>
      </c>
      <c r="AL68" s="83" t="s">
        <v>906</v>
      </c>
      <c r="AM68" s="79" t="s">
        <v>924</v>
      </c>
      <c r="AN68" s="79" t="b">
        <v>0</v>
      </c>
      <c r="AO68" s="83" t="s">
        <v>812</v>
      </c>
      <c r="AP68" s="79" t="s">
        <v>176</v>
      </c>
      <c r="AQ68" s="79">
        <v>0</v>
      </c>
      <c r="AR68" s="79">
        <v>0</v>
      </c>
      <c r="AS68" s="79"/>
      <c r="AT68" s="79"/>
      <c r="AU68" s="79"/>
      <c r="AV68" s="79"/>
      <c r="AW68" s="79"/>
      <c r="AX68" s="79"/>
      <c r="AY68" s="79"/>
      <c r="AZ68" s="79"/>
      <c r="BA68">
        <v>1</v>
      </c>
      <c r="BB68" s="78" t="str">
        <f>REPLACE(INDEX(GroupVertices[Group],MATCH(Edges24[[#This Row],[Vertex 1]],GroupVertices[Vertex],0)),1,1,"")</f>
        <v>2</v>
      </c>
      <c r="BC68" s="78" t="str">
        <f>REPLACE(INDEX(GroupVertices[Group],MATCH(Edges24[[#This Row],[Vertex 2]],GroupVertices[Vertex],0)),1,1,"")</f>
        <v>2</v>
      </c>
      <c r="BD68" s="48">
        <v>0</v>
      </c>
      <c r="BE68" s="49">
        <v>0</v>
      </c>
      <c r="BF68" s="48">
        <v>0</v>
      </c>
      <c r="BG68" s="49">
        <v>0</v>
      </c>
      <c r="BH68" s="48">
        <v>0</v>
      </c>
      <c r="BI68" s="49">
        <v>0</v>
      </c>
      <c r="BJ68" s="48">
        <v>10</v>
      </c>
      <c r="BK68" s="49">
        <v>100</v>
      </c>
      <c r="BL68" s="48">
        <v>10</v>
      </c>
    </row>
    <row r="69" spans="1:64" ht="15">
      <c r="A69" s="64" t="s">
        <v>263</v>
      </c>
      <c r="B69" s="64" t="s">
        <v>275</v>
      </c>
      <c r="C69" s="65"/>
      <c r="D69" s="66"/>
      <c r="E69" s="67"/>
      <c r="F69" s="68"/>
      <c r="G69" s="65"/>
      <c r="H69" s="69"/>
      <c r="I69" s="70"/>
      <c r="J69" s="70"/>
      <c r="K69" s="34" t="s">
        <v>65</v>
      </c>
      <c r="L69" s="77">
        <v>99</v>
      </c>
      <c r="M69" s="77"/>
      <c r="N69" s="72"/>
      <c r="O69" s="79" t="s">
        <v>285</v>
      </c>
      <c r="P69" s="81">
        <v>43622.53707175926</v>
      </c>
      <c r="Q69" s="79" t="s">
        <v>347</v>
      </c>
      <c r="R69" s="79"/>
      <c r="S69" s="79"/>
      <c r="T69" s="79"/>
      <c r="U69" s="79"/>
      <c r="V69" s="82" t="s">
        <v>576</v>
      </c>
      <c r="W69" s="81">
        <v>43622.53707175926</v>
      </c>
      <c r="X69" s="82" t="s">
        <v>656</v>
      </c>
      <c r="Y69" s="79"/>
      <c r="Z69" s="79"/>
      <c r="AA69" s="83" t="s">
        <v>813</v>
      </c>
      <c r="AB69" s="83" t="s">
        <v>872</v>
      </c>
      <c r="AC69" s="79" t="b">
        <v>0</v>
      </c>
      <c r="AD69" s="79">
        <v>0</v>
      </c>
      <c r="AE69" s="83" t="s">
        <v>907</v>
      </c>
      <c r="AF69" s="79" t="b">
        <v>0</v>
      </c>
      <c r="AG69" s="79" t="s">
        <v>915</v>
      </c>
      <c r="AH69" s="79"/>
      <c r="AI69" s="83" t="s">
        <v>906</v>
      </c>
      <c r="AJ69" s="79" t="b">
        <v>0</v>
      </c>
      <c r="AK69" s="79">
        <v>0</v>
      </c>
      <c r="AL69" s="83" t="s">
        <v>906</v>
      </c>
      <c r="AM69" s="79" t="s">
        <v>925</v>
      </c>
      <c r="AN69" s="79" t="b">
        <v>0</v>
      </c>
      <c r="AO69" s="83" t="s">
        <v>872</v>
      </c>
      <c r="AP69" s="79" t="s">
        <v>176</v>
      </c>
      <c r="AQ69" s="79">
        <v>0</v>
      </c>
      <c r="AR69" s="79">
        <v>0</v>
      </c>
      <c r="AS69" s="79"/>
      <c r="AT69" s="79"/>
      <c r="AU69" s="79"/>
      <c r="AV69" s="79"/>
      <c r="AW69" s="79"/>
      <c r="AX69" s="79"/>
      <c r="AY69" s="79"/>
      <c r="AZ69" s="79"/>
      <c r="BA69">
        <v>2</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10</v>
      </c>
      <c r="BK69" s="49">
        <v>100</v>
      </c>
      <c r="BL69" s="48">
        <v>10</v>
      </c>
    </row>
    <row r="70" spans="1:64" ht="15">
      <c r="A70" s="64" t="s">
        <v>263</v>
      </c>
      <c r="B70" s="64" t="s">
        <v>275</v>
      </c>
      <c r="C70" s="65"/>
      <c r="D70" s="66"/>
      <c r="E70" s="67"/>
      <c r="F70" s="68"/>
      <c r="G70" s="65"/>
      <c r="H70" s="69"/>
      <c r="I70" s="70"/>
      <c r="J70" s="70"/>
      <c r="K70" s="34" t="s">
        <v>65</v>
      </c>
      <c r="L70" s="77">
        <v>100</v>
      </c>
      <c r="M70" s="77"/>
      <c r="N70" s="72"/>
      <c r="O70" s="79" t="s">
        <v>285</v>
      </c>
      <c r="P70" s="81">
        <v>43627.74681712963</v>
      </c>
      <c r="Q70" s="79" t="s">
        <v>348</v>
      </c>
      <c r="R70" s="79"/>
      <c r="S70" s="79"/>
      <c r="T70" s="79"/>
      <c r="U70" s="79"/>
      <c r="V70" s="82" t="s">
        <v>576</v>
      </c>
      <c r="W70" s="81">
        <v>43627.74681712963</v>
      </c>
      <c r="X70" s="82" t="s">
        <v>657</v>
      </c>
      <c r="Y70" s="79"/>
      <c r="Z70" s="79"/>
      <c r="AA70" s="83" t="s">
        <v>814</v>
      </c>
      <c r="AB70" s="83" t="s">
        <v>892</v>
      </c>
      <c r="AC70" s="79" t="b">
        <v>0</v>
      </c>
      <c r="AD70" s="79">
        <v>1</v>
      </c>
      <c r="AE70" s="83" t="s">
        <v>907</v>
      </c>
      <c r="AF70" s="79" t="b">
        <v>0</v>
      </c>
      <c r="AG70" s="79" t="s">
        <v>915</v>
      </c>
      <c r="AH70" s="79"/>
      <c r="AI70" s="83" t="s">
        <v>906</v>
      </c>
      <c r="AJ70" s="79" t="b">
        <v>0</v>
      </c>
      <c r="AK70" s="79">
        <v>0</v>
      </c>
      <c r="AL70" s="83" t="s">
        <v>906</v>
      </c>
      <c r="AM70" s="79" t="s">
        <v>925</v>
      </c>
      <c r="AN70" s="79" t="b">
        <v>0</v>
      </c>
      <c r="AO70" s="83" t="s">
        <v>892</v>
      </c>
      <c r="AP70" s="79" t="s">
        <v>176</v>
      </c>
      <c r="AQ70" s="79">
        <v>0</v>
      </c>
      <c r="AR70" s="79">
        <v>0</v>
      </c>
      <c r="AS70" s="79"/>
      <c r="AT70" s="79"/>
      <c r="AU70" s="79"/>
      <c r="AV70" s="79"/>
      <c r="AW70" s="79"/>
      <c r="AX70" s="79"/>
      <c r="AY70" s="79"/>
      <c r="AZ70" s="79"/>
      <c r="BA70">
        <v>2</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11</v>
      </c>
      <c r="BK70" s="49">
        <v>100</v>
      </c>
      <c r="BL70" s="48">
        <v>11</v>
      </c>
    </row>
    <row r="71" spans="1:64" ht="15">
      <c r="A71" s="64" t="s">
        <v>264</v>
      </c>
      <c r="B71" s="64" t="s">
        <v>275</v>
      </c>
      <c r="C71" s="65"/>
      <c r="D71" s="66"/>
      <c r="E71" s="67"/>
      <c r="F71" s="68"/>
      <c r="G71" s="65"/>
      <c r="H71" s="69"/>
      <c r="I71" s="70"/>
      <c r="J71" s="70"/>
      <c r="K71" s="34" t="s">
        <v>65</v>
      </c>
      <c r="L71" s="77">
        <v>101</v>
      </c>
      <c r="M71" s="77"/>
      <c r="N71" s="72"/>
      <c r="O71" s="79" t="s">
        <v>285</v>
      </c>
      <c r="P71" s="81">
        <v>43627.79707175926</v>
      </c>
      <c r="Q71" s="79" t="s">
        <v>349</v>
      </c>
      <c r="R71" s="79"/>
      <c r="S71" s="79"/>
      <c r="T71" s="79"/>
      <c r="U71" s="79"/>
      <c r="V71" s="82" t="s">
        <v>577</v>
      </c>
      <c r="W71" s="81">
        <v>43627.79707175926</v>
      </c>
      <c r="X71" s="82" t="s">
        <v>658</v>
      </c>
      <c r="Y71" s="79"/>
      <c r="Z71" s="79"/>
      <c r="AA71" s="83" t="s">
        <v>815</v>
      </c>
      <c r="AB71" s="83" t="s">
        <v>892</v>
      </c>
      <c r="AC71" s="79" t="b">
        <v>0</v>
      </c>
      <c r="AD71" s="79">
        <v>0</v>
      </c>
      <c r="AE71" s="83" t="s">
        <v>907</v>
      </c>
      <c r="AF71" s="79" t="b">
        <v>0</v>
      </c>
      <c r="AG71" s="79" t="s">
        <v>915</v>
      </c>
      <c r="AH71" s="79"/>
      <c r="AI71" s="83" t="s">
        <v>906</v>
      </c>
      <c r="AJ71" s="79" t="b">
        <v>0</v>
      </c>
      <c r="AK71" s="79">
        <v>0</v>
      </c>
      <c r="AL71" s="83" t="s">
        <v>906</v>
      </c>
      <c r="AM71" s="79" t="s">
        <v>923</v>
      </c>
      <c r="AN71" s="79" t="b">
        <v>0</v>
      </c>
      <c r="AO71" s="83" t="s">
        <v>892</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8</v>
      </c>
      <c r="BK71" s="49">
        <v>100</v>
      </c>
      <c r="BL71" s="48">
        <v>8</v>
      </c>
    </row>
    <row r="72" spans="1:64" ht="15">
      <c r="A72" s="64" t="s">
        <v>265</v>
      </c>
      <c r="B72" s="64" t="s">
        <v>275</v>
      </c>
      <c r="C72" s="65"/>
      <c r="D72" s="66"/>
      <c r="E72" s="67"/>
      <c r="F72" s="68"/>
      <c r="G72" s="65"/>
      <c r="H72" s="69"/>
      <c r="I72" s="70"/>
      <c r="J72" s="70"/>
      <c r="K72" s="34" t="s">
        <v>65</v>
      </c>
      <c r="L72" s="77">
        <v>102</v>
      </c>
      <c r="M72" s="77"/>
      <c r="N72" s="72"/>
      <c r="O72" s="79" t="s">
        <v>284</v>
      </c>
      <c r="P72" s="81">
        <v>43621.77988425926</v>
      </c>
      <c r="Q72" s="79" t="s">
        <v>350</v>
      </c>
      <c r="R72" s="79"/>
      <c r="S72" s="79"/>
      <c r="T72" s="79"/>
      <c r="U72" s="79"/>
      <c r="V72" s="82" t="s">
        <v>578</v>
      </c>
      <c r="W72" s="81">
        <v>43621.77988425926</v>
      </c>
      <c r="X72" s="82" t="s">
        <v>659</v>
      </c>
      <c r="Y72" s="79"/>
      <c r="Z72" s="79"/>
      <c r="AA72" s="83" t="s">
        <v>816</v>
      </c>
      <c r="AB72" s="83" t="s">
        <v>821</v>
      </c>
      <c r="AC72" s="79" t="b">
        <v>0</v>
      </c>
      <c r="AD72" s="79">
        <v>0</v>
      </c>
      <c r="AE72" s="83" t="s">
        <v>908</v>
      </c>
      <c r="AF72" s="79" t="b">
        <v>0</v>
      </c>
      <c r="AG72" s="79" t="s">
        <v>915</v>
      </c>
      <c r="AH72" s="79"/>
      <c r="AI72" s="83" t="s">
        <v>906</v>
      </c>
      <c r="AJ72" s="79" t="b">
        <v>0</v>
      </c>
      <c r="AK72" s="79">
        <v>0</v>
      </c>
      <c r="AL72" s="83" t="s">
        <v>906</v>
      </c>
      <c r="AM72" s="79" t="s">
        <v>923</v>
      </c>
      <c r="AN72" s="79" t="b">
        <v>0</v>
      </c>
      <c r="AO72" s="83" t="s">
        <v>821</v>
      </c>
      <c r="AP72" s="79" t="s">
        <v>176</v>
      </c>
      <c r="AQ72" s="79">
        <v>0</v>
      </c>
      <c r="AR72" s="79">
        <v>0</v>
      </c>
      <c r="AS72" s="79"/>
      <c r="AT72" s="79"/>
      <c r="AU72" s="79"/>
      <c r="AV72" s="79"/>
      <c r="AW72" s="79"/>
      <c r="AX72" s="79"/>
      <c r="AY72" s="79"/>
      <c r="AZ72" s="79"/>
      <c r="BA72">
        <v>2</v>
      </c>
      <c r="BB72" s="78" t="str">
        <f>REPLACE(INDEX(GroupVertices[Group],MATCH(Edges24[[#This Row],[Vertex 1]],GroupVertices[Vertex],0)),1,1,"")</f>
        <v>1</v>
      </c>
      <c r="BC72" s="78" t="str">
        <f>REPLACE(INDEX(GroupVertices[Group],MATCH(Edges24[[#This Row],[Vertex 2]],GroupVertices[Vertex],0)),1,1,"")</f>
        <v>1</v>
      </c>
      <c r="BD72" s="48"/>
      <c r="BE72" s="49"/>
      <c r="BF72" s="48"/>
      <c r="BG72" s="49"/>
      <c r="BH72" s="48"/>
      <c r="BI72" s="49"/>
      <c r="BJ72" s="48"/>
      <c r="BK72" s="49"/>
      <c r="BL72" s="48"/>
    </row>
    <row r="73" spans="1:64" ht="15">
      <c r="A73" s="64" t="s">
        <v>265</v>
      </c>
      <c r="B73" s="64" t="s">
        <v>275</v>
      </c>
      <c r="C73" s="65"/>
      <c r="D73" s="66"/>
      <c r="E73" s="67"/>
      <c r="F73" s="68"/>
      <c r="G73" s="65"/>
      <c r="H73" s="69"/>
      <c r="I73" s="70"/>
      <c r="J73" s="70"/>
      <c r="K73" s="34" t="s">
        <v>65</v>
      </c>
      <c r="L73" s="77">
        <v>104</v>
      </c>
      <c r="M73" s="77"/>
      <c r="N73" s="72"/>
      <c r="O73" s="79" t="s">
        <v>284</v>
      </c>
      <c r="P73" s="81">
        <v>43621.787997685184</v>
      </c>
      <c r="Q73" s="79" t="s">
        <v>351</v>
      </c>
      <c r="R73" s="79"/>
      <c r="S73" s="79"/>
      <c r="T73" s="79"/>
      <c r="U73" s="79"/>
      <c r="V73" s="82" t="s">
        <v>578</v>
      </c>
      <c r="W73" s="81">
        <v>43621.787997685184</v>
      </c>
      <c r="X73" s="82" t="s">
        <v>660</v>
      </c>
      <c r="Y73" s="79"/>
      <c r="Z73" s="79"/>
      <c r="AA73" s="83" t="s">
        <v>817</v>
      </c>
      <c r="AB73" s="83" t="s">
        <v>818</v>
      </c>
      <c r="AC73" s="79" t="b">
        <v>0</v>
      </c>
      <c r="AD73" s="79">
        <v>0</v>
      </c>
      <c r="AE73" s="83" t="s">
        <v>908</v>
      </c>
      <c r="AF73" s="79" t="b">
        <v>0</v>
      </c>
      <c r="AG73" s="79" t="s">
        <v>915</v>
      </c>
      <c r="AH73" s="79"/>
      <c r="AI73" s="83" t="s">
        <v>906</v>
      </c>
      <c r="AJ73" s="79" t="b">
        <v>0</v>
      </c>
      <c r="AK73" s="79">
        <v>0</v>
      </c>
      <c r="AL73" s="83" t="s">
        <v>906</v>
      </c>
      <c r="AM73" s="79" t="s">
        <v>923</v>
      </c>
      <c r="AN73" s="79" t="b">
        <v>0</v>
      </c>
      <c r="AO73" s="83" t="s">
        <v>818</v>
      </c>
      <c r="AP73" s="79" t="s">
        <v>176</v>
      </c>
      <c r="AQ73" s="79">
        <v>0</v>
      </c>
      <c r="AR73" s="79">
        <v>0</v>
      </c>
      <c r="AS73" s="79"/>
      <c r="AT73" s="79"/>
      <c r="AU73" s="79"/>
      <c r="AV73" s="79"/>
      <c r="AW73" s="79"/>
      <c r="AX73" s="79"/>
      <c r="AY73" s="79"/>
      <c r="AZ73" s="79"/>
      <c r="BA73">
        <v>2</v>
      </c>
      <c r="BB73" s="78" t="str">
        <f>REPLACE(INDEX(GroupVertices[Group],MATCH(Edges24[[#This Row],[Vertex 1]],GroupVertices[Vertex],0)),1,1,"")</f>
        <v>1</v>
      </c>
      <c r="BC73" s="78" t="str">
        <f>REPLACE(INDEX(GroupVertices[Group],MATCH(Edges24[[#This Row],[Vertex 2]],GroupVertices[Vertex],0)),1,1,"")</f>
        <v>1</v>
      </c>
      <c r="BD73" s="48"/>
      <c r="BE73" s="49"/>
      <c r="BF73" s="48"/>
      <c r="BG73" s="49"/>
      <c r="BH73" s="48"/>
      <c r="BI73" s="49"/>
      <c r="BJ73" s="48"/>
      <c r="BK73" s="49"/>
      <c r="BL73" s="48"/>
    </row>
    <row r="74" spans="1:64" ht="15">
      <c r="A74" s="64" t="s">
        <v>266</v>
      </c>
      <c r="B74" s="64" t="s">
        <v>265</v>
      </c>
      <c r="C74" s="65"/>
      <c r="D74" s="66"/>
      <c r="E74" s="67"/>
      <c r="F74" s="68"/>
      <c r="G74" s="65"/>
      <c r="H74" s="69"/>
      <c r="I74" s="70"/>
      <c r="J74" s="70"/>
      <c r="K74" s="34" t="s">
        <v>66</v>
      </c>
      <c r="L74" s="77">
        <v>106</v>
      </c>
      <c r="M74" s="77"/>
      <c r="N74" s="72"/>
      <c r="O74" s="79" t="s">
        <v>285</v>
      </c>
      <c r="P74" s="81">
        <v>43621.780439814815</v>
      </c>
      <c r="Q74" s="79" t="s">
        <v>352</v>
      </c>
      <c r="R74" s="79"/>
      <c r="S74" s="79"/>
      <c r="T74" s="79"/>
      <c r="U74" s="79"/>
      <c r="V74" s="82" t="s">
        <v>579</v>
      </c>
      <c r="W74" s="81">
        <v>43621.780439814815</v>
      </c>
      <c r="X74" s="82" t="s">
        <v>661</v>
      </c>
      <c r="Y74" s="79"/>
      <c r="Z74" s="79"/>
      <c r="AA74" s="83" t="s">
        <v>818</v>
      </c>
      <c r="AB74" s="83" t="s">
        <v>816</v>
      </c>
      <c r="AC74" s="79" t="b">
        <v>0</v>
      </c>
      <c r="AD74" s="79">
        <v>1</v>
      </c>
      <c r="AE74" s="83" t="s">
        <v>912</v>
      </c>
      <c r="AF74" s="79" t="b">
        <v>0</v>
      </c>
      <c r="AG74" s="79" t="s">
        <v>915</v>
      </c>
      <c r="AH74" s="79"/>
      <c r="AI74" s="83" t="s">
        <v>906</v>
      </c>
      <c r="AJ74" s="79" t="b">
        <v>0</v>
      </c>
      <c r="AK74" s="79">
        <v>0</v>
      </c>
      <c r="AL74" s="83" t="s">
        <v>906</v>
      </c>
      <c r="AM74" s="79" t="s">
        <v>925</v>
      </c>
      <c r="AN74" s="79" t="b">
        <v>0</v>
      </c>
      <c r="AO74" s="83" t="s">
        <v>816</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8</v>
      </c>
      <c r="BK74" s="49">
        <v>100</v>
      </c>
      <c r="BL74" s="48">
        <v>8</v>
      </c>
    </row>
    <row r="75" spans="1:64" ht="15">
      <c r="A75" s="64" t="s">
        <v>266</v>
      </c>
      <c r="B75" s="64" t="s">
        <v>281</v>
      </c>
      <c r="C75" s="65"/>
      <c r="D75" s="66"/>
      <c r="E75" s="67"/>
      <c r="F75" s="68"/>
      <c r="G75" s="65"/>
      <c r="H75" s="69"/>
      <c r="I75" s="70"/>
      <c r="J75" s="70"/>
      <c r="K75" s="34" t="s">
        <v>65</v>
      </c>
      <c r="L75" s="77">
        <v>107</v>
      </c>
      <c r="M75" s="77"/>
      <c r="N75" s="72"/>
      <c r="O75" s="79" t="s">
        <v>284</v>
      </c>
      <c r="P75" s="81">
        <v>43627.82509259259</v>
      </c>
      <c r="Q75" s="79" t="s">
        <v>353</v>
      </c>
      <c r="R75" s="79"/>
      <c r="S75" s="79"/>
      <c r="T75" s="79" t="s">
        <v>515</v>
      </c>
      <c r="U75" s="82" t="s">
        <v>521</v>
      </c>
      <c r="V75" s="82" t="s">
        <v>521</v>
      </c>
      <c r="W75" s="81">
        <v>43627.82509259259</v>
      </c>
      <c r="X75" s="82" t="s">
        <v>662</v>
      </c>
      <c r="Y75" s="79"/>
      <c r="Z75" s="79"/>
      <c r="AA75" s="83" t="s">
        <v>819</v>
      </c>
      <c r="AB75" s="79"/>
      <c r="AC75" s="79" t="b">
        <v>0</v>
      </c>
      <c r="AD75" s="79">
        <v>12</v>
      </c>
      <c r="AE75" s="83" t="s">
        <v>906</v>
      </c>
      <c r="AF75" s="79" t="b">
        <v>0</v>
      </c>
      <c r="AG75" s="79" t="s">
        <v>915</v>
      </c>
      <c r="AH75" s="79"/>
      <c r="AI75" s="83" t="s">
        <v>906</v>
      </c>
      <c r="AJ75" s="79" t="b">
        <v>0</v>
      </c>
      <c r="AK75" s="79">
        <v>0</v>
      </c>
      <c r="AL75" s="83" t="s">
        <v>906</v>
      </c>
      <c r="AM75" s="79" t="s">
        <v>925</v>
      </c>
      <c r="AN75" s="79" t="b">
        <v>0</v>
      </c>
      <c r="AO75" s="83" t="s">
        <v>819</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c r="BE75" s="49"/>
      <c r="BF75" s="48"/>
      <c r="BG75" s="49"/>
      <c r="BH75" s="48"/>
      <c r="BI75" s="49"/>
      <c r="BJ75" s="48"/>
      <c r="BK75" s="49"/>
      <c r="BL75" s="48"/>
    </row>
    <row r="76" spans="1:64" ht="15">
      <c r="A76" s="64" t="s">
        <v>267</v>
      </c>
      <c r="B76" s="64" t="s">
        <v>275</v>
      </c>
      <c r="C76" s="65"/>
      <c r="D76" s="66"/>
      <c r="E76" s="67"/>
      <c r="F76" s="68"/>
      <c r="G76" s="65"/>
      <c r="H76" s="69"/>
      <c r="I76" s="70"/>
      <c r="J76" s="70"/>
      <c r="K76" s="34" t="s">
        <v>65</v>
      </c>
      <c r="L76" s="77">
        <v>108</v>
      </c>
      <c r="M76" s="77"/>
      <c r="N76" s="72"/>
      <c r="O76" s="79" t="s">
        <v>284</v>
      </c>
      <c r="P76" s="81">
        <v>43621.7487962963</v>
      </c>
      <c r="Q76" s="79" t="s">
        <v>296</v>
      </c>
      <c r="R76" s="82" t="s">
        <v>439</v>
      </c>
      <c r="S76" s="79" t="s">
        <v>511</v>
      </c>
      <c r="T76" s="79"/>
      <c r="U76" s="79"/>
      <c r="V76" s="82" t="s">
        <v>580</v>
      </c>
      <c r="W76" s="81">
        <v>43621.7487962963</v>
      </c>
      <c r="X76" s="82" t="s">
        <v>663</v>
      </c>
      <c r="Y76" s="79"/>
      <c r="Z76" s="79"/>
      <c r="AA76" s="83" t="s">
        <v>820</v>
      </c>
      <c r="AB76" s="79"/>
      <c r="AC76" s="79" t="b">
        <v>0</v>
      </c>
      <c r="AD76" s="79">
        <v>0</v>
      </c>
      <c r="AE76" s="83" t="s">
        <v>906</v>
      </c>
      <c r="AF76" s="79" t="b">
        <v>0</v>
      </c>
      <c r="AG76" s="79" t="s">
        <v>915</v>
      </c>
      <c r="AH76" s="79"/>
      <c r="AI76" s="83" t="s">
        <v>906</v>
      </c>
      <c r="AJ76" s="79" t="b">
        <v>0</v>
      </c>
      <c r="AK76" s="79">
        <v>4</v>
      </c>
      <c r="AL76" s="83" t="s">
        <v>870</v>
      </c>
      <c r="AM76" s="79" t="s">
        <v>921</v>
      </c>
      <c r="AN76" s="79" t="b">
        <v>0</v>
      </c>
      <c r="AO76" s="83" t="s">
        <v>870</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55</v>
      </c>
      <c r="BK76" s="49">
        <v>100</v>
      </c>
      <c r="BL76" s="48">
        <v>55</v>
      </c>
    </row>
    <row r="77" spans="1:64" ht="15">
      <c r="A77" s="64" t="s">
        <v>266</v>
      </c>
      <c r="B77" s="64" t="s">
        <v>275</v>
      </c>
      <c r="C77" s="65"/>
      <c r="D77" s="66"/>
      <c r="E77" s="67"/>
      <c r="F77" s="68"/>
      <c r="G77" s="65"/>
      <c r="H77" s="69"/>
      <c r="I77" s="70"/>
      <c r="J77" s="70"/>
      <c r="K77" s="34" t="s">
        <v>65</v>
      </c>
      <c r="L77" s="77">
        <v>110</v>
      </c>
      <c r="M77" s="77"/>
      <c r="N77" s="72"/>
      <c r="O77" s="79" t="s">
        <v>284</v>
      </c>
      <c r="P77" s="81">
        <v>43621.77462962963</v>
      </c>
      <c r="Q77" s="79" t="s">
        <v>354</v>
      </c>
      <c r="R77" s="79"/>
      <c r="S77" s="79"/>
      <c r="T77" s="79"/>
      <c r="U77" s="82" t="s">
        <v>522</v>
      </c>
      <c r="V77" s="82" t="s">
        <v>522</v>
      </c>
      <c r="W77" s="81">
        <v>43621.77462962963</v>
      </c>
      <c r="X77" s="82" t="s">
        <v>664</v>
      </c>
      <c r="Y77" s="79"/>
      <c r="Z77" s="79"/>
      <c r="AA77" s="83" t="s">
        <v>821</v>
      </c>
      <c r="AB77" s="79"/>
      <c r="AC77" s="79" t="b">
        <v>0</v>
      </c>
      <c r="AD77" s="79">
        <v>52</v>
      </c>
      <c r="AE77" s="83" t="s">
        <v>906</v>
      </c>
      <c r="AF77" s="79" t="b">
        <v>0</v>
      </c>
      <c r="AG77" s="79" t="s">
        <v>915</v>
      </c>
      <c r="AH77" s="79"/>
      <c r="AI77" s="83" t="s">
        <v>906</v>
      </c>
      <c r="AJ77" s="79" t="b">
        <v>0</v>
      </c>
      <c r="AK77" s="79">
        <v>3</v>
      </c>
      <c r="AL77" s="83" t="s">
        <v>906</v>
      </c>
      <c r="AM77" s="79" t="s">
        <v>925</v>
      </c>
      <c r="AN77" s="79" t="b">
        <v>0</v>
      </c>
      <c r="AO77" s="83" t="s">
        <v>821</v>
      </c>
      <c r="AP77" s="79" t="s">
        <v>176</v>
      </c>
      <c r="AQ77" s="79">
        <v>0</v>
      </c>
      <c r="AR77" s="79">
        <v>0</v>
      </c>
      <c r="AS77" s="79"/>
      <c r="AT77" s="79"/>
      <c r="AU77" s="79"/>
      <c r="AV77" s="79"/>
      <c r="AW77" s="79"/>
      <c r="AX77" s="79"/>
      <c r="AY77" s="79"/>
      <c r="AZ77" s="79"/>
      <c r="BA77">
        <v>3</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183</v>
      </c>
      <c r="BK77" s="49">
        <v>100</v>
      </c>
      <c r="BL77" s="48">
        <v>183</v>
      </c>
    </row>
    <row r="78" spans="1:64" ht="15">
      <c r="A78" s="64" t="s">
        <v>266</v>
      </c>
      <c r="B78" s="64" t="s">
        <v>266</v>
      </c>
      <c r="C78" s="65"/>
      <c r="D78" s="66"/>
      <c r="E78" s="67"/>
      <c r="F78" s="68"/>
      <c r="G78" s="65"/>
      <c r="H78" s="69"/>
      <c r="I78" s="70"/>
      <c r="J78" s="70"/>
      <c r="K78" s="34" t="s">
        <v>65</v>
      </c>
      <c r="L78" s="77">
        <v>112</v>
      </c>
      <c r="M78" s="77"/>
      <c r="N78" s="72"/>
      <c r="O78" s="79" t="s">
        <v>176</v>
      </c>
      <c r="P78" s="81">
        <v>43622.44043981482</v>
      </c>
      <c r="Q78" s="79" t="s">
        <v>355</v>
      </c>
      <c r="R78" s="79"/>
      <c r="S78" s="79"/>
      <c r="T78" s="79"/>
      <c r="U78" s="79"/>
      <c r="V78" s="82" t="s">
        <v>579</v>
      </c>
      <c r="W78" s="81">
        <v>43622.44043981482</v>
      </c>
      <c r="X78" s="82" t="s">
        <v>665</v>
      </c>
      <c r="Y78" s="79"/>
      <c r="Z78" s="79"/>
      <c r="AA78" s="83" t="s">
        <v>822</v>
      </c>
      <c r="AB78" s="79"/>
      <c r="AC78" s="79" t="b">
        <v>0</v>
      </c>
      <c r="AD78" s="79">
        <v>0</v>
      </c>
      <c r="AE78" s="83" t="s">
        <v>906</v>
      </c>
      <c r="AF78" s="79" t="b">
        <v>0</v>
      </c>
      <c r="AG78" s="79" t="s">
        <v>915</v>
      </c>
      <c r="AH78" s="79"/>
      <c r="AI78" s="83" t="s">
        <v>906</v>
      </c>
      <c r="AJ78" s="79" t="b">
        <v>0</v>
      </c>
      <c r="AK78" s="79">
        <v>5</v>
      </c>
      <c r="AL78" s="83" t="s">
        <v>821</v>
      </c>
      <c r="AM78" s="79" t="s">
        <v>925</v>
      </c>
      <c r="AN78" s="79" t="b">
        <v>0</v>
      </c>
      <c r="AO78" s="83" t="s">
        <v>821</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25</v>
      </c>
      <c r="BK78" s="49">
        <v>100</v>
      </c>
      <c r="BL78" s="48">
        <v>25</v>
      </c>
    </row>
    <row r="79" spans="1:64" ht="15">
      <c r="A79" s="64" t="s">
        <v>268</v>
      </c>
      <c r="B79" s="64" t="s">
        <v>268</v>
      </c>
      <c r="C79" s="65"/>
      <c r="D79" s="66"/>
      <c r="E79" s="67"/>
      <c r="F79" s="68"/>
      <c r="G79" s="65"/>
      <c r="H79" s="69"/>
      <c r="I79" s="70"/>
      <c r="J79" s="70"/>
      <c r="K79" s="34" t="s">
        <v>65</v>
      </c>
      <c r="L79" s="77">
        <v>114</v>
      </c>
      <c r="M79" s="77"/>
      <c r="N79" s="72"/>
      <c r="O79" s="79" t="s">
        <v>176</v>
      </c>
      <c r="P79" s="81">
        <v>43627.99239583333</v>
      </c>
      <c r="Q79" s="79" t="s">
        <v>356</v>
      </c>
      <c r="R79" s="82" t="s">
        <v>456</v>
      </c>
      <c r="S79" s="79" t="s">
        <v>511</v>
      </c>
      <c r="T79" s="79"/>
      <c r="U79" s="79"/>
      <c r="V79" s="82" t="s">
        <v>581</v>
      </c>
      <c r="W79" s="81">
        <v>43627.99239583333</v>
      </c>
      <c r="X79" s="82" t="s">
        <v>666</v>
      </c>
      <c r="Y79" s="79"/>
      <c r="Z79" s="79"/>
      <c r="AA79" s="83" t="s">
        <v>823</v>
      </c>
      <c r="AB79" s="79"/>
      <c r="AC79" s="79" t="b">
        <v>0</v>
      </c>
      <c r="AD79" s="79">
        <v>0</v>
      </c>
      <c r="AE79" s="83" t="s">
        <v>906</v>
      </c>
      <c r="AF79" s="79" t="b">
        <v>0</v>
      </c>
      <c r="AG79" s="79" t="s">
        <v>915</v>
      </c>
      <c r="AH79" s="79"/>
      <c r="AI79" s="83" t="s">
        <v>906</v>
      </c>
      <c r="AJ79" s="79" t="b">
        <v>0</v>
      </c>
      <c r="AK79" s="79">
        <v>0</v>
      </c>
      <c r="AL79" s="83" t="s">
        <v>906</v>
      </c>
      <c r="AM79" s="79" t="s">
        <v>924</v>
      </c>
      <c r="AN79" s="79" t="b">
        <v>0</v>
      </c>
      <c r="AO79" s="83" t="s">
        <v>823</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2</v>
      </c>
      <c r="BD79" s="48">
        <v>0</v>
      </c>
      <c r="BE79" s="49">
        <v>0</v>
      </c>
      <c r="BF79" s="48">
        <v>0</v>
      </c>
      <c r="BG79" s="49">
        <v>0</v>
      </c>
      <c r="BH79" s="48">
        <v>0</v>
      </c>
      <c r="BI79" s="49">
        <v>0</v>
      </c>
      <c r="BJ79" s="48">
        <v>10</v>
      </c>
      <c r="BK79" s="49">
        <v>100</v>
      </c>
      <c r="BL79" s="48">
        <v>10</v>
      </c>
    </row>
    <row r="80" spans="1:64" ht="15">
      <c r="A80" s="64" t="s">
        <v>250</v>
      </c>
      <c r="B80" s="64" t="s">
        <v>250</v>
      </c>
      <c r="C80" s="65"/>
      <c r="D80" s="66"/>
      <c r="E80" s="67"/>
      <c r="F80" s="68"/>
      <c r="G80" s="65"/>
      <c r="H80" s="69"/>
      <c r="I80" s="70"/>
      <c r="J80" s="70"/>
      <c r="K80" s="34" t="s">
        <v>65</v>
      </c>
      <c r="L80" s="77">
        <v>116</v>
      </c>
      <c r="M80" s="77"/>
      <c r="N80" s="72"/>
      <c r="O80" s="79" t="s">
        <v>176</v>
      </c>
      <c r="P80" s="81">
        <v>43624.00135416666</v>
      </c>
      <c r="Q80" s="79" t="s">
        <v>357</v>
      </c>
      <c r="R80" s="82" t="s">
        <v>457</v>
      </c>
      <c r="S80" s="79" t="s">
        <v>511</v>
      </c>
      <c r="T80" s="79" t="s">
        <v>520</v>
      </c>
      <c r="U80" s="82" t="s">
        <v>523</v>
      </c>
      <c r="V80" s="82" t="s">
        <v>523</v>
      </c>
      <c r="W80" s="81">
        <v>43624.00135416666</v>
      </c>
      <c r="X80" s="82" t="s">
        <v>667</v>
      </c>
      <c r="Y80" s="79"/>
      <c r="Z80" s="79"/>
      <c r="AA80" s="83" t="s">
        <v>824</v>
      </c>
      <c r="AB80" s="79"/>
      <c r="AC80" s="79" t="b">
        <v>0</v>
      </c>
      <c r="AD80" s="79">
        <v>11</v>
      </c>
      <c r="AE80" s="83" t="s">
        <v>906</v>
      </c>
      <c r="AF80" s="79" t="b">
        <v>0</v>
      </c>
      <c r="AG80" s="79" t="s">
        <v>915</v>
      </c>
      <c r="AH80" s="79"/>
      <c r="AI80" s="83" t="s">
        <v>906</v>
      </c>
      <c r="AJ80" s="79" t="b">
        <v>0</v>
      </c>
      <c r="AK80" s="79">
        <v>4</v>
      </c>
      <c r="AL80" s="83" t="s">
        <v>906</v>
      </c>
      <c r="AM80" s="79" t="s">
        <v>923</v>
      </c>
      <c r="AN80" s="79" t="b">
        <v>0</v>
      </c>
      <c r="AO80" s="83" t="s">
        <v>824</v>
      </c>
      <c r="AP80" s="79" t="s">
        <v>176</v>
      </c>
      <c r="AQ80" s="79">
        <v>0</v>
      </c>
      <c r="AR80" s="79">
        <v>0</v>
      </c>
      <c r="AS80" s="79"/>
      <c r="AT80" s="79"/>
      <c r="AU80" s="79"/>
      <c r="AV80" s="79"/>
      <c r="AW80" s="79"/>
      <c r="AX80" s="79"/>
      <c r="AY80" s="79"/>
      <c r="AZ80" s="79"/>
      <c r="BA80">
        <v>1</v>
      </c>
      <c r="BB80" s="78" t="str">
        <f>REPLACE(INDEX(GroupVertices[Group],MATCH(Edges24[[#This Row],[Vertex 1]],GroupVertices[Vertex],0)),1,1,"")</f>
        <v>4</v>
      </c>
      <c r="BC80" s="78" t="str">
        <f>REPLACE(INDEX(GroupVertices[Group],MATCH(Edges24[[#This Row],[Vertex 2]],GroupVertices[Vertex],0)),1,1,"")</f>
        <v>4</v>
      </c>
      <c r="BD80" s="48">
        <v>0</v>
      </c>
      <c r="BE80" s="49">
        <v>0</v>
      </c>
      <c r="BF80" s="48">
        <v>0</v>
      </c>
      <c r="BG80" s="49">
        <v>0</v>
      </c>
      <c r="BH80" s="48">
        <v>0</v>
      </c>
      <c r="BI80" s="49">
        <v>0</v>
      </c>
      <c r="BJ80" s="48">
        <v>8</v>
      </c>
      <c r="BK80" s="49">
        <v>100</v>
      </c>
      <c r="BL80" s="48">
        <v>8</v>
      </c>
    </row>
    <row r="81" spans="1:64" ht="15">
      <c r="A81" s="64" t="s">
        <v>269</v>
      </c>
      <c r="B81" s="64" t="s">
        <v>250</v>
      </c>
      <c r="C81" s="65"/>
      <c r="D81" s="66"/>
      <c r="E81" s="67"/>
      <c r="F81" s="68"/>
      <c r="G81" s="65"/>
      <c r="H81" s="69"/>
      <c r="I81" s="70"/>
      <c r="J81" s="70"/>
      <c r="K81" s="34" t="s">
        <v>66</v>
      </c>
      <c r="L81" s="77">
        <v>117</v>
      </c>
      <c r="M81" s="77"/>
      <c r="N81" s="72"/>
      <c r="O81" s="79" t="s">
        <v>284</v>
      </c>
      <c r="P81" s="81">
        <v>43624.002430555556</v>
      </c>
      <c r="Q81" s="79" t="s">
        <v>358</v>
      </c>
      <c r="R81" s="82" t="s">
        <v>457</v>
      </c>
      <c r="S81" s="79" t="s">
        <v>511</v>
      </c>
      <c r="T81" s="79" t="s">
        <v>520</v>
      </c>
      <c r="U81" s="82" t="s">
        <v>523</v>
      </c>
      <c r="V81" s="82" t="s">
        <v>523</v>
      </c>
      <c r="W81" s="81">
        <v>43624.002430555556</v>
      </c>
      <c r="X81" s="82" t="s">
        <v>668</v>
      </c>
      <c r="Y81" s="79"/>
      <c r="Z81" s="79"/>
      <c r="AA81" s="83" t="s">
        <v>825</v>
      </c>
      <c r="AB81" s="79"/>
      <c r="AC81" s="79" t="b">
        <v>0</v>
      </c>
      <c r="AD81" s="79">
        <v>0</v>
      </c>
      <c r="AE81" s="83" t="s">
        <v>906</v>
      </c>
      <c r="AF81" s="79" t="b">
        <v>0</v>
      </c>
      <c r="AG81" s="79" t="s">
        <v>915</v>
      </c>
      <c r="AH81" s="79"/>
      <c r="AI81" s="83" t="s">
        <v>906</v>
      </c>
      <c r="AJ81" s="79" t="b">
        <v>0</v>
      </c>
      <c r="AK81" s="79">
        <v>4</v>
      </c>
      <c r="AL81" s="83" t="s">
        <v>824</v>
      </c>
      <c r="AM81" s="79" t="s">
        <v>923</v>
      </c>
      <c r="AN81" s="79" t="b">
        <v>0</v>
      </c>
      <c r="AO81" s="83" t="s">
        <v>824</v>
      </c>
      <c r="AP81" s="79" t="s">
        <v>176</v>
      </c>
      <c r="AQ81" s="79">
        <v>0</v>
      </c>
      <c r="AR81" s="79">
        <v>0</v>
      </c>
      <c r="AS81" s="79"/>
      <c r="AT81" s="79"/>
      <c r="AU81" s="79"/>
      <c r="AV81" s="79"/>
      <c r="AW81" s="79"/>
      <c r="AX81" s="79"/>
      <c r="AY81" s="79"/>
      <c r="AZ81" s="79"/>
      <c r="BA81">
        <v>1</v>
      </c>
      <c r="BB81" s="78" t="str">
        <f>REPLACE(INDEX(GroupVertices[Group],MATCH(Edges24[[#This Row],[Vertex 1]],GroupVertices[Vertex],0)),1,1,"")</f>
        <v>4</v>
      </c>
      <c r="BC81" s="78" t="str">
        <f>REPLACE(INDEX(GroupVertices[Group],MATCH(Edges24[[#This Row],[Vertex 2]],GroupVertices[Vertex],0)),1,1,"")</f>
        <v>4</v>
      </c>
      <c r="BD81" s="48">
        <v>0</v>
      </c>
      <c r="BE81" s="49">
        <v>0</v>
      </c>
      <c r="BF81" s="48">
        <v>0</v>
      </c>
      <c r="BG81" s="49">
        <v>0</v>
      </c>
      <c r="BH81" s="48">
        <v>0</v>
      </c>
      <c r="BI81" s="49">
        <v>0</v>
      </c>
      <c r="BJ81" s="48">
        <v>10</v>
      </c>
      <c r="BK81" s="49">
        <v>100</v>
      </c>
      <c r="BL81" s="48">
        <v>10</v>
      </c>
    </row>
    <row r="82" spans="1:64" ht="15">
      <c r="A82" s="64" t="s">
        <v>270</v>
      </c>
      <c r="B82" s="64" t="s">
        <v>250</v>
      </c>
      <c r="C82" s="65"/>
      <c r="D82" s="66"/>
      <c r="E82" s="67"/>
      <c r="F82" s="68"/>
      <c r="G82" s="65"/>
      <c r="H82" s="69"/>
      <c r="I82" s="70"/>
      <c r="J82" s="70"/>
      <c r="K82" s="34" t="s">
        <v>65</v>
      </c>
      <c r="L82" s="77">
        <v>118</v>
      </c>
      <c r="M82" s="77"/>
      <c r="N82" s="72"/>
      <c r="O82" s="79" t="s">
        <v>284</v>
      </c>
      <c r="P82" s="81">
        <v>43624.00299768519</v>
      </c>
      <c r="Q82" s="79" t="s">
        <v>358</v>
      </c>
      <c r="R82" s="82" t="s">
        <v>457</v>
      </c>
      <c r="S82" s="79" t="s">
        <v>511</v>
      </c>
      <c r="T82" s="79" t="s">
        <v>520</v>
      </c>
      <c r="U82" s="82" t="s">
        <v>523</v>
      </c>
      <c r="V82" s="82" t="s">
        <v>523</v>
      </c>
      <c r="W82" s="81">
        <v>43624.00299768519</v>
      </c>
      <c r="X82" s="82" t="s">
        <v>669</v>
      </c>
      <c r="Y82" s="79"/>
      <c r="Z82" s="79"/>
      <c r="AA82" s="83" t="s">
        <v>826</v>
      </c>
      <c r="AB82" s="79"/>
      <c r="AC82" s="79" t="b">
        <v>0</v>
      </c>
      <c r="AD82" s="79">
        <v>0</v>
      </c>
      <c r="AE82" s="83" t="s">
        <v>906</v>
      </c>
      <c r="AF82" s="79" t="b">
        <v>0</v>
      </c>
      <c r="AG82" s="79" t="s">
        <v>915</v>
      </c>
      <c r="AH82" s="79"/>
      <c r="AI82" s="83" t="s">
        <v>906</v>
      </c>
      <c r="AJ82" s="79" t="b">
        <v>0</v>
      </c>
      <c r="AK82" s="79">
        <v>4</v>
      </c>
      <c r="AL82" s="83" t="s">
        <v>824</v>
      </c>
      <c r="AM82" s="79" t="s">
        <v>923</v>
      </c>
      <c r="AN82" s="79" t="b">
        <v>0</v>
      </c>
      <c r="AO82" s="83" t="s">
        <v>824</v>
      </c>
      <c r="AP82" s="79" t="s">
        <v>176</v>
      </c>
      <c r="AQ82" s="79">
        <v>0</v>
      </c>
      <c r="AR82" s="79">
        <v>0</v>
      </c>
      <c r="AS82" s="79"/>
      <c r="AT82" s="79"/>
      <c r="AU82" s="79"/>
      <c r="AV82" s="79"/>
      <c r="AW82" s="79"/>
      <c r="AX82" s="79"/>
      <c r="AY82" s="79"/>
      <c r="AZ82" s="79"/>
      <c r="BA82">
        <v>1</v>
      </c>
      <c r="BB82" s="78" t="str">
        <f>REPLACE(INDEX(GroupVertices[Group],MATCH(Edges24[[#This Row],[Vertex 1]],GroupVertices[Vertex],0)),1,1,"")</f>
        <v>4</v>
      </c>
      <c r="BC82" s="78" t="str">
        <f>REPLACE(INDEX(GroupVertices[Group],MATCH(Edges24[[#This Row],[Vertex 2]],GroupVertices[Vertex],0)),1,1,"")</f>
        <v>4</v>
      </c>
      <c r="BD82" s="48">
        <v>0</v>
      </c>
      <c r="BE82" s="49">
        <v>0</v>
      </c>
      <c r="BF82" s="48">
        <v>0</v>
      </c>
      <c r="BG82" s="49">
        <v>0</v>
      </c>
      <c r="BH82" s="48">
        <v>0</v>
      </c>
      <c r="BI82" s="49">
        <v>0</v>
      </c>
      <c r="BJ82" s="48">
        <v>10</v>
      </c>
      <c r="BK82" s="49">
        <v>100</v>
      </c>
      <c r="BL82" s="48">
        <v>10</v>
      </c>
    </row>
    <row r="83" spans="1:64" ht="15">
      <c r="A83" s="64" t="s">
        <v>269</v>
      </c>
      <c r="B83" s="64" t="s">
        <v>282</v>
      </c>
      <c r="C83" s="65"/>
      <c r="D83" s="66"/>
      <c r="E83" s="67"/>
      <c r="F83" s="68"/>
      <c r="G83" s="65"/>
      <c r="H83" s="69"/>
      <c r="I83" s="70"/>
      <c r="J83" s="70"/>
      <c r="K83" s="34" t="s">
        <v>65</v>
      </c>
      <c r="L83" s="77">
        <v>119</v>
      </c>
      <c r="M83" s="77"/>
      <c r="N83" s="72"/>
      <c r="O83" s="79" t="s">
        <v>284</v>
      </c>
      <c r="P83" s="81">
        <v>43628.519733796296</v>
      </c>
      <c r="Q83" s="79" t="s">
        <v>359</v>
      </c>
      <c r="R83" s="82" t="s">
        <v>458</v>
      </c>
      <c r="S83" s="79" t="s">
        <v>511</v>
      </c>
      <c r="T83" s="79"/>
      <c r="U83" s="82" t="s">
        <v>524</v>
      </c>
      <c r="V83" s="82" t="s">
        <v>524</v>
      </c>
      <c r="W83" s="81">
        <v>43628.519733796296</v>
      </c>
      <c r="X83" s="82" t="s">
        <v>670</v>
      </c>
      <c r="Y83" s="79"/>
      <c r="Z83" s="79"/>
      <c r="AA83" s="83" t="s">
        <v>827</v>
      </c>
      <c r="AB83" s="83" t="s">
        <v>905</v>
      </c>
      <c r="AC83" s="79" t="b">
        <v>0</v>
      </c>
      <c r="AD83" s="79">
        <v>1</v>
      </c>
      <c r="AE83" s="83" t="s">
        <v>913</v>
      </c>
      <c r="AF83" s="79" t="b">
        <v>0</v>
      </c>
      <c r="AG83" s="79" t="s">
        <v>915</v>
      </c>
      <c r="AH83" s="79"/>
      <c r="AI83" s="83" t="s">
        <v>906</v>
      </c>
      <c r="AJ83" s="79" t="b">
        <v>0</v>
      </c>
      <c r="AK83" s="79">
        <v>1</v>
      </c>
      <c r="AL83" s="83" t="s">
        <v>906</v>
      </c>
      <c r="AM83" s="79" t="s">
        <v>923</v>
      </c>
      <c r="AN83" s="79" t="b">
        <v>0</v>
      </c>
      <c r="AO83" s="83" t="s">
        <v>905</v>
      </c>
      <c r="AP83" s="79" t="s">
        <v>176</v>
      </c>
      <c r="AQ83" s="79">
        <v>0</v>
      </c>
      <c r="AR83" s="79">
        <v>0</v>
      </c>
      <c r="AS83" s="79"/>
      <c r="AT83" s="79"/>
      <c r="AU83" s="79"/>
      <c r="AV83" s="79"/>
      <c r="AW83" s="79"/>
      <c r="AX83" s="79"/>
      <c r="AY83" s="79"/>
      <c r="AZ83" s="79"/>
      <c r="BA83">
        <v>1</v>
      </c>
      <c r="BB83" s="78" t="str">
        <f>REPLACE(INDEX(GroupVertices[Group],MATCH(Edges24[[#This Row],[Vertex 1]],GroupVertices[Vertex],0)),1,1,"")</f>
        <v>4</v>
      </c>
      <c r="BC83" s="78" t="str">
        <f>REPLACE(INDEX(GroupVertices[Group],MATCH(Edges24[[#This Row],[Vertex 2]],GroupVertices[Vertex],0)),1,1,"")</f>
        <v>4</v>
      </c>
      <c r="BD83" s="48"/>
      <c r="BE83" s="49"/>
      <c r="BF83" s="48"/>
      <c r="BG83" s="49"/>
      <c r="BH83" s="48"/>
      <c r="BI83" s="49"/>
      <c r="BJ83" s="48"/>
      <c r="BK83" s="49"/>
      <c r="BL83" s="48"/>
    </row>
    <row r="84" spans="1:64" ht="15">
      <c r="A84" s="64" t="s">
        <v>270</v>
      </c>
      <c r="B84" s="64" t="s">
        <v>282</v>
      </c>
      <c r="C84" s="65"/>
      <c r="D84" s="66"/>
      <c r="E84" s="67"/>
      <c r="F84" s="68"/>
      <c r="G84" s="65"/>
      <c r="H84" s="69"/>
      <c r="I84" s="70"/>
      <c r="J84" s="70"/>
      <c r="K84" s="34" t="s">
        <v>65</v>
      </c>
      <c r="L84" s="77">
        <v>120</v>
      </c>
      <c r="M84" s="77"/>
      <c r="N84" s="72"/>
      <c r="O84" s="79" t="s">
        <v>284</v>
      </c>
      <c r="P84" s="81">
        <v>43628.5681712963</v>
      </c>
      <c r="Q84" s="79" t="s">
        <v>360</v>
      </c>
      <c r="R84" s="79"/>
      <c r="S84" s="79"/>
      <c r="T84" s="79"/>
      <c r="U84" s="79"/>
      <c r="V84" s="82" t="s">
        <v>582</v>
      </c>
      <c r="W84" s="81">
        <v>43628.5681712963</v>
      </c>
      <c r="X84" s="82" t="s">
        <v>671</v>
      </c>
      <c r="Y84" s="79"/>
      <c r="Z84" s="79"/>
      <c r="AA84" s="83" t="s">
        <v>828</v>
      </c>
      <c r="AB84" s="79"/>
      <c r="AC84" s="79" t="b">
        <v>0</v>
      </c>
      <c r="AD84" s="79">
        <v>0</v>
      </c>
      <c r="AE84" s="83" t="s">
        <v>906</v>
      </c>
      <c r="AF84" s="79" t="b">
        <v>0</v>
      </c>
      <c r="AG84" s="79" t="s">
        <v>915</v>
      </c>
      <c r="AH84" s="79"/>
      <c r="AI84" s="83" t="s">
        <v>906</v>
      </c>
      <c r="AJ84" s="79" t="b">
        <v>0</v>
      </c>
      <c r="AK84" s="79">
        <v>1</v>
      </c>
      <c r="AL84" s="83" t="s">
        <v>827</v>
      </c>
      <c r="AM84" s="79" t="s">
        <v>923</v>
      </c>
      <c r="AN84" s="79" t="b">
        <v>0</v>
      </c>
      <c r="AO84" s="83" t="s">
        <v>827</v>
      </c>
      <c r="AP84" s="79" t="s">
        <v>176</v>
      </c>
      <c r="AQ84" s="79">
        <v>0</v>
      </c>
      <c r="AR84" s="79">
        <v>0</v>
      </c>
      <c r="AS84" s="79"/>
      <c r="AT84" s="79"/>
      <c r="AU84" s="79"/>
      <c r="AV84" s="79"/>
      <c r="AW84" s="79"/>
      <c r="AX84" s="79"/>
      <c r="AY84" s="79"/>
      <c r="AZ84" s="79"/>
      <c r="BA84">
        <v>1</v>
      </c>
      <c r="BB84" s="78" t="str">
        <f>REPLACE(INDEX(GroupVertices[Group],MATCH(Edges24[[#This Row],[Vertex 1]],GroupVertices[Vertex],0)),1,1,"")</f>
        <v>4</v>
      </c>
      <c r="BC84" s="78" t="str">
        <f>REPLACE(INDEX(GroupVertices[Group],MATCH(Edges24[[#This Row],[Vertex 2]],GroupVertices[Vertex],0)),1,1,"")</f>
        <v>4</v>
      </c>
      <c r="BD84" s="48"/>
      <c r="BE84" s="49"/>
      <c r="BF84" s="48"/>
      <c r="BG84" s="49"/>
      <c r="BH84" s="48"/>
      <c r="BI84" s="49"/>
      <c r="BJ84" s="48"/>
      <c r="BK84" s="49"/>
      <c r="BL84" s="48"/>
    </row>
    <row r="85" spans="1:64" ht="15">
      <c r="A85" s="64" t="s">
        <v>271</v>
      </c>
      <c r="B85" s="64" t="s">
        <v>271</v>
      </c>
      <c r="C85" s="65"/>
      <c r="D85" s="66"/>
      <c r="E85" s="67"/>
      <c r="F85" s="68"/>
      <c r="G85" s="65"/>
      <c r="H85" s="69"/>
      <c r="I85" s="70"/>
      <c r="J85" s="70"/>
      <c r="K85" s="34" t="s">
        <v>65</v>
      </c>
      <c r="L85" s="77">
        <v>124</v>
      </c>
      <c r="M85" s="77"/>
      <c r="N85" s="72"/>
      <c r="O85" s="79" t="s">
        <v>176</v>
      </c>
      <c r="P85" s="81">
        <v>43619.68556712963</v>
      </c>
      <c r="Q85" s="79" t="s">
        <v>361</v>
      </c>
      <c r="R85" s="82" t="s">
        <v>459</v>
      </c>
      <c r="S85" s="79" t="s">
        <v>511</v>
      </c>
      <c r="T85" s="79"/>
      <c r="U85" s="79"/>
      <c r="V85" s="82" t="s">
        <v>552</v>
      </c>
      <c r="W85" s="81">
        <v>43619.68556712963</v>
      </c>
      <c r="X85" s="82" t="s">
        <v>672</v>
      </c>
      <c r="Y85" s="79"/>
      <c r="Z85" s="79"/>
      <c r="AA85" s="83" t="s">
        <v>829</v>
      </c>
      <c r="AB85" s="79"/>
      <c r="AC85" s="79" t="b">
        <v>0</v>
      </c>
      <c r="AD85" s="79">
        <v>0</v>
      </c>
      <c r="AE85" s="83" t="s">
        <v>906</v>
      </c>
      <c r="AF85" s="79" t="b">
        <v>0</v>
      </c>
      <c r="AG85" s="79" t="s">
        <v>915</v>
      </c>
      <c r="AH85" s="79"/>
      <c r="AI85" s="83" t="s">
        <v>906</v>
      </c>
      <c r="AJ85" s="79" t="b">
        <v>0</v>
      </c>
      <c r="AK85" s="79">
        <v>0</v>
      </c>
      <c r="AL85" s="83" t="s">
        <v>906</v>
      </c>
      <c r="AM85" s="79" t="s">
        <v>921</v>
      </c>
      <c r="AN85" s="79" t="b">
        <v>0</v>
      </c>
      <c r="AO85" s="83" t="s">
        <v>829</v>
      </c>
      <c r="AP85" s="79" t="s">
        <v>176</v>
      </c>
      <c r="AQ85" s="79">
        <v>0</v>
      </c>
      <c r="AR85" s="79">
        <v>0</v>
      </c>
      <c r="AS85" s="79"/>
      <c r="AT85" s="79"/>
      <c r="AU85" s="79"/>
      <c r="AV85" s="79"/>
      <c r="AW85" s="79"/>
      <c r="AX85" s="79"/>
      <c r="AY85" s="79"/>
      <c r="AZ85" s="79"/>
      <c r="BA85">
        <v>24</v>
      </c>
      <c r="BB85" s="78" t="str">
        <f>REPLACE(INDEX(GroupVertices[Group],MATCH(Edges24[[#This Row],[Vertex 1]],GroupVertices[Vertex],0)),1,1,"")</f>
        <v>2</v>
      </c>
      <c r="BC85" s="78" t="str">
        <f>REPLACE(INDEX(GroupVertices[Group],MATCH(Edges24[[#This Row],[Vertex 2]],GroupVertices[Vertex],0)),1,1,"")</f>
        <v>2</v>
      </c>
      <c r="BD85" s="48">
        <v>0</v>
      </c>
      <c r="BE85" s="49">
        <v>0</v>
      </c>
      <c r="BF85" s="48">
        <v>0</v>
      </c>
      <c r="BG85" s="49">
        <v>0</v>
      </c>
      <c r="BH85" s="48">
        <v>0</v>
      </c>
      <c r="BI85" s="49">
        <v>0</v>
      </c>
      <c r="BJ85" s="48">
        <v>37</v>
      </c>
      <c r="BK85" s="49">
        <v>100</v>
      </c>
      <c r="BL85" s="48">
        <v>37</v>
      </c>
    </row>
    <row r="86" spans="1:64" ht="15">
      <c r="A86" s="64" t="s">
        <v>271</v>
      </c>
      <c r="B86" s="64" t="s">
        <v>271</v>
      </c>
      <c r="C86" s="65"/>
      <c r="D86" s="66"/>
      <c r="E86" s="67"/>
      <c r="F86" s="68"/>
      <c r="G86" s="65"/>
      <c r="H86" s="69"/>
      <c r="I86" s="70"/>
      <c r="J86" s="70"/>
      <c r="K86" s="34" t="s">
        <v>65</v>
      </c>
      <c r="L86" s="77">
        <v>125</v>
      </c>
      <c r="M86" s="77"/>
      <c r="N86" s="72"/>
      <c r="O86" s="79" t="s">
        <v>176</v>
      </c>
      <c r="P86" s="81">
        <v>43619.69314814815</v>
      </c>
      <c r="Q86" s="79" t="s">
        <v>362</v>
      </c>
      <c r="R86" s="82" t="s">
        <v>460</v>
      </c>
      <c r="S86" s="79" t="s">
        <v>511</v>
      </c>
      <c r="T86" s="79"/>
      <c r="U86" s="79"/>
      <c r="V86" s="82" t="s">
        <v>552</v>
      </c>
      <c r="W86" s="81">
        <v>43619.69314814815</v>
      </c>
      <c r="X86" s="82" t="s">
        <v>673</v>
      </c>
      <c r="Y86" s="79"/>
      <c r="Z86" s="79"/>
      <c r="AA86" s="83" t="s">
        <v>830</v>
      </c>
      <c r="AB86" s="79"/>
      <c r="AC86" s="79" t="b">
        <v>0</v>
      </c>
      <c r="AD86" s="79">
        <v>0</v>
      </c>
      <c r="AE86" s="83" t="s">
        <v>906</v>
      </c>
      <c r="AF86" s="79" t="b">
        <v>0</v>
      </c>
      <c r="AG86" s="79" t="s">
        <v>915</v>
      </c>
      <c r="AH86" s="79"/>
      <c r="AI86" s="83" t="s">
        <v>906</v>
      </c>
      <c r="AJ86" s="79" t="b">
        <v>0</v>
      </c>
      <c r="AK86" s="79">
        <v>0</v>
      </c>
      <c r="AL86" s="83" t="s">
        <v>906</v>
      </c>
      <c r="AM86" s="79" t="s">
        <v>921</v>
      </c>
      <c r="AN86" s="79" t="b">
        <v>0</v>
      </c>
      <c r="AO86" s="83" t="s">
        <v>830</v>
      </c>
      <c r="AP86" s="79" t="s">
        <v>176</v>
      </c>
      <c r="AQ86" s="79">
        <v>0</v>
      </c>
      <c r="AR86" s="79">
        <v>0</v>
      </c>
      <c r="AS86" s="79"/>
      <c r="AT86" s="79"/>
      <c r="AU86" s="79"/>
      <c r="AV86" s="79"/>
      <c r="AW86" s="79"/>
      <c r="AX86" s="79"/>
      <c r="AY86" s="79"/>
      <c r="AZ86" s="79"/>
      <c r="BA86">
        <v>24</v>
      </c>
      <c r="BB86" s="78" t="str">
        <f>REPLACE(INDEX(GroupVertices[Group],MATCH(Edges24[[#This Row],[Vertex 1]],GroupVertices[Vertex],0)),1,1,"")</f>
        <v>2</v>
      </c>
      <c r="BC86" s="78" t="str">
        <f>REPLACE(INDEX(GroupVertices[Group],MATCH(Edges24[[#This Row],[Vertex 2]],GroupVertices[Vertex],0)),1,1,"")</f>
        <v>2</v>
      </c>
      <c r="BD86" s="48">
        <v>0</v>
      </c>
      <c r="BE86" s="49">
        <v>0</v>
      </c>
      <c r="BF86" s="48">
        <v>0</v>
      </c>
      <c r="BG86" s="49">
        <v>0</v>
      </c>
      <c r="BH86" s="48">
        <v>0</v>
      </c>
      <c r="BI86" s="49">
        <v>0</v>
      </c>
      <c r="BJ86" s="48">
        <v>31</v>
      </c>
      <c r="BK86" s="49">
        <v>100</v>
      </c>
      <c r="BL86" s="48">
        <v>31</v>
      </c>
    </row>
    <row r="87" spans="1:64" ht="15">
      <c r="A87" s="64" t="s">
        <v>271</v>
      </c>
      <c r="B87" s="64" t="s">
        <v>271</v>
      </c>
      <c r="C87" s="65"/>
      <c r="D87" s="66"/>
      <c r="E87" s="67"/>
      <c r="F87" s="68"/>
      <c r="G87" s="65"/>
      <c r="H87" s="69"/>
      <c r="I87" s="70"/>
      <c r="J87" s="70"/>
      <c r="K87" s="34" t="s">
        <v>65</v>
      </c>
      <c r="L87" s="77">
        <v>126</v>
      </c>
      <c r="M87" s="77"/>
      <c r="N87" s="72"/>
      <c r="O87" s="79" t="s">
        <v>176</v>
      </c>
      <c r="P87" s="81">
        <v>43620.55486111111</v>
      </c>
      <c r="Q87" s="79" t="s">
        <v>363</v>
      </c>
      <c r="R87" s="82" t="s">
        <v>437</v>
      </c>
      <c r="S87" s="79" t="s">
        <v>511</v>
      </c>
      <c r="T87" s="79"/>
      <c r="U87" s="79"/>
      <c r="V87" s="82" t="s">
        <v>552</v>
      </c>
      <c r="W87" s="81">
        <v>43620.55486111111</v>
      </c>
      <c r="X87" s="82" t="s">
        <v>674</v>
      </c>
      <c r="Y87" s="79"/>
      <c r="Z87" s="79"/>
      <c r="AA87" s="83" t="s">
        <v>831</v>
      </c>
      <c r="AB87" s="79"/>
      <c r="AC87" s="79" t="b">
        <v>0</v>
      </c>
      <c r="AD87" s="79">
        <v>0</v>
      </c>
      <c r="AE87" s="83" t="s">
        <v>906</v>
      </c>
      <c r="AF87" s="79" t="b">
        <v>0</v>
      </c>
      <c r="AG87" s="79" t="s">
        <v>915</v>
      </c>
      <c r="AH87" s="79"/>
      <c r="AI87" s="83" t="s">
        <v>906</v>
      </c>
      <c r="AJ87" s="79" t="b">
        <v>0</v>
      </c>
      <c r="AK87" s="79">
        <v>0</v>
      </c>
      <c r="AL87" s="83" t="s">
        <v>906</v>
      </c>
      <c r="AM87" s="79" t="s">
        <v>921</v>
      </c>
      <c r="AN87" s="79" t="b">
        <v>0</v>
      </c>
      <c r="AO87" s="83" t="s">
        <v>831</v>
      </c>
      <c r="AP87" s="79" t="s">
        <v>176</v>
      </c>
      <c r="AQ87" s="79">
        <v>0</v>
      </c>
      <c r="AR87" s="79">
        <v>0</v>
      </c>
      <c r="AS87" s="79"/>
      <c r="AT87" s="79"/>
      <c r="AU87" s="79"/>
      <c r="AV87" s="79"/>
      <c r="AW87" s="79"/>
      <c r="AX87" s="79"/>
      <c r="AY87" s="79"/>
      <c r="AZ87" s="79"/>
      <c r="BA87">
        <v>24</v>
      </c>
      <c r="BB87" s="78" t="str">
        <f>REPLACE(INDEX(GroupVertices[Group],MATCH(Edges24[[#This Row],[Vertex 1]],GroupVertices[Vertex],0)),1,1,"")</f>
        <v>2</v>
      </c>
      <c r="BC87" s="78" t="str">
        <f>REPLACE(INDEX(GroupVertices[Group],MATCH(Edges24[[#This Row],[Vertex 2]],GroupVertices[Vertex],0)),1,1,"")</f>
        <v>2</v>
      </c>
      <c r="BD87" s="48">
        <v>0</v>
      </c>
      <c r="BE87" s="49">
        <v>0</v>
      </c>
      <c r="BF87" s="48">
        <v>0</v>
      </c>
      <c r="BG87" s="49">
        <v>0</v>
      </c>
      <c r="BH87" s="48">
        <v>0</v>
      </c>
      <c r="BI87" s="49">
        <v>0</v>
      </c>
      <c r="BJ87" s="48">
        <v>37</v>
      </c>
      <c r="BK87" s="49">
        <v>100</v>
      </c>
      <c r="BL87" s="48">
        <v>37</v>
      </c>
    </row>
    <row r="88" spans="1:64" ht="15">
      <c r="A88" s="64" t="s">
        <v>271</v>
      </c>
      <c r="B88" s="64" t="s">
        <v>271</v>
      </c>
      <c r="C88" s="65"/>
      <c r="D88" s="66"/>
      <c r="E88" s="67"/>
      <c r="F88" s="68"/>
      <c r="G88" s="65"/>
      <c r="H88" s="69"/>
      <c r="I88" s="70"/>
      <c r="J88" s="70"/>
      <c r="K88" s="34" t="s">
        <v>65</v>
      </c>
      <c r="L88" s="77">
        <v>127</v>
      </c>
      <c r="M88" s="77"/>
      <c r="N88" s="72"/>
      <c r="O88" s="79" t="s">
        <v>176</v>
      </c>
      <c r="P88" s="81">
        <v>43620.56013888889</v>
      </c>
      <c r="Q88" s="79" t="s">
        <v>364</v>
      </c>
      <c r="R88" s="82" t="s">
        <v>461</v>
      </c>
      <c r="S88" s="79" t="s">
        <v>511</v>
      </c>
      <c r="T88" s="79"/>
      <c r="U88" s="79"/>
      <c r="V88" s="82" t="s">
        <v>552</v>
      </c>
      <c r="W88" s="81">
        <v>43620.56013888889</v>
      </c>
      <c r="X88" s="82" t="s">
        <v>675</v>
      </c>
      <c r="Y88" s="79"/>
      <c r="Z88" s="79"/>
      <c r="AA88" s="83" t="s">
        <v>832</v>
      </c>
      <c r="AB88" s="79"/>
      <c r="AC88" s="79" t="b">
        <v>0</v>
      </c>
      <c r="AD88" s="79">
        <v>0</v>
      </c>
      <c r="AE88" s="83" t="s">
        <v>906</v>
      </c>
      <c r="AF88" s="79" t="b">
        <v>0</v>
      </c>
      <c r="AG88" s="79" t="s">
        <v>915</v>
      </c>
      <c r="AH88" s="79"/>
      <c r="AI88" s="83" t="s">
        <v>906</v>
      </c>
      <c r="AJ88" s="79" t="b">
        <v>0</v>
      </c>
      <c r="AK88" s="79">
        <v>0</v>
      </c>
      <c r="AL88" s="83" t="s">
        <v>906</v>
      </c>
      <c r="AM88" s="79" t="s">
        <v>921</v>
      </c>
      <c r="AN88" s="79" t="b">
        <v>0</v>
      </c>
      <c r="AO88" s="83" t="s">
        <v>832</v>
      </c>
      <c r="AP88" s="79" t="s">
        <v>176</v>
      </c>
      <c r="AQ88" s="79">
        <v>0</v>
      </c>
      <c r="AR88" s="79">
        <v>0</v>
      </c>
      <c r="AS88" s="79"/>
      <c r="AT88" s="79"/>
      <c r="AU88" s="79"/>
      <c r="AV88" s="79"/>
      <c r="AW88" s="79"/>
      <c r="AX88" s="79"/>
      <c r="AY88" s="79"/>
      <c r="AZ88" s="79"/>
      <c r="BA88">
        <v>24</v>
      </c>
      <c r="BB88" s="78" t="str">
        <f>REPLACE(INDEX(GroupVertices[Group],MATCH(Edges24[[#This Row],[Vertex 1]],GroupVertices[Vertex],0)),1,1,"")</f>
        <v>2</v>
      </c>
      <c r="BC88" s="78" t="str">
        <f>REPLACE(INDEX(GroupVertices[Group],MATCH(Edges24[[#This Row],[Vertex 2]],GroupVertices[Vertex],0)),1,1,"")</f>
        <v>2</v>
      </c>
      <c r="BD88" s="48">
        <v>0</v>
      </c>
      <c r="BE88" s="49">
        <v>0</v>
      </c>
      <c r="BF88" s="48">
        <v>0</v>
      </c>
      <c r="BG88" s="49">
        <v>0</v>
      </c>
      <c r="BH88" s="48">
        <v>0</v>
      </c>
      <c r="BI88" s="49">
        <v>0</v>
      </c>
      <c r="BJ88" s="48">
        <v>25</v>
      </c>
      <c r="BK88" s="49">
        <v>100</v>
      </c>
      <c r="BL88" s="48">
        <v>25</v>
      </c>
    </row>
    <row r="89" spans="1:64" ht="15">
      <c r="A89" s="64" t="s">
        <v>271</v>
      </c>
      <c r="B89" s="64" t="s">
        <v>271</v>
      </c>
      <c r="C89" s="65"/>
      <c r="D89" s="66"/>
      <c r="E89" s="67"/>
      <c r="F89" s="68"/>
      <c r="G89" s="65"/>
      <c r="H89" s="69"/>
      <c r="I89" s="70"/>
      <c r="J89" s="70"/>
      <c r="K89" s="34" t="s">
        <v>65</v>
      </c>
      <c r="L89" s="77">
        <v>128</v>
      </c>
      <c r="M89" s="77"/>
      <c r="N89" s="72"/>
      <c r="O89" s="79" t="s">
        <v>176</v>
      </c>
      <c r="P89" s="81">
        <v>43620.62028935185</v>
      </c>
      <c r="Q89" s="79" t="s">
        <v>365</v>
      </c>
      <c r="R89" s="82" t="s">
        <v>462</v>
      </c>
      <c r="S89" s="79" t="s">
        <v>511</v>
      </c>
      <c r="T89" s="79"/>
      <c r="U89" s="79"/>
      <c r="V89" s="82" t="s">
        <v>552</v>
      </c>
      <c r="W89" s="81">
        <v>43620.62028935185</v>
      </c>
      <c r="X89" s="82" t="s">
        <v>676</v>
      </c>
      <c r="Y89" s="79"/>
      <c r="Z89" s="79"/>
      <c r="AA89" s="83" t="s">
        <v>833</v>
      </c>
      <c r="AB89" s="79"/>
      <c r="AC89" s="79" t="b">
        <v>0</v>
      </c>
      <c r="AD89" s="79">
        <v>0</v>
      </c>
      <c r="AE89" s="83" t="s">
        <v>906</v>
      </c>
      <c r="AF89" s="79" t="b">
        <v>0</v>
      </c>
      <c r="AG89" s="79" t="s">
        <v>915</v>
      </c>
      <c r="AH89" s="79"/>
      <c r="AI89" s="83" t="s">
        <v>906</v>
      </c>
      <c r="AJ89" s="79" t="b">
        <v>0</v>
      </c>
      <c r="AK89" s="79">
        <v>0</v>
      </c>
      <c r="AL89" s="83" t="s">
        <v>906</v>
      </c>
      <c r="AM89" s="79" t="s">
        <v>921</v>
      </c>
      <c r="AN89" s="79" t="b">
        <v>0</v>
      </c>
      <c r="AO89" s="83" t="s">
        <v>833</v>
      </c>
      <c r="AP89" s="79" t="s">
        <v>176</v>
      </c>
      <c r="AQ89" s="79">
        <v>0</v>
      </c>
      <c r="AR89" s="79">
        <v>0</v>
      </c>
      <c r="AS89" s="79"/>
      <c r="AT89" s="79"/>
      <c r="AU89" s="79"/>
      <c r="AV89" s="79"/>
      <c r="AW89" s="79"/>
      <c r="AX89" s="79"/>
      <c r="AY89" s="79"/>
      <c r="AZ89" s="79"/>
      <c r="BA89">
        <v>24</v>
      </c>
      <c r="BB89" s="78" t="str">
        <f>REPLACE(INDEX(GroupVertices[Group],MATCH(Edges24[[#This Row],[Vertex 1]],GroupVertices[Vertex],0)),1,1,"")</f>
        <v>2</v>
      </c>
      <c r="BC89" s="78" t="str">
        <f>REPLACE(INDEX(GroupVertices[Group],MATCH(Edges24[[#This Row],[Vertex 2]],GroupVertices[Vertex],0)),1,1,"")</f>
        <v>2</v>
      </c>
      <c r="BD89" s="48">
        <v>0</v>
      </c>
      <c r="BE89" s="49">
        <v>0</v>
      </c>
      <c r="BF89" s="48">
        <v>0</v>
      </c>
      <c r="BG89" s="49">
        <v>0</v>
      </c>
      <c r="BH89" s="48">
        <v>0</v>
      </c>
      <c r="BI89" s="49">
        <v>0</v>
      </c>
      <c r="BJ89" s="48">
        <v>26</v>
      </c>
      <c r="BK89" s="49">
        <v>100</v>
      </c>
      <c r="BL89" s="48">
        <v>26</v>
      </c>
    </row>
    <row r="90" spans="1:64" ht="15">
      <c r="A90" s="64" t="s">
        <v>271</v>
      </c>
      <c r="B90" s="64" t="s">
        <v>271</v>
      </c>
      <c r="C90" s="65"/>
      <c r="D90" s="66"/>
      <c r="E90" s="67"/>
      <c r="F90" s="68"/>
      <c r="G90" s="65"/>
      <c r="H90" s="69"/>
      <c r="I90" s="70"/>
      <c r="J90" s="70"/>
      <c r="K90" s="34" t="s">
        <v>65</v>
      </c>
      <c r="L90" s="77">
        <v>129</v>
      </c>
      <c r="M90" s="77"/>
      <c r="N90" s="72"/>
      <c r="O90" s="79" t="s">
        <v>176</v>
      </c>
      <c r="P90" s="81">
        <v>43620.77315972222</v>
      </c>
      <c r="Q90" s="79" t="s">
        <v>366</v>
      </c>
      <c r="R90" s="82" t="s">
        <v>463</v>
      </c>
      <c r="S90" s="79" t="s">
        <v>511</v>
      </c>
      <c r="T90" s="79"/>
      <c r="U90" s="79"/>
      <c r="V90" s="82" t="s">
        <v>552</v>
      </c>
      <c r="W90" s="81">
        <v>43620.77315972222</v>
      </c>
      <c r="X90" s="82" t="s">
        <v>677</v>
      </c>
      <c r="Y90" s="79"/>
      <c r="Z90" s="79"/>
      <c r="AA90" s="83" t="s">
        <v>834</v>
      </c>
      <c r="AB90" s="79"/>
      <c r="AC90" s="79" t="b">
        <v>0</v>
      </c>
      <c r="AD90" s="79">
        <v>0</v>
      </c>
      <c r="AE90" s="83" t="s">
        <v>906</v>
      </c>
      <c r="AF90" s="79" t="b">
        <v>0</v>
      </c>
      <c r="AG90" s="79" t="s">
        <v>915</v>
      </c>
      <c r="AH90" s="79"/>
      <c r="AI90" s="83" t="s">
        <v>906</v>
      </c>
      <c r="AJ90" s="79" t="b">
        <v>0</v>
      </c>
      <c r="AK90" s="79">
        <v>0</v>
      </c>
      <c r="AL90" s="83" t="s">
        <v>906</v>
      </c>
      <c r="AM90" s="79" t="s">
        <v>921</v>
      </c>
      <c r="AN90" s="79" t="b">
        <v>0</v>
      </c>
      <c r="AO90" s="83" t="s">
        <v>834</v>
      </c>
      <c r="AP90" s="79" t="s">
        <v>176</v>
      </c>
      <c r="AQ90" s="79">
        <v>0</v>
      </c>
      <c r="AR90" s="79">
        <v>0</v>
      </c>
      <c r="AS90" s="79"/>
      <c r="AT90" s="79"/>
      <c r="AU90" s="79"/>
      <c r="AV90" s="79"/>
      <c r="AW90" s="79"/>
      <c r="AX90" s="79"/>
      <c r="AY90" s="79"/>
      <c r="AZ90" s="79"/>
      <c r="BA90">
        <v>24</v>
      </c>
      <c r="BB90" s="78" t="str">
        <f>REPLACE(INDEX(GroupVertices[Group],MATCH(Edges24[[#This Row],[Vertex 1]],GroupVertices[Vertex],0)),1,1,"")</f>
        <v>2</v>
      </c>
      <c r="BC90" s="78" t="str">
        <f>REPLACE(INDEX(GroupVertices[Group],MATCH(Edges24[[#This Row],[Vertex 2]],GroupVertices[Vertex],0)),1,1,"")</f>
        <v>2</v>
      </c>
      <c r="BD90" s="48">
        <v>0</v>
      </c>
      <c r="BE90" s="49">
        <v>0</v>
      </c>
      <c r="BF90" s="48">
        <v>0</v>
      </c>
      <c r="BG90" s="49">
        <v>0</v>
      </c>
      <c r="BH90" s="48">
        <v>0</v>
      </c>
      <c r="BI90" s="49">
        <v>0</v>
      </c>
      <c r="BJ90" s="48">
        <v>31</v>
      </c>
      <c r="BK90" s="49">
        <v>100</v>
      </c>
      <c r="BL90" s="48">
        <v>31</v>
      </c>
    </row>
    <row r="91" spans="1:64" ht="15">
      <c r="A91" s="64" t="s">
        <v>271</v>
      </c>
      <c r="B91" s="64" t="s">
        <v>271</v>
      </c>
      <c r="C91" s="65"/>
      <c r="D91" s="66"/>
      <c r="E91" s="67"/>
      <c r="F91" s="68"/>
      <c r="G91" s="65"/>
      <c r="H91" s="69"/>
      <c r="I91" s="70"/>
      <c r="J91" s="70"/>
      <c r="K91" s="34" t="s">
        <v>65</v>
      </c>
      <c r="L91" s="77">
        <v>130</v>
      </c>
      <c r="M91" s="77"/>
      <c r="N91" s="72"/>
      <c r="O91" s="79" t="s">
        <v>176</v>
      </c>
      <c r="P91" s="81">
        <v>43620.773310185185</v>
      </c>
      <c r="Q91" s="79" t="s">
        <v>367</v>
      </c>
      <c r="R91" s="82" t="s">
        <v>464</v>
      </c>
      <c r="S91" s="79" t="s">
        <v>511</v>
      </c>
      <c r="T91" s="79"/>
      <c r="U91" s="79"/>
      <c r="V91" s="82" t="s">
        <v>552</v>
      </c>
      <c r="W91" s="81">
        <v>43620.773310185185</v>
      </c>
      <c r="X91" s="82" t="s">
        <v>678</v>
      </c>
      <c r="Y91" s="79"/>
      <c r="Z91" s="79"/>
      <c r="AA91" s="83" t="s">
        <v>835</v>
      </c>
      <c r="AB91" s="79"/>
      <c r="AC91" s="79" t="b">
        <v>0</v>
      </c>
      <c r="AD91" s="79">
        <v>0</v>
      </c>
      <c r="AE91" s="83" t="s">
        <v>906</v>
      </c>
      <c r="AF91" s="79" t="b">
        <v>0</v>
      </c>
      <c r="AG91" s="79" t="s">
        <v>915</v>
      </c>
      <c r="AH91" s="79"/>
      <c r="AI91" s="83" t="s">
        <v>906</v>
      </c>
      <c r="AJ91" s="79" t="b">
        <v>0</v>
      </c>
      <c r="AK91" s="79">
        <v>0</v>
      </c>
      <c r="AL91" s="83" t="s">
        <v>906</v>
      </c>
      <c r="AM91" s="79" t="s">
        <v>921</v>
      </c>
      <c r="AN91" s="79" t="b">
        <v>0</v>
      </c>
      <c r="AO91" s="83" t="s">
        <v>835</v>
      </c>
      <c r="AP91" s="79" t="s">
        <v>176</v>
      </c>
      <c r="AQ91" s="79">
        <v>0</v>
      </c>
      <c r="AR91" s="79">
        <v>0</v>
      </c>
      <c r="AS91" s="79"/>
      <c r="AT91" s="79"/>
      <c r="AU91" s="79"/>
      <c r="AV91" s="79"/>
      <c r="AW91" s="79"/>
      <c r="AX91" s="79"/>
      <c r="AY91" s="79"/>
      <c r="AZ91" s="79"/>
      <c r="BA91">
        <v>24</v>
      </c>
      <c r="BB91" s="78" t="str">
        <f>REPLACE(INDEX(GroupVertices[Group],MATCH(Edges24[[#This Row],[Vertex 1]],GroupVertices[Vertex],0)),1,1,"")</f>
        <v>2</v>
      </c>
      <c r="BC91" s="78" t="str">
        <f>REPLACE(INDEX(GroupVertices[Group],MATCH(Edges24[[#This Row],[Vertex 2]],GroupVertices[Vertex],0)),1,1,"")</f>
        <v>2</v>
      </c>
      <c r="BD91" s="48">
        <v>0</v>
      </c>
      <c r="BE91" s="49">
        <v>0</v>
      </c>
      <c r="BF91" s="48">
        <v>0</v>
      </c>
      <c r="BG91" s="49">
        <v>0</v>
      </c>
      <c r="BH91" s="48">
        <v>0</v>
      </c>
      <c r="BI91" s="49">
        <v>0</v>
      </c>
      <c r="BJ91" s="48">
        <v>33</v>
      </c>
      <c r="BK91" s="49">
        <v>100</v>
      </c>
      <c r="BL91" s="48">
        <v>33</v>
      </c>
    </row>
    <row r="92" spans="1:64" ht="15">
      <c r="A92" s="64" t="s">
        <v>271</v>
      </c>
      <c r="B92" s="64" t="s">
        <v>271</v>
      </c>
      <c r="C92" s="65"/>
      <c r="D92" s="66"/>
      <c r="E92" s="67"/>
      <c r="F92" s="68"/>
      <c r="G92" s="65"/>
      <c r="H92" s="69"/>
      <c r="I92" s="70"/>
      <c r="J92" s="70"/>
      <c r="K92" s="34" t="s">
        <v>65</v>
      </c>
      <c r="L92" s="77">
        <v>131</v>
      </c>
      <c r="M92" s="77"/>
      <c r="N92" s="72"/>
      <c r="O92" s="79" t="s">
        <v>176</v>
      </c>
      <c r="P92" s="81">
        <v>43621.54657407408</v>
      </c>
      <c r="Q92" s="79" t="s">
        <v>368</v>
      </c>
      <c r="R92" s="82" t="s">
        <v>440</v>
      </c>
      <c r="S92" s="79" t="s">
        <v>511</v>
      </c>
      <c r="T92" s="79"/>
      <c r="U92" s="79"/>
      <c r="V92" s="82" t="s">
        <v>552</v>
      </c>
      <c r="W92" s="81">
        <v>43621.54657407408</v>
      </c>
      <c r="X92" s="82" t="s">
        <v>679</v>
      </c>
      <c r="Y92" s="79"/>
      <c r="Z92" s="79"/>
      <c r="AA92" s="83" t="s">
        <v>836</v>
      </c>
      <c r="AB92" s="79"/>
      <c r="AC92" s="79" t="b">
        <v>0</v>
      </c>
      <c r="AD92" s="79">
        <v>0</v>
      </c>
      <c r="AE92" s="83" t="s">
        <v>906</v>
      </c>
      <c r="AF92" s="79" t="b">
        <v>0</v>
      </c>
      <c r="AG92" s="79" t="s">
        <v>915</v>
      </c>
      <c r="AH92" s="79"/>
      <c r="AI92" s="83" t="s">
        <v>906</v>
      </c>
      <c r="AJ92" s="79" t="b">
        <v>0</v>
      </c>
      <c r="AK92" s="79">
        <v>0</v>
      </c>
      <c r="AL92" s="83" t="s">
        <v>906</v>
      </c>
      <c r="AM92" s="79" t="s">
        <v>921</v>
      </c>
      <c r="AN92" s="79" t="b">
        <v>0</v>
      </c>
      <c r="AO92" s="83" t="s">
        <v>836</v>
      </c>
      <c r="AP92" s="79" t="s">
        <v>176</v>
      </c>
      <c r="AQ92" s="79">
        <v>0</v>
      </c>
      <c r="AR92" s="79">
        <v>0</v>
      </c>
      <c r="AS92" s="79"/>
      <c r="AT92" s="79"/>
      <c r="AU92" s="79"/>
      <c r="AV92" s="79"/>
      <c r="AW92" s="79"/>
      <c r="AX92" s="79"/>
      <c r="AY92" s="79"/>
      <c r="AZ92" s="79"/>
      <c r="BA92">
        <v>24</v>
      </c>
      <c r="BB92" s="78" t="str">
        <f>REPLACE(INDEX(GroupVertices[Group],MATCH(Edges24[[#This Row],[Vertex 1]],GroupVertices[Vertex],0)),1,1,"")</f>
        <v>2</v>
      </c>
      <c r="BC92" s="78" t="str">
        <f>REPLACE(INDEX(GroupVertices[Group],MATCH(Edges24[[#This Row],[Vertex 2]],GroupVertices[Vertex],0)),1,1,"")</f>
        <v>2</v>
      </c>
      <c r="BD92" s="48">
        <v>0</v>
      </c>
      <c r="BE92" s="49">
        <v>0</v>
      </c>
      <c r="BF92" s="48">
        <v>0</v>
      </c>
      <c r="BG92" s="49">
        <v>0</v>
      </c>
      <c r="BH92" s="48">
        <v>0</v>
      </c>
      <c r="BI92" s="49">
        <v>0</v>
      </c>
      <c r="BJ92" s="48">
        <v>27</v>
      </c>
      <c r="BK92" s="49">
        <v>100</v>
      </c>
      <c r="BL92" s="48">
        <v>27</v>
      </c>
    </row>
    <row r="93" spans="1:64" ht="15">
      <c r="A93" s="64" t="s">
        <v>271</v>
      </c>
      <c r="B93" s="64" t="s">
        <v>271</v>
      </c>
      <c r="C93" s="65"/>
      <c r="D93" s="66"/>
      <c r="E93" s="67"/>
      <c r="F93" s="68"/>
      <c r="G93" s="65"/>
      <c r="H93" s="69"/>
      <c r="I93" s="70"/>
      <c r="J93" s="70"/>
      <c r="K93" s="34" t="s">
        <v>65</v>
      </c>
      <c r="L93" s="77">
        <v>132</v>
      </c>
      <c r="M93" s="77"/>
      <c r="N93" s="72"/>
      <c r="O93" s="79" t="s">
        <v>176</v>
      </c>
      <c r="P93" s="81">
        <v>43621.59332175926</v>
      </c>
      <c r="Q93" s="79" t="s">
        <v>369</v>
      </c>
      <c r="R93" s="82" t="s">
        <v>465</v>
      </c>
      <c r="S93" s="79" t="s">
        <v>511</v>
      </c>
      <c r="T93" s="79"/>
      <c r="U93" s="79"/>
      <c r="V93" s="82" t="s">
        <v>552</v>
      </c>
      <c r="W93" s="81">
        <v>43621.59332175926</v>
      </c>
      <c r="X93" s="82" t="s">
        <v>680</v>
      </c>
      <c r="Y93" s="79"/>
      <c r="Z93" s="79"/>
      <c r="AA93" s="83" t="s">
        <v>837</v>
      </c>
      <c r="AB93" s="79"/>
      <c r="AC93" s="79" t="b">
        <v>0</v>
      </c>
      <c r="AD93" s="79">
        <v>0</v>
      </c>
      <c r="AE93" s="83" t="s">
        <v>906</v>
      </c>
      <c r="AF93" s="79" t="b">
        <v>0</v>
      </c>
      <c r="AG93" s="79" t="s">
        <v>915</v>
      </c>
      <c r="AH93" s="79"/>
      <c r="AI93" s="83" t="s">
        <v>906</v>
      </c>
      <c r="AJ93" s="79" t="b">
        <v>0</v>
      </c>
      <c r="AK93" s="79">
        <v>0</v>
      </c>
      <c r="AL93" s="83" t="s">
        <v>906</v>
      </c>
      <c r="AM93" s="79" t="s">
        <v>921</v>
      </c>
      <c r="AN93" s="79" t="b">
        <v>0</v>
      </c>
      <c r="AO93" s="83" t="s">
        <v>837</v>
      </c>
      <c r="AP93" s="79" t="s">
        <v>176</v>
      </c>
      <c r="AQ93" s="79">
        <v>0</v>
      </c>
      <c r="AR93" s="79">
        <v>0</v>
      </c>
      <c r="AS93" s="79"/>
      <c r="AT93" s="79"/>
      <c r="AU93" s="79"/>
      <c r="AV93" s="79"/>
      <c r="AW93" s="79"/>
      <c r="AX93" s="79"/>
      <c r="AY93" s="79"/>
      <c r="AZ93" s="79"/>
      <c r="BA93">
        <v>24</v>
      </c>
      <c r="BB93" s="78" t="str">
        <f>REPLACE(INDEX(GroupVertices[Group],MATCH(Edges24[[#This Row],[Vertex 1]],GroupVertices[Vertex],0)),1,1,"")</f>
        <v>2</v>
      </c>
      <c r="BC93" s="78" t="str">
        <f>REPLACE(INDEX(GroupVertices[Group],MATCH(Edges24[[#This Row],[Vertex 2]],GroupVertices[Vertex],0)),1,1,"")</f>
        <v>2</v>
      </c>
      <c r="BD93" s="48">
        <v>0</v>
      </c>
      <c r="BE93" s="49">
        <v>0</v>
      </c>
      <c r="BF93" s="48">
        <v>0</v>
      </c>
      <c r="BG93" s="49">
        <v>0</v>
      </c>
      <c r="BH93" s="48">
        <v>0</v>
      </c>
      <c r="BI93" s="49">
        <v>0</v>
      </c>
      <c r="BJ93" s="48">
        <v>34</v>
      </c>
      <c r="BK93" s="49">
        <v>100</v>
      </c>
      <c r="BL93" s="48">
        <v>34</v>
      </c>
    </row>
    <row r="94" spans="1:64" ht="15">
      <c r="A94" s="64" t="s">
        <v>271</v>
      </c>
      <c r="B94" s="64" t="s">
        <v>271</v>
      </c>
      <c r="C94" s="65"/>
      <c r="D94" s="66"/>
      <c r="E94" s="67"/>
      <c r="F94" s="68"/>
      <c r="G94" s="65"/>
      <c r="H94" s="69"/>
      <c r="I94" s="70"/>
      <c r="J94" s="70"/>
      <c r="K94" s="34" t="s">
        <v>65</v>
      </c>
      <c r="L94" s="77">
        <v>133</v>
      </c>
      <c r="M94" s="77"/>
      <c r="N94" s="72"/>
      <c r="O94" s="79" t="s">
        <v>176</v>
      </c>
      <c r="P94" s="81">
        <v>43621.7459375</v>
      </c>
      <c r="Q94" s="83" t="s">
        <v>370</v>
      </c>
      <c r="R94" s="82" t="s">
        <v>439</v>
      </c>
      <c r="S94" s="79" t="s">
        <v>511</v>
      </c>
      <c r="T94" s="79"/>
      <c r="U94" s="79"/>
      <c r="V94" s="82" t="s">
        <v>552</v>
      </c>
      <c r="W94" s="81">
        <v>43621.7459375</v>
      </c>
      <c r="X94" s="82" t="s">
        <v>681</v>
      </c>
      <c r="Y94" s="79"/>
      <c r="Z94" s="79"/>
      <c r="AA94" s="83" t="s">
        <v>838</v>
      </c>
      <c r="AB94" s="79"/>
      <c r="AC94" s="79" t="b">
        <v>0</v>
      </c>
      <c r="AD94" s="79">
        <v>0</v>
      </c>
      <c r="AE94" s="83" t="s">
        <v>906</v>
      </c>
      <c r="AF94" s="79" t="b">
        <v>0</v>
      </c>
      <c r="AG94" s="79" t="s">
        <v>915</v>
      </c>
      <c r="AH94" s="79"/>
      <c r="AI94" s="83" t="s">
        <v>906</v>
      </c>
      <c r="AJ94" s="79" t="b">
        <v>0</v>
      </c>
      <c r="AK94" s="79">
        <v>0</v>
      </c>
      <c r="AL94" s="83" t="s">
        <v>906</v>
      </c>
      <c r="AM94" s="79" t="s">
        <v>921</v>
      </c>
      <c r="AN94" s="79" t="b">
        <v>0</v>
      </c>
      <c r="AO94" s="83" t="s">
        <v>838</v>
      </c>
      <c r="AP94" s="79" t="s">
        <v>176</v>
      </c>
      <c r="AQ94" s="79">
        <v>0</v>
      </c>
      <c r="AR94" s="79">
        <v>0</v>
      </c>
      <c r="AS94" s="79"/>
      <c r="AT94" s="79"/>
      <c r="AU94" s="79"/>
      <c r="AV94" s="79"/>
      <c r="AW94" s="79"/>
      <c r="AX94" s="79"/>
      <c r="AY94" s="79"/>
      <c r="AZ94" s="79"/>
      <c r="BA94">
        <v>24</v>
      </c>
      <c r="BB94" s="78" t="str">
        <f>REPLACE(INDEX(GroupVertices[Group],MATCH(Edges24[[#This Row],[Vertex 1]],GroupVertices[Vertex],0)),1,1,"")</f>
        <v>2</v>
      </c>
      <c r="BC94" s="78" t="str">
        <f>REPLACE(INDEX(GroupVertices[Group],MATCH(Edges24[[#This Row],[Vertex 2]],GroupVertices[Vertex],0)),1,1,"")</f>
        <v>2</v>
      </c>
      <c r="BD94" s="48">
        <v>0</v>
      </c>
      <c r="BE94" s="49">
        <v>0</v>
      </c>
      <c r="BF94" s="48">
        <v>0</v>
      </c>
      <c r="BG94" s="49">
        <v>0</v>
      </c>
      <c r="BH94" s="48">
        <v>0</v>
      </c>
      <c r="BI94" s="49">
        <v>0</v>
      </c>
      <c r="BJ94" s="48">
        <v>41</v>
      </c>
      <c r="BK94" s="49">
        <v>100</v>
      </c>
      <c r="BL94" s="48">
        <v>41</v>
      </c>
    </row>
    <row r="95" spans="1:64" ht="15">
      <c r="A95" s="64" t="s">
        <v>271</v>
      </c>
      <c r="B95" s="64" t="s">
        <v>271</v>
      </c>
      <c r="C95" s="65"/>
      <c r="D95" s="66"/>
      <c r="E95" s="67"/>
      <c r="F95" s="68"/>
      <c r="G95" s="65"/>
      <c r="H95" s="69"/>
      <c r="I95" s="70"/>
      <c r="J95" s="70"/>
      <c r="K95" s="34" t="s">
        <v>65</v>
      </c>
      <c r="L95" s="77">
        <v>134</v>
      </c>
      <c r="M95" s="77"/>
      <c r="N95" s="72"/>
      <c r="O95" s="79" t="s">
        <v>176</v>
      </c>
      <c r="P95" s="81">
        <v>43621.776458333334</v>
      </c>
      <c r="Q95" s="79" t="s">
        <v>371</v>
      </c>
      <c r="R95" s="82" t="s">
        <v>445</v>
      </c>
      <c r="S95" s="79" t="s">
        <v>511</v>
      </c>
      <c r="T95" s="79"/>
      <c r="U95" s="79"/>
      <c r="V95" s="82" t="s">
        <v>552</v>
      </c>
      <c r="W95" s="81">
        <v>43621.776458333334</v>
      </c>
      <c r="X95" s="82" t="s">
        <v>682</v>
      </c>
      <c r="Y95" s="79"/>
      <c r="Z95" s="79"/>
      <c r="AA95" s="83" t="s">
        <v>839</v>
      </c>
      <c r="AB95" s="79"/>
      <c r="AC95" s="79" t="b">
        <v>0</v>
      </c>
      <c r="AD95" s="79">
        <v>0</v>
      </c>
      <c r="AE95" s="83" t="s">
        <v>906</v>
      </c>
      <c r="AF95" s="79" t="b">
        <v>0</v>
      </c>
      <c r="AG95" s="79" t="s">
        <v>915</v>
      </c>
      <c r="AH95" s="79"/>
      <c r="AI95" s="83" t="s">
        <v>906</v>
      </c>
      <c r="AJ95" s="79" t="b">
        <v>0</v>
      </c>
      <c r="AK95" s="79">
        <v>0</v>
      </c>
      <c r="AL95" s="83" t="s">
        <v>906</v>
      </c>
      <c r="AM95" s="79" t="s">
        <v>921</v>
      </c>
      <c r="AN95" s="79" t="b">
        <v>0</v>
      </c>
      <c r="AO95" s="83" t="s">
        <v>839</v>
      </c>
      <c r="AP95" s="79" t="s">
        <v>176</v>
      </c>
      <c r="AQ95" s="79">
        <v>0</v>
      </c>
      <c r="AR95" s="79">
        <v>0</v>
      </c>
      <c r="AS95" s="79"/>
      <c r="AT95" s="79"/>
      <c r="AU95" s="79"/>
      <c r="AV95" s="79"/>
      <c r="AW95" s="79"/>
      <c r="AX95" s="79"/>
      <c r="AY95" s="79"/>
      <c r="AZ95" s="79"/>
      <c r="BA95">
        <v>24</v>
      </c>
      <c r="BB95" s="78" t="str">
        <f>REPLACE(INDEX(GroupVertices[Group],MATCH(Edges24[[#This Row],[Vertex 1]],GroupVertices[Vertex],0)),1,1,"")</f>
        <v>2</v>
      </c>
      <c r="BC95" s="78" t="str">
        <f>REPLACE(INDEX(GroupVertices[Group],MATCH(Edges24[[#This Row],[Vertex 2]],GroupVertices[Vertex],0)),1,1,"")</f>
        <v>2</v>
      </c>
      <c r="BD95" s="48">
        <v>0</v>
      </c>
      <c r="BE95" s="49">
        <v>0</v>
      </c>
      <c r="BF95" s="48">
        <v>0</v>
      </c>
      <c r="BG95" s="49">
        <v>0</v>
      </c>
      <c r="BH95" s="48">
        <v>0</v>
      </c>
      <c r="BI95" s="49">
        <v>0</v>
      </c>
      <c r="BJ95" s="48">
        <v>34</v>
      </c>
      <c r="BK95" s="49">
        <v>100</v>
      </c>
      <c r="BL95" s="48">
        <v>34</v>
      </c>
    </row>
    <row r="96" spans="1:64" ht="15">
      <c r="A96" s="64" t="s">
        <v>271</v>
      </c>
      <c r="B96" s="64" t="s">
        <v>271</v>
      </c>
      <c r="C96" s="65"/>
      <c r="D96" s="66"/>
      <c r="E96" s="67"/>
      <c r="F96" s="68"/>
      <c r="G96" s="65"/>
      <c r="H96" s="69"/>
      <c r="I96" s="70"/>
      <c r="J96" s="70"/>
      <c r="K96" s="34" t="s">
        <v>65</v>
      </c>
      <c r="L96" s="77">
        <v>135</v>
      </c>
      <c r="M96" s="77"/>
      <c r="N96" s="72"/>
      <c r="O96" s="79" t="s">
        <v>176</v>
      </c>
      <c r="P96" s="81">
        <v>43622.53969907408</v>
      </c>
      <c r="Q96" s="79" t="s">
        <v>372</v>
      </c>
      <c r="R96" s="82" t="s">
        <v>466</v>
      </c>
      <c r="S96" s="79" t="s">
        <v>511</v>
      </c>
      <c r="T96" s="79"/>
      <c r="U96" s="79"/>
      <c r="V96" s="82" t="s">
        <v>552</v>
      </c>
      <c r="W96" s="81">
        <v>43622.53969907408</v>
      </c>
      <c r="X96" s="82" t="s">
        <v>683</v>
      </c>
      <c r="Y96" s="79"/>
      <c r="Z96" s="79"/>
      <c r="AA96" s="83" t="s">
        <v>840</v>
      </c>
      <c r="AB96" s="79"/>
      <c r="AC96" s="79" t="b">
        <v>0</v>
      </c>
      <c r="AD96" s="79">
        <v>0</v>
      </c>
      <c r="AE96" s="83" t="s">
        <v>906</v>
      </c>
      <c r="AF96" s="79" t="b">
        <v>0</v>
      </c>
      <c r="AG96" s="79" t="s">
        <v>915</v>
      </c>
      <c r="AH96" s="79"/>
      <c r="AI96" s="83" t="s">
        <v>906</v>
      </c>
      <c r="AJ96" s="79" t="b">
        <v>0</v>
      </c>
      <c r="AK96" s="79">
        <v>0</v>
      </c>
      <c r="AL96" s="83" t="s">
        <v>906</v>
      </c>
      <c r="AM96" s="79" t="s">
        <v>921</v>
      </c>
      <c r="AN96" s="79" t="b">
        <v>0</v>
      </c>
      <c r="AO96" s="83" t="s">
        <v>840</v>
      </c>
      <c r="AP96" s="79" t="s">
        <v>176</v>
      </c>
      <c r="AQ96" s="79">
        <v>0</v>
      </c>
      <c r="AR96" s="79">
        <v>0</v>
      </c>
      <c r="AS96" s="79"/>
      <c r="AT96" s="79"/>
      <c r="AU96" s="79"/>
      <c r="AV96" s="79"/>
      <c r="AW96" s="79"/>
      <c r="AX96" s="79"/>
      <c r="AY96" s="79"/>
      <c r="AZ96" s="79"/>
      <c r="BA96">
        <v>24</v>
      </c>
      <c r="BB96" s="78" t="str">
        <f>REPLACE(INDEX(GroupVertices[Group],MATCH(Edges24[[#This Row],[Vertex 1]],GroupVertices[Vertex],0)),1,1,"")</f>
        <v>2</v>
      </c>
      <c r="BC96" s="78" t="str">
        <f>REPLACE(INDEX(GroupVertices[Group],MATCH(Edges24[[#This Row],[Vertex 2]],GroupVertices[Vertex],0)),1,1,"")</f>
        <v>2</v>
      </c>
      <c r="BD96" s="48">
        <v>0</v>
      </c>
      <c r="BE96" s="49">
        <v>0</v>
      </c>
      <c r="BF96" s="48">
        <v>0</v>
      </c>
      <c r="BG96" s="49">
        <v>0</v>
      </c>
      <c r="BH96" s="48">
        <v>0</v>
      </c>
      <c r="BI96" s="49">
        <v>0</v>
      </c>
      <c r="BJ96" s="48">
        <v>6</v>
      </c>
      <c r="BK96" s="49">
        <v>100</v>
      </c>
      <c r="BL96" s="48">
        <v>6</v>
      </c>
    </row>
    <row r="97" spans="1:64" ht="15">
      <c r="A97" s="64" t="s">
        <v>271</v>
      </c>
      <c r="B97" s="64" t="s">
        <v>271</v>
      </c>
      <c r="C97" s="65"/>
      <c r="D97" s="66"/>
      <c r="E97" s="67"/>
      <c r="F97" s="68"/>
      <c r="G97" s="65"/>
      <c r="H97" s="69"/>
      <c r="I97" s="70"/>
      <c r="J97" s="70"/>
      <c r="K97" s="34" t="s">
        <v>65</v>
      </c>
      <c r="L97" s="77">
        <v>136</v>
      </c>
      <c r="M97" s="77"/>
      <c r="N97" s="72"/>
      <c r="O97" s="79" t="s">
        <v>176</v>
      </c>
      <c r="P97" s="81">
        <v>43622.561273148145</v>
      </c>
      <c r="Q97" s="79" t="s">
        <v>373</v>
      </c>
      <c r="R97" s="82" t="s">
        <v>467</v>
      </c>
      <c r="S97" s="79" t="s">
        <v>511</v>
      </c>
      <c r="T97" s="79"/>
      <c r="U97" s="79"/>
      <c r="V97" s="82" t="s">
        <v>552</v>
      </c>
      <c r="W97" s="81">
        <v>43622.561273148145</v>
      </c>
      <c r="X97" s="82" t="s">
        <v>684</v>
      </c>
      <c r="Y97" s="79"/>
      <c r="Z97" s="79"/>
      <c r="AA97" s="83" t="s">
        <v>841</v>
      </c>
      <c r="AB97" s="79"/>
      <c r="AC97" s="79" t="b">
        <v>0</v>
      </c>
      <c r="AD97" s="79">
        <v>0</v>
      </c>
      <c r="AE97" s="83" t="s">
        <v>906</v>
      </c>
      <c r="AF97" s="79" t="b">
        <v>0</v>
      </c>
      <c r="AG97" s="79" t="s">
        <v>915</v>
      </c>
      <c r="AH97" s="79"/>
      <c r="AI97" s="83" t="s">
        <v>906</v>
      </c>
      <c r="AJ97" s="79" t="b">
        <v>0</v>
      </c>
      <c r="AK97" s="79">
        <v>0</v>
      </c>
      <c r="AL97" s="83" t="s">
        <v>906</v>
      </c>
      <c r="AM97" s="79" t="s">
        <v>921</v>
      </c>
      <c r="AN97" s="79" t="b">
        <v>0</v>
      </c>
      <c r="AO97" s="83" t="s">
        <v>841</v>
      </c>
      <c r="AP97" s="79" t="s">
        <v>176</v>
      </c>
      <c r="AQ97" s="79">
        <v>0</v>
      </c>
      <c r="AR97" s="79">
        <v>0</v>
      </c>
      <c r="AS97" s="79"/>
      <c r="AT97" s="79"/>
      <c r="AU97" s="79"/>
      <c r="AV97" s="79"/>
      <c r="AW97" s="79"/>
      <c r="AX97" s="79"/>
      <c r="AY97" s="79"/>
      <c r="AZ97" s="79"/>
      <c r="BA97">
        <v>24</v>
      </c>
      <c r="BB97" s="78" t="str">
        <f>REPLACE(INDEX(GroupVertices[Group],MATCH(Edges24[[#This Row],[Vertex 1]],GroupVertices[Vertex],0)),1,1,"")</f>
        <v>2</v>
      </c>
      <c r="BC97" s="78" t="str">
        <f>REPLACE(INDEX(GroupVertices[Group],MATCH(Edges24[[#This Row],[Vertex 2]],GroupVertices[Vertex],0)),1,1,"")</f>
        <v>2</v>
      </c>
      <c r="BD97" s="48">
        <v>0</v>
      </c>
      <c r="BE97" s="49">
        <v>0</v>
      </c>
      <c r="BF97" s="48">
        <v>0</v>
      </c>
      <c r="BG97" s="49">
        <v>0</v>
      </c>
      <c r="BH97" s="48">
        <v>0</v>
      </c>
      <c r="BI97" s="49">
        <v>0</v>
      </c>
      <c r="BJ97" s="48">
        <v>6</v>
      </c>
      <c r="BK97" s="49">
        <v>100</v>
      </c>
      <c r="BL97" s="48">
        <v>6</v>
      </c>
    </row>
    <row r="98" spans="1:64" ht="15">
      <c r="A98" s="64" t="s">
        <v>271</v>
      </c>
      <c r="B98" s="64" t="s">
        <v>271</v>
      </c>
      <c r="C98" s="65"/>
      <c r="D98" s="66"/>
      <c r="E98" s="67"/>
      <c r="F98" s="68"/>
      <c r="G98" s="65"/>
      <c r="H98" s="69"/>
      <c r="I98" s="70"/>
      <c r="J98" s="70"/>
      <c r="K98" s="34" t="s">
        <v>65</v>
      </c>
      <c r="L98" s="77">
        <v>137</v>
      </c>
      <c r="M98" s="77"/>
      <c r="N98" s="72"/>
      <c r="O98" s="79" t="s">
        <v>176</v>
      </c>
      <c r="P98" s="81">
        <v>43622.68393518519</v>
      </c>
      <c r="Q98" s="79" t="s">
        <v>374</v>
      </c>
      <c r="R98" s="82" t="s">
        <v>468</v>
      </c>
      <c r="S98" s="79" t="s">
        <v>511</v>
      </c>
      <c r="T98" s="79"/>
      <c r="U98" s="79"/>
      <c r="V98" s="82" t="s">
        <v>552</v>
      </c>
      <c r="W98" s="81">
        <v>43622.68393518519</v>
      </c>
      <c r="X98" s="82" t="s">
        <v>685</v>
      </c>
      <c r="Y98" s="79"/>
      <c r="Z98" s="79"/>
      <c r="AA98" s="83" t="s">
        <v>842</v>
      </c>
      <c r="AB98" s="79"/>
      <c r="AC98" s="79" t="b">
        <v>0</v>
      </c>
      <c r="AD98" s="79">
        <v>0</v>
      </c>
      <c r="AE98" s="83" t="s">
        <v>906</v>
      </c>
      <c r="AF98" s="79" t="b">
        <v>0</v>
      </c>
      <c r="AG98" s="79" t="s">
        <v>915</v>
      </c>
      <c r="AH98" s="79"/>
      <c r="AI98" s="83" t="s">
        <v>906</v>
      </c>
      <c r="AJ98" s="79" t="b">
        <v>0</v>
      </c>
      <c r="AK98" s="79">
        <v>0</v>
      </c>
      <c r="AL98" s="83" t="s">
        <v>906</v>
      </c>
      <c r="AM98" s="79" t="s">
        <v>921</v>
      </c>
      <c r="AN98" s="79" t="b">
        <v>0</v>
      </c>
      <c r="AO98" s="83" t="s">
        <v>842</v>
      </c>
      <c r="AP98" s="79" t="s">
        <v>176</v>
      </c>
      <c r="AQ98" s="79">
        <v>0</v>
      </c>
      <c r="AR98" s="79">
        <v>0</v>
      </c>
      <c r="AS98" s="79"/>
      <c r="AT98" s="79"/>
      <c r="AU98" s="79"/>
      <c r="AV98" s="79"/>
      <c r="AW98" s="79"/>
      <c r="AX98" s="79"/>
      <c r="AY98" s="79"/>
      <c r="AZ98" s="79"/>
      <c r="BA98">
        <v>24</v>
      </c>
      <c r="BB98" s="78" t="str">
        <f>REPLACE(INDEX(GroupVertices[Group],MATCH(Edges24[[#This Row],[Vertex 1]],GroupVertices[Vertex],0)),1,1,"")</f>
        <v>2</v>
      </c>
      <c r="BC98" s="78" t="str">
        <f>REPLACE(INDEX(GroupVertices[Group],MATCH(Edges24[[#This Row],[Vertex 2]],GroupVertices[Vertex],0)),1,1,"")</f>
        <v>2</v>
      </c>
      <c r="BD98" s="48">
        <v>0</v>
      </c>
      <c r="BE98" s="49">
        <v>0</v>
      </c>
      <c r="BF98" s="48">
        <v>0</v>
      </c>
      <c r="BG98" s="49">
        <v>0</v>
      </c>
      <c r="BH98" s="48">
        <v>0</v>
      </c>
      <c r="BI98" s="49">
        <v>0</v>
      </c>
      <c r="BJ98" s="48">
        <v>7</v>
      </c>
      <c r="BK98" s="49">
        <v>100</v>
      </c>
      <c r="BL98" s="48">
        <v>7</v>
      </c>
    </row>
    <row r="99" spans="1:64" ht="15">
      <c r="A99" s="64" t="s">
        <v>271</v>
      </c>
      <c r="B99" s="64" t="s">
        <v>271</v>
      </c>
      <c r="C99" s="65"/>
      <c r="D99" s="66"/>
      <c r="E99" s="67"/>
      <c r="F99" s="68"/>
      <c r="G99" s="65"/>
      <c r="H99" s="69"/>
      <c r="I99" s="70"/>
      <c r="J99" s="70"/>
      <c r="K99" s="34" t="s">
        <v>65</v>
      </c>
      <c r="L99" s="77">
        <v>138</v>
      </c>
      <c r="M99" s="77"/>
      <c r="N99" s="72"/>
      <c r="O99" s="79" t="s">
        <v>176</v>
      </c>
      <c r="P99" s="81">
        <v>43622.72342592593</v>
      </c>
      <c r="Q99" s="79" t="s">
        <v>375</v>
      </c>
      <c r="R99" s="82" t="s">
        <v>469</v>
      </c>
      <c r="S99" s="79" t="s">
        <v>511</v>
      </c>
      <c r="T99" s="79"/>
      <c r="U99" s="79"/>
      <c r="V99" s="82" t="s">
        <v>552</v>
      </c>
      <c r="W99" s="81">
        <v>43622.72342592593</v>
      </c>
      <c r="X99" s="82" t="s">
        <v>686</v>
      </c>
      <c r="Y99" s="79"/>
      <c r="Z99" s="79"/>
      <c r="AA99" s="83" t="s">
        <v>843</v>
      </c>
      <c r="AB99" s="79"/>
      <c r="AC99" s="79" t="b">
        <v>0</v>
      </c>
      <c r="AD99" s="79">
        <v>0</v>
      </c>
      <c r="AE99" s="83" t="s">
        <v>906</v>
      </c>
      <c r="AF99" s="79" t="b">
        <v>0</v>
      </c>
      <c r="AG99" s="79" t="s">
        <v>915</v>
      </c>
      <c r="AH99" s="79"/>
      <c r="AI99" s="83" t="s">
        <v>906</v>
      </c>
      <c r="AJ99" s="79" t="b">
        <v>0</v>
      </c>
      <c r="AK99" s="79">
        <v>0</v>
      </c>
      <c r="AL99" s="83" t="s">
        <v>906</v>
      </c>
      <c r="AM99" s="79" t="s">
        <v>921</v>
      </c>
      <c r="AN99" s="79" t="b">
        <v>0</v>
      </c>
      <c r="AO99" s="83" t="s">
        <v>843</v>
      </c>
      <c r="AP99" s="79" t="s">
        <v>176</v>
      </c>
      <c r="AQ99" s="79">
        <v>0</v>
      </c>
      <c r="AR99" s="79">
        <v>0</v>
      </c>
      <c r="AS99" s="79"/>
      <c r="AT99" s="79"/>
      <c r="AU99" s="79"/>
      <c r="AV99" s="79"/>
      <c r="AW99" s="79"/>
      <c r="AX99" s="79"/>
      <c r="AY99" s="79"/>
      <c r="AZ99" s="79"/>
      <c r="BA99">
        <v>24</v>
      </c>
      <c r="BB99" s="78" t="str">
        <f>REPLACE(INDEX(GroupVertices[Group],MATCH(Edges24[[#This Row],[Vertex 1]],GroupVertices[Vertex],0)),1,1,"")</f>
        <v>2</v>
      </c>
      <c r="BC99" s="78" t="str">
        <f>REPLACE(INDEX(GroupVertices[Group],MATCH(Edges24[[#This Row],[Vertex 2]],GroupVertices[Vertex],0)),1,1,"")</f>
        <v>2</v>
      </c>
      <c r="BD99" s="48">
        <v>0</v>
      </c>
      <c r="BE99" s="49">
        <v>0</v>
      </c>
      <c r="BF99" s="48">
        <v>0</v>
      </c>
      <c r="BG99" s="49">
        <v>0</v>
      </c>
      <c r="BH99" s="48">
        <v>0</v>
      </c>
      <c r="BI99" s="49">
        <v>0</v>
      </c>
      <c r="BJ99" s="48">
        <v>5</v>
      </c>
      <c r="BK99" s="49">
        <v>100</v>
      </c>
      <c r="BL99" s="48">
        <v>5</v>
      </c>
    </row>
    <row r="100" spans="1:64" ht="15">
      <c r="A100" s="64" t="s">
        <v>271</v>
      </c>
      <c r="B100" s="64" t="s">
        <v>271</v>
      </c>
      <c r="C100" s="65"/>
      <c r="D100" s="66"/>
      <c r="E100" s="67"/>
      <c r="F100" s="68"/>
      <c r="G100" s="65"/>
      <c r="H100" s="69"/>
      <c r="I100" s="70"/>
      <c r="J100" s="70"/>
      <c r="K100" s="34" t="s">
        <v>65</v>
      </c>
      <c r="L100" s="77">
        <v>139</v>
      </c>
      <c r="M100" s="77"/>
      <c r="N100" s="72"/>
      <c r="O100" s="79" t="s">
        <v>176</v>
      </c>
      <c r="P100" s="81">
        <v>43623.740208333336</v>
      </c>
      <c r="Q100" s="79" t="s">
        <v>376</v>
      </c>
      <c r="R100" s="82" t="s">
        <v>470</v>
      </c>
      <c r="S100" s="79" t="s">
        <v>511</v>
      </c>
      <c r="T100" s="79"/>
      <c r="U100" s="79"/>
      <c r="V100" s="82" t="s">
        <v>552</v>
      </c>
      <c r="W100" s="81">
        <v>43623.740208333336</v>
      </c>
      <c r="X100" s="82" t="s">
        <v>687</v>
      </c>
      <c r="Y100" s="79"/>
      <c r="Z100" s="79"/>
      <c r="AA100" s="83" t="s">
        <v>844</v>
      </c>
      <c r="AB100" s="79"/>
      <c r="AC100" s="79" t="b">
        <v>0</v>
      </c>
      <c r="AD100" s="79">
        <v>0</v>
      </c>
      <c r="AE100" s="83" t="s">
        <v>906</v>
      </c>
      <c r="AF100" s="79" t="b">
        <v>0</v>
      </c>
      <c r="AG100" s="79" t="s">
        <v>915</v>
      </c>
      <c r="AH100" s="79"/>
      <c r="AI100" s="83" t="s">
        <v>906</v>
      </c>
      <c r="AJ100" s="79" t="b">
        <v>0</v>
      </c>
      <c r="AK100" s="79">
        <v>0</v>
      </c>
      <c r="AL100" s="83" t="s">
        <v>906</v>
      </c>
      <c r="AM100" s="79" t="s">
        <v>921</v>
      </c>
      <c r="AN100" s="79" t="b">
        <v>0</v>
      </c>
      <c r="AO100" s="83" t="s">
        <v>844</v>
      </c>
      <c r="AP100" s="79" t="s">
        <v>176</v>
      </c>
      <c r="AQ100" s="79">
        <v>0</v>
      </c>
      <c r="AR100" s="79">
        <v>0</v>
      </c>
      <c r="AS100" s="79"/>
      <c r="AT100" s="79"/>
      <c r="AU100" s="79"/>
      <c r="AV100" s="79"/>
      <c r="AW100" s="79"/>
      <c r="AX100" s="79"/>
      <c r="AY100" s="79"/>
      <c r="AZ100" s="79"/>
      <c r="BA100">
        <v>24</v>
      </c>
      <c r="BB100" s="78" t="str">
        <f>REPLACE(INDEX(GroupVertices[Group],MATCH(Edges24[[#This Row],[Vertex 1]],GroupVertices[Vertex],0)),1,1,"")</f>
        <v>2</v>
      </c>
      <c r="BC100" s="78" t="str">
        <f>REPLACE(INDEX(GroupVertices[Group],MATCH(Edges24[[#This Row],[Vertex 2]],GroupVertices[Vertex],0)),1,1,"")</f>
        <v>2</v>
      </c>
      <c r="BD100" s="48">
        <v>0</v>
      </c>
      <c r="BE100" s="49">
        <v>0</v>
      </c>
      <c r="BF100" s="48">
        <v>0</v>
      </c>
      <c r="BG100" s="49">
        <v>0</v>
      </c>
      <c r="BH100" s="48">
        <v>0</v>
      </c>
      <c r="BI100" s="49">
        <v>0</v>
      </c>
      <c r="BJ100" s="48">
        <v>7</v>
      </c>
      <c r="BK100" s="49">
        <v>100</v>
      </c>
      <c r="BL100" s="48">
        <v>7</v>
      </c>
    </row>
    <row r="101" spans="1:64" ht="15">
      <c r="A101" s="64" t="s">
        <v>271</v>
      </c>
      <c r="B101" s="64" t="s">
        <v>271</v>
      </c>
      <c r="C101" s="65"/>
      <c r="D101" s="66"/>
      <c r="E101" s="67"/>
      <c r="F101" s="68"/>
      <c r="G101" s="65"/>
      <c r="H101" s="69"/>
      <c r="I101" s="70"/>
      <c r="J101" s="70"/>
      <c r="K101" s="34" t="s">
        <v>65</v>
      </c>
      <c r="L101" s="77">
        <v>140</v>
      </c>
      <c r="M101" s="77"/>
      <c r="N101" s="72"/>
      <c r="O101" s="79" t="s">
        <v>176</v>
      </c>
      <c r="P101" s="81">
        <v>43626.64309027778</v>
      </c>
      <c r="Q101" s="79" t="s">
        <v>377</v>
      </c>
      <c r="R101" s="82" t="s">
        <v>471</v>
      </c>
      <c r="S101" s="79" t="s">
        <v>511</v>
      </c>
      <c r="T101" s="79"/>
      <c r="U101" s="79"/>
      <c r="V101" s="82" t="s">
        <v>552</v>
      </c>
      <c r="W101" s="81">
        <v>43626.64309027778</v>
      </c>
      <c r="X101" s="82" t="s">
        <v>688</v>
      </c>
      <c r="Y101" s="79"/>
      <c r="Z101" s="79"/>
      <c r="AA101" s="83" t="s">
        <v>845</v>
      </c>
      <c r="AB101" s="79"/>
      <c r="AC101" s="79" t="b">
        <v>0</v>
      </c>
      <c r="AD101" s="79">
        <v>0</v>
      </c>
      <c r="AE101" s="83" t="s">
        <v>906</v>
      </c>
      <c r="AF101" s="79" t="b">
        <v>0</v>
      </c>
      <c r="AG101" s="79" t="s">
        <v>915</v>
      </c>
      <c r="AH101" s="79"/>
      <c r="AI101" s="83" t="s">
        <v>906</v>
      </c>
      <c r="AJ101" s="79" t="b">
        <v>0</v>
      </c>
      <c r="AK101" s="79">
        <v>0</v>
      </c>
      <c r="AL101" s="83" t="s">
        <v>906</v>
      </c>
      <c r="AM101" s="79" t="s">
        <v>921</v>
      </c>
      <c r="AN101" s="79" t="b">
        <v>0</v>
      </c>
      <c r="AO101" s="83" t="s">
        <v>845</v>
      </c>
      <c r="AP101" s="79" t="s">
        <v>176</v>
      </c>
      <c r="AQ101" s="79">
        <v>0</v>
      </c>
      <c r="AR101" s="79">
        <v>0</v>
      </c>
      <c r="AS101" s="79"/>
      <c r="AT101" s="79"/>
      <c r="AU101" s="79"/>
      <c r="AV101" s="79"/>
      <c r="AW101" s="79"/>
      <c r="AX101" s="79"/>
      <c r="AY101" s="79"/>
      <c r="AZ101" s="79"/>
      <c r="BA101">
        <v>24</v>
      </c>
      <c r="BB101" s="78" t="str">
        <f>REPLACE(INDEX(GroupVertices[Group],MATCH(Edges24[[#This Row],[Vertex 1]],GroupVertices[Vertex],0)),1,1,"")</f>
        <v>2</v>
      </c>
      <c r="BC101" s="78" t="str">
        <f>REPLACE(INDEX(GroupVertices[Group],MATCH(Edges24[[#This Row],[Vertex 2]],GroupVertices[Vertex],0)),1,1,"")</f>
        <v>2</v>
      </c>
      <c r="BD101" s="48">
        <v>0</v>
      </c>
      <c r="BE101" s="49">
        <v>0</v>
      </c>
      <c r="BF101" s="48">
        <v>0</v>
      </c>
      <c r="BG101" s="49">
        <v>0</v>
      </c>
      <c r="BH101" s="48">
        <v>0</v>
      </c>
      <c r="BI101" s="49">
        <v>0</v>
      </c>
      <c r="BJ101" s="48">
        <v>4</v>
      </c>
      <c r="BK101" s="49">
        <v>100</v>
      </c>
      <c r="BL101" s="48">
        <v>4</v>
      </c>
    </row>
    <row r="102" spans="1:64" ht="15">
      <c r="A102" s="64" t="s">
        <v>271</v>
      </c>
      <c r="B102" s="64" t="s">
        <v>271</v>
      </c>
      <c r="C102" s="65"/>
      <c r="D102" s="66"/>
      <c r="E102" s="67"/>
      <c r="F102" s="68"/>
      <c r="G102" s="65"/>
      <c r="H102" s="69"/>
      <c r="I102" s="70"/>
      <c r="J102" s="70"/>
      <c r="K102" s="34" t="s">
        <v>65</v>
      </c>
      <c r="L102" s="77">
        <v>141</v>
      </c>
      <c r="M102" s="77"/>
      <c r="N102" s="72"/>
      <c r="O102" s="79" t="s">
        <v>176</v>
      </c>
      <c r="P102" s="81">
        <v>43627.64199074074</v>
      </c>
      <c r="Q102" s="79" t="s">
        <v>378</v>
      </c>
      <c r="R102" s="82" t="s">
        <v>472</v>
      </c>
      <c r="S102" s="79" t="s">
        <v>511</v>
      </c>
      <c r="T102" s="79"/>
      <c r="U102" s="79"/>
      <c r="V102" s="82" t="s">
        <v>552</v>
      </c>
      <c r="W102" s="81">
        <v>43627.64199074074</v>
      </c>
      <c r="X102" s="82" t="s">
        <v>689</v>
      </c>
      <c r="Y102" s="79"/>
      <c r="Z102" s="79"/>
      <c r="AA102" s="83" t="s">
        <v>846</v>
      </c>
      <c r="AB102" s="79"/>
      <c r="AC102" s="79" t="b">
        <v>0</v>
      </c>
      <c r="AD102" s="79">
        <v>0</v>
      </c>
      <c r="AE102" s="83" t="s">
        <v>906</v>
      </c>
      <c r="AF102" s="79" t="b">
        <v>0</v>
      </c>
      <c r="AG102" s="79" t="s">
        <v>915</v>
      </c>
      <c r="AH102" s="79"/>
      <c r="AI102" s="83" t="s">
        <v>906</v>
      </c>
      <c r="AJ102" s="79" t="b">
        <v>0</v>
      </c>
      <c r="AK102" s="79">
        <v>0</v>
      </c>
      <c r="AL102" s="83" t="s">
        <v>906</v>
      </c>
      <c r="AM102" s="79" t="s">
        <v>921</v>
      </c>
      <c r="AN102" s="79" t="b">
        <v>0</v>
      </c>
      <c r="AO102" s="83" t="s">
        <v>846</v>
      </c>
      <c r="AP102" s="79" t="s">
        <v>176</v>
      </c>
      <c r="AQ102" s="79">
        <v>0</v>
      </c>
      <c r="AR102" s="79">
        <v>0</v>
      </c>
      <c r="AS102" s="79"/>
      <c r="AT102" s="79"/>
      <c r="AU102" s="79"/>
      <c r="AV102" s="79"/>
      <c r="AW102" s="79"/>
      <c r="AX102" s="79"/>
      <c r="AY102" s="79"/>
      <c r="AZ102" s="79"/>
      <c r="BA102">
        <v>24</v>
      </c>
      <c r="BB102" s="78" t="str">
        <f>REPLACE(INDEX(GroupVertices[Group],MATCH(Edges24[[#This Row],[Vertex 1]],GroupVertices[Vertex],0)),1,1,"")</f>
        <v>2</v>
      </c>
      <c r="BC102" s="78" t="str">
        <f>REPLACE(INDEX(GroupVertices[Group],MATCH(Edges24[[#This Row],[Vertex 2]],GroupVertices[Vertex],0)),1,1,"")</f>
        <v>2</v>
      </c>
      <c r="BD102" s="48">
        <v>0</v>
      </c>
      <c r="BE102" s="49">
        <v>0</v>
      </c>
      <c r="BF102" s="48">
        <v>0</v>
      </c>
      <c r="BG102" s="49">
        <v>0</v>
      </c>
      <c r="BH102" s="48">
        <v>0</v>
      </c>
      <c r="BI102" s="49">
        <v>0</v>
      </c>
      <c r="BJ102" s="48">
        <v>9</v>
      </c>
      <c r="BK102" s="49">
        <v>100</v>
      </c>
      <c r="BL102" s="48">
        <v>9</v>
      </c>
    </row>
    <row r="103" spans="1:64" ht="15">
      <c r="A103" s="64" t="s">
        <v>271</v>
      </c>
      <c r="B103" s="64" t="s">
        <v>271</v>
      </c>
      <c r="C103" s="65"/>
      <c r="D103" s="66"/>
      <c r="E103" s="67"/>
      <c r="F103" s="68"/>
      <c r="G103" s="65"/>
      <c r="H103" s="69"/>
      <c r="I103" s="70"/>
      <c r="J103" s="70"/>
      <c r="K103" s="34" t="s">
        <v>65</v>
      </c>
      <c r="L103" s="77">
        <v>142</v>
      </c>
      <c r="M103" s="77"/>
      <c r="N103" s="72"/>
      <c r="O103" s="79" t="s">
        <v>176</v>
      </c>
      <c r="P103" s="81">
        <v>43627.847546296296</v>
      </c>
      <c r="Q103" s="79" t="s">
        <v>379</v>
      </c>
      <c r="R103" s="82" t="s">
        <v>473</v>
      </c>
      <c r="S103" s="79" t="s">
        <v>511</v>
      </c>
      <c r="T103" s="79"/>
      <c r="U103" s="79"/>
      <c r="V103" s="82" t="s">
        <v>552</v>
      </c>
      <c r="W103" s="81">
        <v>43627.847546296296</v>
      </c>
      <c r="X103" s="82" t="s">
        <v>690</v>
      </c>
      <c r="Y103" s="79"/>
      <c r="Z103" s="79"/>
      <c r="AA103" s="83" t="s">
        <v>847</v>
      </c>
      <c r="AB103" s="79"/>
      <c r="AC103" s="79" t="b">
        <v>0</v>
      </c>
      <c r="AD103" s="79">
        <v>0</v>
      </c>
      <c r="AE103" s="83" t="s">
        <v>906</v>
      </c>
      <c r="AF103" s="79" t="b">
        <v>0</v>
      </c>
      <c r="AG103" s="79" t="s">
        <v>915</v>
      </c>
      <c r="AH103" s="79"/>
      <c r="AI103" s="83" t="s">
        <v>906</v>
      </c>
      <c r="AJ103" s="79" t="b">
        <v>0</v>
      </c>
      <c r="AK103" s="79">
        <v>0</v>
      </c>
      <c r="AL103" s="83" t="s">
        <v>906</v>
      </c>
      <c r="AM103" s="79" t="s">
        <v>921</v>
      </c>
      <c r="AN103" s="79" t="b">
        <v>0</v>
      </c>
      <c r="AO103" s="83" t="s">
        <v>847</v>
      </c>
      <c r="AP103" s="79" t="s">
        <v>176</v>
      </c>
      <c r="AQ103" s="79">
        <v>0</v>
      </c>
      <c r="AR103" s="79">
        <v>0</v>
      </c>
      <c r="AS103" s="79"/>
      <c r="AT103" s="79"/>
      <c r="AU103" s="79"/>
      <c r="AV103" s="79"/>
      <c r="AW103" s="79"/>
      <c r="AX103" s="79"/>
      <c r="AY103" s="79"/>
      <c r="AZ103" s="79"/>
      <c r="BA103">
        <v>24</v>
      </c>
      <c r="BB103" s="78" t="str">
        <f>REPLACE(INDEX(GroupVertices[Group],MATCH(Edges24[[#This Row],[Vertex 1]],GroupVertices[Vertex],0)),1,1,"")</f>
        <v>2</v>
      </c>
      <c r="BC103" s="78" t="str">
        <f>REPLACE(INDEX(GroupVertices[Group],MATCH(Edges24[[#This Row],[Vertex 2]],GroupVertices[Vertex],0)),1,1,"")</f>
        <v>2</v>
      </c>
      <c r="BD103" s="48">
        <v>0</v>
      </c>
      <c r="BE103" s="49">
        <v>0</v>
      </c>
      <c r="BF103" s="48">
        <v>0</v>
      </c>
      <c r="BG103" s="49">
        <v>0</v>
      </c>
      <c r="BH103" s="48">
        <v>0</v>
      </c>
      <c r="BI103" s="49">
        <v>0</v>
      </c>
      <c r="BJ103" s="48">
        <v>7</v>
      </c>
      <c r="BK103" s="49">
        <v>100</v>
      </c>
      <c r="BL103" s="48">
        <v>7</v>
      </c>
    </row>
    <row r="104" spans="1:64" ht="15">
      <c r="A104" s="64" t="s">
        <v>271</v>
      </c>
      <c r="B104" s="64" t="s">
        <v>271</v>
      </c>
      <c r="C104" s="65"/>
      <c r="D104" s="66"/>
      <c r="E104" s="67"/>
      <c r="F104" s="68"/>
      <c r="G104" s="65"/>
      <c r="H104" s="69"/>
      <c r="I104" s="70"/>
      <c r="J104" s="70"/>
      <c r="K104" s="34" t="s">
        <v>65</v>
      </c>
      <c r="L104" s="77">
        <v>143</v>
      </c>
      <c r="M104" s="77"/>
      <c r="N104" s="72"/>
      <c r="O104" s="79" t="s">
        <v>176</v>
      </c>
      <c r="P104" s="81">
        <v>43628.5675</v>
      </c>
      <c r="Q104" s="79" t="s">
        <v>380</v>
      </c>
      <c r="R104" s="82" t="s">
        <v>474</v>
      </c>
      <c r="S104" s="79" t="s">
        <v>511</v>
      </c>
      <c r="T104" s="79"/>
      <c r="U104" s="79"/>
      <c r="V104" s="82" t="s">
        <v>552</v>
      </c>
      <c r="W104" s="81">
        <v>43628.5675</v>
      </c>
      <c r="X104" s="82" t="s">
        <v>691</v>
      </c>
      <c r="Y104" s="79"/>
      <c r="Z104" s="79"/>
      <c r="AA104" s="83" t="s">
        <v>848</v>
      </c>
      <c r="AB104" s="79"/>
      <c r="AC104" s="79" t="b">
        <v>0</v>
      </c>
      <c r="AD104" s="79">
        <v>0</v>
      </c>
      <c r="AE104" s="83" t="s">
        <v>906</v>
      </c>
      <c r="AF104" s="79" t="b">
        <v>0</v>
      </c>
      <c r="AG104" s="79" t="s">
        <v>915</v>
      </c>
      <c r="AH104" s="79"/>
      <c r="AI104" s="83" t="s">
        <v>906</v>
      </c>
      <c r="AJ104" s="79" t="b">
        <v>0</v>
      </c>
      <c r="AK104" s="79">
        <v>0</v>
      </c>
      <c r="AL104" s="83" t="s">
        <v>906</v>
      </c>
      <c r="AM104" s="79" t="s">
        <v>921</v>
      </c>
      <c r="AN104" s="79" t="b">
        <v>0</v>
      </c>
      <c r="AO104" s="83" t="s">
        <v>848</v>
      </c>
      <c r="AP104" s="79" t="s">
        <v>176</v>
      </c>
      <c r="AQ104" s="79">
        <v>0</v>
      </c>
      <c r="AR104" s="79">
        <v>0</v>
      </c>
      <c r="AS104" s="79"/>
      <c r="AT104" s="79"/>
      <c r="AU104" s="79"/>
      <c r="AV104" s="79"/>
      <c r="AW104" s="79"/>
      <c r="AX104" s="79"/>
      <c r="AY104" s="79"/>
      <c r="AZ104" s="79"/>
      <c r="BA104">
        <v>24</v>
      </c>
      <c r="BB104" s="78" t="str">
        <f>REPLACE(INDEX(GroupVertices[Group],MATCH(Edges24[[#This Row],[Vertex 1]],GroupVertices[Vertex],0)),1,1,"")</f>
        <v>2</v>
      </c>
      <c r="BC104" s="78" t="str">
        <f>REPLACE(INDEX(GroupVertices[Group],MATCH(Edges24[[#This Row],[Vertex 2]],GroupVertices[Vertex],0)),1,1,"")</f>
        <v>2</v>
      </c>
      <c r="BD104" s="48">
        <v>0</v>
      </c>
      <c r="BE104" s="49">
        <v>0</v>
      </c>
      <c r="BF104" s="48">
        <v>0</v>
      </c>
      <c r="BG104" s="49">
        <v>0</v>
      </c>
      <c r="BH104" s="48">
        <v>0</v>
      </c>
      <c r="BI104" s="49">
        <v>0</v>
      </c>
      <c r="BJ104" s="48">
        <v>7</v>
      </c>
      <c r="BK104" s="49">
        <v>100</v>
      </c>
      <c r="BL104" s="48">
        <v>7</v>
      </c>
    </row>
    <row r="105" spans="1:64" ht="15">
      <c r="A105" s="64" t="s">
        <v>271</v>
      </c>
      <c r="B105" s="64" t="s">
        <v>271</v>
      </c>
      <c r="C105" s="65"/>
      <c r="D105" s="66"/>
      <c r="E105" s="67"/>
      <c r="F105" s="68"/>
      <c r="G105" s="65"/>
      <c r="H105" s="69"/>
      <c r="I105" s="70"/>
      <c r="J105" s="70"/>
      <c r="K105" s="34" t="s">
        <v>65</v>
      </c>
      <c r="L105" s="77">
        <v>144</v>
      </c>
      <c r="M105" s="77"/>
      <c r="N105" s="72"/>
      <c r="O105" s="79" t="s">
        <v>176</v>
      </c>
      <c r="P105" s="81">
        <v>43628.661724537036</v>
      </c>
      <c r="Q105" s="79" t="s">
        <v>381</v>
      </c>
      <c r="R105" s="82" t="s">
        <v>475</v>
      </c>
      <c r="S105" s="79" t="s">
        <v>511</v>
      </c>
      <c r="T105" s="79"/>
      <c r="U105" s="79"/>
      <c r="V105" s="82" t="s">
        <v>552</v>
      </c>
      <c r="W105" s="81">
        <v>43628.661724537036</v>
      </c>
      <c r="X105" s="82" t="s">
        <v>692</v>
      </c>
      <c r="Y105" s="79"/>
      <c r="Z105" s="79"/>
      <c r="AA105" s="83" t="s">
        <v>849</v>
      </c>
      <c r="AB105" s="79"/>
      <c r="AC105" s="79" t="b">
        <v>0</v>
      </c>
      <c r="AD105" s="79">
        <v>0</v>
      </c>
      <c r="AE105" s="83" t="s">
        <v>906</v>
      </c>
      <c r="AF105" s="79" t="b">
        <v>0</v>
      </c>
      <c r="AG105" s="79" t="s">
        <v>915</v>
      </c>
      <c r="AH105" s="79"/>
      <c r="AI105" s="83" t="s">
        <v>906</v>
      </c>
      <c r="AJ105" s="79" t="b">
        <v>0</v>
      </c>
      <c r="AK105" s="79">
        <v>0</v>
      </c>
      <c r="AL105" s="83" t="s">
        <v>906</v>
      </c>
      <c r="AM105" s="79" t="s">
        <v>921</v>
      </c>
      <c r="AN105" s="79" t="b">
        <v>0</v>
      </c>
      <c r="AO105" s="83" t="s">
        <v>849</v>
      </c>
      <c r="AP105" s="79" t="s">
        <v>176</v>
      </c>
      <c r="AQ105" s="79">
        <v>0</v>
      </c>
      <c r="AR105" s="79">
        <v>0</v>
      </c>
      <c r="AS105" s="79"/>
      <c r="AT105" s="79"/>
      <c r="AU105" s="79"/>
      <c r="AV105" s="79"/>
      <c r="AW105" s="79"/>
      <c r="AX105" s="79"/>
      <c r="AY105" s="79"/>
      <c r="AZ105" s="79"/>
      <c r="BA105">
        <v>24</v>
      </c>
      <c r="BB105" s="78" t="str">
        <f>REPLACE(INDEX(GroupVertices[Group],MATCH(Edges24[[#This Row],[Vertex 1]],GroupVertices[Vertex],0)),1,1,"")</f>
        <v>2</v>
      </c>
      <c r="BC105" s="78" t="str">
        <f>REPLACE(INDEX(GroupVertices[Group],MATCH(Edges24[[#This Row],[Vertex 2]],GroupVertices[Vertex],0)),1,1,"")</f>
        <v>2</v>
      </c>
      <c r="BD105" s="48">
        <v>0</v>
      </c>
      <c r="BE105" s="49">
        <v>0</v>
      </c>
      <c r="BF105" s="48">
        <v>0</v>
      </c>
      <c r="BG105" s="49">
        <v>0</v>
      </c>
      <c r="BH105" s="48">
        <v>0</v>
      </c>
      <c r="BI105" s="49">
        <v>0</v>
      </c>
      <c r="BJ105" s="48">
        <v>8</v>
      </c>
      <c r="BK105" s="49">
        <v>100</v>
      </c>
      <c r="BL105" s="48">
        <v>8</v>
      </c>
    </row>
    <row r="106" spans="1:64" ht="15">
      <c r="A106" s="64" t="s">
        <v>271</v>
      </c>
      <c r="B106" s="64" t="s">
        <v>271</v>
      </c>
      <c r="C106" s="65"/>
      <c r="D106" s="66"/>
      <c r="E106" s="67"/>
      <c r="F106" s="68"/>
      <c r="G106" s="65"/>
      <c r="H106" s="69"/>
      <c r="I106" s="70"/>
      <c r="J106" s="70"/>
      <c r="K106" s="34" t="s">
        <v>65</v>
      </c>
      <c r="L106" s="77">
        <v>145</v>
      </c>
      <c r="M106" s="77"/>
      <c r="N106" s="72"/>
      <c r="O106" s="79" t="s">
        <v>176</v>
      </c>
      <c r="P106" s="81">
        <v>43628.68313657407</v>
      </c>
      <c r="Q106" s="79" t="s">
        <v>382</v>
      </c>
      <c r="R106" s="82" t="s">
        <v>476</v>
      </c>
      <c r="S106" s="79" t="s">
        <v>511</v>
      </c>
      <c r="T106" s="79"/>
      <c r="U106" s="79"/>
      <c r="V106" s="82" t="s">
        <v>552</v>
      </c>
      <c r="W106" s="81">
        <v>43628.68313657407</v>
      </c>
      <c r="X106" s="82" t="s">
        <v>693</v>
      </c>
      <c r="Y106" s="79"/>
      <c r="Z106" s="79"/>
      <c r="AA106" s="83" t="s">
        <v>850</v>
      </c>
      <c r="AB106" s="79"/>
      <c r="AC106" s="79" t="b">
        <v>0</v>
      </c>
      <c r="AD106" s="79">
        <v>0</v>
      </c>
      <c r="AE106" s="83" t="s">
        <v>906</v>
      </c>
      <c r="AF106" s="79" t="b">
        <v>0</v>
      </c>
      <c r="AG106" s="79" t="s">
        <v>915</v>
      </c>
      <c r="AH106" s="79"/>
      <c r="AI106" s="83" t="s">
        <v>906</v>
      </c>
      <c r="AJ106" s="79" t="b">
        <v>0</v>
      </c>
      <c r="AK106" s="79">
        <v>0</v>
      </c>
      <c r="AL106" s="83" t="s">
        <v>906</v>
      </c>
      <c r="AM106" s="79" t="s">
        <v>921</v>
      </c>
      <c r="AN106" s="79" t="b">
        <v>0</v>
      </c>
      <c r="AO106" s="83" t="s">
        <v>850</v>
      </c>
      <c r="AP106" s="79" t="s">
        <v>176</v>
      </c>
      <c r="AQ106" s="79">
        <v>0</v>
      </c>
      <c r="AR106" s="79">
        <v>0</v>
      </c>
      <c r="AS106" s="79"/>
      <c r="AT106" s="79"/>
      <c r="AU106" s="79"/>
      <c r="AV106" s="79"/>
      <c r="AW106" s="79"/>
      <c r="AX106" s="79"/>
      <c r="AY106" s="79"/>
      <c r="AZ106" s="79"/>
      <c r="BA106">
        <v>24</v>
      </c>
      <c r="BB106" s="78" t="str">
        <f>REPLACE(INDEX(GroupVertices[Group],MATCH(Edges24[[#This Row],[Vertex 1]],GroupVertices[Vertex],0)),1,1,"")</f>
        <v>2</v>
      </c>
      <c r="BC106" s="78" t="str">
        <f>REPLACE(INDEX(GroupVertices[Group],MATCH(Edges24[[#This Row],[Vertex 2]],GroupVertices[Vertex],0)),1,1,"")</f>
        <v>2</v>
      </c>
      <c r="BD106" s="48">
        <v>0</v>
      </c>
      <c r="BE106" s="49">
        <v>0</v>
      </c>
      <c r="BF106" s="48">
        <v>0</v>
      </c>
      <c r="BG106" s="49">
        <v>0</v>
      </c>
      <c r="BH106" s="48">
        <v>0</v>
      </c>
      <c r="BI106" s="49">
        <v>0</v>
      </c>
      <c r="BJ106" s="48">
        <v>8</v>
      </c>
      <c r="BK106" s="49">
        <v>100</v>
      </c>
      <c r="BL106" s="48">
        <v>8</v>
      </c>
    </row>
    <row r="107" spans="1:64" ht="15">
      <c r="A107" s="64" t="s">
        <v>271</v>
      </c>
      <c r="B107" s="64" t="s">
        <v>271</v>
      </c>
      <c r="C107" s="65"/>
      <c r="D107" s="66"/>
      <c r="E107" s="67"/>
      <c r="F107" s="68"/>
      <c r="G107" s="65"/>
      <c r="H107" s="69"/>
      <c r="I107" s="70"/>
      <c r="J107" s="70"/>
      <c r="K107" s="34" t="s">
        <v>65</v>
      </c>
      <c r="L107" s="77">
        <v>146</v>
      </c>
      <c r="M107" s="77"/>
      <c r="N107" s="72"/>
      <c r="O107" s="79" t="s">
        <v>176</v>
      </c>
      <c r="P107" s="81">
        <v>43628.787627314814</v>
      </c>
      <c r="Q107" s="79" t="s">
        <v>383</v>
      </c>
      <c r="R107" s="82" t="s">
        <v>477</v>
      </c>
      <c r="S107" s="79" t="s">
        <v>511</v>
      </c>
      <c r="T107" s="79"/>
      <c r="U107" s="79"/>
      <c r="V107" s="82" t="s">
        <v>552</v>
      </c>
      <c r="W107" s="81">
        <v>43628.787627314814</v>
      </c>
      <c r="X107" s="82" t="s">
        <v>694</v>
      </c>
      <c r="Y107" s="79"/>
      <c r="Z107" s="79"/>
      <c r="AA107" s="83" t="s">
        <v>851</v>
      </c>
      <c r="AB107" s="79"/>
      <c r="AC107" s="79" t="b">
        <v>0</v>
      </c>
      <c r="AD107" s="79">
        <v>0</v>
      </c>
      <c r="AE107" s="83" t="s">
        <v>906</v>
      </c>
      <c r="AF107" s="79" t="b">
        <v>0</v>
      </c>
      <c r="AG107" s="79" t="s">
        <v>915</v>
      </c>
      <c r="AH107" s="79"/>
      <c r="AI107" s="83" t="s">
        <v>906</v>
      </c>
      <c r="AJ107" s="79" t="b">
        <v>0</v>
      </c>
      <c r="AK107" s="79">
        <v>0</v>
      </c>
      <c r="AL107" s="83" t="s">
        <v>906</v>
      </c>
      <c r="AM107" s="79" t="s">
        <v>921</v>
      </c>
      <c r="AN107" s="79" t="b">
        <v>0</v>
      </c>
      <c r="AO107" s="83" t="s">
        <v>851</v>
      </c>
      <c r="AP107" s="79" t="s">
        <v>176</v>
      </c>
      <c r="AQ107" s="79">
        <v>0</v>
      </c>
      <c r="AR107" s="79">
        <v>0</v>
      </c>
      <c r="AS107" s="79"/>
      <c r="AT107" s="79"/>
      <c r="AU107" s="79"/>
      <c r="AV107" s="79"/>
      <c r="AW107" s="79"/>
      <c r="AX107" s="79"/>
      <c r="AY107" s="79"/>
      <c r="AZ107" s="79"/>
      <c r="BA107">
        <v>24</v>
      </c>
      <c r="BB107" s="78" t="str">
        <f>REPLACE(INDEX(GroupVertices[Group],MATCH(Edges24[[#This Row],[Vertex 1]],GroupVertices[Vertex],0)),1,1,"")</f>
        <v>2</v>
      </c>
      <c r="BC107" s="78" t="str">
        <f>REPLACE(INDEX(GroupVertices[Group],MATCH(Edges24[[#This Row],[Vertex 2]],GroupVertices[Vertex],0)),1,1,"")</f>
        <v>2</v>
      </c>
      <c r="BD107" s="48">
        <v>0</v>
      </c>
      <c r="BE107" s="49">
        <v>0</v>
      </c>
      <c r="BF107" s="48">
        <v>0</v>
      </c>
      <c r="BG107" s="49">
        <v>0</v>
      </c>
      <c r="BH107" s="48">
        <v>0</v>
      </c>
      <c r="BI107" s="49">
        <v>0</v>
      </c>
      <c r="BJ107" s="48">
        <v>8</v>
      </c>
      <c r="BK107" s="49">
        <v>100</v>
      </c>
      <c r="BL107" s="48">
        <v>8</v>
      </c>
    </row>
    <row r="108" spans="1:64" ht="15">
      <c r="A108" s="64" t="s">
        <v>271</v>
      </c>
      <c r="B108" s="64" t="s">
        <v>271</v>
      </c>
      <c r="C108" s="65"/>
      <c r="D108" s="66"/>
      <c r="E108" s="67"/>
      <c r="F108" s="68"/>
      <c r="G108" s="65"/>
      <c r="H108" s="69"/>
      <c r="I108" s="70"/>
      <c r="J108" s="70"/>
      <c r="K108" s="34" t="s">
        <v>65</v>
      </c>
      <c r="L108" s="77">
        <v>147</v>
      </c>
      <c r="M108" s="77"/>
      <c r="N108" s="72"/>
      <c r="O108" s="79" t="s">
        <v>176</v>
      </c>
      <c r="P108" s="81">
        <v>43628.82052083333</v>
      </c>
      <c r="Q108" s="79" t="s">
        <v>384</v>
      </c>
      <c r="R108" s="82" t="s">
        <v>478</v>
      </c>
      <c r="S108" s="79" t="s">
        <v>511</v>
      </c>
      <c r="T108" s="79"/>
      <c r="U108" s="79"/>
      <c r="V108" s="82" t="s">
        <v>552</v>
      </c>
      <c r="W108" s="81">
        <v>43628.82052083333</v>
      </c>
      <c r="X108" s="82" t="s">
        <v>695</v>
      </c>
      <c r="Y108" s="79"/>
      <c r="Z108" s="79"/>
      <c r="AA108" s="83" t="s">
        <v>852</v>
      </c>
      <c r="AB108" s="79"/>
      <c r="AC108" s="79" t="b">
        <v>0</v>
      </c>
      <c r="AD108" s="79">
        <v>0</v>
      </c>
      <c r="AE108" s="83" t="s">
        <v>906</v>
      </c>
      <c r="AF108" s="79" t="b">
        <v>0</v>
      </c>
      <c r="AG108" s="79" t="s">
        <v>915</v>
      </c>
      <c r="AH108" s="79"/>
      <c r="AI108" s="83" t="s">
        <v>906</v>
      </c>
      <c r="AJ108" s="79" t="b">
        <v>0</v>
      </c>
      <c r="AK108" s="79">
        <v>0</v>
      </c>
      <c r="AL108" s="83" t="s">
        <v>906</v>
      </c>
      <c r="AM108" s="79" t="s">
        <v>921</v>
      </c>
      <c r="AN108" s="79" t="b">
        <v>0</v>
      </c>
      <c r="AO108" s="83" t="s">
        <v>852</v>
      </c>
      <c r="AP108" s="79" t="s">
        <v>176</v>
      </c>
      <c r="AQ108" s="79">
        <v>0</v>
      </c>
      <c r="AR108" s="79">
        <v>0</v>
      </c>
      <c r="AS108" s="79"/>
      <c r="AT108" s="79"/>
      <c r="AU108" s="79"/>
      <c r="AV108" s="79"/>
      <c r="AW108" s="79"/>
      <c r="AX108" s="79"/>
      <c r="AY108" s="79"/>
      <c r="AZ108" s="79"/>
      <c r="BA108">
        <v>24</v>
      </c>
      <c r="BB108" s="78" t="str">
        <f>REPLACE(INDEX(GroupVertices[Group],MATCH(Edges24[[#This Row],[Vertex 1]],GroupVertices[Vertex],0)),1,1,"")</f>
        <v>2</v>
      </c>
      <c r="BC108" s="78" t="str">
        <f>REPLACE(INDEX(GroupVertices[Group],MATCH(Edges24[[#This Row],[Vertex 2]],GroupVertices[Vertex],0)),1,1,"")</f>
        <v>2</v>
      </c>
      <c r="BD108" s="48">
        <v>0</v>
      </c>
      <c r="BE108" s="49">
        <v>0</v>
      </c>
      <c r="BF108" s="48">
        <v>0</v>
      </c>
      <c r="BG108" s="49">
        <v>0</v>
      </c>
      <c r="BH108" s="48">
        <v>0</v>
      </c>
      <c r="BI108" s="49">
        <v>0</v>
      </c>
      <c r="BJ108" s="48">
        <v>11</v>
      </c>
      <c r="BK108" s="49">
        <v>100</v>
      </c>
      <c r="BL108" s="48">
        <v>11</v>
      </c>
    </row>
    <row r="109" spans="1:64" ht="15">
      <c r="A109" s="64" t="s">
        <v>272</v>
      </c>
      <c r="B109" s="64" t="s">
        <v>276</v>
      </c>
      <c r="C109" s="65"/>
      <c r="D109" s="66"/>
      <c r="E109" s="67"/>
      <c r="F109" s="68"/>
      <c r="G109" s="65"/>
      <c r="H109" s="69"/>
      <c r="I109" s="70"/>
      <c r="J109" s="70"/>
      <c r="K109" s="34" t="s">
        <v>65</v>
      </c>
      <c r="L109" s="77">
        <v>148</v>
      </c>
      <c r="M109" s="77"/>
      <c r="N109" s="72"/>
      <c r="O109" s="79" t="s">
        <v>284</v>
      </c>
      <c r="P109" s="81">
        <v>43629.58013888889</v>
      </c>
      <c r="Q109" s="79" t="s">
        <v>385</v>
      </c>
      <c r="R109" s="82" t="s">
        <v>475</v>
      </c>
      <c r="S109" s="79" t="s">
        <v>511</v>
      </c>
      <c r="T109" s="79"/>
      <c r="U109" s="79"/>
      <c r="V109" s="82" t="s">
        <v>583</v>
      </c>
      <c r="W109" s="81">
        <v>43629.58013888889</v>
      </c>
      <c r="X109" s="82" t="s">
        <v>696</v>
      </c>
      <c r="Y109" s="79"/>
      <c r="Z109" s="79"/>
      <c r="AA109" s="83" t="s">
        <v>853</v>
      </c>
      <c r="AB109" s="79"/>
      <c r="AC109" s="79" t="b">
        <v>0</v>
      </c>
      <c r="AD109" s="79">
        <v>0</v>
      </c>
      <c r="AE109" s="83" t="s">
        <v>906</v>
      </c>
      <c r="AF109" s="79" t="b">
        <v>0</v>
      </c>
      <c r="AG109" s="79" t="s">
        <v>915</v>
      </c>
      <c r="AH109" s="79"/>
      <c r="AI109" s="83" t="s">
        <v>906</v>
      </c>
      <c r="AJ109" s="79" t="b">
        <v>0</v>
      </c>
      <c r="AK109" s="79">
        <v>6</v>
      </c>
      <c r="AL109" s="83" t="s">
        <v>901</v>
      </c>
      <c r="AM109" s="79" t="s">
        <v>925</v>
      </c>
      <c r="AN109" s="79" t="b">
        <v>0</v>
      </c>
      <c r="AO109" s="83" t="s">
        <v>901</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5</v>
      </c>
      <c r="BC109" s="78" t="str">
        <f>REPLACE(INDEX(GroupVertices[Group],MATCH(Edges24[[#This Row],[Vertex 2]],GroupVertices[Vertex],0)),1,1,"")</f>
        <v>5</v>
      </c>
      <c r="BD109" s="48">
        <v>0</v>
      </c>
      <c r="BE109" s="49">
        <v>0</v>
      </c>
      <c r="BF109" s="48">
        <v>0</v>
      </c>
      <c r="BG109" s="49">
        <v>0</v>
      </c>
      <c r="BH109" s="48">
        <v>0</v>
      </c>
      <c r="BI109" s="49">
        <v>0</v>
      </c>
      <c r="BJ109" s="48">
        <v>6</v>
      </c>
      <c r="BK109" s="49">
        <v>100</v>
      </c>
      <c r="BL109" s="48">
        <v>6</v>
      </c>
    </row>
    <row r="110" spans="1:64" ht="15">
      <c r="A110" s="64" t="s">
        <v>273</v>
      </c>
      <c r="B110" s="64" t="s">
        <v>276</v>
      </c>
      <c r="C110" s="65"/>
      <c r="D110" s="66"/>
      <c r="E110" s="67"/>
      <c r="F110" s="68"/>
      <c r="G110" s="65"/>
      <c r="H110" s="69"/>
      <c r="I110" s="70"/>
      <c r="J110" s="70"/>
      <c r="K110" s="34" t="s">
        <v>65</v>
      </c>
      <c r="L110" s="77">
        <v>149</v>
      </c>
      <c r="M110" s="77"/>
      <c r="N110" s="72"/>
      <c r="O110" s="79" t="s">
        <v>284</v>
      </c>
      <c r="P110" s="81">
        <v>43629.68907407407</v>
      </c>
      <c r="Q110" s="79" t="s">
        <v>385</v>
      </c>
      <c r="R110" s="82" t="s">
        <v>475</v>
      </c>
      <c r="S110" s="79" t="s">
        <v>511</v>
      </c>
      <c r="T110" s="79"/>
      <c r="U110" s="79"/>
      <c r="V110" s="82" t="s">
        <v>584</v>
      </c>
      <c r="W110" s="81">
        <v>43629.68907407407</v>
      </c>
      <c r="X110" s="82" t="s">
        <v>697</v>
      </c>
      <c r="Y110" s="79"/>
      <c r="Z110" s="79"/>
      <c r="AA110" s="83" t="s">
        <v>854</v>
      </c>
      <c r="AB110" s="79"/>
      <c r="AC110" s="79" t="b">
        <v>0</v>
      </c>
      <c r="AD110" s="79">
        <v>0</v>
      </c>
      <c r="AE110" s="83" t="s">
        <v>906</v>
      </c>
      <c r="AF110" s="79" t="b">
        <v>0</v>
      </c>
      <c r="AG110" s="79" t="s">
        <v>915</v>
      </c>
      <c r="AH110" s="79"/>
      <c r="AI110" s="83" t="s">
        <v>906</v>
      </c>
      <c r="AJ110" s="79" t="b">
        <v>0</v>
      </c>
      <c r="AK110" s="79">
        <v>6</v>
      </c>
      <c r="AL110" s="83" t="s">
        <v>901</v>
      </c>
      <c r="AM110" s="79" t="s">
        <v>923</v>
      </c>
      <c r="AN110" s="79" t="b">
        <v>0</v>
      </c>
      <c r="AO110" s="83" t="s">
        <v>901</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5</v>
      </c>
      <c r="BC110" s="78" t="str">
        <f>REPLACE(INDEX(GroupVertices[Group],MATCH(Edges24[[#This Row],[Vertex 2]],GroupVertices[Vertex],0)),1,1,"")</f>
        <v>5</v>
      </c>
      <c r="BD110" s="48">
        <v>0</v>
      </c>
      <c r="BE110" s="49">
        <v>0</v>
      </c>
      <c r="BF110" s="48">
        <v>0</v>
      </c>
      <c r="BG110" s="49">
        <v>0</v>
      </c>
      <c r="BH110" s="48">
        <v>0</v>
      </c>
      <c r="BI110" s="49">
        <v>0</v>
      </c>
      <c r="BJ110" s="48">
        <v>6</v>
      </c>
      <c r="BK110" s="49">
        <v>100</v>
      </c>
      <c r="BL110" s="48">
        <v>6</v>
      </c>
    </row>
    <row r="111" spans="1:64" ht="15">
      <c r="A111" s="64" t="s">
        <v>274</v>
      </c>
      <c r="B111" s="64" t="s">
        <v>276</v>
      </c>
      <c r="C111" s="65"/>
      <c r="D111" s="66"/>
      <c r="E111" s="67"/>
      <c r="F111" s="68"/>
      <c r="G111" s="65"/>
      <c r="H111" s="69"/>
      <c r="I111" s="70"/>
      <c r="J111" s="70"/>
      <c r="K111" s="34" t="s">
        <v>65</v>
      </c>
      <c r="L111" s="77">
        <v>150</v>
      </c>
      <c r="M111" s="77"/>
      <c r="N111" s="72"/>
      <c r="O111" s="79" t="s">
        <v>284</v>
      </c>
      <c r="P111" s="81">
        <v>43629.721863425926</v>
      </c>
      <c r="Q111" s="79" t="s">
        <v>385</v>
      </c>
      <c r="R111" s="82" t="s">
        <v>475</v>
      </c>
      <c r="S111" s="79" t="s">
        <v>511</v>
      </c>
      <c r="T111" s="79"/>
      <c r="U111" s="79"/>
      <c r="V111" s="82" t="s">
        <v>585</v>
      </c>
      <c r="W111" s="81">
        <v>43629.721863425926</v>
      </c>
      <c r="X111" s="82" t="s">
        <v>698</v>
      </c>
      <c r="Y111" s="79"/>
      <c r="Z111" s="79"/>
      <c r="AA111" s="83" t="s">
        <v>855</v>
      </c>
      <c r="AB111" s="79"/>
      <c r="AC111" s="79" t="b">
        <v>0</v>
      </c>
      <c r="AD111" s="79">
        <v>0</v>
      </c>
      <c r="AE111" s="83" t="s">
        <v>906</v>
      </c>
      <c r="AF111" s="79" t="b">
        <v>0</v>
      </c>
      <c r="AG111" s="79" t="s">
        <v>915</v>
      </c>
      <c r="AH111" s="79"/>
      <c r="AI111" s="83" t="s">
        <v>906</v>
      </c>
      <c r="AJ111" s="79" t="b">
        <v>0</v>
      </c>
      <c r="AK111" s="79">
        <v>6</v>
      </c>
      <c r="AL111" s="83" t="s">
        <v>901</v>
      </c>
      <c r="AM111" s="79" t="s">
        <v>923</v>
      </c>
      <c r="AN111" s="79" t="b">
        <v>0</v>
      </c>
      <c r="AO111" s="83" t="s">
        <v>901</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5</v>
      </c>
      <c r="BC111" s="78" t="str">
        <f>REPLACE(INDEX(GroupVertices[Group],MATCH(Edges24[[#This Row],[Vertex 2]],GroupVertices[Vertex],0)),1,1,"")</f>
        <v>5</v>
      </c>
      <c r="BD111" s="48">
        <v>0</v>
      </c>
      <c r="BE111" s="49">
        <v>0</v>
      </c>
      <c r="BF111" s="48">
        <v>0</v>
      </c>
      <c r="BG111" s="49">
        <v>0</v>
      </c>
      <c r="BH111" s="48">
        <v>0</v>
      </c>
      <c r="BI111" s="49">
        <v>0</v>
      </c>
      <c r="BJ111" s="48">
        <v>6</v>
      </c>
      <c r="BK111" s="49">
        <v>100</v>
      </c>
      <c r="BL111" s="48">
        <v>6</v>
      </c>
    </row>
    <row r="112" spans="1:64" ht="15">
      <c r="A112" s="64" t="s">
        <v>275</v>
      </c>
      <c r="B112" s="64" t="s">
        <v>275</v>
      </c>
      <c r="C112" s="65"/>
      <c r="D112" s="66"/>
      <c r="E112" s="67"/>
      <c r="F112" s="68"/>
      <c r="G112" s="65"/>
      <c r="H112" s="69"/>
      <c r="I112" s="70"/>
      <c r="J112" s="70"/>
      <c r="K112" s="34" t="s">
        <v>65</v>
      </c>
      <c r="L112" s="77">
        <v>151</v>
      </c>
      <c r="M112" s="77"/>
      <c r="N112" s="72"/>
      <c r="O112" s="79" t="s">
        <v>176</v>
      </c>
      <c r="P112" s="81">
        <v>43619.456979166665</v>
      </c>
      <c r="Q112" s="79" t="s">
        <v>386</v>
      </c>
      <c r="R112" s="82" t="s">
        <v>479</v>
      </c>
      <c r="S112" s="79" t="s">
        <v>511</v>
      </c>
      <c r="T112" s="79"/>
      <c r="U112" s="79"/>
      <c r="V112" s="82" t="s">
        <v>586</v>
      </c>
      <c r="W112" s="81">
        <v>43619.456979166665</v>
      </c>
      <c r="X112" s="82" t="s">
        <v>699</v>
      </c>
      <c r="Y112" s="79"/>
      <c r="Z112" s="79"/>
      <c r="AA112" s="83" t="s">
        <v>856</v>
      </c>
      <c r="AB112" s="79"/>
      <c r="AC112" s="79" t="b">
        <v>0</v>
      </c>
      <c r="AD112" s="79">
        <v>1</v>
      </c>
      <c r="AE112" s="83" t="s">
        <v>906</v>
      </c>
      <c r="AF112" s="79" t="b">
        <v>0</v>
      </c>
      <c r="AG112" s="79" t="s">
        <v>915</v>
      </c>
      <c r="AH112" s="79"/>
      <c r="AI112" s="83" t="s">
        <v>906</v>
      </c>
      <c r="AJ112" s="79" t="b">
        <v>0</v>
      </c>
      <c r="AK112" s="79">
        <v>0</v>
      </c>
      <c r="AL112" s="83" t="s">
        <v>906</v>
      </c>
      <c r="AM112" s="79" t="s">
        <v>921</v>
      </c>
      <c r="AN112" s="79" t="b">
        <v>0</v>
      </c>
      <c r="AO112" s="83" t="s">
        <v>856</v>
      </c>
      <c r="AP112" s="79" t="s">
        <v>176</v>
      </c>
      <c r="AQ112" s="79">
        <v>0</v>
      </c>
      <c r="AR112" s="79">
        <v>0</v>
      </c>
      <c r="AS112" s="79"/>
      <c r="AT112" s="79"/>
      <c r="AU112" s="79"/>
      <c r="AV112" s="79"/>
      <c r="AW112" s="79"/>
      <c r="AX112" s="79"/>
      <c r="AY112" s="79"/>
      <c r="AZ112" s="79"/>
      <c r="BA112">
        <v>45</v>
      </c>
      <c r="BB112" s="78" t="str">
        <f>REPLACE(INDEX(GroupVertices[Group],MATCH(Edges24[[#This Row],[Vertex 1]],GroupVertices[Vertex],0)),1,1,"")</f>
        <v>1</v>
      </c>
      <c r="BC112" s="78" t="str">
        <f>REPLACE(INDEX(GroupVertices[Group],MATCH(Edges24[[#This Row],[Vertex 2]],GroupVertices[Vertex],0)),1,1,"")</f>
        <v>1</v>
      </c>
      <c r="BD112" s="48">
        <v>0</v>
      </c>
      <c r="BE112" s="49">
        <v>0</v>
      </c>
      <c r="BF112" s="48">
        <v>0</v>
      </c>
      <c r="BG112" s="49">
        <v>0</v>
      </c>
      <c r="BH112" s="48">
        <v>0</v>
      </c>
      <c r="BI112" s="49">
        <v>0</v>
      </c>
      <c r="BJ112" s="48">
        <v>73</v>
      </c>
      <c r="BK112" s="49">
        <v>100</v>
      </c>
      <c r="BL112" s="48">
        <v>73</v>
      </c>
    </row>
    <row r="113" spans="1:64" ht="15">
      <c r="A113" s="64" t="s">
        <v>275</v>
      </c>
      <c r="B113" s="64" t="s">
        <v>275</v>
      </c>
      <c r="C113" s="65"/>
      <c r="D113" s="66"/>
      <c r="E113" s="67"/>
      <c r="F113" s="68"/>
      <c r="G113" s="65"/>
      <c r="H113" s="69"/>
      <c r="I113" s="70"/>
      <c r="J113" s="70"/>
      <c r="K113" s="34" t="s">
        <v>65</v>
      </c>
      <c r="L113" s="77">
        <v>152</v>
      </c>
      <c r="M113" s="77"/>
      <c r="N113" s="72"/>
      <c r="O113" s="79" t="s">
        <v>176</v>
      </c>
      <c r="P113" s="81">
        <v>43619.47997685185</v>
      </c>
      <c r="Q113" s="79" t="s">
        <v>387</v>
      </c>
      <c r="R113" s="82" t="s">
        <v>480</v>
      </c>
      <c r="S113" s="79" t="s">
        <v>511</v>
      </c>
      <c r="T113" s="79"/>
      <c r="U113" s="79"/>
      <c r="V113" s="82" t="s">
        <v>586</v>
      </c>
      <c r="W113" s="81">
        <v>43619.47997685185</v>
      </c>
      <c r="X113" s="82" t="s">
        <v>700</v>
      </c>
      <c r="Y113" s="79"/>
      <c r="Z113" s="79"/>
      <c r="AA113" s="83" t="s">
        <v>857</v>
      </c>
      <c r="AB113" s="79"/>
      <c r="AC113" s="79" t="b">
        <v>0</v>
      </c>
      <c r="AD113" s="79">
        <v>0</v>
      </c>
      <c r="AE113" s="83" t="s">
        <v>906</v>
      </c>
      <c r="AF113" s="79" t="b">
        <v>0</v>
      </c>
      <c r="AG113" s="79" t="s">
        <v>915</v>
      </c>
      <c r="AH113" s="79"/>
      <c r="AI113" s="83" t="s">
        <v>906</v>
      </c>
      <c r="AJ113" s="79" t="b">
        <v>0</v>
      </c>
      <c r="AK113" s="79">
        <v>0</v>
      </c>
      <c r="AL113" s="83" t="s">
        <v>906</v>
      </c>
      <c r="AM113" s="79" t="s">
        <v>921</v>
      </c>
      <c r="AN113" s="79" t="b">
        <v>0</v>
      </c>
      <c r="AO113" s="83" t="s">
        <v>857</v>
      </c>
      <c r="AP113" s="79" t="s">
        <v>176</v>
      </c>
      <c r="AQ113" s="79">
        <v>0</v>
      </c>
      <c r="AR113" s="79">
        <v>0</v>
      </c>
      <c r="AS113" s="79"/>
      <c r="AT113" s="79"/>
      <c r="AU113" s="79"/>
      <c r="AV113" s="79"/>
      <c r="AW113" s="79"/>
      <c r="AX113" s="79"/>
      <c r="AY113" s="79"/>
      <c r="AZ113" s="79"/>
      <c r="BA113">
        <v>45</v>
      </c>
      <c r="BB113" s="78" t="str">
        <f>REPLACE(INDEX(GroupVertices[Group],MATCH(Edges24[[#This Row],[Vertex 1]],GroupVertices[Vertex],0)),1,1,"")</f>
        <v>1</v>
      </c>
      <c r="BC113" s="78" t="str">
        <f>REPLACE(INDEX(GroupVertices[Group],MATCH(Edges24[[#This Row],[Vertex 2]],GroupVertices[Vertex],0)),1,1,"")</f>
        <v>1</v>
      </c>
      <c r="BD113" s="48">
        <v>0</v>
      </c>
      <c r="BE113" s="49">
        <v>0</v>
      </c>
      <c r="BF113" s="48">
        <v>0</v>
      </c>
      <c r="BG113" s="49">
        <v>0</v>
      </c>
      <c r="BH113" s="48">
        <v>0</v>
      </c>
      <c r="BI113" s="49">
        <v>0</v>
      </c>
      <c r="BJ113" s="48">
        <v>44</v>
      </c>
      <c r="BK113" s="49">
        <v>100</v>
      </c>
      <c r="BL113" s="48">
        <v>44</v>
      </c>
    </row>
    <row r="114" spans="1:64" ht="15">
      <c r="A114" s="64" t="s">
        <v>275</v>
      </c>
      <c r="B114" s="64" t="s">
        <v>275</v>
      </c>
      <c r="C114" s="65"/>
      <c r="D114" s="66"/>
      <c r="E114" s="67"/>
      <c r="F114" s="68"/>
      <c r="G114" s="65"/>
      <c r="H114" s="69"/>
      <c r="I114" s="70"/>
      <c r="J114" s="70"/>
      <c r="K114" s="34" t="s">
        <v>65</v>
      </c>
      <c r="L114" s="77">
        <v>153</v>
      </c>
      <c r="M114" s="77"/>
      <c r="N114" s="72"/>
      <c r="O114" s="79" t="s">
        <v>176</v>
      </c>
      <c r="P114" s="81">
        <v>43619.53230324074</v>
      </c>
      <c r="Q114" s="79" t="s">
        <v>388</v>
      </c>
      <c r="R114" s="82" t="s">
        <v>481</v>
      </c>
      <c r="S114" s="79" t="s">
        <v>511</v>
      </c>
      <c r="T114" s="79"/>
      <c r="U114" s="79"/>
      <c r="V114" s="82" t="s">
        <v>586</v>
      </c>
      <c r="W114" s="81">
        <v>43619.53230324074</v>
      </c>
      <c r="X114" s="82" t="s">
        <v>701</v>
      </c>
      <c r="Y114" s="79"/>
      <c r="Z114" s="79"/>
      <c r="AA114" s="83" t="s">
        <v>858</v>
      </c>
      <c r="AB114" s="79"/>
      <c r="AC114" s="79" t="b">
        <v>0</v>
      </c>
      <c r="AD114" s="79">
        <v>0</v>
      </c>
      <c r="AE114" s="83" t="s">
        <v>906</v>
      </c>
      <c r="AF114" s="79" t="b">
        <v>0</v>
      </c>
      <c r="AG114" s="79" t="s">
        <v>915</v>
      </c>
      <c r="AH114" s="79"/>
      <c r="AI114" s="83" t="s">
        <v>906</v>
      </c>
      <c r="AJ114" s="79" t="b">
        <v>0</v>
      </c>
      <c r="AK114" s="79">
        <v>0</v>
      </c>
      <c r="AL114" s="83" t="s">
        <v>906</v>
      </c>
      <c r="AM114" s="79" t="s">
        <v>921</v>
      </c>
      <c r="AN114" s="79" t="b">
        <v>0</v>
      </c>
      <c r="AO114" s="83" t="s">
        <v>858</v>
      </c>
      <c r="AP114" s="79" t="s">
        <v>176</v>
      </c>
      <c r="AQ114" s="79">
        <v>0</v>
      </c>
      <c r="AR114" s="79">
        <v>0</v>
      </c>
      <c r="AS114" s="79"/>
      <c r="AT114" s="79"/>
      <c r="AU114" s="79"/>
      <c r="AV114" s="79"/>
      <c r="AW114" s="79"/>
      <c r="AX114" s="79"/>
      <c r="AY114" s="79"/>
      <c r="AZ114" s="79"/>
      <c r="BA114">
        <v>45</v>
      </c>
      <c r="BB114" s="78" t="str">
        <f>REPLACE(INDEX(GroupVertices[Group],MATCH(Edges24[[#This Row],[Vertex 1]],GroupVertices[Vertex],0)),1,1,"")</f>
        <v>1</v>
      </c>
      <c r="BC114" s="78" t="str">
        <f>REPLACE(INDEX(GroupVertices[Group],MATCH(Edges24[[#This Row],[Vertex 2]],GroupVertices[Vertex],0)),1,1,"")</f>
        <v>1</v>
      </c>
      <c r="BD114" s="48">
        <v>0</v>
      </c>
      <c r="BE114" s="49">
        <v>0</v>
      </c>
      <c r="BF114" s="48">
        <v>0</v>
      </c>
      <c r="BG114" s="49">
        <v>0</v>
      </c>
      <c r="BH114" s="48">
        <v>0</v>
      </c>
      <c r="BI114" s="49">
        <v>0</v>
      </c>
      <c r="BJ114" s="48">
        <v>52</v>
      </c>
      <c r="BK114" s="49">
        <v>100</v>
      </c>
      <c r="BL114" s="48">
        <v>52</v>
      </c>
    </row>
    <row r="115" spans="1:64" ht="15">
      <c r="A115" s="64" t="s">
        <v>275</v>
      </c>
      <c r="B115" s="64" t="s">
        <v>275</v>
      </c>
      <c r="C115" s="65"/>
      <c r="D115" s="66"/>
      <c r="E115" s="67"/>
      <c r="F115" s="68"/>
      <c r="G115" s="65"/>
      <c r="H115" s="69"/>
      <c r="I115" s="70"/>
      <c r="J115" s="70"/>
      <c r="K115" s="34" t="s">
        <v>65</v>
      </c>
      <c r="L115" s="77">
        <v>154</v>
      </c>
      <c r="M115" s="77"/>
      <c r="N115" s="72"/>
      <c r="O115" s="79" t="s">
        <v>176</v>
      </c>
      <c r="P115" s="81">
        <v>43619.82109953704</v>
      </c>
      <c r="Q115" s="82" t="s">
        <v>389</v>
      </c>
      <c r="R115" s="82" t="s">
        <v>481</v>
      </c>
      <c r="S115" s="79" t="s">
        <v>511</v>
      </c>
      <c r="T115" s="79"/>
      <c r="U115" s="79"/>
      <c r="V115" s="82" t="s">
        <v>586</v>
      </c>
      <c r="W115" s="81">
        <v>43619.82109953704</v>
      </c>
      <c r="X115" s="82" t="s">
        <v>702</v>
      </c>
      <c r="Y115" s="79"/>
      <c r="Z115" s="79"/>
      <c r="AA115" s="83" t="s">
        <v>859</v>
      </c>
      <c r="AB115" s="79"/>
      <c r="AC115" s="79" t="b">
        <v>0</v>
      </c>
      <c r="AD115" s="79">
        <v>0</v>
      </c>
      <c r="AE115" s="83" t="s">
        <v>906</v>
      </c>
      <c r="AF115" s="79" t="b">
        <v>0</v>
      </c>
      <c r="AG115" s="79" t="s">
        <v>917</v>
      </c>
      <c r="AH115" s="79"/>
      <c r="AI115" s="83" t="s">
        <v>906</v>
      </c>
      <c r="AJ115" s="79" t="b">
        <v>0</v>
      </c>
      <c r="AK115" s="79">
        <v>0</v>
      </c>
      <c r="AL115" s="83" t="s">
        <v>906</v>
      </c>
      <c r="AM115" s="79" t="s">
        <v>926</v>
      </c>
      <c r="AN115" s="79" t="b">
        <v>0</v>
      </c>
      <c r="AO115" s="83" t="s">
        <v>859</v>
      </c>
      <c r="AP115" s="79" t="s">
        <v>176</v>
      </c>
      <c r="AQ115" s="79">
        <v>0</v>
      </c>
      <c r="AR115" s="79">
        <v>0</v>
      </c>
      <c r="AS115" s="79"/>
      <c r="AT115" s="79"/>
      <c r="AU115" s="79"/>
      <c r="AV115" s="79"/>
      <c r="AW115" s="79"/>
      <c r="AX115" s="79"/>
      <c r="AY115" s="79"/>
      <c r="AZ115" s="79"/>
      <c r="BA115">
        <v>45</v>
      </c>
      <c r="BB115" s="78" t="str">
        <f>REPLACE(INDEX(GroupVertices[Group],MATCH(Edges24[[#This Row],[Vertex 1]],GroupVertices[Vertex],0)),1,1,"")</f>
        <v>1</v>
      </c>
      <c r="BC115" s="78" t="str">
        <f>REPLACE(INDEX(GroupVertices[Group],MATCH(Edges24[[#This Row],[Vertex 2]],GroupVertices[Vertex],0)),1,1,"")</f>
        <v>1</v>
      </c>
      <c r="BD115" s="48">
        <v>0</v>
      </c>
      <c r="BE115" s="49">
        <v>0</v>
      </c>
      <c r="BF115" s="48">
        <v>0</v>
      </c>
      <c r="BG115" s="49">
        <v>0</v>
      </c>
      <c r="BH115" s="48">
        <v>0</v>
      </c>
      <c r="BI115" s="49">
        <v>0</v>
      </c>
      <c r="BJ115" s="48">
        <v>0</v>
      </c>
      <c r="BK115" s="49">
        <v>0</v>
      </c>
      <c r="BL115" s="48">
        <v>0</v>
      </c>
    </row>
    <row r="116" spans="1:64" ht="15">
      <c r="A116" s="64" t="s">
        <v>275</v>
      </c>
      <c r="B116" s="64" t="s">
        <v>275</v>
      </c>
      <c r="C116" s="65"/>
      <c r="D116" s="66"/>
      <c r="E116" s="67"/>
      <c r="F116" s="68"/>
      <c r="G116" s="65"/>
      <c r="H116" s="69"/>
      <c r="I116" s="70"/>
      <c r="J116" s="70"/>
      <c r="K116" s="34" t="s">
        <v>65</v>
      </c>
      <c r="L116" s="77">
        <v>155</v>
      </c>
      <c r="M116" s="77"/>
      <c r="N116" s="72"/>
      <c r="O116" s="79" t="s">
        <v>176</v>
      </c>
      <c r="P116" s="81">
        <v>43619.85423611111</v>
      </c>
      <c r="Q116" s="82" t="s">
        <v>390</v>
      </c>
      <c r="R116" s="82" t="s">
        <v>460</v>
      </c>
      <c r="S116" s="79" t="s">
        <v>511</v>
      </c>
      <c r="T116" s="79"/>
      <c r="U116" s="79"/>
      <c r="V116" s="82" t="s">
        <v>586</v>
      </c>
      <c r="W116" s="81">
        <v>43619.85423611111</v>
      </c>
      <c r="X116" s="82" t="s">
        <v>703</v>
      </c>
      <c r="Y116" s="79"/>
      <c r="Z116" s="79"/>
      <c r="AA116" s="83" t="s">
        <v>860</v>
      </c>
      <c r="AB116" s="79"/>
      <c r="AC116" s="79" t="b">
        <v>0</v>
      </c>
      <c r="AD116" s="79">
        <v>1</v>
      </c>
      <c r="AE116" s="83" t="s">
        <v>906</v>
      </c>
      <c r="AF116" s="79" t="b">
        <v>0</v>
      </c>
      <c r="AG116" s="79" t="s">
        <v>917</v>
      </c>
      <c r="AH116" s="79"/>
      <c r="AI116" s="83" t="s">
        <v>906</v>
      </c>
      <c r="AJ116" s="79" t="b">
        <v>0</v>
      </c>
      <c r="AK116" s="79">
        <v>0</v>
      </c>
      <c r="AL116" s="83" t="s">
        <v>906</v>
      </c>
      <c r="AM116" s="79" t="s">
        <v>926</v>
      </c>
      <c r="AN116" s="79" t="b">
        <v>0</v>
      </c>
      <c r="AO116" s="83" t="s">
        <v>860</v>
      </c>
      <c r="AP116" s="79" t="s">
        <v>176</v>
      </c>
      <c r="AQ116" s="79">
        <v>0</v>
      </c>
      <c r="AR116" s="79">
        <v>0</v>
      </c>
      <c r="AS116" s="79"/>
      <c r="AT116" s="79"/>
      <c r="AU116" s="79"/>
      <c r="AV116" s="79"/>
      <c r="AW116" s="79"/>
      <c r="AX116" s="79"/>
      <c r="AY116" s="79"/>
      <c r="AZ116" s="79"/>
      <c r="BA116">
        <v>45</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0</v>
      </c>
      <c r="BK116" s="49">
        <v>0</v>
      </c>
      <c r="BL116" s="48">
        <v>0</v>
      </c>
    </row>
    <row r="117" spans="1:64" ht="15">
      <c r="A117" s="64" t="s">
        <v>275</v>
      </c>
      <c r="B117" s="64" t="s">
        <v>275</v>
      </c>
      <c r="C117" s="65"/>
      <c r="D117" s="66"/>
      <c r="E117" s="67"/>
      <c r="F117" s="68"/>
      <c r="G117" s="65"/>
      <c r="H117" s="69"/>
      <c r="I117" s="70"/>
      <c r="J117" s="70"/>
      <c r="K117" s="34" t="s">
        <v>65</v>
      </c>
      <c r="L117" s="77">
        <v>156</v>
      </c>
      <c r="M117" s="77"/>
      <c r="N117" s="72"/>
      <c r="O117" s="79" t="s">
        <v>176</v>
      </c>
      <c r="P117" s="81">
        <v>43619.87534722222</v>
      </c>
      <c r="Q117" s="82" t="s">
        <v>391</v>
      </c>
      <c r="R117" s="82" t="s">
        <v>482</v>
      </c>
      <c r="S117" s="79" t="s">
        <v>511</v>
      </c>
      <c r="T117" s="79"/>
      <c r="U117" s="79"/>
      <c r="V117" s="82" t="s">
        <v>586</v>
      </c>
      <c r="W117" s="81">
        <v>43619.87534722222</v>
      </c>
      <c r="X117" s="82" t="s">
        <v>704</v>
      </c>
      <c r="Y117" s="79"/>
      <c r="Z117" s="79"/>
      <c r="AA117" s="83" t="s">
        <v>861</v>
      </c>
      <c r="AB117" s="79"/>
      <c r="AC117" s="79" t="b">
        <v>0</v>
      </c>
      <c r="AD117" s="79">
        <v>2</v>
      </c>
      <c r="AE117" s="83" t="s">
        <v>906</v>
      </c>
      <c r="AF117" s="79" t="b">
        <v>0</v>
      </c>
      <c r="AG117" s="79" t="s">
        <v>917</v>
      </c>
      <c r="AH117" s="79"/>
      <c r="AI117" s="83" t="s">
        <v>906</v>
      </c>
      <c r="AJ117" s="79" t="b">
        <v>0</v>
      </c>
      <c r="AK117" s="79">
        <v>0</v>
      </c>
      <c r="AL117" s="83" t="s">
        <v>906</v>
      </c>
      <c r="AM117" s="79" t="s">
        <v>926</v>
      </c>
      <c r="AN117" s="79" t="b">
        <v>0</v>
      </c>
      <c r="AO117" s="83" t="s">
        <v>861</v>
      </c>
      <c r="AP117" s="79" t="s">
        <v>176</v>
      </c>
      <c r="AQ117" s="79">
        <v>0</v>
      </c>
      <c r="AR117" s="79">
        <v>0</v>
      </c>
      <c r="AS117" s="79"/>
      <c r="AT117" s="79"/>
      <c r="AU117" s="79"/>
      <c r="AV117" s="79"/>
      <c r="AW117" s="79"/>
      <c r="AX117" s="79"/>
      <c r="AY117" s="79"/>
      <c r="AZ117" s="79"/>
      <c r="BA117">
        <v>45</v>
      </c>
      <c r="BB117" s="78" t="str">
        <f>REPLACE(INDEX(GroupVertices[Group],MATCH(Edges24[[#This Row],[Vertex 1]],GroupVertices[Vertex],0)),1,1,"")</f>
        <v>1</v>
      </c>
      <c r="BC117" s="78" t="str">
        <f>REPLACE(INDEX(GroupVertices[Group],MATCH(Edges24[[#This Row],[Vertex 2]],GroupVertices[Vertex],0)),1,1,"")</f>
        <v>1</v>
      </c>
      <c r="BD117" s="48">
        <v>0</v>
      </c>
      <c r="BE117" s="49">
        <v>0</v>
      </c>
      <c r="BF117" s="48">
        <v>0</v>
      </c>
      <c r="BG117" s="49">
        <v>0</v>
      </c>
      <c r="BH117" s="48">
        <v>0</v>
      </c>
      <c r="BI117" s="49">
        <v>0</v>
      </c>
      <c r="BJ117" s="48">
        <v>0</v>
      </c>
      <c r="BK117" s="49">
        <v>0</v>
      </c>
      <c r="BL117" s="48">
        <v>0</v>
      </c>
    </row>
    <row r="118" spans="1:64" ht="15">
      <c r="A118" s="64" t="s">
        <v>275</v>
      </c>
      <c r="B118" s="64" t="s">
        <v>275</v>
      </c>
      <c r="C118" s="65"/>
      <c r="D118" s="66"/>
      <c r="E118" s="67"/>
      <c r="F118" s="68"/>
      <c r="G118" s="65"/>
      <c r="H118" s="69"/>
      <c r="I118" s="70"/>
      <c r="J118" s="70"/>
      <c r="K118" s="34" t="s">
        <v>65</v>
      </c>
      <c r="L118" s="77">
        <v>157</v>
      </c>
      <c r="M118" s="77"/>
      <c r="N118" s="72"/>
      <c r="O118" s="79" t="s">
        <v>176</v>
      </c>
      <c r="P118" s="81">
        <v>43619.91710648148</v>
      </c>
      <c r="Q118" s="82" t="s">
        <v>392</v>
      </c>
      <c r="R118" s="82" t="s">
        <v>483</v>
      </c>
      <c r="S118" s="79" t="s">
        <v>511</v>
      </c>
      <c r="T118" s="79"/>
      <c r="U118" s="79"/>
      <c r="V118" s="82" t="s">
        <v>586</v>
      </c>
      <c r="W118" s="81">
        <v>43619.91710648148</v>
      </c>
      <c r="X118" s="82" t="s">
        <v>705</v>
      </c>
      <c r="Y118" s="79"/>
      <c r="Z118" s="79"/>
      <c r="AA118" s="83" t="s">
        <v>862</v>
      </c>
      <c r="AB118" s="79"/>
      <c r="AC118" s="79" t="b">
        <v>0</v>
      </c>
      <c r="AD118" s="79">
        <v>1</v>
      </c>
      <c r="AE118" s="83" t="s">
        <v>906</v>
      </c>
      <c r="AF118" s="79" t="b">
        <v>0</v>
      </c>
      <c r="AG118" s="79" t="s">
        <v>917</v>
      </c>
      <c r="AH118" s="79"/>
      <c r="AI118" s="83" t="s">
        <v>906</v>
      </c>
      <c r="AJ118" s="79" t="b">
        <v>0</v>
      </c>
      <c r="AK118" s="79">
        <v>1</v>
      </c>
      <c r="AL118" s="83" t="s">
        <v>906</v>
      </c>
      <c r="AM118" s="79" t="s">
        <v>926</v>
      </c>
      <c r="AN118" s="79" t="b">
        <v>0</v>
      </c>
      <c r="AO118" s="83" t="s">
        <v>862</v>
      </c>
      <c r="AP118" s="79" t="s">
        <v>176</v>
      </c>
      <c r="AQ118" s="79">
        <v>0</v>
      </c>
      <c r="AR118" s="79">
        <v>0</v>
      </c>
      <c r="AS118" s="79"/>
      <c r="AT118" s="79"/>
      <c r="AU118" s="79"/>
      <c r="AV118" s="79"/>
      <c r="AW118" s="79"/>
      <c r="AX118" s="79"/>
      <c r="AY118" s="79"/>
      <c r="AZ118" s="79"/>
      <c r="BA118">
        <v>45</v>
      </c>
      <c r="BB118" s="78" t="str">
        <f>REPLACE(INDEX(GroupVertices[Group],MATCH(Edges24[[#This Row],[Vertex 1]],GroupVertices[Vertex],0)),1,1,"")</f>
        <v>1</v>
      </c>
      <c r="BC118" s="78" t="str">
        <f>REPLACE(INDEX(GroupVertices[Group],MATCH(Edges24[[#This Row],[Vertex 2]],GroupVertices[Vertex],0)),1,1,"")</f>
        <v>1</v>
      </c>
      <c r="BD118" s="48">
        <v>0</v>
      </c>
      <c r="BE118" s="49">
        <v>0</v>
      </c>
      <c r="BF118" s="48">
        <v>0</v>
      </c>
      <c r="BG118" s="49">
        <v>0</v>
      </c>
      <c r="BH118" s="48">
        <v>0</v>
      </c>
      <c r="BI118" s="49">
        <v>0</v>
      </c>
      <c r="BJ118" s="48">
        <v>0</v>
      </c>
      <c r="BK118" s="49">
        <v>0</v>
      </c>
      <c r="BL118" s="48">
        <v>0</v>
      </c>
    </row>
    <row r="119" spans="1:64" ht="15">
      <c r="A119" s="64" t="s">
        <v>275</v>
      </c>
      <c r="B119" s="64" t="s">
        <v>275</v>
      </c>
      <c r="C119" s="65"/>
      <c r="D119" s="66"/>
      <c r="E119" s="67"/>
      <c r="F119" s="68"/>
      <c r="G119" s="65"/>
      <c r="H119" s="69"/>
      <c r="I119" s="70"/>
      <c r="J119" s="70"/>
      <c r="K119" s="34" t="s">
        <v>65</v>
      </c>
      <c r="L119" s="77">
        <v>158</v>
      </c>
      <c r="M119" s="77"/>
      <c r="N119" s="72"/>
      <c r="O119" s="79" t="s">
        <v>176</v>
      </c>
      <c r="P119" s="81">
        <v>43620.48292824074</v>
      </c>
      <c r="Q119" s="79" t="s">
        <v>393</v>
      </c>
      <c r="R119" s="82" t="s">
        <v>437</v>
      </c>
      <c r="S119" s="79" t="s">
        <v>511</v>
      </c>
      <c r="T119" s="79"/>
      <c r="U119" s="79"/>
      <c r="V119" s="82" t="s">
        <v>586</v>
      </c>
      <c r="W119" s="81">
        <v>43620.48292824074</v>
      </c>
      <c r="X119" s="82" t="s">
        <v>706</v>
      </c>
      <c r="Y119" s="79"/>
      <c r="Z119" s="79"/>
      <c r="AA119" s="83" t="s">
        <v>863</v>
      </c>
      <c r="AB119" s="79"/>
      <c r="AC119" s="79" t="b">
        <v>0</v>
      </c>
      <c r="AD119" s="79">
        <v>0</v>
      </c>
      <c r="AE119" s="83" t="s">
        <v>906</v>
      </c>
      <c r="AF119" s="79" t="b">
        <v>0</v>
      </c>
      <c r="AG119" s="79" t="s">
        <v>915</v>
      </c>
      <c r="AH119" s="79"/>
      <c r="AI119" s="83" t="s">
        <v>906</v>
      </c>
      <c r="AJ119" s="79" t="b">
        <v>0</v>
      </c>
      <c r="AK119" s="79">
        <v>1</v>
      </c>
      <c r="AL119" s="83" t="s">
        <v>906</v>
      </c>
      <c r="AM119" s="79" t="s">
        <v>921</v>
      </c>
      <c r="AN119" s="79" t="b">
        <v>0</v>
      </c>
      <c r="AO119" s="83" t="s">
        <v>863</v>
      </c>
      <c r="AP119" s="79" t="s">
        <v>176</v>
      </c>
      <c r="AQ119" s="79">
        <v>0</v>
      </c>
      <c r="AR119" s="79">
        <v>0</v>
      </c>
      <c r="AS119" s="79"/>
      <c r="AT119" s="79"/>
      <c r="AU119" s="79"/>
      <c r="AV119" s="79"/>
      <c r="AW119" s="79"/>
      <c r="AX119" s="79"/>
      <c r="AY119" s="79"/>
      <c r="AZ119" s="79"/>
      <c r="BA119">
        <v>45</v>
      </c>
      <c r="BB119" s="78" t="str">
        <f>REPLACE(INDEX(GroupVertices[Group],MATCH(Edges24[[#This Row],[Vertex 1]],GroupVertices[Vertex],0)),1,1,"")</f>
        <v>1</v>
      </c>
      <c r="BC119" s="78" t="str">
        <f>REPLACE(INDEX(GroupVertices[Group],MATCH(Edges24[[#This Row],[Vertex 2]],GroupVertices[Vertex],0)),1,1,"")</f>
        <v>1</v>
      </c>
      <c r="BD119" s="48">
        <v>0</v>
      </c>
      <c r="BE119" s="49">
        <v>0</v>
      </c>
      <c r="BF119" s="48">
        <v>0</v>
      </c>
      <c r="BG119" s="49">
        <v>0</v>
      </c>
      <c r="BH119" s="48">
        <v>0</v>
      </c>
      <c r="BI119" s="49">
        <v>0</v>
      </c>
      <c r="BJ119" s="48">
        <v>38</v>
      </c>
      <c r="BK119" s="49">
        <v>100</v>
      </c>
      <c r="BL119" s="48">
        <v>38</v>
      </c>
    </row>
    <row r="120" spans="1:64" ht="15">
      <c r="A120" s="64" t="s">
        <v>275</v>
      </c>
      <c r="B120" s="64" t="s">
        <v>275</v>
      </c>
      <c r="C120" s="65"/>
      <c r="D120" s="66"/>
      <c r="E120" s="67"/>
      <c r="F120" s="68"/>
      <c r="G120" s="65"/>
      <c r="H120" s="69"/>
      <c r="I120" s="70"/>
      <c r="J120" s="70"/>
      <c r="K120" s="34" t="s">
        <v>65</v>
      </c>
      <c r="L120" s="77">
        <v>159</v>
      </c>
      <c r="M120" s="77"/>
      <c r="N120" s="72"/>
      <c r="O120" s="79" t="s">
        <v>176</v>
      </c>
      <c r="P120" s="81">
        <v>43620.53503472222</v>
      </c>
      <c r="Q120" s="79" t="s">
        <v>394</v>
      </c>
      <c r="R120" s="82" t="s">
        <v>438</v>
      </c>
      <c r="S120" s="79" t="s">
        <v>511</v>
      </c>
      <c r="T120" s="79"/>
      <c r="U120" s="79"/>
      <c r="V120" s="82" t="s">
        <v>586</v>
      </c>
      <c r="W120" s="81">
        <v>43620.53503472222</v>
      </c>
      <c r="X120" s="82" t="s">
        <v>707</v>
      </c>
      <c r="Y120" s="79"/>
      <c r="Z120" s="79"/>
      <c r="AA120" s="83" t="s">
        <v>864</v>
      </c>
      <c r="AB120" s="79"/>
      <c r="AC120" s="79" t="b">
        <v>0</v>
      </c>
      <c r="AD120" s="79">
        <v>1</v>
      </c>
      <c r="AE120" s="83" t="s">
        <v>906</v>
      </c>
      <c r="AF120" s="79" t="b">
        <v>0</v>
      </c>
      <c r="AG120" s="79" t="s">
        <v>915</v>
      </c>
      <c r="AH120" s="79"/>
      <c r="AI120" s="83" t="s">
        <v>906</v>
      </c>
      <c r="AJ120" s="79" t="b">
        <v>0</v>
      </c>
      <c r="AK120" s="79">
        <v>1</v>
      </c>
      <c r="AL120" s="83" t="s">
        <v>906</v>
      </c>
      <c r="AM120" s="79" t="s">
        <v>921</v>
      </c>
      <c r="AN120" s="79" t="b">
        <v>0</v>
      </c>
      <c r="AO120" s="83" t="s">
        <v>864</v>
      </c>
      <c r="AP120" s="79" t="s">
        <v>176</v>
      </c>
      <c r="AQ120" s="79">
        <v>0</v>
      </c>
      <c r="AR120" s="79">
        <v>0</v>
      </c>
      <c r="AS120" s="79"/>
      <c r="AT120" s="79"/>
      <c r="AU120" s="79"/>
      <c r="AV120" s="79"/>
      <c r="AW120" s="79"/>
      <c r="AX120" s="79"/>
      <c r="AY120" s="79"/>
      <c r="AZ120" s="79"/>
      <c r="BA120">
        <v>45</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37</v>
      </c>
      <c r="BK120" s="49">
        <v>100</v>
      </c>
      <c r="BL120" s="48">
        <v>37</v>
      </c>
    </row>
    <row r="121" spans="1:64" ht="15">
      <c r="A121" s="64" t="s">
        <v>275</v>
      </c>
      <c r="B121" s="64" t="s">
        <v>275</v>
      </c>
      <c r="C121" s="65"/>
      <c r="D121" s="66"/>
      <c r="E121" s="67"/>
      <c r="F121" s="68"/>
      <c r="G121" s="65"/>
      <c r="H121" s="69"/>
      <c r="I121" s="70"/>
      <c r="J121" s="70"/>
      <c r="K121" s="34" t="s">
        <v>65</v>
      </c>
      <c r="L121" s="77">
        <v>160</v>
      </c>
      <c r="M121" s="77"/>
      <c r="N121" s="72"/>
      <c r="O121" s="79" t="s">
        <v>176</v>
      </c>
      <c r="P121" s="81">
        <v>43620.5884375</v>
      </c>
      <c r="Q121" s="79" t="s">
        <v>395</v>
      </c>
      <c r="R121" s="82" t="s">
        <v>484</v>
      </c>
      <c r="S121" s="79" t="s">
        <v>511</v>
      </c>
      <c r="T121" s="79"/>
      <c r="U121" s="79"/>
      <c r="V121" s="82" t="s">
        <v>586</v>
      </c>
      <c r="W121" s="81">
        <v>43620.5884375</v>
      </c>
      <c r="X121" s="82" t="s">
        <v>708</v>
      </c>
      <c r="Y121" s="79"/>
      <c r="Z121" s="79"/>
      <c r="AA121" s="83" t="s">
        <v>865</v>
      </c>
      <c r="AB121" s="79"/>
      <c r="AC121" s="79" t="b">
        <v>0</v>
      </c>
      <c r="AD121" s="79">
        <v>0</v>
      </c>
      <c r="AE121" s="83" t="s">
        <v>906</v>
      </c>
      <c r="AF121" s="79" t="b">
        <v>0</v>
      </c>
      <c r="AG121" s="79" t="s">
        <v>915</v>
      </c>
      <c r="AH121" s="79"/>
      <c r="AI121" s="83" t="s">
        <v>906</v>
      </c>
      <c r="AJ121" s="79" t="b">
        <v>0</v>
      </c>
      <c r="AK121" s="79">
        <v>0</v>
      </c>
      <c r="AL121" s="83" t="s">
        <v>906</v>
      </c>
      <c r="AM121" s="79" t="s">
        <v>921</v>
      </c>
      <c r="AN121" s="79" t="b">
        <v>0</v>
      </c>
      <c r="AO121" s="83" t="s">
        <v>865</v>
      </c>
      <c r="AP121" s="79" t="s">
        <v>176</v>
      </c>
      <c r="AQ121" s="79">
        <v>0</v>
      </c>
      <c r="AR121" s="79">
        <v>0</v>
      </c>
      <c r="AS121" s="79"/>
      <c r="AT121" s="79"/>
      <c r="AU121" s="79"/>
      <c r="AV121" s="79"/>
      <c r="AW121" s="79"/>
      <c r="AX121" s="79"/>
      <c r="AY121" s="79"/>
      <c r="AZ121" s="79"/>
      <c r="BA121">
        <v>45</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40</v>
      </c>
      <c r="BK121" s="49">
        <v>100</v>
      </c>
      <c r="BL121" s="48">
        <v>40</v>
      </c>
    </row>
    <row r="122" spans="1:64" ht="15">
      <c r="A122" s="64" t="s">
        <v>275</v>
      </c>
      <c r="B122" s="64" t="s">
        <v>275</v>
      </c>
      <c r="C122" s="65"/>
      <c r="D122" s="66"/>
      <c r="E122" s="67"/>
      <c r="F122" s="68"/>
      <c r="G122" s="65"/>
      <c r="H122" s="69"/>
      <c r="I122" s="70"/>
      <c r="J122" s="70"/>
      <c r="K122" s="34" t="s">
        <v>65</v>
      </c>
      <c r="L122" s="77">
        <v>161</v>
      </c>
      <c r="M122" s="77"/>
      <c r="N122" s="72"/>
      <c r="O122" s="79" t="s">
        <v>176</v>
      </c>
      <c r="P122" s="81">
        <v>43621.6328587963</v>
      </c>
      <c r="Q122" s="79" t="s">
        <v>396</v>
      </c>
      <c r="R122" s="82" t="s">
        <v>485</v>
      </c>
      <c r="S122" s="79" t="s">
        <v>511</v>
      </c>
      <c r="T122" s="79"/>
      <c r="U122" s="79"/>
      <c r="V122" s="82" t="s">
        <v>586</v>
      </c>
      <c r="W122" s="81">
        <v>43621.6328587963</v>
      </c>
      <c r="X122" s="82" t="s">
        <v>709</v>
      </c>
      <c r="Y122" s="79"/>
      <c r="Z122" s="79"/>
      <c r="AA122" s="83" t="s">
        <v>866</v>
      </c>
      <c r="AB122" s="79"/>
      <c r="AC122" s="79" t="b">
        <v>0</v>
      </c>
      <c r="AD122" s="79">
        <v>0</v>
      </c>
      <c r="AE122" s="83" t="s">
        <v>906</v>
      </c>
      <c r="AF122" s="79" t="b">
        <v>0</v>
      </c>
      <c r="AG122" s="79" t="s">
        <v>915</v>
      </c>
      <c r="AH122" s="79"/>
      <c r="AI122" s="83" t="s">
        <v>906</v>
      </c>
      <c r="AJ122" s="79" t="b">
        <v>0</v>
      </c>
      <c r="AK122" s="79">
        <v>0</v>
      </c>
      <c r="AL122" s="83" t="s">
        <v>906</v>
      </c>
      <c r="AM122" s="79" t="s">
        <v>926</v>
      </c>
      <c r="AN122" s="79" t="b">
        <v>0</v>
      </c>
      <c r="AO122" s="83" t="s">
        <v>866</v>
      </c>
      <c r="AP122" s="79" t="s">
        <v>176</v>
      </c>
      <c r="AQ122" s="79">
        <v>0</v>
      </c>
      <c r="AR122" s="79">
        <v>0</v>
      </c>
      <c r="AS122" s="79"/>
      <c r="AT122" s="79"/>
      <c r="AU122" s="79"/>
      <c r="AV122" s="79"/>
      <c r="AW122" s="79"/>
      <c r="AX122" s="79"/>
      <c r="AY122" s="79"/>
      <c r="AZ122" s="79"/>
      <c r="BA122">
        <v>45</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26</v>
      </c>
      <c r="BK122" s="49">
        <v>100</v>
      </c>
      <c r="BL122" s="48">
        <v>26</v>
      </c>
    </row>
    <row r="123" spans="1:64" ht="15">
      <c r="A123" s="64" t="s">
        <v>275</v>
      </c>
      <c r="B123" s="64" t="s">
        <v>275</v>
      </c>
      <c r="C123" s="65"/>
      <c r="D123" s="66"/>
      <c r="E123" s="67"/>
      <c r="F123" s="68"/>
      <c r="G123" s="65"/>
      <c r="H123" s="69"/>
      <c r="I123" s="70"/>
      <c r="J123" s="70"/>
      <c r="K123" s="34" t="s">
        <v>65</v>
      </c>
      <c r="L123" s="77">
        <v>162</v>
      </c>
      <c r="M123" s="77"/>
      <c r="N123" s="72"/>
      <c r="O123" s="79" t="s">
        <v>176</v>
      </c>
      <c r="P123" s="81">
        <v>43621.65277777778</v>
      </c>
      <c r="Q123" s="79" t="s">
        <v>397</v>
      </c>
      <c r="R123" s="82" t="s">
        <v>465</v>
      </c>
      <c r="S123" s="79" t="s">
        <v>511</v>
      </c>
      <c r="T123" s="79"/>
      <c r="U123" s="79"/>
      <c r="V123" s="82" t="s">
        <v>586</v>
      </c>
      <c r="W123" s="81">
        <v>43621.65277777778</v>
      </c>
      <c r="X123" s="82" t="s">
        <v>710</v>
      </c>
      <c r="Y123" s="79"/>
      <c r="Z123" s="79"/>
      <c r="AA123" s="83" t="s">
        <v>867</v>
      </c>
      <c r="AB123" s="79"/>
      <c r="AC123" s="79" t="b">
        <v>0</v>
      </c>
      <c r="AD123" s="79">
        <v>0</v>
      </c>
      <c r="AE123" s="83" t="s">
        <v>906</v>
      </c>
      <c r="AF123" s="79" t="b">
        <v>0</v>
      </c>
      <c r="AG123" s="79" t="s">
        <v>915</v>
      </c>
      <c r="AH123" s="79"/>
      <c r="AI123" s="83" t="s">
        <v>906</v>
      </c>
      <c r="AJ123" s="79" t="b">
        <v>0</v>
      </c>
      <c r="AK123" s="79">
        <v>0</v>
      </c>
      <c r="AL123" s="83" t="s">
        <v>906</v>
      </c>
      <c r="AM123" s="79" t="s">
        <v>926</v>
      </c>
      <c r="AN123" s="79" t="b">
        <v>0</v>
      </c>
      <c r="AO123" s="83" t="s">
        <v>867</v>
      </c>
      <c r="AP123" s="79" t="s">
        <v>176</v>
      </c>
      <c r="AQ123" s="79">
        <v>0</v>
      </c>
      <c r="AR123" s="79">
        <v>0</v>
      </c>
      <c r="AS123" s="79"/>
      <c r="AT123" s="79"/>
      <c r="AU123" s="79"/>
      <c r="AV123" s="79"/>
      <c r="AW123" s="79"/>
      <c r="AX123" s="79"/>
      <c r="AY123" s="79"/>
      <c r="AZ123" s="79"/>
      <c r="BA123">
        <v>45</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32</v>
      </c>
      <c r="BK123" s="49">
        <v>100</v>
      </c>
      <c r="BL123" s="48">
        <v>32</v>
      </c>
    </row>
    <row r="124" spans="1:64" ht="15">
      <c r="A124" s="64" t="s">
        <v>275</v>
      </c>
      <c r="B124" s="64" t="s">
        <v>275</v>
      </c>
      <c r="C124" s="65"/>
      <c r="D124" s="66"/>
      <c r="E124" s="67"/>
      <c r="F124" s="68"/>
      <c r="G124" s="65"/>
      <c r="H124" s="69"/>
      <c r="I124" s="70"/>
      <c r="J124" s="70"/>
      <c r="K124" s="34" t="s">
        <v>65</v>
      </c>
      <c r="L124" s="77">
        <v>163</v>
      </c>
      <c r="M124" s="77"/>
      <c r="N124" s="72"/>
      <c r="O124" s="79" t="s">
        <v>176</v>
      </c>
      <c r="P124" s="81">
        <v>43621.70899305555</v>
      </c>
      <c r="Q124" s="79" t="s">
        <v>398</v>
      </c>
      <c r="R124" s="82" t="s">
        <v>486</v>
      </c>
      <c r="S124" s="79" t="s">
        <v>511</v>
      </c>
      <c r="T124" s="79"/>
      <c r="U124" s="79"/>
      <c r="V124" s="82" t="s">
        <v>586</v>
      </c>
      <c r="W124" s="81">
        <v>43621.70899305555</v>
      </c>
      <c r="X124" s="82" t="s">
        <v>711</v>
      </c>
      <c r="Y124" s="79"/>
      <c r="Z124" s="79"/>
      <c r="AA124" s="83" t="s">
        <v>868</v>
      </c>
      <c r="AB124" s="79"/>
      <c r="AC124" s="79" t="b">
        <v>0</v>
      </c>
      <c r="AD124" s="79">
        <v>0</v>
      </c>
      <c r="AE124" s="83" t="s">
        <v>906</v>
      </c>
      <c r="AF124" s="79" t="b">
        <v>0</v>
      </c>
      <c r="AG124" s="79" t="s">
        <v>915</v>
      </c>
      <c r="AH124" s="79"/>
      <c r="AI124" s="83" t="s">
        <v>906</v>
      </c>
      <c r="AJ124" s="79" t="b">
        <v>0</v>
      </c>
      <c r="AK124" s="79">
        <v>0</v>
      </c>
      <c r="AL124" s="83" t="s">
        <v>906</v>
      </c>
      <c r="AM124" s="79" t="s">
        <v>926</v>
      </c>
      <c r="AN124" s="79" t="b">
        <v>0</v>
      </c>
      <c r="AO124" s="83" t="s">
        <v>868</v>
      </c>
      <c r="AP124" s="79" t="s">
        <v>176</v>
      </c>
      <c r="AQ124" s="79">
        <v>0</v>
      </c>
      <c r="AR124" s="79">
        <v>0</v>
      </c>
      <c r="AS124" s="79"/>
      <c r="AT124" s="79"/>
      <c r="AU124" s="79"/>
      <c r="AV124" s="79"/>
      <c r="AW124" s="79"/>
      <c r="AX124" s="79"/>
      <c r="AY124" s="79"/>
      <c r="AZ124" s="79"/>
      <c r="BA124">
        <v>45</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31</v>
      </c>
      <c r="BK124" s="49">
        <v>100</v>
      </c>
      <c r="BL124" s="48">
        <v>31</v>
      </c>
    </row>
    <row r="125" spans="1:64" ht="15">
      <c r="A125" s="64" t="s">
        <v>275</v>
      </c>
      <c r="B125" s="64" t="s">
        <v>275</v>
      </c>
      <c r="C125" s="65"/>
      <c r="D125" s="66"/>
      <c r="E125" s="67"/>
      <c r="F125" s="68"/>
      <c r="G125" s="65"/>
      <c r="H125" s="69"/>
      <c r="I125" s="70"/>
      <c r="J125" s="70"/>
      <c r="K125" s="34" t="s">
        <v>65</v>
      </c>
      <c r="L125" s="77">
        <v>164</v>
      </c>
      <c r="M125" s="77"/>
      <c r="N125" s="72"/>
      <c r="O125" s="79" t="s">
        <v>176</v>
      </c>
      <c r="P125" s="81">
        <v>43621.73533564815</v>
      </c>
      <c r="Q125" s="79" t="s">
        <v>399</v>
      </c>
      <c r="R125" s="79"/>
      <c r="S125" s="79"/>
      <c r="T125" s="79"/>
      <c r="U125" s="79"/>
      <c r="V125" s="82" t="s">
        <v>586</v>
      </c>
      <c r="W125" s="81">
        <v>43621.73533564815</v>
      </c>
      <c r="X125" s="82" t="s">
        <v>712</v>
      </c>
      <c r="Y125" s="79"/>
      <c r="Z125" s="79"/>
      <c r="AA125" s="83" t="s">
        <v>869</v>
      </c>
      <c r="AB125" s="79"/>
      <c r="AC125" s="79" t="b">
        <v>0</v>
      </c>
      <c r="AD125" s="79">
        <v>7</v>
      </c>
      <c r="AE125" s="83" t="s">
        <v>906</v>
      </c>
      <c r="AF125" s="79" t="b">
        <v>0</v>
      </c>
      <c r="AG125" s="79" t="s">
        <v>915</v>
      </c>
      <c r="AH125" s="79"/>
      <c r="AI125" s="83" t="s">
        <v>906</v>
      </c>
      <c r="AJ125" s="79" t="b">
        <v>0</v>
      </c>
      <c r="AK125" s="79">
        <v>1</v>
      </c>
      <c r="AL125" s="83" t="s">
        <v>906</v>
      </c>
      <c r="AM125" s="79" t="s">
        <v>926</v>
      </c>
      <c r="AN125" s="79" t="b">
        <v>0</v>
      </c>
      <c r="AO125" s="83" t="s">
        <v>869</v>
      </c>
      <c r="AP125" s="79" t="s">
        <v>176</v>
      </c>
      <c r="AQ125" s="79">
        <v>0</v>
      </c>
      <c r="AR125" s="79">
        <v>0</v>
      </c>
      <c r="AS125" s="79"/>
      <c r="AT125" s="79"/>
      <c r="AU125" s="79"/>
      <c r="AV125" s="79"/>
      <c r="AW125" s="79"/>
      <c r="AX125" s="79"/>
      <c r="AY125" s="79"/>
      <c r="AZ125" s="79"/>
      <c r="BA125">
        <v>45</v>
      </c>
      <c r="BB125" s="78" t="str">
        <f>REPLACE(INDEX(GroupVertices[Group],MATCH(Edges24[[#This Row],[Vertex 1]],GroupVertices[Vertex],0)),1,1,"")</f>
        <v>1</v>
      </c>
      <c r="BC125" s="78" t="str">
        <f>REPLACE(INDEX(GroupVertices[Group],MATCH(Edges24[[#This Row],[Vertex 2]],GroupVertices[Vertex],0)),1,1,"")</f>
        <v>1</v>
      </c>
      <c r="BD125" s="48">
        <v>0</v>
      </c>
      <c r="BE125" s="49">
        <v>0</v>
      </c>
      <c r="BF125" s="48">
        <v>0</v>
      </c>
      <c r="BG125" s="49">
        <v>0</v>
      </c>
      <c r="BH125" s="48">
        <v>0</v>
      </c>
      <c r="BI125" s="49">
        <v>0</v>
      </c>
      <c r="BJ125" s="48">
        <v>75</v>
      </c>
      <c r="BK125" s="49">
        <v>100</v>
      </c>
      <c r="BL125" s="48">
        <v>75</v>
      </c>
    </row>
    <row r="126" spans="1:64" ht="15">
      <c r="A126" s="64" t="s">
        <v>275</v>
      </c>
      <c r="B126" s="64" t="s">
        <v>275</v>
      </c>
      <c r="C126" s="65"/>
      <c r="D126" s="66"/>
      <c r="E126" s="67"/>
      <c r="F126" s="68"/>
      <c r="G126" s="65"/>
      <c r="H126" s="69"/>
      <c r="I126" s="70"/>
      <c r="J126" s="70"/>
      <c r="K126" s="34" t="s">
        <v>65</v>
      </c>
      <c r="L126" s="77">
        <v>165</v>
      </c>
      <c r="M126" s="77"/>
      <c r="N126" s="72"/>
      <c r="O126" s="79" t="s">
        <v>176</v>
      </c>
      <c r="P126" s="81">
        <v>43621.737662037034</v>
      </c>
      <c r="Q126" s="79" t="s">
        <v>400</v>
      </c>
      <c r="R126" s="82" t="s">
        <v>439</v>
      </c>
      <c r="S126" s="79" t="s">
        <v>511</v>
      </c>
      <c r="T126" s="79"/>
      <c r="U126" s="79"/>
      <c r="V126" s="82" t="s">
        <v>586</v>
      </c>
      <c r="W126" s="81">
        <v>43621.737662037034</v>
      </c>
      <c r="X126" s="82" t="s">
        <v>713</v>
      </c>
      <c r="Y126" s="79"/>
      <c r="Z126" s="79"/>
      <c r="AA126" s="83" t="s">
        <v>870</v>
      </c>
      <c r="AB126" s="79"/>
      <c r="AC126" s="79" t="b">
        <v>0</v>
      </c>
      <c r="AD126" s="79">
        <v>16</v>
      </c>
      <c r="AE126" s="83" t="s">
        <v>906</v>
      </c>
      <c r="AF126" s="79" t="b">
        <v>0</v>
      </c>
      <c r="AG126" s="79" t="s">
        <v>915</v>
      </c>
      <c r="AH126" s="79"/>
      <c r="AI126" s="83" t="s">
        <v>906</v>
      </c>
      <c r="AJ126" s="79" t="b">
        <v>0</v>
      </c>
      <c r="AK126" s="79">
        <v>4</v>
      </c>
      <c r="AL126" s="83" t="s">
        <v>906</v>
      </c>
      <c r="AM126" s="79" t="s">
        <v>926</v>
      </c>
      <c r="AN126" s="79" t="b">
        <v>0</v>
      </c>
      <c r="AO126" s="83" t="s">
        <v>870</v>
      </c>
      <c r="AP126" s="79" t="s">
        <v>176</v>
      </c>
      <c r="AQ126" s="79">
        <v>0</v>
      </c>
      <c r="AR126" s="79">
        <v>0</v>
      </c>
      <c r="AS126" s="79"/>
      <c r="AT126" s="79"/>
      <c r="AU126" s="79"/>
      <c r="AV126" s="79"/>
      <c r="AW126" s="79"/>
      <c r="AX126" s="79"/>
      <c r="AY126" s="79"/>
      <c r="AZ126" s="79"/>
      <c r="BA126">
        <v>45</v>
      </c>
      <c r="BB126" s="78" t="str">
        <f>REPLACE(INDEX(GroupVertices[Group],MATCH(Edges24[[#This Row],[Vertex 1]],GroupVertices[Vertex],0)),1,1,"")</f>
        <v>1</v>
      </c>
      <c r="BC126" s="78" t="str">
        <f>REPLACE(INDEX(GroupVertices[Group],MATCH(Edges24[[#This Row],[Vertex 2]],GroupVertices[Vertex],0)),1,1,"")</f>
        <v>1</v>
      </c>
      <c r="BD126" s="48">
        <v>0</v>
      </c>
      <c r="BE126" s="49">
        <v>0</v>
      </c>
      <c r="BF126" s="48">
        <v>0</v>
      </c>
      <c r="BG126" s="49">
        <v>0</v>
      </c>
      <c r="BH126" s="48">
        <v>0</v>
      </c>
      <c r="BI126" s="49">
        <v>0</v>
      </c>
      <c r="BJ126" s="48">
        <v>53</v>
      </c>
      <c r="BK126" s="49">
        <v>100</v>
      </c>
      <c r="BL126" s="48">
        <v>53</v>
      </c>
    </row>
    <row r="127" spans="1:64" ht="15">
      <c r="A127" s="64" t="s">
        <v>275</v>
      </c>
      <c r="B127" s="64" t="s">
        <v>275</v>
      </c>
      <c r="C127" s="65"/>
      <c r="D127" s="66"/>
      <c r="E127" s="67"/>
      <c r="F127" s="68"/>
      <c r="G127" s="65"/>
      <c r="H127" s="69"/>
      <c r="I127" s="70"/>
      <c r="J127" s="70"/>
      <c r="K127" s="34" t="s">
        <v>65</v>
      </c>
      <c r="L127" s="77">
        <v>166</v>
      </c>
      <c r="M127" s="77"/>
      <c r="N127" s="72"/>
      <c r="O127" s="79" t="s">
        <v>176</v>
      </c>
      <c r="P127" s="81">
        <v>43621.75078703704</v>
      </c>
      <c r="Q127" s="79" t="s">
        <v>401</v>
      </c>
      <c r="R127" s="82" t="s">
        <v>487</v>
      </c>
      <c r="S127" s="79" t="s">
        <v>511</v>
      </c>
      <c r="T127" s="79"/>
      <c r="U127" s="79"/>
      <c r="V127" s="82" t="s">
        <v>586</v>
      </c>
      <c r="W127" s="81">
        <v>43621.75078703704</v>
      </c>
      <c r="X127" s="82" t="s">
        <v>714</v>
      </c>
      <c r="Y127" s="79"/>
      <c r="Z127" s="79"/>
      <c r="AA127" s="83" t="s">
        <v>871</v>
      </c>
      <c r="AB127" s="79"/>
      <c r="AC127" s="79" t="b">
        <v>0</v>
      </c>
      <c r="AD127" s="79">
        <v>0</v>
      </c>
      <c r="AE127" s="83" t="s">
        <v>906</v>
      </c>
      <c r="AF127" s="79" t="b">
        <v>0</v>
      </c>
      <c r="AG127" s="79" t="s">
        <v>915</v>
      </c>
      <c r="AH127" s="79"/>
      <c r="AI127" s="83" t="s">
        <v>906</v>
      </c>
      <c r="AJ127" s="79" t="b">
        <v>0</v>
      </c>
      <c r="AK127" s="79">
        <v>0</v>
      </c>
      <c r="AL127" s="83" t="s">
        <v>906</v>
      </c>
      <c r="AM127" s="79" t="s">
        <v>926</v>
      </c>
      <c r="AN127" s="79" t="b">
        <v>0</v>
      </c>
      <c r="AO127" s="83" t="s">
        <v>871</v>
      </c>
      <c r="AP127" s="79" t="s">
        <v>176</v>
      </c>
      <c r="AQ127" s="79">
        <v>0</v>
      </c>
      <c r="AR127" s="79">
        <v>0</v>
      </c>
      <c r="AS127" s="79"/>
      <c r="AT127" s="79"/>
      <c r="AU127" s="79"/>
      <c r="AV127" s="79"/>
      <c r="AW127" s="79"/>
      <c r="AX127" s="79"/>
      <c r="AY127" s="79"/>
      <c r="AZ127" s="79"/>
      <c r="BA127">
        <v>45</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18</v>
      </c>
      <c r="BK127" s="49">
        <v>100</v>
      </c>
      <c r="BL127" s="48">
        <v>18</v>
      </c>
    </row>
    <row r="128" spans="1:64" ht="15">
      <c r="A128" s="64" t="s">
        <v>275</v>
      </c>
      <c r="B128" s="64" t="s">
        <v>275</v>
      </c>
      <c r="C128" s="65"/>
      <c r="D128" s="66"/>
      <c r="E128" s="67"/>
      <c r="F128" s="68"/>
      <c r="G128" s="65"/>
      <c r="H128" s="69"/>
      <c r="I128" s="70"/>
      <c r="J128" s="70"/>
      <c r="K128" s="34" t="s">
        <v>65</v>
      </c>
      <c r="L128" s="77">
        <v>167</v>
      </c>
      <c r="M128" s="77"/>
      <c r="N128" s="72"/>
      <c r="O128" s="79" t="s">
        <v>176</v>
      </c>
      <c r="P128" s="81">
        <v>43622.51568287037</v>
      </c>
      <c r="Q128" s="79" t="s">
        <v>402</v>
      </c>
      <c r="R128" s="82" t="s">
        <v>488</v>
      </c>
      <c r="S128" s="79" t="s">
        <v>512</v>
      </c>
      <c r="T128" s="79"/>
      <c r="U128" s="79"/>
      <c r="V128" s="82" t="s">
        <v>586</v>
      </c>
      <c r="W128" s="81">
        <v>43622.51568287037</v>
      </c>
      <c r="X128" s="82" t="s">
        <v>715</v>
      </c>
      <c r="Y128" s="79"/>
      <c r="Z128" s="79"/>
      <c r="AA128" s="83" t="s">
        <v>872</v>
      </c>
      <c r="AB128" s="79"/>
      <c r="AC128" s="79" t="b">
        <v>0</v>
      </c>
      <c r="AD128" s="79">
        <v>0</v>
      </c>
      <c r="AE128" s="83" t="s">
        <v>906</v>
      </c>
      <c r="AF128" s="79" t="b">
        <v>0</v>
      </c>
      <c r="AG128" s="79" t="s">
        <v>915</v>
      </c>
      <c r="AH128" s="79"/>
      <c r="AI128" s="83" t="s">
        <v>906</v>
      </c>
      <c r="AJ128" s="79" t="b">
        <v>0</v>
      </c>
      <c r="AK128" s="79">
        <v>0</v>
      </c>
      <c r="AL128" s="83" t="s">
        <v>906</v>
      </c>
      <c r="AM128" s="79" t="s">
        <v>926</v>
      </c>
      <c r="AN128" s="79" t="b">
        <v>0</v>
      </c>
      <c r="AO128" s="83" t="s">
        <v>872</v>
      </c>
      <c r="AP128" s="79" t="s">
        <v>176</v>
      </c>
      <c r="AQ128" s="79">
        <v>0</v>
      </c>
      <c r="AR128" s="79">
        <v>0</v>
      </c>
      <c r="AS128" s="79"/>
      <c r="AT128" s="79"/>
      <c r="AU128" s="79"/>
      <c r="AV128" s="79"/>
      <c r="AW128" s="79"/>
      <c r="AX128" s="79"/>
      <c r="AY128" s="79"/>
      <c r="AZ128" s="79"/>
      <c r="BA128">
        <v>45</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6</v>
      </c>
      <c r="BK128" s="49">
        <v>100</v>
      </c>
      <c r="BL128" s="48">
        <v>6</v>
      </c>
    </row>
    <row r="129" spans="1:64" ht="15">
      <c r="A129" s="64" t="s">
        <v>275</v>
      </c>
      <c r="B129" s="64" t="s">
        <v>275</v>
      </c>
      <c r="C129" s="65"/>
      <c r="D129" s="66"/>
      <c r="E129" s="67"/>
      <c r="F129" s="68"/>
      <c r="G129" s="65"/>
      <c r="H129" s="69"/>
      <c r="I129" s="70"/>
      <c r="J129" s="70"/>
      <c r="K129" s="34" t="s">
        <v>65</v>
      </c>
      <c r="L129" s="77">
        <v>168</v>
      </c>
      <c r="M129" s="77"/>
      <c r="N129" s="72"/>
      <c r="O129" s="79" t="s">
        <v>176</v>
      </c>
      <c r="P129" s="81">
        <v>43622.612222222226</v>
      </c>
      <c r="Q129" s="79" t="s">
        <v>403</v>
      </c>
      <c r="R129" s="82" t="s">
        <v>469</v>
      </c>
      <c r="S129" s="79" t="s">
        <v>511</v>
      </c>
      <c r="T129" s="79"/>
      <c r="U129" s="79"/>
      <c r="V129" s="82" t="s">
        <v>586</v>
      </c>
      <c r="W129" s="81">
        <v>43622.612222222226</v>
      </c>
      <c r="X129" s="82" t="s">
        <v>716</v>
      </c>
      <c r="Y129" s="79"/>
      <c r="Z129" s="79"/>
      <c r="AA129" s="83" t="s">
        <v>873</v>
      </c>
      <c r="AB129" s="79"/>
      <c r="AC129" s="79" t="b">
        <v>0</v>
      </c>
      <c r="AD129" s="79">
        <v>0</v>
      </c>
      <c r="AE129" s="83" t="s">
        <v>906</v>
      </c>
      <c r="AF129" s="79" t="b">
        <v>0</v>
      </c>
      <c r="AG129" s="79" t="s">
        <v>915</v>
      </c>
      <c r="AH129" s="79"/>
      <c r="AI129" s="83" t="s">
        <v>906</v>
      </c>
      <c r="AJ129" s="79" t="b">
        <v>0</v>
      </c>
      <c r="AK129" s="79">
        <v>0</v>
      </c>
      <c r="AL129" s="83" t="s">
        <v>906</v>
      </c>
      <c r="AM129" s="79" t="s">
        <v>926</v>
      </c>
      <c r="AN129" s="79" t="b">
        <v>0</v>
      </c>
      <c r="AO129" s="83" t="s">
        <v>873</v>
      </c>
      <c r="AP129" s="79" t="s">
        <v>176</v>
      </c>
      <c r="AQ129" s="79">
        <v>0</v>
      </c>
      <c r="AR129" s="79">
        <v>0</v>
      </c>
      <c r="AS129" s="79"/>
      <c r="AT129" s="79"/>
      <c r="AU129" s="79"/>
      <c r="AV129" s="79"/>
      <c r="AW129" s="79"/>
      <c r="AX129" s="79"/>
      <c r="AY129" s="79"/>
      <c r="AZ129" s="79"/>
      <c r="BA129">
        <v>45</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7</v>
      </c>
      <c r="BK129" s="49">
        <v>100</v>
      </c>
      <c r="BL129" s="48">
        <v>7</v>
      </c>
    </row>
    <row r="130" spans="1:64" ht="15">
      <c r="A130" s="64" t="s">
        <v>275</v>
      </c>
      <c r="B130" s="64" t="s">
        <v>275</v>
      </c>
      <c r="C130" s="65"/>
      <c r="D130" s="66"/>
      <c r="E130" s="67"/>
      <c r="F130" s="68"/>
      <c r="G130" s="65"/>
      <c r="H130" s="69"/>
      <c r="I130" s="70"/>
      <c r="J130" s="70"/>
      <c r="K130" s="34" t="s">
        <v>65</v>
      </c>
      <c r="L130" s="77">
        <v>169</v>
      </c>
      <c r="M130" s="77"/>
      <c r="N130" s="72"/>
      <c r="O130" s="79" t="s">
        <v>176</v>
      </c>
      <c r="P130" s="81">
        <v>43622.68172453704</v>
      </c>
      <c r="Q130" s="79" t="s">
        <v>404</v>
      </c>
      <c r="R130" s="82" t="s">
        <v>469</v>
      </c>
      <c r="S130" s="79" t="s">
        <v>511</v>
      </c>
      <c r="T130" s="79"/>
      <c r="U130" s="79"/>
      <c r="V130" s="82" t="s">
        <v>586</v>
      </c>
      <c r="W130" s="81">
        <v>43622.68172453704</v>
      </c>
      <c r="X130" s="82" t="s">
        <v>717</v>
      </c>
      <c r="Y130" s="79"/>
      <c r="Z130" s="79"/>
      <c r="AA130" s="83" t="s">
        <v>874</v>
      </c>
      <c r="AB130" s="79"/>
      <c r="AC130" s="79" t="b">
        <v>0</v>
      </c>
      <c r="AD130" s="79">
        <v>2</v>
      </c>
      <c r="AE130" s="83" t="s">
        <v>906</v>
      </c>
      <c r="AF130" s="79" t="b">
        <v>0</v>
      </c>
      <c r="AG130" s="79" t="s">
        <v>915</v>
      </c>
      <c r="AH130" s="79"/>
      <c r="AI130" s="83" t="s">
        <v>906</v>
      </c>
      <c r="AJ130" s="79" t="b">
        <v>0</v>
      </c>
      <c r="AK130" s="79">
        <v>0</v>
      </c>
      <c r="AL130" s="83" t="s">
        <v>906</v>
      </c>
      <c r="AM130" s="79" t="s">
        <v>926</v>
      </c>
      <c r="AN130" s="79" t="b">
        <v>0</v>
      </c>
      <c r="AO130" s="83" t="s">
        <v>874</v>
      </c>
      <c r="AP130" s="79" t="s">
        <v>176</v>
      </c>
      <c r="AQ130" s="79">
        <v>0</v>
      </c>
      <c r="AR130" s="79">
        <v>0</v>
      </c>
      <c r="AS130" s="79"/>
      <c r="AT130" s="79"/>
      <c r="AU130" s="79"/>
      <c r="AV130" s="79"/>
      <c r="AW130" s="79"/>
      <c r="AX130" s="79"/>
      <c r="AY130" s="79"/>
      <c r="AZ130" s="79"/>
      <c r="BA130">
        <v>45</v>
      </c>
      <c r="BB130" s="78" t="str">
        <f>REPLACE(INDEX(GroupVertices[Group],MATCH(Edges24[[#This Row],[Vertex 1]],GroupVertices[Vertex],0)),1,1,"")</f>
        <v>1</v>
      </c>
      <c r="BC130" s="78" t="str">
        <f>REPLACE(INDEX(GroupVertices[Group],MATCH(Edges24[[#This Row],[Vertex 2]],GroupVertices[Vertex],0)),1,1,"")</f>
        <v>1</v>
      </c>
      <c r="BD130" s="48">
        <v>0</v>
      </c>
      <c r="BE130" s="49">
        <v>0</v>
      </c>
      <c r="BF130" s="48">
        <v>0</v>
      </c>
      <c r="BG130" s="49">
        <v>0</v>
      </c>
      <c r="BH130" s="48">
        <v>0</v>
      </c>
      <c r="BI130" s="49">
        <v>0</v>
      </c>
      <c r="BJ130" s="48">
        <v>8</v>
      </c>
      <c r="BK130" s="49">
        <v>100</v>
      </c>
      <c r="BL130" s="48">
        <v>8</v>
      </c>
    </row>
    <row r="131" spans="1:64" ht="15">
      <c r="A131" s="64" t="s">
        <v>275</v>
      </c>
      <c r="B131" s="64" t="s">
        <v>275</v>
      </c>
      <c r="C131" s="65"/>
      <c r="D131" s="66"/>
      <c r="E131" s="67"/>
      <c r="F131" s="68"/>
      <c r="G131" s="65"/>
      <c r="H131" s="69"/>
      <c r="I131" s="70"/>
      <c r="J131" s="70"/>
      <c r="K131" s="34" t="s">
        <v>65</v>
      </c>
      <c r="L131" s="77">
        <v>170</v>
      </c>
      <c r="M131" s="77"/>
      <c r="N131" s="72"/>
      <c r="O131" s="79" t="s">
        <v>176</v>
      </c>
      <c r="P131" s="81">
        <v>43623.5425</v>
      </c>
      <c r="Q131" s="79" t="s">
        <v>405</v>
      </c>
      <c r="R131" s="82" t="s">
        <v>489</v>
      </c>
      <c r="S131" s="79" t="s">
        <v>511</v>
      </c>
      <c r="T131" s="79"/>
      <c r="U131" s="79"/>
      <c r="V131" s="82" t="s">
        <v>586</v>
      </c>
      <c r="W131" s="81">
        <v>43623.5425</v>
      </c>
      <c r="X131" s="82" t="s">
        <v>718</v>
      </c>
      <c r="Y131" s="79"/>
      <c r="Z131" s="79"/>
      <c r="AA131" s="83" t="s">
        <v>875</v>
      </c>
      <c r="AB131" s="79"/>
      <c r="AC131" s="79" t="b">
        <v>0</v>
      </c>
      <c r="AD131" s="79">
        <v>0</v>
      </c>
      <c r="AE131" s="83" t="s">
        <v>906</v>
      </c>
      <c r="AF131" s="79" t="b">
        <v>0</v>
      </c>
      <c r="AG131" s="79" t="s">
        <v>915</v>
      </c>
      <c r="AH131" s="79"/>
      <c r="AI131" s="83" t="s">
        <v>906</v>
      </c>
      <c r="AJ131" s="79" t="b">
        <v>0</v>
      </c>
      <c r="AK131" s="79">
        <v>0</v>
      </c>
      <c r="AL131" s="83" t="s">
        <v>906</v>
      </c>
      <c r="AM131" s="79" t="s">
        <v>926</v>
      </c>
      <c r="AN131" s="79" t="b">
        <v>0</v>
      </c>
      <c r="AO131" s="83" t="s">
        <v>875</v>
      </c>
      <c r="AP131" s="79" t="s">
        <v>176</v>
      </c>
      <c r="AQ131" s="79">
        <v>0</v>
      </c>
      <c r="AR131" s="79">
        <v>0</v>
      </c>
      <c r="AS131" s="79"/>
      <c r="AT131" s="79"/>
      <c r="AU131" s="79"/>
      <c r="AV131" s="79"/>
      <c r="AW131" s="79"/>
      <c r="AX131" s="79"/>
      <c r="AY131" s="79"/>
      <c r="AZ131" s="79"/>
      <c r="BA131">
        <v>45</v>
      </c>
      <c r="BB131" s="78" t="str">
        <f>REPLACE(INDEX(GroupVertices[Group],MATCH(Edges24[[#This Row],[Vertex 1]],GroupVertices[Vertex],0)),1,1,"")</f>
        <v>1</v>
      </c>
      <c r="BC131" s="78" t="str">
        <f>REPLACE(INDEX(GroupVertices[Group],MATCH(Edges24[[#This Row],[Vertex 2]],GroupVertices[Vertex],0)),1,1,"")</f>
        <v>1</v>
      </c>
      <c r="BD131" s="48">
        <v>0</v>
      </c>
      <c r="BE131" s="49">
        <v>0</v>
      </c>
      <c r="BF131" s="48">
        <v>0</v>
      </c>
      <c r="BG131" s="49">
        <v>0</v>
      </c>
      <c r="BH131" s="48">
        <v>0</v>
      </c>
      <c r="BI131" s="49">
        <v>0</v>
      </c>
      <c r="BJ131" s="48">
        <v>10</v>
      </c>
      <c r="BK131" s="49">
        <v>100</v>
      </c>
      <c r="BL131" s="48">
        <v>10</v>
      </c>
    </row>
    <row r="132" spans="1:64" ht="15">
      <c r="A132" s="64" t="s">
        <v>275</v>
      </c>
      <c r="B132" s="64" t="s">
        <v>275</v>
      </c>
      <c r="C132" s="65"/>
      <c r="D132" s="66"/>
      <c r="E132" s="67"/>
      <c r="F132" s="68"/>
      <c r="G132" s="65"/>
      <c r="H132" s="69"/>
      <c r="I132" s="70"/>
      <c r="J132" s="70"/>
      <c r="K132" s="34" t="s">
        <v>65</v>
      </c>
      <c r="L132" s="77">
        <v>171</v>
      </c>
      <c r="M132" s="77"/>
      <c r="N132" s="72"/>
      <c r="O132" s="79" t="s">
        <v>176</v>
      </c>
      <c r="P132" s="81">
        <v>43623.56019675926</v>
      </c>
      <c r="Q132" s="79" t="s">
        <v>406</v>
      </c>
      <c r="R132" s="82" t="s">
        <v>490</v>
      </c>
      <c r="S132" s="79" t="s">
        <v>511</v>
      </c>
      <c r="T132" s="79"/>
      <c r="U132" s="79"/>
      <c r="V132" s="82" t="s">
        <v>586</v>
      </c>
      <c r="W132" s="81">
        <v>43623.56019675926</v>
      </c>
      <c r="X132" s="82" t="s">
        <v>719</v>
      </c>
      <c r="Y132" s="79"/>
      <c r="Z132" s="79"/>
      <c r="AA132" s="83" t="s">
        <v>876</v>
      </c>
      <c r="AB132" s="79"/>
      <c r="AC132" s="79" t="b">
        <v>0</v>
      </c>
      <c r="AD132" s="79">
        <v>0</v>
      </c>
      <c r="AE132" s="83" t="s">
        <v>906</v>
      </c>
      <c r="AF132" s="79" t="b">
        <v>0</v>
      </c>
      <c r="AG132" s="79" t="s">
        <v>915</v>
      </c>
      <c r="AH132" s="79"/>
      <c r="AI132" s="83" t="s">
        <v>906</v>
      </c>
      <c r="AJ132" s="79" t="b">
        <v>0</v>
      </c>
      <c r="AK132" s="79">
        <v>1</v>
      </c>
      <c r="AL132" s="83" t="s">
        <v>906</v>
      </c>
      <c r="AM132" s="79" t="s">
        <v>926</v>
      </c>
      <c r="AN132" s="79" t="b">
        <v>0</v>
      </c>
      <c r="AO132" s="83" t="s">
        <v>876</v>
      </c>
      <c r="AP132" s="79" t="s">
        <v>176</v>
      </c>
      <c r="AQ132" s="79">
        <v>0</v>
      </c>
      <c r="AR132" s="79">
        <v>0</v>
      </c>
      <c r="AS132" s="79"/>
      <c r="AT132" s="79"/>
      <c r="AU132" s="79"/>
      <c r="AV132" s="79"/>
      <c r="AW132" s="79"/>
      <c r="AX132" s="79"/>
      <c r="AY132" s="79"/>
      <c r="AZ132" s="79"/>
      <c r="BA132">
        <v>45</v>
      </c>
      <c r="BB132" s="78" t="str">
        <f>REPLACE(INDEX(GroupVertices[Group],MATCH(Edges24[[#This Row],[Vertex 1]],GroupVertices[Vertex],0)),1,1,"")</f>
        <v>1</v>
      </c>
      <c r="BC132" s="78" t="str">
        <f>REPLACE(INDEX(GroupVertices[Group],MATCH(Edges24[[#This Row],[Vertex 2]],GroupVertices[Vertex],0)),1,1,"")</f>
        <v>1</v>
      </c>
      <c r="BD132" s="48">
        <v>0</v>
      </c>
      <c r="BE132" s="49">
        <v>0</v>
      </c>
      <c r="BF132" s="48">
        <v>0</v>
      </c>
      <c r="BG132" s="49">
        <v>0</v>
      </c>
      <c r="BH132" s="48">
        <v>0</v>
      </c>
      <c r="BI132" s="49">
        <v>0</v>
      </c>
      <c r="BJ132" s="48">
        <v>9</v>
      </c>
      <c r="BK132" s="49">
        <v>100</v>
      </c>
      <c r="BL132" s="48">
        <v>9</v>
      </c>
    </row>
    <row r="133" spans="1:64" ht="15">
      <c r="A133" s="64" t="s">
        <v>275</v>
      </c>
      <c r="B133" s="64" t="s">
        <v>275</v>
      </c>
      <c r="C133" s="65"/>
      <c r="D133" s="66"/>
      <c r="E133" s="67"/>
      <c r="F133" s="68"/>
      <c r="G133" s="65"/>
      <c r="H133" s="69"/>
      <c r="I133" s="70"/>
      <c r="J133" s="70"/>
      <c r="K133" s="34" t="s">
        <v>65</v>
      </c>
      <c r="L133" s="77">
        <v>172</v>
      </c>
      <c r="M133" s="77"/>
      <c r="N133" s="72"/>
      <c r="O133" s="79" t="s">
        <v>176</v>
      </c>
      <c r="P133" s="81">
        <v>43623.59380787037</v>
      </c>
      <c r="Q133" s="79" t="s">
        <v>407</v>
      </c>
      <c r="R133" s="82" t="s">
        <v>491</v>
      </c>
      <c r="S133" s="79" t="s">
        <v>511</v>
      </c>
      <c r="T133" s="79"/>
      <c r="U133" s="79"/>
      <c r="V133" s="82" t="s">
        <v>586</v>
      </c>
      <c r="W133" s="81">
        <v>43623.59380787037</v>
      </c>
      <c r="X133" s="82" t="s">
        <v>720</v>
      </c>
      <c r="Y133" s="79"/>
      <c r="Z133" s="79"/>
      <c r="AA133" s="83" t="s">
        <v>877</v>
      </c>
      <c r="AB133" s="79"/>
      <c r="AC133" s="79" t="b">
        <v>0</v>
      </c>
      <c r="AD133" s="79">
        <v>1</v>
      </c>
      <c r="AE133" s="83" t="s">
        <v>906</v>
      </c>
      <c r="AF133" s="79" t="b">
        <v>0</v>
      </c>
      <c r="AG133" s="79" t="s">
        <v>915</v>
      </c>
      <c r="AH133" s="79"/>
      <c r="AI133" s="83" t="s">
        <v>906</v>
      </c>
      <c r="AJ133" s="79" t="b">
        <v>0</v>
      </c>
      <c r="AK133" s="79">
        <v>2</v>
      </c>
      <c r="AL133" s="83" t="s">
        <v>906</v>
      </c>
      <c r="AM133" s="79" t="s">
        <v>926</v>
      </c>
      <c r="AN133" s="79" t="b">
        <v>0</v>
      </c>
      <c r="AO133" s="83" t="s">
        <v>877</v>
      </c>
      <c r="AP133" s="79" t="s">
        <v>176</v>
      </c>
      <c r="AQ133" s="79">
        <v>0</v>
      </c>
      <c r="AR133" s="79">
        <v>0</v>
      </c>
      <c r="AS133" s="79"/>
      <c r="AT133" s="79"/>
      <c r="AU133" s="79"/>
      <c r="AV133" s="79"/>
      <c r="AW133" s="79"/>
      <c r="AX133" s="79"/>
      <c r="AY133" s="79"/>
      <c r="AZ133" s="79"/>
      <c r="BA133">
        <v>45</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8</v>
      </c>
      <c r="BK133" s="49">
        <v>100</v>
      </c>
      <c r="BL133" s="48">
        <v>8</v>
      </c>
    </row>
    <row r="134" spans="1:64" ht="15">
      <c r="A134" s="64" t="s">
        <v>275</v>
      </c>
      <c r="B134" s="64" t="s">
        <v>275</v>
      </c>
      <c r="C134" s="65"/>
      <c r="D134" s="66"/>
      <c r="E134" s="67"/>
      <c r="F134" s="68"/>
      <c r="G134" s="65"/>
      <c r="H134" s="69"/>
      <c r="I134" s="70"/>
      <c r="J134" s="70"/>
      <c r="K134" s="34" t="s">
        <v>65</v>
      </c>
      <c r="L134" s="77">
        <v>173</v>
      </c>
      <c r="M134" s="77"/>
      <c r="N134" s="72"/>
      <c r="O134" s="79" t="s">
        <v>176</v>
      </c>
      <c r="P134" s="81">
        <v>43623.625439814816</v>
      </c>
      <c r="Q134" s="79" t="s">
        <v>408</v>
      </c>
      <c r="R134" s="82" t="s">
        <v>443</v>
      </c>
      <c r="S134" s="79" t="s">
        <v>512</v>
      </c>
      <c r="T134" s="79"/>
      <c r="U134" s="79"/>
      <c r="V134" s="82" t="s">
        <v>586</v>
      </c>
      <c r="W134" s="81">
        <v>43623.625439814816</v>
      </c>
      <c r="X134" s="82" t="s">
        <v>721</v>
      </c>
      <c r="Y134" s="79"/>
      <c r="Z134" s="79"/>
      <c r="AA134" s="83" t="s">
        <v>878</v>
      </c>
      <c r="AB134" s="79"/>
      <c r="AC134" s="79" t="b">
        <v>0</v>
      </c>
      <c r="AD134" s="79">
        <v>0</v>
      </c>
      <c r="AE134" s="83" t="s">
        <v>906</v>
      </c>
      <c r="AF134" s="79" t="b">
        <v>0</v>
      </c>
      <c r="AG134" s="79" t="s">
        <v>915</v>
      </c>
      <c r="AH134" s="79"/>
      <c r="AI134" s="83" t="s">
        <v>906</v>
      </c>
      <c r="AJ134" s="79" t="b">
        <v>0</v>
      </c>
      <c r="AK134" s="79">
        <v>1</v>
      </c>
      <c r="AL134" s="83" t="s">
        <v>906</v>
      </c>
      <c r="AM134" s="79" t="s">
        <v>926</v>
      </c>
      <c r="AN134" s="79" t="b">
        <v>0</v>
      </c>
      <c r="AO134" s="83" t="s">
        <v>878</v>
      </c>
      <c r="AP134" s="79" t="s">
        <v>176</v>
      </c>
      <c r="AQ134" s="79">
        <v>0</v>
      </c>
      <c r="AR134" s="79">
        <v>0</v>
      </c>
      <c r="AS134" s="79"/>
      <c r="AT134" s="79"/>
      <c r="AU134" s="79"/>
      <c r="AV134" s="79"/>
      <c r="AW134" s="79"/>
      <c r="AX134" s="79"/>
      <c r="AY134" s="79"/>
      <c r="AZ134" s="79"/>
      <c r="BA134">
        <v>45</v>
      </c>
      <c r="BB134" s="78" t="str">
        <f>REPLACE(INDEX(GroupVertices[Group],MATCH(Edges24[[#This Row],[Vertex 1]],GroupVertices[Vertex],0)),1,1,"")</f>
        <v>1</v>
      </c>
      <c r="BC134" s="78" t="str">
        <f>REPLACE(INDEX(GroupVertices[Group],MATCH(Edges24[[#This Row],[Vertex 2]],GroupVertices[Vertex],0)),1,1,"")</f>
        <v>1</v>
      </c>
      <c r="BD134" s="48">
        <v>0</v>
      </c>
      <c r="BE134" s="49">
        <v>0</v>
      </c>
      <c r="BF134" s="48">
        <v>0</v>
      </c>
      <c r="BG134" s="49">
        <v>0</v>
      </c>
      <c r="BH134" s="48">
        <v>0</v>
      </c>
      <c r="BI134" s="49">
        <v>0</v>
      </c>
      <c r="BJ134" s="48">
        <v>7</v>
      </c>
      <c r="BK134" s="49">
        <v>100</v>
      </c>
      <c r="BL134" s="48">
        <v>7</v>
      </c>
    </row>
    <row r="135" spans="1:64" ht="15">
      <c r="A135" s="64" t="s">
        <v>275</v>
      </c>
      <c r="B135" s="64" t="s">
        <v>275</v>
      </c>
      <c r="C135" s="65"/>
      <c r="D135" s="66"/>
      <c r="E135" s="67"/>
      <c r="F135" s="68"/>
      <c r="G135" s="65"/>
      <c r="H135" s="69"/>
      <c r="I135" s="70"/>
      <c r="J135" s="70"/>
      <c r="K135" s="34" t="s">
        <v>65</v>
      </c>
      <c r="L135" s="77">
        <v>174</v>
      </c>
      <c r="M135" s="77"/>
      <c r="N135" s="72"/>
      <c r="O135" s="79" t="s">
        <v>176</v>
      </c>
      <c r="P135" s="81">
        <v>43623.71179398148</v>
      </c>
      <c r="Q135" s="79" t="s">
        <v>409</v>
      </c>
      <c r="R135" s="82" t="s">
        <v>492</v>
      </c>
      <c r="S135" s="79" t="s">
        <v>511</v>
      </c>
      <c r="T135" s="79"/>
      <c r="U135" s="79"/>
      <c r="V135" s="82" t="s">
        <v>586</v>
      </c>
      <c r="W135" s="81">
        <v>43623.71179398148</v>
      </c>
      <c r="X135" s="82" t="s">
        <v>722</v>
      </c>
      <c r="Y135" s="79"/>
      <c r="Z135" s="79"/>
      <c r="AA135" s="83" t="s">
        <v>879</v>
      </c>
      <c r="AB135" s="79"/>
      <c r="AC135" s="79" t="b">
        <v>0</v>
      </c>
      <c r="AD135" s="79">
        <v>1</v>
      </c>
      <c r="AE135" s="83" t="s">
        <v>906</v>
      </c>
      <c r="AF135" s="79" t="b">
        <v>0</v>
      </c>
      <c r="AG135" s="79" t="s">
        <v>915</v>
      </c>
      <c r="AH135" s="79"/>
      <c r="AI135" s="83" t="s">
        <v>906</v>
      </c>
      <c r="AJ135" s="79" t="b">
        <v>0</v>
      </c>
      <c r="AK135" s="79">
        <v>0</v>
      </c>
      <c r="AL135" s="83" t="s">
        <v>906</v>
      </c>
      <c r="AM135" s="79" t="s">
        <v>926</v>
      </c>
      <c r="AN135" s="79" t="b">
        <v>0</v>
      </c>
      <c r="AO135" s="83" t="s">
        <v>879</v>
      </c>
      <c r="AP135" s="79" t="s">
        <v>176</v>
      </c>
      <c r="AQ135" s="79">
        <v>0</v>
      </c>
      <c r="AR135" s="79">
        <v>0</v>
      </c>
      <c r="AS135" s="79"/>
      <c r="AT135" s="79"/>
      <c r="AU135" s="79"/>
      <c r="AV135" s="79"/>
      <c r="AW135" s="79"/>
      <c r="AX135" s="79"/>
      <c r="AY135" s="79"/>
      <c r="AZ135" s="79"/>
      <c r="BA135">
        <v>45</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10</v>
      </c>
      <c r="BK135" s="49">
        <v>100</v>
      </c>
      <c r="BL135" s="48">
        <v>10</v>
      </c>
    </row>
    <row r="136" spans="1:64" ht="15">
      <c r="A136" s="64" t="s">
        <v>275</v>
      </c>
      <c r="B136" s="64" t="s">
        <v>275</v>
      </c>
      <c r="C136" s="65"/>
      <c r="D136" s="66"/>
      <c r="E136" s="67"/>
      <c r="F136" s="68"/>
      <c r="G136" s="65"/>
      <c r="H136" s="69"/>
      <c r="I136" s="70"/>
      <c r="J136" s="70"/>
      <c r="K136" s="34" t="s">
        <v>65</v>
      </c>
      <c r="L136" s="77">
        <v>175</v>
      </c>
      <c r="M136" s="77"/>
      <c r="N136" s="72"/>
      <c r="O136" s="79" t="s">
        <v>176</v>
      </c>
      <c r="P136" s="81">
        <v>43624.50041666667</v>
      </c>
      <c r="Q136" s="79" t="s">
        <v>410</v>
      </c>
      <c r="R136" s="82" t="s">
        <v>493</v>
      </c>
      <c r="S136" s="79" t="s">
        <v>511</v>
      </c>
      <c r="T136" s="79"/>
      <c r="U136" s="79"/>
      <c r="V136" s="82" t="s">
        <v>586</v>
      </c>
      <c r="W136" s="81">
        <v>43624.50041666667</v>
      </c>
      <c r="X136" s="82" t="s">
        <v>723</v>
      </c>
      <c r="Y136" s="79"/>
      <c r="Z136" s="79"/>
      <c r="AA136" s="83" t="s">
        <v>880</v>
      </c>
      <c r="AB136" s="79"/>
      <c r="AC136" s="79" t="b">
        <v>0</v>
      </c>
      <c r="AD136" s="79">
        <v>0</v>
      </c>
      <c r="AE136" s="83" t="s">
        <v>906</v>
      </c>
      <c r="AF136" s="79" t="b">
        <v>0</v>
      </c>
      <c r="AG136" s="79" t="s">
        <v>915</v>
      </c>
      <c r="AH136" s="79"/>
      <c r="AI136" s="83" t="s">
        <v>906</v>
      </c>
      <c r="AJ136" s="79" t="b">
        <v>0</v>
      </c>
      <c r="AK136" s="79">
        <v>0</v>
      </c>
      <c r="AL136" s="83" t="s">
        <v>906</v>
      </c>
      <c r="AM136" s="79" t="s">
        <v>926</v>
      </c>
      <c r="AN136" s="79" t="b">
        <v>0</v>
      </c>
      <c r="AO136" s="83" t="s">
        <v>880</v>
      </c>
      <c r="AP136" s="79" t="s">
        <v>176</v>
      </c>
      <c r="AQ136" s="79">
        <v>0</v>
      </c>
      <c r="AR136" s="79">
        <v>0</v>
      </c>
      <c r="AS136" s="79"/>
      <c r="AT136" s="79"/>
      <c r="AU136" s="79"/>
      <c r="AV136" s="79"/>
      <c r="AW136" s="79"/>
      <c r="AX136" s="79"/>
      <c r="AY136" s="79"/>
      <c r="AZ136" s="79"/>
      <c r="BA136">
        <v>45</v>
      </c>
      <c r="BB136" s="78" t="str">
        <f>REPLACE(INDEX(GroupVertices[Group],MATCH(Edges24[[#This Row],[Vertex 1]],GroupVertices[Vertex],0)),1,1,"")</f>
        <v>1</v>
      </c>
      <c r="BC136" s="78" t="str">
        <f>REPLACE(INDEX(GroupVertices[Group],MATCH(Edges24[[#This Row],[Vertex 2]],GroupVertices[Vertex],0)),1,1,"")</f>
        <v>1</v>
      </c>
      <c r="BD136" s="48">
        <v>0</v>
      </c>
      <c r="BE136" s="49">
        <v>0</v>
      </c>
      <c r="BF136" s="48">
        <v>0</v>
      </c>
      <c r="BG136" s="49">
        <v>0</v>
      </c>
      <c r="BH136" s="48">
        <v>0</v>
      </c>
      <c r="BI136" s="49">
        <v>0</v>
      </c>
      <c r="BJ136" s="48">
        <v>8</v>
      </c>
      <c r="BK136" s="49">
        <v>100</v>
      </c>
      <c r="BL136" s="48">
        <v>8</v>
      </c>
    </row>
    <row r="137" spans="1:64" ht="15">
      <c r="A137" s="64" t="s">
        <v>275</v>
      </c>
      <c r="B137" s="64" t="s">
        <v>275</v>
      </c>
      <c r="C137" s="65"/>
      <c r="D137" s="66"/>
      <c r="E137" s="67"/>
      <c r="F137" s="68"/>
      <c r="G137" s="65"/>
      <c r="H137" s="69"/>
      <c r="I137" s="70"/>
      <c r="J137" s="70"/>
      <c r="K137" s="34" t="s">
        <v>65</v>
      </c>
      <c r="L137" s="77">
        <v>176</v>
      </c>
      <c r="M137" s="77"/>
      <c r="N137" s="72"/>
      <c r="O137" s="79" t="s">
        <v>176</v>
      </c>
      <c r="P137" s="81">
        <v>43624.54200231482</v>
      </c>
      <c r="Q137" s="79" t="s">
        <v>411</v>
      </c>
      <c r="R137" s="82" t="s">
        <v>494</v>
      </c>
      <c r="S137" s="79" t="s">
        <v>511</v>
      </c>
      <c r="T137" s="79"/>
      <c r="U137" s="79"/>
      <c r="V137" s="82" t="s">
        <v>586</v>
      </c>
      <c r="W137" s="81">
        <v>43624.54200231482</v>
      </c>
      <c r="X137" s="82" t="s">
        <v>724</v>
      </c>
      <c r="Y137" s="79"/>
      <c r="Z137" s="79"/>
      <c r="AA137" s="83" t="s">
        <v>881</v>
      </c>
      <c r="AB137" s="79"/>
      <c r="AC137" s="79" t="b">
        <v>0</v>
      </c>
      <c r="AD137" s="79">
        <v>1</v>
      </c>
      <c r="AE137" s="83" t="s">
        <v>906</v>
      </c>
      <c r="AF137" s="79" t="b">
        <v>0</v>
      </c>
      <c r="AG137" s="79" t="s">
        <v>915</v>
      </c>
      <c r="AH137" s="79"/>
      <c r="AI137" s="83" t="s">
        <v>906</v>
      </c>
      <c r="AJ137" s="79" t="b">
        <v>0</v>
      </c>
      <c r="AK137" s="79">
        <v>1</v>
      </c>
      <c r="AL137" s="83" t="s">
        <v>906</v>
      </c>
      <c r="AM137" s="79" t="s">
        <v>926</v>
      </c>
      <c r="AN137" s="79" t="b">
        <v>0</v>
      </c>
      <c r="AO137" s="83" t="s">
        <v>881</v>
      </c>
      <c r="AP137" s="79" t="s">
        <v>176</v>
      </c>
      <c r="AQ137" s="79">
        <v>0</v>
      </c>
      <c r="AR137" s="79">
        <v>0</v>
      </c>
      <c r="AS137" s="79"/>
      <c r="AT137" s="79"/>
      <c r="AU137" s="79"/>
      <c r="AV137" s="79"/>
      <c r="AW137" s="79"/>
      <c r="AX137" s="79"/>
      <c r="AY137" s="79"/>
      <c r="AZ137" s="79"/>
      <c r="BA137">
        <v>45</v>
      </c>
      <c r="BB137" s="78" t="str">
        <f>REPLACE(INDEX(GroupVertices[Group],MATCH(Edges24[[#This Row],[Vertex 1]],GroupVertices[Vertex],0)),1,1,"")</f>
        <v>1</v>
      </c>
      <c r="BC137" s="78" t="str">
        <f>REPLACE(INDEX(GroupVertices[Group],MATCH(Edges24[[#This Row],[Vertex 2]],GroupVertices[Vertex],0)),1,1,"")</f>
        <v>1</v>
      </c>
      <c r="BD137" s="48">
        <v>0</v>
      </c>
      <c r="BE137" s="49">
        <v>0</v>
      </c>
      <c r="BF137" s="48">
        <v>0</v>
      </c>
      <c r="BG137" s="49">
        <v>0</v>
      </c>
      <c r="BH137" s="48">
        <v>0</v>
      </c>
      <c r="BI137" s="49">
        <v>0</v>
      </c>
      <c r="BJ137" s="48">
        <v>8</v>
      </c>
      <c r="BK137" s="49">
        <v>100</v>
      </c>
      <c r="BL137" s="48">
        <v>8</v>
      </c>
    </row>
    <row r="138" spans="1:64" ht="15">
      <c r="A138" s="64" t="s">
        <v>275</v>
      </c>
      <c r="B138" s="64" t="s">
        <v>275</v>
      </c>
      <c r="C138" s="65"/>
      <c r="D138" s="66"/>
      <c r="E138" s="67"/>
      <c r="F138" s="68"/>
      <c r="G138" s="65"/>
      <c r="H138" s="69"/>
      <c r="I138" s="70"/>
      <c r="J138" s="70"/>
      <c r="K138" s="34" t="s">
        <v>65</v>
      </c>
      <c r="L138" s="77">
        <v>177</v>
      </c>
      <c r="M138" s="77"/>
      <c r="N138" s="72"/>
      <c r="O138" s="79" t="s">
        <v>176</v>
      </c>
      <c r="P138" s="81">
        <v>43624.65949074074</v>
      </c>
      <c r="Q138" s="79" t="s">
        <v>412</v>
      </c>
      <c r="R138" s="82" t="s">
        <v>495</v>
      </c>
      <c r="S138" s="79" t="s">
        <v>511</v>
      </c>
      <c r="T138" s="79"/>
      <c r="U138" s="79"/>
      <c r="V138" s="82" t="s">
        <v>586</v>
      </c>
      <c r="W138" s="81">
        <v>43624.65949074074</v>
      </c>
      <c r="X138" s="82" t="s">
        <v>725</v>
      </c>
      <c r="Y138" s="79"/>
      <c r="Z138" s="79"/>
      <c r="AA138" s="83" t="s">
        <v>882</v>
      </c>
      <c r="AB138" s="79"/>
      <c r="AC138" s="79" t="b">
        <v>0</v>
      </c>
      <c r="AD138" s="79">
        <v>0</v>
      </c>
      <c r="AE138" s="83" t="s">
        <v>906</v>
      </c>
      <c r="AF138" s="79" t="b">
        <v>0</v>
      </c>
      <c r="AG138" s="79" t="s">
        <v>915</v>
      </c>
      <c r="AH138" s="79"/>
      <c r="AI138" s="83" t="s">
        <v>906</v>
      </c>
      <c r="AJ138" s="79" t="b">
        <v>0</v>
      </c>
      <c r="AK138" s="79">
        <v>0</v>
      </c>
      <c r="AL138" s="83" t="s">
        <v>906</v>
      </c>
      <c r="AM138" s="79" t="s">
        <v>926</v>
      </c>
      <c r="AN138" s="79" t="b">
        <v>0</v>
      </c>
      <c r="AO138" s="83" t="s">
        <v>882</v>
      </c>
      <c r="AP138" s="79" t="s">
        <v>176</v>
      </c>
      <c r="AQ138" s="79">
        <v>0</v>
      </c>
      <c r="AR138" s="79">
        <v>0</v>
      </c>
      <c r="AS138" s="79"/>
      <c r="AT138" s="79"/>
      <c r="AU138" s="79"/>
      <c r="AV138" s="79"/>
      <c r="AW138" s="79"/>
      <c r="AX138" s="79"/>
      <c r="AY138" s="79"/>
      <c r="AZ138" s="79"/>
      <c r="BA138">
        <v>45</v>
      </c>
      <c r="BB138" s="78" t="str">
        <f>REPLACE(INDEX(GroupVertices[Group],MATCH(Edges24[[#This Row],[Vertex 1]],GroupVertices[Vertex],0)),1,1,"")</f>
        <v>1</v>
      </c>
      <c r="BC138" s="78" t="str">
        <f>REPLACE(INDEX(GroupVertices[Group],MATCH(Edges24[[#This Row],[Vertex 2]],GroupVertices[Vertex],0)),1,1,"")</f>
        <v>1</v>
      </c>
      <c r="BD138" s="48">
        <v>0</v>
      </c>
      <c r="BE138" s="49">
        <v>0</v>
      </c>
      <c r="BF138" s="48">
        <v>0</v>
      </c>
      <c r="BG138" s="49">
        <v>0</v>
      </c>
      <c r="BH138" s="48">
        <v>0</v>
      </c>
      <c r="BI138" s="49">
        <v>0</v>
      </c>
      <c r="BJ138" s="48">
        <v>8</v>
      </c>
      <c r="BK138" s="49">
        <v>100</v>
      </c>
      <c r="BL138" s="48">
        <v>8</v>
      </c>
    </row>
    <row r="139" spans="1:64" ht="15">
      <c r="A139" s="64" t="s">
        <v>275</v>
      </c>
      <c r="B139" s="64" t="s">
        <v>275</v>
      </c>
      <c r="C139" s="65"/>
      <c r="D139" s="66"/>
      <c r="E139" s="67"/>
      <c r="F139" s="68"/>
      <c r="G139" s="65"/>
      <c r="H139" s="69"/>
      <c r="I139" s="70"/>
      <c r="J139" s="70"/>
      <c r="K139" s="34" t="s">
        <v>65</v>
      </c>
      <c r="L139" s="77">
        <v>178</v>
      </c>
      <c r="M139" s="77"/>
      <c r="N139" s="72"/>
      <c r="O139" s="79" t="s">
        <v>176</v>
      </c>
      <c r="P139" s="81">
        <v>43624.71895833333</v>
      </c>
      <c r="Q139" s="79" t="s">
        <v>413</v>
      </c>
      <c r="R139" s="82" t="s">
        <v>496</v>
      </c>
      <c r="S139" s="79" t="s">
        <v>511</v>
      </c>
      <c r="T139" s="79"/>
      <c r="U139" s="79"/>
      <c r="V139" s="82" t="s">
        <v>586</v>
      </c>
      <c r="W139" s="81">
        <v>43624.71895833333</v>
      </c>
      <c r="X139" s="82" t="s">
        <v>726</v>
      </c>
      <c r="Y139" s="79"/>
      <c r="Z139" s="79"/>
      <c r="AA139" s="83" t="s">
        <v>883</v>
      </c>
      <c r="AB139" s="79"/>
      <c r="AC139" s="79" t="b">
        <v>0</v>
      </c>
      <c r="AD139" s="79">
        <v>0</v>
      </c>
      <c r="AE139" s="83" t="s">
        <v>906</v>
      </c>
      <c r="AF139" s="79" t="b">
        <v>0</v>
      </c>
      <c r="AG139" s="79" t="s">
        <v>915</v>
      </c>
      <c r="AH139" s="79"/>
      <c r="AI139" s="83" t="s">
        <v>906</v>
      </c>
      <c r="AJ139" s="79" t="b">
        <v>0</v>
      </c>
      <c r="AK139" s="79">
        <v>0</v>
      </c>
      <c r="AL139" s="83" t="s">
        <v>906</v>
      </c>
      <c r="AM139" s="79" t="s">
        <v>926</v>
      </c>
      <c r="AN139" s="79" t="b">
        <v>0</v>
      </c>
      <c r="AO139" s="83" t="s">
        <v>883</v>
      </c>
      <c r="AP139" s="79" t="s">
        <v>176</v>
      </c>
      <c r="AQ139" s="79">
        <v>0</v>
      </c>
      <c r="AR139" s="79">
        <v>0</v>
      </c>
      <c r="AS139" s="79"/>
      <c r="AT139" s="79"/>
      <c r="AU139" s="79"/>
      <c r="AV139" s="79"/>
      <c r="AW139" s="79"/>
      <c r="AX139" s="79"/>
      <c r="AY139" s="79"/>
      <c r="AZ139" s="79"/>
      <c r="BA139">
        <v>45</v>
      </c>
      <c r="BB139" s="78" t="str">
        <f>REPLACE(INDEX(GroupVertices[Group],MATCH(Edges24[[#This Row],[Vertex 1]],GroupVertices[Vertex],0)),1,1,"")</f>
        <v>1</v>
      </c>
      <c r="BC139" s="78" t="str">
        <f>REPLACE(INDEX(GroupVertices[Group],MATCH(Edges24[[#This Row],[Vertex 2]],GroupVertices[Vertex],0)),1,1,"")</f>
        <v>1</v>
      </c>
      <c r="BD139" s="48">
        <v>0</v>
      </c>
      <c r="BE139" s="49">
        <v>0</v>
      </c>
      <c r="BF139" s="48">
        <v>0</v>
      </c>
      <c r="BG139" s="49">
        <v>0</v>
      </c>
      <c r="BH139" s="48">
        <v>0</v>
      </c>
      <c r="BI139" s="49">
        <v>0</v>
      </c>
      <c r="BJ139" s="48">
        <v>9</v>
      </c>
      <c r="BK139" s="49">
        <v>100</v>
      </c>
      <c r="BL139" s="48">
        <v>9</v>
      </c>
    </row>
    <row r="140" spans="1:64" ht="15">
      <c r="A140" s="64" t="s">
        <v>275</v>
      </c>
      <c r="B140" s="64" t="s">
        <v>275</v>
      </c>
      <c r="C140" s="65"/>
      <c r="D140" s="66"/>
      <c r="E140" s="67"/>
      <c r="F140" s="68"/>
      <c r="G140" s="65"/>
      <c r="H140" s="69"/>
      <c r="I140" s="70"/>
      <c r="J140" s="70"/>
      <c r="K140" s="34" t="s">
        <v>65</v>
      </c>
      <c r="L140" s="77">
        <v>179</v>
      </c>
      <c r="M140" s="77"/>
      <c r="N140" s="72"/>
      <c r="O140" s="79" t="s">
        <v>176</v>
      </c>
      <c r="P140" s="81">
        <v>43625.720983796295</v>
      </c>
      <c r="Q140" s="82" t="s">
        <v>414</v>
      </c>
      <c r="R140" s="82" t="s">
        <v>453</v>
      </c>
      <c r="S140" s="79" t="s">
        <v>511</v>
      </c>
      <c r="T140" s="79"/>
      <c r="U140" s="79"/>
      <c r="V140" s="82" t="s">
        <v>586</v>
      </c>
      <c r="W140" s="81">
        <v>43625.720983796295</v>
      </c>
      <c r="X140" s="82" t="s">
        <v>727</v>
      </c>
      <c r="Y140" s="79"/>
      <c r="Z140" s="79"/>
      <c r="AA140" s="83" t="s">
        <v>884</v>
      </c>
      <c r="AB140" s="79"/>
      <c r="AC140" s="79" t="b">
        <v>0</v>
      </c>
      <c r="AD140" s="79">
        <v>2</v>
      </c>
      <c r="AE140" s="83" t="s">
        <v>906</v>
      </c>
      <c r="AF140" s="79" t="b">
        <v>0</v>
      </c>
      <c r="AG140" s="79" t="s">
        <v>917</v>
      </c>
      <c r="AH140" s="79"/>
      <c r="AI140" s="83" t="s">
        <v>906</v>
      </c>
      <c r="AJ140" s="79" t="b">
        <v>0</v>
      </c>
      <c r="AK140" s="79">
        <v>2</v>
      </c>
      <c r="AL140" s="83" t="s">
        <v>906</v>
      </c>
      <c r="AM140" s="79" t="s">
        <v>926</v>
      </c>
      <c r="AN140" s="79" t="b">
        <v>0</v>
      </c>
      <c r="AO140" s="83" t="s">
        <v>884</v>
      </c>
      <c r="AP140" s="79" t="s">
        <v>176</v>
      </c>
      <c r="AQ140" s="79">
        <v>0</v>
      </c>
      <c r="AR140" s="79">
        <v>0</v>
      </c>
      <c r="AS140" s="79"/>
      <c r="AT140" s="79"/>
      <c r="AU140" s="79"/>
      <c r="AV140" s="79"/>
      <c r="AW140" s="79"/>
      <c r="AX140" s="79"/>
      <c r="AY140" s="79"/>
      <c r="AZ140" s="79"/>
      <c r="BA140">
        <v>45</v>
      </c>
      <c r="BB140" s="78" t="str">
        <f>REPLACE(INDEX(GroupVertices[Group],MATCH(Edges24[[#This Row],[Vertex 1]],GroupVertices[Vertex],0)),1,1,"")</f>
        <v>1</v>
      </c>
      <c r="BC140" s="78" t="str">
        <f>REPLACE(INDEX(GroupVertices[Group],MATCH(Edges24[[#This Row],[Vertex 2]],GroupVertices[Vertex],0)),1,1,"")</f>
        <v>1</v>
      </c>
      <c r="BD140" s="48">
        <v>0</v>
      </c>
      <c r="BE140" s="49">
        <v>0</v>
      </c>
      <c r="BF140" s="48">
        <v>0</v>
      </c>
      <c r="BG140" s="49">
        <v>0</v>
      </c>
      <c r="BH140" s="48">
        <v>0</v>
      </c>
      <c r="BI140" s="49">
        <v>0</v>
      </c>
      <c r="BJ140" s="48">
        <v>0</v>
      </c>
      <c r="BK140" s="49">
        <v>0</v>
      </c>
      <c r="BL140" s="48">
        <v>0</v>
      </c>
    </row>
    <row r="141" spans="1:64" ht="15">
      <c r="A141" s="64" t="s">
        <v>275</v>
      </c>
      <c r="B141" s="64" t="s">
        <v>275</v>
      </c>
      <c r="C141" s="65"/>
      <c r="D141" s="66"/>
      <c r="E141" s="67"/>
      <c r="F141" s="68"/>
      <c r="G141" s="65"/>
      <c r="H141" s="69"/>
      <c r="I141" s="70"/>
      <c r="J141" s="70"/>
      <c r="K141" s="34" t="s">
        <v>65</v>
      </c>
      <c r="L141" s="77">
        <v>180</v>
      </c>
      <c r="M141" s="77"/>
      <c r="N141" s="72"/>
      <c r="O141" s="79" t="s">
        <v>176</v>
      </c>
      <c r="P141" s="81">
        <v>43625.75030092592</v>
      </c>
      <c r="Q141" s="82" t="s">
        <v>415</v>
      </c>
      <c r="R141" s="82" t="s">
        <v>497</v>
      </c>
      <c r="S141" s="79" t="s">
        <v>511</v>
      </c>
      <c r="T141" s="79"/>
      <c r="U141" s="79"/>
      <c r="V141" s="82" t="s">
        <v>586</v>
      </c>
      <c r="W141" s="81">
        <v>43625.75030092592</v>
      </c>
      <c r="X141" s="82" t="s">
        <v>728</v>
      </c>
      <c r="Y141" s="79"/>
      <c r="Z141" s="79"/>
      <c r="AA141" s="83" t="s">
        <v>885</v>
      </c>
      <c r="AB141" s="79"/>
      <c r="AC141" s="79" t="b">
        <v>0</v>
      </c>
      <c r="AD141" s="79">
        <v>0</v>
      </c>
      <c r="AE141" s="83" t="s">
        <v>906</v>
      </c>
      <c r="AF141" s="79" t="b">
        <v>0</v>
      </c>
      <c r="AG141" s="79" t="s">
        <v>917</v>
      </c>
      <c r="AH141" s="79"/>
      <c r="AI141" s="83" t="s">
        <v>906</v>
      </c>
      <c r="AJ141" s="79" t="b">
        <v>0</v>
      </c>
      <c r="AK141" s="79">
        <v>0</v>
      </c>
      <c r="AL141" s="83" t="s">
        <v>906</v>
      </c>
      <c r="AM141" s="79" t="s">
        <v>926</v>
      </c>
      <c r="AN141" s="79" t="b">
        <v>0</v>
      </c>
      <c r="AO141" s="83" t="s">
        <v>885</v>
      </c>
      <c r="AP141" s="79" t="s">
        <v>176</v>
      </c>
      <c r="AQ141" s="79">
        <v>0</v>
      </c>
      <c r="AR141" s="79">
        <v>0</v>
      </c>
      <c r="AS141" s="79"/>
      <c r="AT141" s="79"/>
      <c r="AU141" s="79"/>
      <c r="AV141" s="79"/>
      <c r="AW141" s="79"/>
      <c r="AX141" s="79"/>
      <c r="AY141" s="79"/>
      <c r="AZ141" s="79"/>
      <c r="BA141">
        <v>45</v>
      </c>
      <c r="BB141" s="78" t="str">
        <f>REPLACE(INDEX(GroupVertices[Group],MATCH(Edges24[[#This Row],[Vertex 1]],GroupVertices[Vertex],0)),1,1,"")</f>
        <v>1</v>
      </c>
      <c r="BC141" s="78" t="str">
        <f>REPLACE(INDEX(GroupVertices[Group],MATCH(Edges24[[#This Row],[Vertex 2]],GroupVertices[Vertex],0)),1,1,"")</f>
        <v>1</v>
      </c>
      <c r="BD141" s="48">
        <v>0</v>
      </c>
      <c r="BE141" s="49">
        <v>0</v>
      </c>
      <c r="BF141" s="48">
        <v>0</v>
      </c>
      <c r="BG141" s="49">
        <v>0</v>
      </c>
      <c r="BH141" s="48">
        <v>0</v>
      </c>
      <c r="BI141" s="49">
        <v>0</v>
      </c>
      <c r="BJ141" s="48">
        <v>0</v>
      </c>
      <c r="BK141" s="49">
        <v>0</v>
      </c>
      <c r="BL141" s="48">
        <v>0</v>
      </c>
    </row>
    <row r="142" spans="1:64" ht="15">
      <c r="A142" s="64" t="s">
        <v>275</v>
      </c>
      <c r="B142" s="64" t="s">
        <v>275</v>
      </c>
      <c r="C142" s="65"/>
      <c r="D142" s="66"/>
      <c r="E142" s="67"/>
      <c r="F142" s="68"/>
      <c r="G142" s="65"/>
      <c r="H142" s="69"/>
      <c r="I142" s="70"/>
      <c r="J142" s="70"/>
      <c r="K142" s="34" t="s">
        <v>65</v>
      </c>
      <c r="L142" s="77">
        <v>181</v>
      </c>
      <c r="M142" s="77"/>
      <c r="N142" s="72"/>
      <c r="O142" s="79" t="s">
        <v>176</v>
      </c>
      <c r="P142" s="81">
        <v>43625.83356481481</v>
      </c>
      <c r="Q142" s="82" t="s">
        <v>416</v>
      </c>
      <c r="R142" s="82" t="s">
        <v>455</v>
      </c>
      <c r="S142" s="79" t="s">
        <v>511</v>
      </c>
      <c r="T142" s="79"/>
      <c r="U142" s="79"/>
      <c r="V142" s="82" t="s">
        <v>586</v>
      </c>
      <c r="W142" s="81">
        <v>43625.83356481481</v>
      </c>
      <c r="X142" s="82" t="s">
        <v>729</v>
      </c>
      <c r="Y142" s="79"/>
      <c r="Z142" s="79"/>
      <c r="AA142" s="83" t="s">
        <v>886</v>
      </c>
      <c r="AB142" s="79"/>
      <c r="AC142" s="79" t="b">
        <v>0</v>
      </c>
      <c r="AD142" s="79">
        <v>2</v>
      </c>
      <c r="AE142" s="83" t="s">
        <v>906</v>
      </c>
      <c r="AF142" s="79" t="b">
        <v>0</v>
      </c>
      <c r="AG142" s="79" t="s">
        <v>917</v>
      </c>
      <c r="AH142" s="79"/>
      <c r="AI142" s="83" t="s">
        <v>906</v>
      </c>
      <c r="AJ142" s="79" t="b">
        <v>0</v>
      </c>
      <c r="AK142" s="79">
        <v>2</v>
      </c>
      <c r="AL142" s="83" t="s">
        <v>906</v>
      </c>
      <c r="AM142" s="79" t="s">
        <v>926</v>
      </c>
      <c r="AN142" s="79" t="b">
        <v>0</v>
      </c>
      <c r="AO142" s="83" t="s">
        <v>886</v>
      </c>
      <c r="AP142" s="79" t="s">
        <v>176</v>
      </c>
      <c r="AQ142" s="79">
        <v>0</v>
      </c>
      <c r="AR142" s="79">
        <v>0</v>
      </c>
      <c r="AS142" s="79"/>
      <c r="AT142" s="79"/>
      <c r="AU142" s="79"/>
      <c r="AV142" s="79"/>
      <c r="AW142" s="79"/>
      <c r="AX142" s="79"/>
      <c r="AY142" s="79"/>
      <c r="AZ142" s="79"/>
      <c r="BA142">
        <v>45</v>
      </c>
      <c r="BB142" s="78" t="str">
        <f>REPLACE(INDEX(GroupVertices[Group],MATCH(Edges24[[#This Row],[Vertex 1]],GroupVertices[Vertex],0)),1,1,"")</f>
        <v>1</v>
      </c>
      <c r="BC142" s="78" t="str">
        <f>REPLACE(INDEX(GroupVertices[Group],MATCH(Edges24[[#This Row],[Vertex 2]],GroupVertices[Vertex],0)),1,1,"")</f>
        <v>1</v>
      </c>
      <c r="BD142" s="48">
        <v>0</v>
      </c>
      <c r="BE142" s="49">
        <v>0</v>
      </c>
      <c r="BF142" s="48">
        <v>0</v>
      </c>
      <c r="BG142" s="49">
        <v>0</v>
      </c>
      <c r="BH142" s="48">
        <v>0</v>
      </c>
      <c r="BI142" s="49">
        <v>0</v>
      </c>
      <c r="BJ142" s="48">
        <v>0</v>
      </c>
      <c r="BK142" s="49">
        <v>0</v>
      </c>
      <c r="BL142" s="48">
        <v>0</v>
      </c>
    </row>
    <row r="143" spans="1:64" ht="15">
      <c r="A143" s="64" t="s">
        <v>275</v>
      </c>
      <c r="B143" s="64" t="s">
        <v>275</v>
      </c>
      <c r="C143" s="65"/>
      <c r="D143" s="66"/>
      <c r="E143" s="67"/>
      <c r="F143" s="68"/>
      <c r="G143" s="65"/>
      <c r="H143" s="69"/>
      <c r="I143" s="70"/>
      <c r="J143" s="70"/>
      <c r="K143" s="34" t="s">
        <v>65</v>
      </c>
      <c r="L143" s="77">
        <v>182</v>
      </c>
      <c r="M143" s="77"/>
      <c r="N143" s="72"/>
      <c r="O143" s="79" t="s">
        <v>176</v>
      </c>
      <c r="P143" s="81">
        <v>43625.87511574074</v>
      </c>
      <c r="Q143" s="82" t="s">
        <v>417</v>
      </c>
      <c r="R143" s="82" t="s">
        <v>498</v>
      </c>
      <c r="S143" s="79" t="s">
        <v>511</v>
      </c>
      <c r="T143" s="79"/>
      <c r="U143" s="79"/>
      <c r="V143" s="82" t="s">
        <v>586</v>
      </c>
      <c r="W143" s="81">
        <v>43625.87511574074</v>
      </c>
      <c r="X143" s="82" t="s">
        <v>730</v>
      </c>
      <c r="Y143" s="79"/>
      <c r="Z143" s="79"/>
      <c r="AA143" s="83" t="s">
        <v>887</v>
      </c>
      <c r="AB143" s="79"/>
      <c r="AC143" s="79" t="b">
        <v>0</v>
      </c>
      <c r="AD143" s="79">
        <v>0</v>
      </c>
      <c r="AE143" s="83" t="s">
        <v>906</v>
      </c>
      <c r="AF143" s="79" t="b">
        <v>0</v>
      </c>
      <c r="AG143" s="79" t="s">
        <v>917</v>
      </c>
      <c r="AH143" s="79"/>
      <c r="AI143" s="83" t="s">
        <v>906</v>
      </c>
      <c r="AJ143" s="79" t="b">
        <v>0</v>
      </c>
      <c r="AK143" s="79">
        <v>0</v>
      </c>
      <c r="AL143" s="83" t="s">
        <v>906</v>
      </c>
      <c r="AM143" s="79" t="s">
        <v>926</v>
      </c>
      <c r="AN143" s="79" t="b">
        <v>0</v>
      </c>
      <c r="AO143" s="83" t="s">
        <v>887</v>
      </c>
      <c r="AP143" s="79" t="s">
        <v>176</v>
      </c>
      <c r="AQ143" s="79">
        <v>0</v>
      </c>
      <c r="AR143" s="79">
        <v>0</v>
      </c>
      <c r="AS143" s="79"/>
      <c r="AT143" s="79"/>
      <c r="AU143" s="79"/>
      <c r="AV143" s="79"/>
      <c r="AW143" s="79"/>
      <c r="AX143" s="79"/>
      <c r="AY143" s="79"/>
      <c r="AZ143" s="79"/>
      <c r="BA143">
        <v>45</v>
      </c>
      <c r="BB143" s="78" t="str">
        <f>REPLACE(INDEX(GroupVertices[Group],MATCH(Edges24[[#This Row],[Vertex 1]],GroupVertices[Vertex],0)),1,1,"")</f>
        <v>1</v>
      </c>
      <c r="BC143" s="78" t="str">
        <f>REPLACE(INDEX(GroupVertices[Group],MATCH(Edges24[[#This Row],[Vertex 2]],GroupVertices[Vertex],0)),1,1,"")</f>
        <v>1</v>
      </c>
      <c r="BD143" s="48">
        <v>0</v>
      </c>
      <c r="BE143" s="49">
        <v>0</v>
      </c>
      <c r="BF143" s="48">
        <v>0</v>
      </c>
      <c r="BG143" s="49">
        <v>0</v>
      </c>
      <c r="BH143" s="48">
        <v>0</v>
      </c>
      <c r="BI143" s="49">
        <v>0</v>
      </c>
      <c r="BJ143" s="48">
        <v>0</v>
      </c>
      <c r="BK143" s="49">
        <v>0</v>
      </c>
      <c r="BL143" s="48">
        <v>0</v>
      </c>
    </row>
    <row r="144" spans="1:64" ht="15">
      <c r="A144" s="64" t="s">
        <v>275</v>
      </c>
      <c r="B144" s="64" t="s">
        <v>275</v>
      </c>
      <c r="C144" s="65"/>
      <c r="D144" s="66"/>
      <c r="E144" s="67"/>
      <c r="F144" s="68"/>
      <c r="G144" s="65"/>
      <c r="H144" s="69"/>
      <c r="I144" s="70"/>
      <c r="J144" s="70"/>
      <c r="K144" s="34" t="s">
        <v>65</v>
      </c>
      <c r="L144" s="77">
        <v>183</v>
      </c>
      <c r="M144" s="77"/>
      <c r="N144" s="72"/>
      <c r="O144" s="79" t="s">
        <v>176</v>
      </c>
      <c r="P144" s="81">
        <v>43627.50585648148</v>
      </c>
      <c r="Q144" s="79" t="s">
        <v>418</v>
      </c>
      <c r="R144" s="82" t="s">
        <v>499</v>
      </c>
      <c r="S144" s="79" t="s">
        <v>511</v>
      </c>
      <c r="T144" s="79"/>
      <c r="U144" s="79"/>
      <c r="V144" s="82" t="s">
        <v>586</v>
      </c>
      <c r="W144" s="81">
        <v>43627.50585648148</v>
      </c>
      <c r="X144" s="82" t="s">
        <v>731</v>
      </c>
      <c r="Y144" s="79"/>
      <c r="Z144" s="79"/>
      <c r="AA144" s="83" t="s">
        <v>888</v>
      </c>
      <c r="AB144" s="79"/>
      <c r="AC144" s="79" t="b">
        <v>0</v>
      </c>
      <c r="AD144" s="79">
        <v>2</v>
      </c>
      <c r="AE144" s="83" t="s">
        <v>906</v>
      </c>
      <c r="AF144" s="79" t="b">
        <v>0</v>
      </c>
      <c r="AG144" s="79" t="s">
        <v>915</v>
      </c>
      <c r="AH144" s="79"/>
      <c r="AI144" s="83" t="s">
        <v>906</v>
      </c>
      <c r="AJ144" s="79" t="b">
        <v>0</v>
      </c>
      <c r="AK144" s="79">
        <v>1</v>
      </c>
      <c r="AL144" s="83" t="s">
        <v>906</v>
      </c>
      <c r="AM144" s="79" t="s">
        <v>926</v>
      </c>
      <c r="AN144" s="79" t="b">
        <v>0</v>
      </c>
      <c r="AO144" s="83" t="s">
        <v>888</v>
      </c>
      <c r="AP144" s="79" t="s">
        <v>176</v>
      </c>
      <c r="AQ144" s="79">
        <v>0</v>
      </c>
      <c r="AR144" s="79">
        <v>0</v>
      </c>
      <c r="AS144" s="79"/>
      <c r="AT144" s="79"/>
      <c r="AU144" s="79"/>
      <c r="AV144" s="79"/>
      <c r="AW144" s="79"/>
      <c r="AX144" s="79"/>
      <c r="AY144" s="79"/>
      <c r="AZ144" s="79"/>
      <c r="BA144">
        <v>45</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6</v>
      </c>
      <c r="BK144" s="49">
        <v>100</v>
      </c>
      <c r="BL144" s="48">
        <v>6</v>
      </c>
    </row>
    <row r="145" spans="1:64" ht="15">
      <c r="A145" s="64" t="s">
        <v>275</v>
      </c>
      <c r="B145" s="64" t="s">
        <v>275</v>
      </c>
      <c r="C145" s="65"/>
      <c r="D145" s="66"/>
      <c r="E145" s="67"/>
      <c r="F145" s="68"/>
      <c r="G145" s="65"/>
      <c r="H145" s="69"/>
      <c r="I145" s="70"/>
      <c r="J145" s="70"/>
      <c r="K145" s="34" t="s">
        <v>65</v>
      </c>
      <c r="L145" s="77">
        <v>184</v>
      </c>
      <c r="M145" s="77"/>
      <c r="N145" s="72"/>
      <c r="O145" s="79" t="s">
        <v>176</v>
      </c>
      <c r="P145" s="81">
        <v>43627.62494212963</v>
      </c>
      <c r="Q145" s="79" t="s">
        <v>419</v>
      </c>
      <c r="R145" s="82" t="s">
        <v>500</v>
      </c>
      <c r="S145" s="79" t="s">
        <v>511</v>
      </c>
      <c r="T145" s="79"/>
      <c r="U145" s="79"/>
      <c r="V145" s="82" t="s">
        <v>586</v>
      </c>
      <c r="W145" s="81">
        <v>43627.62494212963</v>
      </c>
      <c r="X145" s="82" t="s">
        <v>732</v>
      </c>
      <c r="Y145" s="79"/>
      <c r="Z145" s="79"/>
      <c r="AA145" s="83" t="s">
        <v>889</v>
      </c>
      <c r="AB145" s="79"/>
      <c r="AC145" s="79" t="b">
        <v>0</v>
      </c>
      <c r="AD145" s="79">
        <v>0</v>
      </c>
      <c r="AE145" s="83" t="s">
        <v>906</v>
      </c>
      <c r="AF145" s="79" t="b">
        <v>0</v>
      </c>
      <c r="AG145" s="79" t="s">
        <v>915</v>
      </c>
      <c r="AH145" s="79"/>
      <c r="AI145" s="83" t="s">
        <v>906</v>
      </c>
      <c r="AJ145" s="79" t="b">
        <v>0</v>
      </c>
      <c r="AK145" s="79">
        <v>0</v>
      </c>
      <c r="AL145" s="83" t="s">
        <v>906</v>
      </c>
      <c r="AM145" s="79" t="s">
        <v>926</v>
      </c>
      <c r="AN145" s="79" t="b">
        <v>0</v>
      </c>
      <c r="AO145" s="83" t="s">
        <v>889</v>
      </c>
      <c r="AP145" s="79" t="s">
        <v>176</v>
      </c>
      <c r="AQ145" s="79">
        <v>0</v>
      </c>
      <c r="AR145" s="79">
        <v>0</v>
      </c>
      <c r="AS145" s="79"/>
      <c r="AT145" s="79"/>
      <c r="AU145" s="79"/>
      <c r="AV145" s="79"/>
      <c r="AW145" s="79"/>
      <c r="AX145" s="79"/>
      <c r="AY145" s="79"/>
      <c r="AZ145" s="79"/>
      <c r="BA145">
        <v>45</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8</v>
      </c>
      <c r="BK145" s="49">
        <v>100</v>
      </c>
      <c r="BL145" s="48">
        <v>8</v>
      </c>
    </row>
    <row r="146" spans="1:64" ht="15">
      <c r="A146" s="64" t="s">
        <v>275</v>
      </c>
      <c r="B146" s="64" t="s">
        <v>275</v>
      </c>
      <c r="C146" s="65"/>
      <c r="D146" s="66"/>
      <c r="E146" s="67"/>
      <c r="F146" s="68"/>
      <c r="G146" s="65"/>
      <c r="H146" s="69"/>
      <c r="I146" s="70"/>
      <c r="J146" s="70"/>
      <c r="K146" s="34" t="s">
        <v>65</v>
      </c>
      <c r="L146" s="77">
        <v>185</v>
      </c>
      <c r="M146" s="77"/>
      <c r="N146" s="72"/>
      <c r="O146" s="79" t="s">
        <v>176</v>
      </c>
      <c r="P146" s="81">
        <v>43627.642800925925</v>
      </c>
      <c r="Q146" s="79" t="s">
        <v>420</v>
      </c>
      <c r="R146" s="82" t="s">
        <v>472</v>
      </c>
      <c r="S146" s="79" t="s">
        <v>511</v>
      </c>
      <c r="T146" s="79"/>
      <c r="U146" s="79"/>
      <c r="V146" s="82" t="s">
        <v>586</v>
      </c>
      <c r="W146" s="81">
        <v>43627.642800925925</v>
      </c>
      <c r="X146" s="82" t="s">
        <v>733</v>
      </c>
      <c r="Y146" s="79"/>
      <c r="Z146" s="79"/>
      <c r="AA146" s="83" t="s">
        <v>890</v>
      </c>
      <c r="AB146" s="79"/>
      <c r="AC146" s="79" t="b">
        <v>0</v>
      </c>
      <c r="AD146" s="79">
        <v>1</v>
      </c>
      <c r="AE146" s="83" t="s">
        <v>906</v>
      </c>
      <c r="AF146" s="79" t="b">
        <v>0</v>
      </c>
      <c r="AG146" s="79" t="s">
        <v>915</v>
      </c>
      <c r="AH146" s="79"/>
      <c r="AI146" s="83" t="s">
        <v>906</v>
      </c>
      <c r="AJ146" s="79" t="b">
        <v>0</v>
      </c>
      <c r="AK146" s="79">
        <v>0</v>
      </c>
      <c r="AL146" s="83" t="s">
        <v>906</v>
      </c>
      <c r="AM146" s="79" t="s">
        <v>926</v>
      </c>
      <c r="AN146" s="79" t="b">
        <v>0</v>
      </c>
      <c r="AO146" s="83" t="s">
        <v>890</v>
      </c>
      <c r="AP146" s="79" t="s">
        <v>176</v>
      </c>
      <c r="AQ146" s="79">
        <v>0</v>
      </c>
      <c r="AR146" s="79">
        <v>0</v>
      </c>
      <c r="AS146" s="79"/>
      <c r="AT146" s="79"/>
      <c r="AU146" s="79"/>
      <c r="AV146" s="79"/>
      <c r="AW146" s="79"/>
      <c r="AX146" s="79"/>
      <c r="AY146" s="79"/>
      <c r="AZ146" s="79"/>
      <c r="BA146">
        <v>45</v>
      </c>
      <c r="BB146" s="78" t="str">
        <f>REPLACE(INDEX(GroupVertices[Group],MATCH(Edges24[[#This Row],[Vertex 1]],GroupVertices[Vertex],0)),1,1,"")</f>
        <v>1</v>
      </c>
      <c r="BC146" s="78" t="str">
        <f>REPLACE(INDEX(GroupVertices[Group],MATCH(Edges24[[#This Row],[Vertex 2]],GroupVertices[Vertex],0)),1,1,"")</f>
        <v>1</v>
      </c>
      <c r="BD146" s="48">
        <v>0</v>
      </c>
      <c r="BE146" s="49">
        <v>0</v>
      </c>
      <c r="BF146" s="48">
        <v>0</v>
      </c>
      <c r="BG146" s="49">
        <v>0</v>
      </c>
      <c r="BH146" s="48">
        <v>0</v>
      </c>
      <c r="BI146" s="49">
        <v>0</v>
      </c>
      <c r="BJ146" s="48">
        <v>7</v>
      </c>
      <c r="BK146" s="49">
        <v>100</v>
      </c>
      <c r="BL146" s="48">
        <v>7</v>
      </c>
    </row>
    <row r="147" spans="1:64" ht="15">
      <c r="A147" s="64" t="s">
        <v>275</v>
      </c>
      <c r="B147" s="64" t="s">
        <v>275</v>
      </c>
      <c r="C147" s="65"/>
      <c r="D147" s="66"/>
      <c r="E147" s="67"/>
      <c r="F147" s="68"/>
      <c r="G147" s="65"/>
      <c r="H147" s="69"/>
      <c r="I147" s="70"/>
      <c r="J147" s="70"/>
      <c r="K147" s="34" t="s">
        <v>65</v>
      </c>
      <c r="L147" s="77">
        <v>186</v>
      </c>
      <c r="M147" s="77"/>
      <c r="N147" s="72"/>
      <c r="O147" s="79" t="s">
        <v>176</v>
      </c>
      <c r="P147" s="81">
        <v>43627.67903935185</v>
      </c>
      <c r="Q147" s="79" t="s">
        <v>421</v>
      </c>
      <c r="R147" s="82" t="s">
        <v>501</v>
      </c>
      <c r="S147" s="79" t="s">
        <v>511</v>
      </c>
      <c r="T147" s="79"/>
      <c r="U147" s="79"/>
      <c r="V147" s="82" t="s">
        <v>586</v>
      </c>
      <c r="W147" s="81">
        <v>43627.67903935185</v>
      </c>
      <c r="X147" s="82" t="s">
        <v>734</v>
      </c>
      <c r="Y147" s="79"/>
      <c r="Z147" s="79"/>
      <c r="AA147" s="83" t="s">
        <v>891</v>
      </c>
      <c r="AB147" s="79"/>
      <c r="AC147" s="79" t="b">
        <v>0</v>
      </c>
      <c r="AD147" s="79">
        <v>1</v>
      </c>
      <c r="AE147" s="83" t="s">
        <v>906</v>
      </c>
      <c r="AF147" s="79" t="b">
        <v>0</v>
      </c>
      <c r="AG147" s="79" t="s">
        <v>915</v>
      </c>
      <c r="AH147" s="79"/>
      <c r="AI147" s="83" t="s">
        <v>906</v>
      </c>
      <c r="AJ147" s="79" t="b">
        <v>0</v>
      </c>
      <c r="AK147" s="79">
        <v>1</v>
      </c>
      <c r="AL147" s="83" t="s">
        <v>906</v>
      </c>
      <c r="AM147" s="79" t="s">
        <v>926</v>
      </c>
      <c r="AN147" s="79" t="b">
        <v>0</v>
      </c>
      <c r="AO147" s="83" t="s">
        <v>891</v>
      </c>
      <c r="AP147" s="79" t="s">
        <v>176</v>
      </c>
      <c r="AQ147" s="79">
        <v>0</v>
      </c>
      <c r="AR147" s="79">
        <v>0</v>
      </c>
      <c r="AS147" s="79"/>
      <c r="AT147" s="79"/>
      <c r="AU147" s="79"/>
      <c r="AV147" s="79"/>
      <c r="AW147" s="79"/>
      <c r="AX147" s="79"/>
      <c r="AY147" s="79"/>
      <c r="AZ147" s="79"/>
      <c r="BA147">
        <v>45</v>
      </c>
      <c r="BB147" s="78" t="str">
        <f>REPLACE(INDEX(GroupVertices[Group],MATCH(Edges24[[#This Row],[Vertex 1]],GroupVertices[Vertex],0)),1,1,"")</f>
        <v>1</v>
      </c>
      <c r="BC147" s="78" t="str">
        <f>REPLACE(INDEX(GroupVertices[Group],MATCH(Edges24[[#This Row],[Vertex 2]],GroupVertices[Vertex],0)),1,1,"")</f>
        <v>1</v>
      </c>
      <c r="BD147" s="48">
        <v>0</v>
      </c>
      <c r="BE147" s="49">
        <v>0</v>
      </c>
      <c r="BF147" s="48">
        <v>0</v>
      </c>
      <c r="BG147" s="49">
        <v>0</v>
      </c>
      <c r="BH147" s="48">
        <v>0</v>
      </c>
      <c r="BI147" s="49">
        <v>0</v>
      </c>
      <c r="BJ147" s="48">
        <v>9</v>
      </c>
      <c r="BK147" s="49">
        <v>100</v>
      </c>
      <c r="BL147" s="48">
        <v>9</v>
      </c>
    </row>
    <row r="148" spans="1:64" ht="15">
      <c r="A148" s="64" t="s">
        <v>275</v>
      </c>
      <c r="B148" s="64" t="s">
        <v>275</v>
      </c>
      <c r="C148" s="65"/>
      <c r="D148" s="66"/>
      <c r="E148" s="67"/>
      <c r="F148" s="68"/>
      <c r="G148" s="65"/>
      <c r="H148" s="69"/>
      <c r="I148" s="70"/>
      <c r="J148" s="70"/>
      <c r="K148" s="34" t="s">
        <v>65</v>
      </c>
      <c r="L148" s="77">
        <v>187</v>
      </c>
      <c r="M148" s="77"/>
      <c r="N148" s="72"/>
      <c r="O148" s="79" t="s">
        <v>176</v>
      </c>
      <c r="P148" s="81">
        <v>43627.7293287037</v>
      </c>
      <c r="Q148" s="79" t="s">
        <v>422</v>
      </c>
      <c r="R148" s="82" t="s">
        <v>473</v>
      </c>
      <c r="S148" s="79" t="s">
        <v>511</v>
      </c>
      <c r="T148" s="79"/>
      <c r="U148" s="79"/>
      <c r="V148" s="82" t="s">
        <v>586</v>
      </c>
      <c r="W148" s="81">
        <v>43627.7293287037</v>
      </c>
      <c r="X148" s="82" t="s">
        <v>735</v>
      </c>
      <c r="Y148" s="79"/>
      <c r="Z148" s="79"/>
      <c r="AA148" s="83" t="s">
        <v>892</v>
      </c>
      <c r="AB148" s="79"/>
      <c r="AC148" s="79" t="b">
        <v>0</v>
      </c>
      <c r="AD148" s="79">
        <v>3</v>
      </c>
      <c r="AE148" s="83" t="s">
        <v>906</v>
      </c>
      <c r="AF148" s="79" t="b">
        <v>0</v>
      </c>
      <c r="AG148" s="79" t="s">
        <v>915</v>
      </c>
      <c r="AH148" s="79"/>
      <c r="AI148" s="83" t="s">
        <v>906</v>
      </c>
      <c r="AJ148" s="79" t="b">
        <v>0</v>
      </c>
      <c r="AK148" s="79">
        <v>0</v>
      </c>
      <c r="AL148" s="83" t="s">
        <v>906</v>
      </c>
      <c r="AM148" s="79" t="s">
        <v>926</v>
      </c>
      <c r="AN148" s="79" t="b">
        <v>0</v>
      </c>
      <c r="AO148" s="83" t="s">
        <v>892</v>
      </c>
      <c r="AP148" s="79" t="s">
        <v>176</v>
      </c>
      <c r="AQ148" s="79">
        <v>0</v>
      </c>
      <c r="AR148" s="79">
        <v>0</v>
      </c>
      <c r="AS148" s="79"/>
      <c r="AT148" s="79"/>
      <c r="AU148" s="79"/>
      <c r="AV148" s="79"/>
      <c r="AW148" s="79"/>
      <c r="AX148" s="79"/>
      <c r="AY148" s="79"/>
      <c r="AZ148" s="79"/>
      <c r="BA148">
        <v>45</v>
      </c>
      <c r="BB148" s="78" t="str">
        <f>REPLACE(INDEX(GroupVertices[Group],MATCH(Edges24[[#This Row],[Vertex 1]],GroupVertices[Vertex],0)),1,1,"")</f>
        <v>1</v>
      </c>
      <c r="BC148" s="78" t="str">
        <f>REPLACE(INDEX(GroupVertices[Group],MATCH(Edges24[[#This Row],[Vertex 2]],GroupVertices[Vertex],0)),1,1,"")</f>
        <v>1</v>
      </c>
      <c r="BD148" s="48">
        <v>0</v>
      </c>
      <c r="BE148" s="49">
        <v>0</v>
      </c>
      <c r="BF148" s="48">
        <v>0</v>
      </c>
      <c r="BG148" s="49">
        <v>0</v>
      </c>
      <c r="BH148" s="48">
        <v>0</v>
      </c>
      <c r="BI148" s="49">
        <v>0</v>
      </c>
      <c r="BJ148" s="48">
        <v>8</v>
      </c>
      <c r="BK148" s="49">
        <v>100</v>
      </c>
      <c r="BL148" s="48">
        <v>8</v>
      </c>
    </row>
    <row r="149" spans="1:64" ht="15">
      <c r="A149" s="64" t="s">
        <v>275</v>
      </c>
      <c r="B149" s="64" t="s">
        <v>275</v>
      </c>
      <c r="C149" s="65"/>
      <c r="D149" s="66"/>
      <c r="E149" s="67"/>
      <c r="F149" s="68"/>
      <c r="G149" s="65"/>
      <c r="H149" s="69"/>
      <c r="I149" s="70"/>
      <c r="J149" s="70"/>
      <c r="K149" s="34" t="s">
        <v>65</v>
      </c>
      <c r="L149" s="77">
        <v>188</v>
      </c>
      <c r="M149" s="77"/>
      <c r="N149" s="72"/>
      <c r="O149" s="79" t="s">
        <v>176</v>
      </c>
      <c r="P149" s="81">
        <v>43628.54509259259</v>
      </c>
      <c r="Q149" s="79" t="s">
        <v>423</v>
      </c>
      <c r="R149" s="82" t="s">
        <v>476</v>
      </c>
      <c r="S149" s="79" t="s">
        <v>511</v>
      </c>
      <c r="T149" s="79"/>
      <c r="U149" s="79"/>
      <c r="V149" s="82" t="s">
        <v>586</v>
      </c>
      <c r="W149" s="81">
        <v>43628.54509259259</v>
      </c>
      <c r="X149" s="82" t="s">
        <v>736</v>
      </c>
      <c r="Y149" s="79"/>
      <c r="Z149" s="79"/>
      <c r="AA149" s="83" t="s">
        <v>893</v>
      </c>
      <c r="AB149" s="79"/>
      <c r="AC149" s="79" t="b">
        <v>0</v>
      </c>
      <c r="AD149" s="79">
        <v>0</v>
      </c>
      <c r="AE149" s="83" t="s">
        <v>906</v>
      </c>
      <c r="AF149" s="79" t="b">
        <v>0</v>
      </c>
      <c r="AG149" s="79" t="s">
        <v>915</v>
      </c>
      <c r="AH149" s="79"/>
      <c r="AI149" s="83" t="s">
        <v>906</v>
      </c>
      <c r="AJ149" s="79" t="b">
        <v>0</v>
      </c>
      <c r="AK149" s="79">
        <v>0</v>
      </c>
      <c r="AL149" s="83" t="s">
        <v>906</v>
      </c>
      <c r="AM149" s="79" t="s">
        <v>926</v>
      </c>
      <c r="AN149" s="79" t="b">
        <v>0</v>
      </c>
      <c r="AO149" s="83" t="s">
        <v>893</v>
      </c>
      <c r="AP149" s="79" t="s">
        <v>176</v>
      </c>
      <c r="AQ149" s="79">
        <v>0</v>
      </c>
      <c r="AR149" s="79">
        <v>0</v>
      </c>
      <c r="AS149" s="79"/>
      <c r="AT149" s="79"/>
      <c r="AU149" s="79"/>
      <c r="AV149" s="79"/>
      <c r="AW149" s="79"/>
      <c r="AX149" s="79"/>
      <c r="AY149" s="79"/>
      <c r="AZ149" s="79"/>
      <c r="BA149">
        <v>45</v>
      </c>
      <c r="BB149" s="78" t="str">
        <f>REPLACE(INDEX(GroupVertices[Group],MATCH(Edges24[[#This Row],[Vertex 1]],GroupVertices[Vertex],0)),1,1,"")</f>
        <v>1</v>
      </c>
      <c r="BC149" s="78" t="str">
        <f>REPLACE(INDEX(GroupVertices[Group],MATCH(Edges24[[#This Row],[Vertex 2]],GroupVertices[Vertex],0)),1,1,"")</f>
        <v>1</v>
      </c>
      <c r="BD149" s="48">
        <v>0</v>
      </c>
      <c r="BE149" s="49">
        <v>0</v>
      </c>
      <c r="BF149" s="48">
        <v>0</v>
      </c>
      <c r="BG149" s="49">
        <v>0</v>
      </c>
      <c r="BH149" s="48">
        <v>0</v>
      </c>
      <c r="BI149" s="49">
        <v>0</v>
      </c>
      <c r="BJ149" s="48">
        <v>6</v>
      </c>
      <c r="BK149" s="49">
        <v>100</v>
      </c>
      <c r="BL149" s="48">
        <v>6</v>
      </c>
    </row>
    <row r="150" spans="1:64" ht="15">
      <c r="A150" s="64" t="s">
        <v>275</v>
      </c>
      <c r="B150" s="64" t="s">
        <v>275</v>
      </c>
      <c r="C150" s="65"/>
      <c r="D150" s="66"/>
      <c r="E150" s="67"/>
      <c r="F150" s="68"/>
      <c r="G150" s="65"/>
      <c r="H150" s="69"/>
      <c r="I150" s="70"/>
      <c r="J150" s="70"/>
      <c r="K150" s="34" t="s">
        <v>65</v>
      </c>
      <c r="L150" s="77">
        <v>189</v>
      </c>
      <c r="M150" s="77"/>
      <c r="N150" s="72"/>
      <c r="O150" s="79" t="s">
        <v>176</v>
      </c>
      <c r="P150" s="81">
        <v>43628.60888888889</v>
      </c>
      <c r="Q150" s="79" t="s">
        <v>424</v>
      </c>
      <c r="R150" s="82" t="s">
        <v>502</v>
      </c>
      <c r="S150" s="79" t="s">
        <v>511</v>
      </c>
      <c r="T150" s="79"/>
      <c r="U150" s="79"/>
      <c r="V150" s="82" t="s">
        <v>586</v>
      </c>
      <c r="W150" s="81">
        <v>43628.60888888889</v>
      </c>
      <c r="X150" s="82" t="s">
        <v>737</v>
      </c>
      <c r="Y150" s="79"/>
      <c r="Z150" s="79"/>
      <c r="AA150" s="83" t="s">
        <v>894</v>
      </c>
      <c r="AB150" s="79"/>
      <c r="AC150" s="79" t="b">
        <v>0</v>
      </c>
      <c r="AD150" s="79">
        <v>1</v>
      </c>
      <c r="AE150" s="83" t="s">
        <v>906</v>
      </c>
      <c r="AF150" s="79" t="b">
        <v>0</v>
      </c>
      <c r="AG150" s="79" t="s">
        <v>915</v>
      </c>
      <c r="AH150" s="79"/>
      <c r="AI150" s="83" t="s">
        <v>906</v>
      </c>
      <c r="AJ150" s="79" t="b">
        <v>0</v>
      </c>
      <c r="AK150" s="79">
        <v>0</v>
      </c>
      <c r="AL150" s="83" t="s">
        <v>906</v>
      </c>
      <c r="AM150" s="79" t="s">
        <v>926</v>
      </c>
      <c r="AN150" s="79" t="b">
        <v>0</v>
      </c>
      <c r="AO150" s="83" t="s">
        <v>894</v>
      </c>
      <c r="AP150" s="79" t="s">
        <v>176</v>
      </c>
      <c r="AQ150" s="79">
        <v>0</v>
      </c>
      <c r="AR150" s="79">
        <v>0</v>
      </c>
      <c r="AS150" s="79"/>
      <c r="AT150" s="79"/>
      <c r="AU150" s="79"/>
      <c r="AV150" s="79"/>
      <c r="AW150" s="79"/>
      <c r="AX150" s="79"/>
      <c r="AY150" s="79"/>
      <c r="AZ150" s="79"/>
      <c r="BA150">
        <v>45</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9</v>
      </c>
      <c r="BK150" s="49">
        <v>100</v>
      </c>
      <c r="BL150" s="48">
        <v>9</v>
      </c>
    </row>
    <row r="151" spans="1:64" ht="15">
      <c r="A151" s="64" t="s">
        <v>275</v>
      </c>
      <c r="B151" s="64" t="s">
        <v>275</v>
      </c>
      <c r="C151" s="65"/>
      <c r="D151" s="66"/>
      <c r="E151" s="67"/>
      <c r="F151" s="68"/>
      <c r="G151" s="65"/>
      <c r="H151" s="69"/>
      <c r="I151" s="70"/>
      <c r="J151" s="70"/>
      <c r="K151" s="34" t="s">
        <v>65</v>
      </c>
      <c r="L151" s="77">
        <v>190</v>
      </c>
      <c r="M151" s="77"/>
      <c r="N151" s="72"/>
      <c r="O151" s="79" t="s">
        <v>176</v>
      </c>
      <c r="P151" s="81">
        <v>43629.4522337963</v>
      </c>
      <c r="Q151" s="79" t="s">
        <v>425</v>
      </c>
      <c r="R151" s="82" t="s">
        <v>503</v>
      </c>
      <c r="S151" s="79" t="s">
        <v>511</v>
      </c>
      <c r="T151" s="79"/>
      <c r="U151" s="79"/>
      <c r="V151" s="82" t="s">
        <v>586</v>
      </c>
      <c r="W151" s="81">
        <v>43629.4522337963</v>
      </c>
      <c r="X151" s="82" t="s">
        <v>738</v>
      </c>
      <c r="Y151" s="79"/>
      <c r="Z151" s="79"/>
      <c r="AA151" s="83" t="s">
        <v>895</v>
      </c>
      <c r="AB151" s="79"/>
      <c r="AC151" s="79" t="b">
        <v>0</v>
      </c>
      <c r="AD151" s="79">
        <v>0</v>
      </c>
      <c r="AE151" s="83" t="s">
        <v>906</v>
      </c>
      <c r="AF151" s="79" t="b">
        <v>0</v>
      </c>
      <c r="AG151" s="79" t="s">
        <v>915</v>
      </c>
      <c r="AH151" s="79"/>
      <c r="AI151" s="83" t="s">
        <v>906</v>
      </c>
      <c r="AJ151" s="79" t="b">
        <v>0</v>
      </c>
      <c r="AK151" s="79">
        <v>0</v>
      </c>
      <c r="AL151" s="83" t="s">
        <v>906</v>
      </c>
      <c r="AM151" s="79" t="s">
        <v>926</v>
      </c>
      <c r="AN151" s="79" t="b">
        <v>0</v>
      </c>
      <c r="AO151" s="83" t="s">
        <v>895</v>
      </c>
      <c r="AP151" s="79" t="s">
        <v>176</v>
      </c>
      <c r="AQ151" s="79">
        <v>0</v>
      </c>
      <c r="AR151" s="79">
        <v>0</v>
      </c>
      <c r="AS151" s="79"/>
      <c r="AT151" s="79"/>
      <c r="AU151" s="79"/>
      <c r="AV151" s="79"/>
      <c r="AW151" s="79"/>
      <c r="AX151" s="79"/>
      <c r="AY151" s="79"/>
      <c r="AZ151" s="79"/>
      <c r="BA151">
        <v>45</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9</v>
      </c>
      <c r="BK151" s="49">
        <v>100</v>
      </c>
      <c r="BL151" s="48">
        <v>9</v>
      </c>
    </row>
    <row r="152" spans="1:64" ht="15">
      <c r="A152" s="64" t="s">
        <v>275</v>
      </c>
      <c r="B152" s="64" t="s">
        <v>275</v>
      </c>
      <c r="C152" s="65"/>
      <c r="D152" s="66"/>
      <c r="E152" s="67"/>
      <c r="F152" s="68"/>
      <c r="G152" s="65"/>
      <c r="H152" s="69"/>
      <c r="I152" s="70"/>
      <c r="J152" s="70"/>
      <c r="K152" s="34" t="s">
        <v>65</v>
      </c>
      <c r="L152" s="77">
        <v>191</v>
      </c>
      <c r="M152" s="77"/>
      <c r="N152" s="72"/>
      <c r="O152" s="79" t="s">
        <v>176</v>
      </c>
      <c r="P152" s="81">
        <v>43629.591157407405</v>
      </c>
      <c r="Q152" s="79" t="s">
        <v>426</v>
      </c>
      <c r="R152" s="82" t="s">
        <v>504</v>
      </c>
      <c r="S152" s="79" t="s">
        <v>511</v>
      </c>
      <c r="T152" s="79"/>
      <c r="U152" s="79"/>
      <c r="V152" s="82" t="s">
        <v>586</v>
      </c>
      <c r="W152" s="81">
        <v>43629.591157407405</v>
      </c>
      <c r="X152" s="82" t="s">
        <v>739</v>
      </c>
      <c r="Y152" s="79"/>
      <c r="Z152" s="79"/>
      <c r="AA152" s="83" t="s">
        <v>896</v>
      </c>
      <c r="AB152" s="79"/>
      <c r="AC152" s="79" t="b">
        <v>0</v>
      </c>
      <c r="AD152" s="79">
        <v>0</v>
      </c>
      <c r="AE152" s="83" t="s">
        <v>906</v>
      </c>
      <c r="AF152" s="79" t="b">
        <v>0</v>
      </c>
      <c r="AG152" s="79" t="s">
        <v>915</v>
      </c>
      <c r="AH152" s="79"/>
      <c r="AI152" s="83" t="s">
        <v>906</v>
      </c>
      <c r="AJ152" s="79" t="b">
        <v>0</v>
      </c>
      <c r="AK152" s="79">
        <v>0</v>
      </c>
      <c r="AL152" s="83" t="s">
        <v>906</v>
      </c>
      <c r="AM152" s="79" t="s">
        <v>926</v>
      </c>
      <c r="AN152" s="79" t="b">
        <v>0</v>
      </c>
      <c r="AO152" s="83" t="s">
        <v>896</v>
      </c>
      <c r="AP152" s="79" t="s">
        <v>176</v>
      </c>
      <c r="AQ152" s="79">
        <v>0</v>
      </c>
      <c r="AR152" s="79">
        <v>0</v>
      </c>
      <c r="AS152" s="79"/>
      <c r="AT152" s="79"/>
      <c r="AU152" s="79"/>
      <c r="AV152" s="79"/>
      <c r="AW152" s="79"/>
      <c r="AX152" s="79"/>
      <c r="AY152" s="79"/>
      <c r="AZ152" s="79"/>
      <c r="BA152">
        <v>45</v>
      </c>
      <c r="BB152" s="78" t="str">
        <f>REPLACE(INDEX(GroupVertices[Group],MATCH(Edges24[[#This Row],[Vertex 1]],GroupVertices[Vertex],0)),1,1,"")</f>
        <v>1</v>
      </c>
      <c r="BC152" s="78" t="str">
        <f>REPLACE(INDEX(GroupVertices[Group],MATCH(Edges24[[#This Row],[Vertex 2]],GroupVertices[Vertex],0)),1,1,"")</f>
        <v>1</v>
      </c>
      <c r="BD152" s="48">
        <v>0</v>
      </c>
      <c r="BE152" s="49">
        <v>0</v>
      </c>
      <c r="BF152" s="48">
        <v>0</v>
      </c>
      <c r="BG152" s="49">
        <v>0</v>
      </c>
      <c r="BH152" s="48">
        <v>0</v>
      </c>
      <c r="BI152" s="49">
        <v>0</v>
      </c>
      <c r="BJ152" s="48">
        <v>6</v>
      </c>
      <c r="BK152" s="49">
        <v>100</v>
      </c>
      <c r="BL152" s="48">
        <v>6</v>
      </c>
    </row>
    <row r="153" spans="1:64" ht="15">
      <c r="A153" s="64" t="s">
        <v>275</v>
      </c>
      <c r="B153" s="64" t="s">
        <v>275</v>
      </c>
      <c r="C153" s="65"/>
      <c r="D153" s="66"/>
      <c r="E153" s="67"/>
      <c r="F153" s="68"/>
      <c r="G153" s="65"/>
      <c r="H153" s="69"/>
      <c r="I153" s="70"/>
      <c r="J153" s="70"/>
      <c r="K153" s="34" t="s">
        <v>65</v>
      </c>
      <c r="L153" s="77">
        <v>192</v>
      </c>
      <c r="M153" s="77"/>
      <c r="N153" s="72"/>
      <c r="O153" s="79" t="s">
        <v>176</v>
      </c>
      <c r="P153" s="81">
        <v>43629.6118287037</v>
      </c>
      <c r="Q153" s="79" t="s">
        <v>427</v>
      </c>
      <c r="R153" s="82" t="s">
        <v>505</v>
      </c>
      <c r="S153" s="79" t="s">
        <v>511</v>
      </c>
      <c r="T153" s="79"/>
      <c r="U153" s="79"/>
      <c r="V153" s="82" t="s">
        <v>586</v>
      </c>
      <c r="W153" s="81">
        <v>43629.6118287037</v>
      </c>
      <c r="X153" s="82" t="s">
        <v>740</v>
      </c>
      <c r="Y153" s="79"/>
      <c r="Z153" s="79"/>
      <c r="AA153" s="83" t="s">
        <v>897</v>
      </c>
      <c r="AB153" s="79"/>
      <c r="AC153" s="79" t="b">
        <v>0</v>
      </c>
      <c r="AD153" s="79">
        <v>0</v>
      </c>
      <c r="AE153" s="83" t="s">
        <v>906</v>
      </c>
      <c r="AF153" s="79" t="b">
        <v>0</v>
      </c>
      <c r="AG153" s="79" t="s">
        <v>915</v>
      </c>
      <c r="AH153" s="79"/>
      <c r="AI153" s="83" t="s">
        <v>906</v>
      </c>
      <c r="AJ153" s="79" t="b">
        <v>0</v>
      </c>
      <c r="AK153" s="79">
        <v>0</v>
      </c>
      <c r="AL153" s="83" t="s">
        <v>906</v>
      </c>
      <c r="AM153" s="79" t="s">
        <v>926</v>
      </c>
      <c r="AN153" s="79" t="b">
        <v>0</v>
      </c>
      <c r="AO153" s="83" t="s">
        <v>897</v>
      </c>
      <c r="AP153" s="79" t="s">
        <v>176</v>
      </c>
      <c r="AQ153" s="79">
        <v>0</v>
      </c>
      <c r="AR153" s="79">
        <v>0</v>
      </c>
      <c r="AS153" s="79"/>
      <c r="AT153" s="79"/>
      <c r="AU153" s="79"/>
      <c r="AV153" s="79"/>
      <c r="AW153" s="79"/>
      <c r="AX153" s="79"/>
      <c r="AY153" s="79"/>
      <c r="AZ153" s="79"/>
      <c r="BA153">
        <v>45</v>
      </c>
      <c r="BB153" s="78" t="str">
        <f>REPLACE(INDEX(GroupVertices[Group],MATCH(Edges24[[#This Row],[Vertex 1]],GroupVertices[Vertex],0)),1,1,"")</f>
        <v>1</v>
      </c>
      <c r="BC153" s="78" t="str">
        <f>REPLACE(INDEX(GroupVertices[Group],MATCH(Edges24[[#This Row],[Vertex 2]],GroupVertices[Vertex],0)),1,1,"")</f>
        <v>1</v>
      </c>
      <c r="BD153" s="48">
        <v>0</v>
      </c>
      <c r="BE153" s="49">
        <v>0</v>
      </c>
      <c r="BF153" s="48">
        <v>0</v>
      </c>
      <c r="BG153" s="49">
        <v>0</v>
      </c>
      <c r="BH153" s="48">
        <v>0</v>
      </c>
      <c r="BI153" s="49">
        <v>0</v>
      </c>
      <c r="BJ153" s="48">
        <v>9</v>
      </c>
      <c r="BK153" s="49">
        <v>100</v>
      </c>
      <c r="BL153" s="48">
        <v>9</v>
      </c>
    </row>
    <row r="154" spans="1:64" ht="15">
      <c r="A154" s="64" t="s">
        <v>275</v>
      </c>
      <c r="B154" s="64" t="s">
        <v>275</v>
      </c>
      <c r="C154" s="65"/>
      <c r="D154" s="66"/>
      <c r="E154" s="67"/>
      <c r="F154" s="68"/>
      <c r="G154" s="65"/>
      <c r="H154" s="69"/>
      <c r="I154" s="70"/>
      <c r="J154" s="70"/>
      <c r="K154" s="34" t="s">
        <v>65</v>
      </c>
      <c r="L154" s="77">
        <v>193</v>
      </c>
      <c r="M154" s="77"/>
      <c r="N154" s="72"/>
      <c r="O154" s="79" t="s">
        <v>176</v>
      </c>
      <c r="P154" s="81">
        <v>43629.665300925924</v>
      </c>
      <c r="Q154" s="79" t="s">
        <v>428</v>
      </c>
      <c r="R154" s="82" t="s">
        <v>506</v>
      </c>
      <c r="S154" s="79" t="s">
        <v>511</v>
      </c>
      <c r="T154" s="79"/>
      <c r="U154" s="79"/>
      <c r="V154" s="82" t="s">
        <v>586</v>
      </c>
      <c r="W154" s="81">
        <v>43629.665300925924</v>
      </c>
      <c r="X154" s="82" t="s">
        <v>741</v>
      </c>
      <c r="Y154" s="79"/>
      <c r="Z154" s="79"/>
      <c r="AA154" s="83" t="s">
        <v>898</v>
      </c>
      <c r="AB154" s="79"/>
      <c r="AC154" s="79" t="b">
        <v>0</v>
      </c>
      <c r="AD154" s="79">
        <v>0</v>
      </c>
      <c r="AE154" s="83" t="s">
        <v>906</v>
      </c>
      <c r="AF154" s="79" t="b">
        <v>0</v>
      </c>
      <c r="AG154" s="79" t="s">
        <v>915</v>
      </c>
      <c r="AH154" s="79"/>
      <c r="AI154" s="83" t="s">
        <v>906</v>
      </c>
      <c r="AJ154" s="79" t="b">
        <v>0</v>
      </c>
      <c r="AK154" s="79">
        <v>0</v>
      </c>
      <c r="AL154" s="83" t="s">
        <v>906</v>
      </c>
      <c r="AM154" s="79" t="s">
        <v>926</v>
      </c>
      <c r="AN154" s="79" t="b">
        <v>0</v>
      </c>
      <c r="AO154" s="83" t="s">
        <v>898</v>
      </c>
      <c r="AP154" s="79" t="s">
        <v>176</v>
      </c>
      <c r="AQ154" s="79">
        <v>0</v>
      </c>
      <c r="AR154" s="79">
        <v>0</v>
      </c>
      <c r="AS154" s="79"/>
      <c r="AT154" s="79"/>
      <c r="AU154" s="79"/>
      <c r="AV154" s="79"/>
      <c r="AW154" s="79"/>
      <c r="AX154" s="79"/>
      <c r="AY154" s="79"/>
      <c r="AZ154" s="79"/>
      <c r="BA154">
        <v>45</v>
      </c>
      <c r="BB154" s="78" t="str">
        <f>REPLACE(INDEX(GroupVertices[Group],MATCH(Edges24[[#This Row],[Vertex 1]],GroupVertices[Vertex],0)),1,1,"")</f>
        <v>1</v>
      </c>
      <c r="BC154" s="78" t="str">
        <f>REPLACE(INDEX(GroupVertices[Group],MATCH(Edges24[[#This Row],[Vertex 2]],GroupVertices[Vertex],0)),1,1,"")</f>
        <v>1</v>
      </c>
      <c r="BD154" s="48">
        <v>0</v>
      </c>
      <c r="BE154" s="49">
        <v>0</v>
      </c>
      <c r="BF154" s="48">
        <v>0</v>
      </c>
      <c r="BG154" s="49">
        <v>0</v>
      </c>
      <c r="BH154" s="48">
        <v>0</v>
      </c>
      <c r="BI154" s="49">
        <v>0</v>
      </c>
      <c r="BJ154" s="48">
        <v>7</v>
      </c>
      <c r="BK154" s="49">
        <v>100</v>
      </c>
      <c r="BL154" s="48">
        <v>7</v>
      </c>
    </row>
    <row r="155" spans="1:64" ht="15">
      <c r="A155" s="64" t="s">
        <v>275</v>
      </c>
      <c r="B155" s="64" t="s">
        <v>275</v>
      </c>
      <c r="C155" s="65"/>
      <c r="D155" s="66"/>
      <c r="E155" s="67"/>
      <c r="F155" s="68"/>
      <c r="G155" s="65"/>
      <c r="H155" s="69"/>
      <c r="I155" s="70"/>
      <c r="J155" s="70"/>
      <c r="K155" s="34" t="s">
        <v>65</v>
      </c>
      <c r="L155" s="77">
        <v>194</v>
      </c>
      <c r="M155" s="77"/>
      <c r="N155" s="72"/>
      <c r="O155" s="79" t="s">
        <v>176</v>
      </c>
      <c r="P155" s="81">
        <v>43629.72813657407</v>
      </c>
      <c r="Q155" s="79" t="s">
        <v>429</v>
      </c>
      <c r="R155" s="82" t="s">
        <v>507</v>
      </c>
      <c r="S155" s="79" t="s">
        <v>511</v>
      </c>
      <c r="T155" s="79"/>
      <c r="U155" s="79"/>
      <c r="V155" s="82" t="s">
        <v>586</v>
      </c>
      <c r="W155" s="81">
        <v>43629.72813657407</v>
      </c>
      <c r="X155" s="82" t="s">
        <v>742</v>
      </c>
      <c r="Y155" s="79"/>
      <c r="Z155" s="79"/>
      <c r="AA155" s="83" t="s">
        <v>899</v>
      </c>
      <c r="AB155" s="79"/>
      <c r="AC155" s="79" t="b">
        <v>0</v>
      </c>
      <c r="AD155" s="79">
        <v>0</v>
      </c>
      <c r="AE155" s="83" t="s">
        <v>906</v>
      </c>
      <c r="AF155" s="79" t="b">
        <v>0</v>
      </c>
      <c r="AG155" s="79" t="s">
        <v>915</v>
      </c>
      <c r="AH155" s="79"/>
      <c r="AI155" s="83" t="s">
        <v>906</v>
      </c>
      <c r="AJ155" s="79" t="b">
        <v>0</v>
      </c>
      <c r="AK155" s="79">
        <v>0</v>
      </c>
      <c r="AL155" s="83" t="s">
        <v>906</v>
      </c>
      <c r="AM155" s="79" t="s">
        <v>926</v>
      </c>
      <c r="AN155" s="79" t="b">
        <v>0</v>
      </c>
      <c r="AO155" s="83" t="s">
        <v>899</v>
      </c>
      <c r="AP155" s="79" t="s">
        <v>176</v>
      </c>
      <c r="AQ155" s="79">
        <v>0</v>
      </c>
      <c r="AR155" s="79">
        <v>0</v>
      </c>
      <c r="AS155" s="79"/>
      <c r="AT155" s="79"/>
      <c r="AU155" s="79"/>
      <c r="AV155" s="79"/>
      <c r="AW155" s="79"/>
      <c r="AX155" s="79"/>
      <c r="AY155" s="79"/>
      <c r="AZ155" s="79"/>
      <c r="BA155">
        <v>45</v>
      </c>
      <c r="BB155" s="78" t="str">
        <f>REPLACE(INDEX(GroupVertices[Group],MATCH(Edges24[[#This Row],[Vertex 1]],GroupVertices[Vertex],0)),1,1,"")</f>
        <v>1</v>
      </c>
      <c r="BC155" s="78" t="str">
        <f>REPLACE(INDEX(GroupVertices[Group],MATCH(Edges24[[#This Row],[Vertex 2]],GroupVertices[Vertex],0)),1,1,"")</f>
        <v>1</v>
      </c>
      <c r="BD155" s="48">
        <v>0</v>
      </c>
      <c r="BE155" s="49">
        <v>0</v>
      </c>
      <c r="BF155" s="48">
        <v>0</v>
      </c>
      <c r="BG155" s="49">
        <v>0</v>
      </c>
      <c r="BH155" s="48">
        <v>0</v>
      </c>
      <c r="BI155" s="49">
        <v>0</v>
      </c>
      <c r="BJ155" s="48">
        <v>7</v>
      </c>
      <c r="BK155" s="49">
        <v>100</v>
      </c>
      <c r="BL155" s="48">
        <v>7</v>
      </c>
    </row>
    <row r="156" spans="1:64" ht="15">
      <c r="A156" s="64" t="s">
        <v>275</v>
      </c>
      <c r="B156" s="64" t="s">
        <v>275</v>
      </c>
      <c r="C156" s="65"/>
      <c r="D156" s="66"/>
      <c r="E156" s="67"/>
      <c r="F156" s="68"/>
      <c r="G156" s="65"/>
      <c r="H156" s="69"/>
      <c r="I156" s="70"/>
      <c r="J156" s="70"/>
      <c r="K156" s="34" t="s">
        <v>65</v>
      </c>
      <c r="L156" s="77">
        <v>195</v>
      </c>
      <c r="M156" s="77"/>
      <c r="N156" s="72"/>
      <c r="O156" s="79" t="s">
        <v>176</v>
      </c>
      <c r="P156" s="81">
        <v>43629.7709375</v>
      </c>
      <c r="Q156" s="79" t="s">
        <v>430</v>
      </c>
      <c r="R156" s="82" t="s">
        <v>508</v>
      </c>
      <c r="S156" s="79" t="s">
        <v>511</v>
      </c>
      <c r="T156" s="79"/>
      <c r="U156" s="79"/>
      <c r="V156" s="82" t="s">
        <v>586</v>
      </c>
      <c r="W156" s="81">
        <v>43629.7709375</v>
      </c>
      <c r="X156" s="82" t="s">
        <v>743</v>
      </c>
      <c r="Y156" s="79"/>
      <c r="Z156" s="79"/>
      <c r="AA156" s="83" t="s">
        <v>900</v>
      </c>
      <c r="AB156" s="79"/>
      <c r="AC156" s="79" t="b">
        <v>0</v>
      </c>
      <c r="AD156" s="79">
        <v>0</v>
      </c>
      <c r="AE156" s="83" t="s">
        <v>906</v>
      </c>
      <c r="AF156" s="79" t="b">
        <v>0</v>
      </c>
      <c r="AG156" s="79" t="s">
        <v>915</v>
      </c>
      <c r="AH156" s="79"/>
      <c r="AI156" s="83" t="s">
        <v>906</v>
      </c>
      <c r="AJ156" s="79" t="b">
        <v>0</v>
      </c>
      <c r="AK156" s="79">
        <v>0</v>
      </c>
      <c r="AL156" s="83" t="s">
        <v>906</v>
      </c>
      <c r="AM156" s="79" t="s">
        <v>926</v>
      </c>
      <c r="AN156" s="79" t="b">
        <v>0</v>
      </c>
      <c r="AO156" s="83" t="s">
        <v>900</v>
      </c>
      <c r="AP156" s="79" t="s">
        <v>176</v>
      </c>
      <c r="AQ156" s="79">
        <v>0</v>
      </c>
      <c r="AR156" s="79">
        <v>0</v>
      </c>
      <c r="AS156" s="79"/>
      <c r="AT156" s="79"/>
      <c r="AU156" s="79"/>
      <c r="AV156" s="79"/>
      <c r="AW156" s="79"/>
      <c r="AX156" s="79"/>
      <c r="AY156" s="79"/>
      <c r="AZ156" s="79"/>
      <c r="BA156">
        <v>45</v>
      </c>
      <c r="BB156" s="78" t="str">
        <f>REPLACE(INDEX(GroupVertices[Group],MATCH(Edges24[[#This Row],[Vertex 1]],GroupVertices[Vertex],0)),1,1,"")</f>
        <v>1</v>
      </c>
      <c r="BC156" s="78" t="str">
        <f>REPLACE(INDEX(GroupVertices[Group],MATCH(Edges24[[#This Row],[Vertex 2]],GroupVertices[Vertex],0)),1,1,"")</f>
        <v>1</v>
      </c>
      <c r="BD156" s="48">
        <v>0</v>
      </c>
      <c r="BE156" s="49">
        <v>0</v>
      </c>
      <c r="BF156" s="48">
        <v>0</v>
      </c>
      <c r="BG156" s="49">
        <v>0</v>
      </c>
      <c r="BH156" s="48">
        <v>0</v>
      </c>
      <c r="BI156" s="49">
        <v>0</v>
      </c>
      <c r="BJ156" s="48">
        <v>9</v>
      </c>
      <c r="BK156" s="49">
        <v>100</v>
      </c>
      <c r="BL156" s="48">
        <v>9</v>
      </c>
    </row>
    <row r="157" spans="1:64" ht="15">
      <c r="A157" s="64" t="s">
        <v>276</v>
      </c>
      <c r="B157" s="64" t="s">
        <v>276</v>
      </c>
      <c r="C157" s="65"/>
      <c r="D157" s="66"/>
      <c r="E157" s="67"/>
      <c r="F157" s="68"/>
      <c r="G157" s="65"/>
      <c r="H157" s="69"/>
      <c r="I157" s="70"/>
      <c r="J157" s="70"/>
      <c r="K157" s="34" t="s">
        <v>65</v>
      </c>
      <c r="L157" s="77">
        <v>196</v>
      </c>
      <c r="M157" s="77"/>
      <c r="N157" s="72"/>
      <c r="O157" s="79" t="s">
        <v>176</v>
      </c>
      <c r="P157" s="81">
        <v>43629.47246527778</v>
      </c>
      <c r="Q157" s="79" t="s">
        <v>431</v>
      </c>
      <c r="R157" s="82" t="s">
        <v>475</v>
      </c>
      <c r="S157" s="79" t="s">
        <v>511</v>
      </c>
      <c r="T157" s="79"/>
      <c r="U157" s="79"/>
      <c r="V157" s="82" t="s">
        <v>587</v>
      </c>
      <c r="W157" s="81">
        <v>43629.47246527778</v>
      </c>
      <c r="X157" s="82" t="s">
        <v>744</v>
      </c>
      <c r="Y157" s="79"/>
      <c r="Z157" s="79"/>
      <c r="AA157" s="83" t="s">
        <v>901</v>
      </c>
      <c r="AB157" s="79"/>
      <c r="AC157" s="79" t="b">
        <v>0</v>
      </c>
      <c r="AD157" s="79">
        <v>33</v>
      </c>
      <c r="AE157" s="83" t="s">
        <v>906</v>
      </c>
      <c r="AF157" s="79" t="b">
        <v>0</v>
      </c>
      <c r="AG157" s="79" t="s">
        <v>915</v>
      </c>
      <c r="AH157" s="79"/>
      <c r="AI157" s="83" t="s">
        <v>906</v>
      </c>
      <c r="AJ157" s="79" t="b">
        <v>0</v>
      </c>
      <c r="AK157" s="79">
        <v>6</v>
      </c>
      <c r="AL157" s="83" t="s">
        <v>906</v>
      </c>
      <c r="AM157" s="79" t="s">
        <v>923</v>
      </c>
      <c r="AN157" s="79" t="b">
        <v>0</v>
      </c>
      <c r="AO157" s="83" t="s">
        <v>901</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5</v>
      </c>
      <c r="BC157" s="78" t="str">
        <f>REPLACE(INDEX(GroupVertices[Group],MATCH(Edges24[[#This Row],[Vertex 2]],GroupVertices[Vertex],0)),1,1,"")</f>
        <v>5</v>
      </c>
      <c r="BD157" s="48">
        <v>0</v>
      </c>
      <c r="BE157" s="49">
        <v>0</v>
      </c>
      <c r="BF157" s="48">
        <v>0</v>
      </c>
      <c r="BG157" s="49">
        <v>0</v>
      </c>
      <c r="BH157" s="48">
        <v>0</v>
      </c>
      <c r="BI157" s="49">
        <v>0</v>
      </c>
      <c r="BJ157" s="48">
        <v>4</v>
      </c>
      <c r="BK157" s="49">
        <v>100</v>
      </c>
      <c r="BL157" s="48">
        <v>4</v>
      </c>
    </row>
    <row r="158" spans="1:64" ht="15">
      <c r="A158" s="64" t="s">
        <v>277</v>
      </c>
      <c r="B158" s="64" t="s">
        <v>276</v>
      </c>
      <c r="C158" s="65"/>
      <c r="D158" s="66"/>
      <c r="E158" s="67"/>
      <c r="F158" s="68"/>
      <c r="G158" s="65"/>
      <c r="H158" s="69"/>
      <c r="I158" s="70"/>
      <c r="J158" s="70"/>
      <c r="K158" s="34" t="s">
        <v>65</v>
      </c>
      <c r="L158" s="77">
        <v>197</v>
      </c>
      <c r="M158" s="77"/>
      <c r="N158" s="72"/>
      <c r="O158" s="79" t="s">
        <v>284</v>
      </c>
      <c r="P158" s="81">
        <v>43629.78771990741</v>
      </c>
      <c r="Q158" s="79" t="s">
        <v>385</v>
      </c>
      <c r="R158" s="82" t="s">
        <v>475</v>
      </c>
      <c r="S158" s="79" t="s">
        <v>511</v>
      </c>
      <c r="T158" s="79"/>
      <c r="U158" s="79"/>
      <c r="V158" s="82" t="s">
        <v>588</v>
      </c>
      <c r="W158" s="81">
        <v>43629.78771990741</v>
      </c>
      <c r="X158" s="82" t="s">
        <v>745</v>
      </c>
      <c r="Y158" s="79"/>
      <c r="Z158" s="79"/>
      <c r="AA158" s="83" t="s">
        <v>902</v>
      </c>
      <c r="AB158" s="79"/>
      <c r="AC158" s="79" t="b">
        <v>0</v>
      </c>
      <c r="AD158" s="79">
        <v>0</v>
      </c>
      <c r="AE158" s="83" t="s">
        <v>906</v>
      </c>
      <c r="AF158" s="79" t="b">
        <v>0</v>
      </c>
      <c r="AG158" s="79" t="s">
        <v>915</v>
      </c>
      <c r="AH158" s="79"/>
      <c r="AI158" s="83" t="s">
        <v>906</v>
      </c>
      <c r="AJ158" s="79" t="b">
        <v>0</v>
      </c>
      <c r="AK158" s="79">
        <v>6</v>
      </c>
      <c r="AL158" s="83" t="s">
        <v>901</v>
      </c>
      <c r="AM158" s="79" t="s">
        <v>925</v>
      </c>
      <c r="AN158" s="79" t="b">
        <v>0</v>
      </c>
      <c r="AO158" s="83" t="s">
        <v>901</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5</v>
      </c>
      <c r="BC158" s="78" t="str">
        <f>REPLACE(INDEX(GroupVertices[Group],MATCH(Edges24[[#This Row],[Vertex 2]],GroupVertices[Vertex],0)),1,1,"")</f>
        <v>5</v>
      </c>
      <c r="BD158" s="48">
        <v>0</v>
      </c>
      <c r="BE158" s="49">
        <v>0</v>
      </c>
      <c r="BF158" s="48">
        <v>0</v>
      </c>
      <c r="BG158" s="49">
        <v>0</v>
      </c>
      <c r="BH158" s="48">
        <v>0</v>
      </c>
      <c r="BI158" s="49">
        <v>0</v>
      </c>
      <c r="BJ158" s="48">
        <v>6</v>
      </c>
      <c r="BK158" s="49">
        <v>100</v>
      </c>
      <c r="BL158" s="48">
        <v>6</v>
      </c>
    </row>
    <row r="159" spans="1:64" ht="15">
      <c r="A159" s="64" t="s">
        <v>278</v>
      </c>
      <c r="B159" s="64" t="s">
        <v>278</v>
      </c>
      <c r="C159" s="65"/>
      <c r="D159" s="66"/>
      <c r="E159" s="67"/>
      <c r="F159" s="68"/>
      <c r="G159" s="65"/>
      <c r="H159" s="69"/>
      <c r="I159" s="70"/>
      <c r="J159" s="70"/>
      <c r="K159" s="34" t="s">
        <v>65</v>
      </c>
      <c r="L159" s="77">
        <v>198</v>
      </c>
      <c r="M159" s="77"/>
      <c r="N159" s="72"/>
      <c r="O159" s="79" t="s">
        <v>176</v>
      </c>
      <c r="P159" s="81">
        <v>43629.86351851852</v>
      </c>
      <c r="Q159" s="83" t="s">
        <v>432</v>
      </c>
      <c r="R159" s="82" t="s">
        <v>509</v>
      </c>
      <c r="S159" s="79" t="s">
        <v>511</v>
      </c>
      <c r="T159" s="79"/>
      <c r="U159" s="79"/>
      <c r="V159" s="82" t="s">
        <v>589</v>
      </c>
      <c r="W159" s="81">
        <v>43629.86351851852</v>
      </c>
      <c r="X159" s="82" t="s">
        <v>746</v>
      </c>
      <c r="Y159" s="79"/>
      <c r="Z159" s="79"/>
      <c r="AA159" s="83" t="s">
        <v>903</v>
      </c>
      <c r="AB159" s="79"/>
      <c r="AC159" s="79" t="b">
        <v>0</v>
      </c>
      <c r="AD159" s="79">
        <v>0</v>
      </c>
      <c r="AE159" s="83" t="s">
        <v>906</v>
      </c>
      <c r="AF159" s="79" t="b">
        <v>0</v>
      </c>
      <c r="AG159" s="79" t="s">
        <v>915</v>
      </c>
      <c r="AH159" s="79"/>
      <c r="AI159" s="83" t="s">
        <v>906</v>
      </c>
      <c r="AJ159" s="79" t="b">
        <v>0</v>
      </c>
      <c r="AK159" s="79">
        <v>0</v>
      </c>
      <c r="AL159" s="83" t="s">
        <v>906</v>
      </c>
      <c r="AM159" s="79" t="s">
        <v>923</v>
      </c>
      <c r="AN159" s="79" t="b">
        <v>0</v>
      </c>
      <c r="AO159" s="83" t="s">
        <v>903</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2</v>
      </c>
      <c r="BC159" s="78" t="str">
        <f>REPLACE(INDEX(GroupVertices[Group],MATCH(Edges24[[#This Row],[Vertex 2]],GroupVertices[Vertex],0)),1,1,"")</f>
        <v>2</v>
      </c>
      <c r="BD159" s="48">
        <v>0</v>
      </c>
      <c r="BE159" s="49">
        <v>0</v>
      </c>
      <c r="BF159" s="48">
        <v>0</v>
      </c>
      <c r="BG159" s="49">
        <v>0</v>
      </c>
      <c r="BH159" s="48">
        <v>0</v>
      </c>
      <c r="BI159" s="49">
        <v>0</v>
      </c>
      <c r="BJ159" s="48">
        <v>7</v>
      </c>
      <c r="BK159" s="49">
        <v>100</v>
      </c>
      <c r="BL159" s="48">
        <v>7</v>
      </c>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allowBlank="1" showInputMessage="1" showErrorMessage="1" promptTitle="Vertex 2 Name" prompt="Enter the name of the edge's second vertex." sqref="B3:B159"/>
    <dataValidation allowBlank="1" showInputMessage="1" showErrorMessage="1" promptTitle="Vertex 1 Name" prompt="Enter the name of the edge's first vertex." sqref="A3:A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Color" prompt="To select an optional edge color, right-click and select Select Color on the right-click menu." sqref="C3:C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ErrorMessage="1" sqref="N2:N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s>
  <hyperlinks>
    <hyperlink ref="Q47" r:id="rId1" display="https://t.co/g7fy0pxM94"/>
    <hyperlink ref="Q115" r:id="rId2" display="https://t.co/QAMrGluoQK"/>
    <hyperlink ref="Q116" r:id="rId3" display="https://t.co/4FShaK32S1"/>
    <hyperlink ref="Q117" r:id="rId4" display="https://t.co/8wJ72R0qxY"/>
    <hyperlink ref="Q118" r:id="rId5" display="https://t.co/c4WsLfJV6h"/>
    <hyperlink ref="Q140" r:id="rId6" display="https://t.co/0Ixe9D4pjS"/>
    <hyperlink ref="Q141" r:id="rId7" display="https://t.co/fmm8GqKxDt"/>
    <hyperlink ref="Q142" r:id="rId8" display="https://t.co/tkuMyuBZ2U"/>
    <hyperlink ref="Q143" r:id="rId9" display="https://t.co/Dhe8ZWAyxA"/>
    <hyperlink ref="R4" r:id="rId10" display="https://www.maghrebvoices.com/a/%d8%aa%d8%ad%d8%b1%d9%8a%d9%85-%d8%a7%d9%84%d8%aa%d8%a8%d9%86%d9%91%d9%8a-%d8%ac%d8%b1%d9%8a%d9%85%d8%a9-%d8%b1%d8%ac%d8%a7%d9%84-%d8%a7%d9%84%d8%af%d9%8a%d9%86-%d8%a8%d8%ad%d9%82-%d8%a7%d9%84%d8%b7%d9%81%d9%88%d9%84%d8%a9/497135.html"/>
    <hyperlink ref="R5" r:id="rId11" display="https://www.maghrebvoices.com/a/%d8%aa%d8%ad%d8%b1%d9%8a%d9%85-%d8%a7%d9%84%d8%aa%d8%a8%d9%86%d9%91%d9%8a-%d8%ac%d8%b1%d9%8a%d9%85%d8%a9-%d8%b1%d8%ac%d8%a7%d9%84-%d8%a7%d9%84%d8%af%d9%8a%d9%86-%d8%a8%d8%ad%d9%82-%d8%a7%d9%84%d8%b7%d9%81%d9%88%d9%84%d8%a9/497135.html"/>
    <hyperlink ref="R6" r:id="rId12" display="https://www.maghrebvoices.com/a/458271.html"/>
    <hyperlink ref="R7" r:id="rId13" display="https://www.maghrebvoices.com/a/415068.html"/>
    <hyperlink ref="R8" r:id="rId14" display="https://www.maghrebvoices.com/a/415068.html"/>
    <hyperlink ref="R9" r:id="rId15" display="https://www.maghrebvoices.com/a/415068.html"/>
    <hyperlink ref="R10" r:id="rId16" display="https://www.maghrebvoices.com/a/497339.html"/>
    <hyperlink ref="R11" r:id="rId17" display="https://www.maghrebvoices.com/a/497341.html?nocache=1"/>
    <hyperlink ref="R13" r:id="rId18" display="https://www.maghrebvoices.com/a/497532.html"/>
    <hyperlink ref="R39" r:id="rId19" display="https://www.maghrebvoices.com/a/Algeria-spain--politics/497472.html"/>
    <hyperlink ref="R42" r:id="rId20" display="https://www.maghrebvoices.com/a/497752.html"/>
    <hyperlink ref="R44" r:id="rId21" display="https://www.maghrebvoices.com/a/497752.html"/>
    <hyperlink ref="R45" r:id="rId22" display="https://www.maghrebvoices.com/a/497758.html"/>
    <hyperlink ref="R47" r:id="rId23" display="https://www.maghrebvoices.com/a/415068.html"/>
    <hyperlink ref="R48" r:id="rId24" display="https://bit.ly/2HZFcFX"/>
    <hyperlink ref="R49" r:id="rId25" display="https://www.maghrebvoices.com/a/497436.html"/>
    <hyperlink ref="R50" r:id="rId26" display="https://www.maghrebvoices.com/a/497524.html"/>
    <hyperlink ref="R51" r:id="rId27" display="https://www.maghrebvoices.com/a/497758.html"/>
    <hyperlink ref="R52" r:id="rId28" display="https://www.maghrebvoices.com/a/497430.html"/>
    <hyperlink ref="R53" r:id="rId29" display="https://www.maghrebvoices.com/a/Libya-Omar-AL-mokhtar/423017.html?fbclid=IwAR1UEPe8asbQHx-yimeMO9EMwDppsmj8B3UfIgenBlTiRAW-77fxFnkNFO0"/>
    <hyperlink ref="R54" r:id="rId30" display="https://www.maghrebvoices.com/a/Libya-social-media/497597.html"/>
    <hyperlink ref="R55" r:id="rId31" display="https://www.maghrebvoices.com/a/497809.html?fbclid=IwAR3JbTM8A17RE-tTR0wuPaoroAKia_pxfrtFPG_39rRss_YTdStetTOANRU"/>
    <hyperlink ref="R56" r:id="rId32" display="https://www.maghrebvoices.com/a/Algeria-France-social-media/497858.html"/>
    <hyperlink ref="R57" r:id="rId33" display="https://www.facebook.com/maghrebvoices/videos/299282547623025/"/>
    <hyperlink ref="R58" r:id="rId34" display="https://www.maghrebvoices.com/a/497809.html"/>
    <hyperlink ref="R59" r:id="rId35" display="https://www.maghrebvoices.com/a/497809.html"/>
    <hyperlink ref="R60" r:id="rId36" display="https://www.maghrebvoices.com/a/497809.html"/>
    <hyperlink ref="R61" r:id="rId37" display="https://www.maghrebvoices.com/a/497339.html"/>
    <hyperlink ref="R62" r:id="rId38" display="https://www.maghrebvoices.com/a/Algeria-France-social-media/497858.html"/>
    <hyperlink ref="R63" r:id="rId39" display="https://www.maghrebvoices.com/a/%d8%aa%d8%ad%d8%b1%d9%8a%d9%85-%d8%a7%d9%84%d8%aa%d8%a8%d9%86%d9%91%d9%8a-%d8%ac%d8%b1%d9%8a%d9%85%d8%a9-%d8%b1%d8%ac%d8%a7%d9%84-%d8%a7%d9%84%d8%af%d9%8a%d9%86-%d8%a8%d8%ad%d9%82-%d8%a7%d9%84%d8%b7%d9%81%d9%88%d9%84%d8%a9/497135.html"/>
    <hyperlink ref="R64" r:id="rId40" display="https://www.maghrebvoices.com/a/498003.html"/>
    <hyperlink ref="R65" r:id="rId41" display="https://www.maghrebvoices.com/a/415068.html?fbclid=IwAR0SGOeRtNHln1tqkiE9WGnOgHFIjVFQ2Yqta-UdPP44qSpNtLPlYletqT0"/>
    <hyperlink ref="R66" r:id="rId42" display="https://www.maghrebvoices.com/a/498003.html"/>
    <hyperlink ref="R67" r:id="rId43" display="https://www.maghrebvoices.com/a/498003.html"/>
    <hyperlink ref="R68" r:id="rId44" display="https://www.maghrebvoices.com/a/497987.html"/>
    <hyperlink ref="R76" r:id="rId45" display="https://www.maghrebvoices.com/a/497532.html"/>
    <hyperlink ref="R79" r:id="rId46" display="https://www.maghrebvoices.com/a/498107.html"/>
    <hyperlink ref="R80" r:id="rId47" display="https://www.maghrebvoices.com/a/454909.html"/>
    <hyperlink ref="R81" r:id="rId48" display="https://www.maghrebvoices.com/a/454909.html"/>
    <hyperlink ref="R82" r:id="rId49" display="https://www.maghrebvoices.com/a/454909.html"/>
    <hyperlink ref="R83" r:id="rId50" display="https://www.maghrebvoices.com/a/422745.html"/>
    <hyperlink ref="R85" r:id="rId51" display="https://www.maghrebvoices.com/a/497255.html"/>
    <hyperlink ref="R86" r:id="rId52" display="https://www.maghrebvoices.com/a/497251.html"/>
    <hyperlink ref="R87" r:id="rId53" display="https://www.maghrebvoices.com/a/497339.html"/>
    <hyperlink ref="R88" r:id="rId54" display="https://www.maghrebvoices.com/a/497342.html"/>
    <hyperlink ref="R89" r:id="rId55" display="https://www.maghrebvoices.com/a/497281.html"/>
    <hyperlink ref="R90" r:id="rId56" display="https://www.maghrebvoices.com/a/497407.html"/>
    <hyperlink ref="R91" r:id="rId57" display="https://www.maghrebvoices.com/a/497359.html"/>
    <hyperlink ref="R92" r:id="rId58" display="https://www.maghrebvoices.com/a/Algeria-spain--politics/497472.html"/>
    <hyperlink ref="R93" r:id="rId59" display="https://www.maghrebvoices.com/a/497490.html"/>
    <hyperlink ref="R94" r:id="rId60" display="https://www.maghrebvoices.com/a/497532.html"/>
    <hyperlink ref="R95" r:id="rId61" display="https://www.maghrebvoices.com/a/497524.html"/>
    <hyperlink ref="R96" r:id="rId62" display="https://www.maghrebvoices.com/a/497530.html"/>
    <hyperlink ref="R97" r:id="rId63" display="https://www.maghrebvoices.com/a/497543.html"/>
    <hyperlink ref="R98" r:id="rId64" display="https://www.maghrebvoices.com/a/497541.html"/>
    <hyperlink ref="R99" r:id="rId65" display="https://www.maghrebvoices.com/a/497640.html"/>
    <hyperlink ref="R100" r:id="rId66" display="https://www.maghrebvoices.com/a/497652.html"/>
    <hyperlink ref="R101" r:id="rId67" display="https://www.maghrebvoices.com/a/%d8%ad%d9%8a%d9%88%d8%a7%d9%86%d8%a7%d8%aa-%d9%85%d9%86%d9%88%d9%8a%d8%a9-%d8%b9%d8%b1%d8%a8%d9%8a%d8%a9-%d9%85%d9%82%d8%af%d8%b3%d8%a9/497667.html"/>
    <hyperlink ref="R102" r:id="rId68" display="https://www.maghrebvoices.com/a/498270.html"/>
    <hyperlink ref="R103" r:id="rId69" display="https://www.maghrebvoices.com/a/498282.html"/>
    <hyperlink ref="R104" r:id="rId70" display="https://www.maghrebvoices.com/a/%d9%85%d8%b9%d8%a7%d9%86%d8%a7%d8%a9-%d8%a7%d9%84%d9%85%d8%ba%d8%b1%d8%a8%d9%8a%d8%a7%d8%aa-%d9%85%d9%86-%d8%a7%d9%84%d8%b9%d9%86%d9%81-%d8%a7%d9%84%d8%a3%d8%b3%d8%b1%d9%8a/498278.html"/>
    <hyperlink ref="R105" r:id="rId71" display="https://www.maghrebvoices.com/a/498393.html"/>
    <hyperlink ref="R106" r:id="rId72" display="https://www.maghrebvoices.com/a/498400.html"/>
    <hyperlink ref="R107" r:id="rId73" display="https://www.maghrebvoices.com/a/498433.html"/>
    <hyperlink ref="R108" r:id="rId74" display="https://www.maghrebvoices.com/a/498445.html"/>
    <hyperlink ref="R109" r:id="rId75" display="https://www.maghrebvoices.com/a/498393.html"/>
    <hyperlink ref="R110" r:id="rId76" display="https://www.maghrebvoices.com/a/498393.html"/>
    <hyperlink ref="R111" r:id="rId77" display="https://www.maghrebvoices.com/a/498393.html"/>
    <hyperlink ref="R112" r:id="rId78" display="https://www.maghrebvoices.com/a/497208.html"/>
    <hyperlink ref="R113" r:id="rId79" display="https://www.maghrebvoices.com/a/497214.html"/>
    <hyperlink ref="R114" r:id="rId80" display="https://www.maghrebvoices.com/a/497219.html"/>
    <hyperlink ref="R115" r:id="rId81" display="https://www.maghrebvoices.com/a/497219.html"/>
    <hyperlink ref="R116" r:id="rId82" display="https://www.maghrebvoices.com/a/497251.html"/>
    <hyperlink ref="R117" r:id="rId83" display="https://www.maghrebvoices.com/a/497252.html"/>
    <hyperlink ref="R118" r:id="rId84" display="https://www.maghrebvoices.com/a/497236.html"/>
    <hyperlink ref="R119" r:id="rId85" display="https://www.maghrebvoices.com/a/497339.html"/>
    <hyperlink ref="R120" r:id="rId86" display="https://www.maghrebvoices.com/a/497341.html?nocache=1"/>
    <hyperlink ref="R121" r:id="rId87" display="https://www.maghrebvoices.com/a/497331.html"/>
    <hyperlink ref="R122" r:id="rId88" display="https://www.maghrebvoices.com/a/497509.html"/>
    <hyperlink ref="R123" r:id="rId89" display="https://www.maghrebvoices.com/a/497490.html"/>
    <hyperlink ref="R124" r:id="rId90" display="https://www.maghrebvoices.com/a/497518.html"/>
    <hyperlink ref="R126" r:id="rId91" display="https://www.maghrebvoices.com/a/497532.html"/>
    <hyperlink ref="R127" r:id="rId92" display="https://www.maghrebvoices.com/a/497519.html"/>
    <hyperlink ref="R128" r:id="rId93" display="https://bit.ly/318D6LL"/>
    <hyperlink ref="R129" r:id="rId94" display="https://www.maghrebvoices.com/a/497640.html"/>
    <hyperlink ref="R130" r:id="rId95" display="https://www.maghrebvoices.com/a/497640.html"/>
    <hyperlink ref="R131" r:id="rId96" display="https://www.maghrebvoices.com/a/497761.html"/>
    <hyperlink ref="R132" r:id="rId97" display="https://www.maghrebvoices.com/a/497757.html"/>
    <hyperlink ref="R133" r:id="rId98" display="https://www.maghrebvoices.com/a/497767.html"/>
    <hyperlink ref="R134" r:id="rId99" display="https://bit.ly/2HZFcFX"/>
    <hyperlink ref="R135" r:id="rId100" display="https://www.maghrebvoices.com/a/497628.html"/>
    <hyperlink ref="R136" r:id="rId101" display="https://www.maghrebvoices.com/a/Tunisia-economy/497866.html"/>
    <hyperlink ref="R137" r:id="rId102" display="https://www.maghrebvoices.com/a/497868.html"/>
    <hyperlink ref="R138" r:id="rId103" display="https://www.maghrebvoices.com/a/497877.html"/>
    <hyperlink ref="R139" r:id="rId104" display="https://www.maghrebvoices.com/a/497914.html"/>
    <hyperlink ref="R140" r:id="rId105" display="https://www.maghrebvoices.com/a/498003.html"/>
    <hyperlink ref="R141" r:id="rId106" display="https://www.maghrebvoices.com/a/497994.html"/>
    <hyperlink ref="R142" r:id="rId107" display="https://www.maghrebvoices.com/a/497987.html"/>
    <hyperlink ref="R143" r:id="rId108" display="https://www.maghrebvoices.com/a/497974.html"/>
    <hyperlink ref="R144" r:id="rId109" display="https://www.maghrebvoices.com/a/498245.html"/>
    <hyperlink ref="R145" r:id="rId110" display="https://www.maghrebvoices.com/a/498255.html"/>
    <hyperlink ref="R146" r:id="rId111" display="https://www.maghrebvoices.com/a/498270.html"/>
    <hyperlink ref="R147" r:id="rId112" display="https://www.maghrebvoices.com/a/498267.html"/>
    <hyperlink ref="R148" r:id="rId113" display="https://www.maghrebvoices.com/a/498282.html"/>
    <hyperlink ref="R149" r:id="rId114" display="https://www.maghrebvoices.com/a/498400.html"/>
    <hyperlink ref="R150" r:id="rId115" display="https://www.maghrebvoices.com/a/498416.html"/>
    <hyperlink ref="R151" r:id="rId116" display="https://www.maghrebvoices.com/a/498530.html"/>
    <hyperlink ref="R152" r:id="rId117" display="https://www.maghrebvoices.com/a/498535.html"/>
    <hyperlink ref="R153" r:id="rId118" display="https://www.maghrebvoices.com/a/morocco-justice-crime/498560.html"/>
    <hyperlink ref="R154" r:id="rId119" display="https://www.maghrebvoices.com/a/Algeria-justice/498565.html"/>
    <hyperlink ref="R155" r:id="rId120" display="https://www.maghrebvoices.com/a/Libya-UN/498589.html"/>
    <hyperlink ref="R156" r:id="rId121" display="https://www.maghrebvoices.com/a/Algeria-justice/498597.html"/>
    <hyperlink ref="R157" r:id="rId122" display="https://www.maghrebvoices.com/a/498393.html"/>
    <hyperlink ref="R158" r:id="rId123" display="https://www.maghrebvoices.com/a/498393.html"/>
    <hyperlink ref="R159" r:id="rId124" display="https://www.maghrebvoices.com/a/morocco-andre-azoulay/428342.html"/>
    <hyperlink ref="U75" r:id="rId125" display="https://pbs.twimg.com/ext_tw_video_thumb/1138533019390795780/pu/img/-pnhwafxc7O4eblJ.jpg"/>
    <hyperlink ref="U77" r:id="rId126" display="https://pbs.twimg.com/ext_tw_video_thumb/1136340649291026432/pu/img/RVPT21K0Z3sAPkVw.jpg"/>
    <hyperlink ref="U80" r:id="rId127" display="https://pbs.twimg.com/media/D8f1yUqWsAA5Og2.jpg"/>
    <hyperlink ref="U81" r:id="rId128" display="https://pbs.twimg.com/media/D8f1yUqWsAA5Og2.jpg"/>
    <hyperlink ref="U82" r:id="rId129" display="https://pbs.twimg.com/media/D8f1yUqWsAA5Og2.jpg"/>
    <hyperlink ref="U83" r:id="rId130" display="https://pbs.twimg.com/media/D83HB9NW4AACEZr.jpg"/>
    <hyperlink ref="V3" r:id="rId131" display="http://pbs.twimg.com/profile_images/932268885809795077/LZTLOZEn_normal.jpg"/>
    <hyperlink ref="V4" r:id="rId132" display="http://pbs.twimg.com/profile_images/1132718175710318593/9aYBFIvf_normal.jpg"/>
    <hyperlink ref="V5" r:id="rId133" display="http://pbs.twimg.com/profile_images/1011617339794771968/AQpRzsrf_normal.jpg"/>
    <hyperlink ref="V6" r:id="rId134" display="http://pbs.twimg.com/profile_images/1127583593293918209/2b8YCOw3_normal.jpg"/>
    <hyperlink ref="V7" r:id="rId135" display="http://pbs.twimg.com/profile_images/2556978208/jziospzpkasqzoimokr1_normal.jpeg"/>
    <hyperlink ref="V8" r:id="rId136" display="http://pbs.twimg.com/profile_images/684402364070162432/iV_26XX6_normal.jpg"/>
    <hyperlink ref="V9" r:id="rId137" display="http://pbs.twimg.com/profile_images/1040131402082205696/rpbqvJA8_normal.jpg"/>
    <hyperlink ref="V10" r:id="rId138" display="http://pbs.twimg.com/profile_images/533994242629070849/o4vi6wUk_normal.jpeg"/>
    <hyperlink ref="V11" r:id="rId139" display="http://pbs.twimg.com/profile_images/533994242629070849/o4vi6wUk_normal.jpeg"/>
    <hyperlink ref="V12" r:id="rId140" display="http://pbs.twimg.com/profile_images/1101662833236983808/-65g6zQK_normal.jpg"/>
    <hyperlink ref="V13" r:id="rId141" display="http://pbs.twimg.com/profile_images/1132930305264902145/-vmN7ytQ_normal.jpg"/>
    <hyperlink ref="V14" r:id="rId142" display="http://pbs.twimg.com/profile_images/1135806102522814464/T0OBclvt_normal.jpg"/>
    <hyperlink ref="V15" r:id="rId143" display="http://pbs.twimg.com/profile_images/1136301192424804352/xJCLWkkH_normal.jpg"/>
    <hyperlink ref="V16" r:id="rId144" display="http://pbs.twimg.com/profile_images/1093384543481008128/DAz3prwb_normal.jpg"/>
    <hyperlink ref="V17" r:id="rId145" display="http://pbs.twimg.com/profile_images/960611013086375936/0w4P6ttp_normal.jpg"/>
    <hyperlink ref="V18" r:id="rId146" display="http://pbs.twimg.com/profile_images/1056285376644558854/iFGjocP4_normal.jpg"/>
    <hyperlink ref="V19" r:id="rId147" display="http://pbs.twimg.com/profile_images/1023385569546694656/m6t56EmA_normal.jpg"/>
    <hyperlink ref="V20" r:id="rId148" display="http://pbs.twimg.com/profile_images/629727475526975488/MDWw2i_g_normal.jpg"/>
    <hyperlink ref="V21" r:id="rId149" display="http://pbs.twimg.com/profile_images/958933443349491712/IoVFCQNg_normal.jpg"/>
    <hyperlink ref="V22" r:id="rId150" display="http://pbs.twimg.com/profile_images/958933443349491712/IoVFCQNg_normal.jpg"/>
    <hyperlink ref="V23" r:id="rId151" display="http://pbs.twimg.com/profile_images/958933443349491712/IoVFCQNg_normal.jpg"/>
    <hyperlink ref="V24" r:id="rId152" display="http://pbs.twimg.com/profile_images/958933443349491712/IoVFCQNg_normal.jpg"/>
    <hyperlink ref="V25" r:id="rId153" display="http://pbs.twimg.com/profile_images/958933443349491712/IoVFCQNg_normal.jpg"/>
    <hyperlink ref="V26" r:id="rId154" display="http://pbs.twimg.com/profile_images/958933443349491712/IoVFCQNg_normal.jpg"/>
    <hyperlink ref="V27" r:id="rId155" display="http://pbs.twimg.com/profile_images/958933443349491712/IoVFCQNg_normal.jpg"/>
    <hyperlink ref="V28" r:id="rId156" display="http://pbs.twimg.com/profile_images/958933443349491712/IoVFCQNg_normal.jpg"/>
    <hyperlink ref="V29" r:id="rId157" display="http://pbs.twimg.com/profile_images/1137257065930514432/VdYFkDNb_normal.jpg"/>
    <hyperlink ref="V30" r:id="rId158" display="http://pbs.twimg.com/profile_images/1109959402184994819/lZ4565cV_normal.jpg"/>
    <hyperlink ref="V31" r:id="rId159" display="http://pbs.twimg.com/profile_images/1119301030599118850/9bfYxtre_normal.jpg"/>
    <hyperlink ref="V32" r:id="rId160" display="http://pbs.twimg.com/profile_images/798541648032571393/HGS0dfI2_normal.jpg"/>
    <hyperlink ref="V33" r:id="rId161" display="http://pbs.twimg.com/profile_images/1138321071181090817/5cnrw8oe_normal.jpg"/>
    <hyperlink ref="V34" r:id="rId162" display="http://pbs.twimg.com/profile_images/1131952596346916864/IgSNOAA__normal.jpg"/>
    <hyperlink ref="V35" r:id="rId163" display="http://pbs.twimg.com/profile_images/1129556110883590144/VmgczlQj_normal.png"/>
    <hyperlink ref="V36" r:id="rId164" display="http://pbs.twimg.com/profile_images/1113005797561303040/q536sXTQ_normal.jpg"/>
    <hyperlink ref="V37" r:id="rId165" display="http://pbs.twimg.com/profile_images/928770952351113216/R9Qy4xgo_normal.jpg"/>
    <hyperlink ref="V38" r:id="rId166" display="http://abs.twimg.com/sticky/default_profile_images/default_profile_normal.png"/>
    <hyperlink ref="V39" r:id="rId167" display="http://pbs.twimg.com/profile_images/1115742821187825666/KlWme3Ia_normal.jpg"/>
    <hyperlink ref="V40" r:id="rId168" display="http://pbs.twimg.com/profile_images/1032660363551158272/_9RhPlyM_normal.jpg"/>
    <hyperlink ref="V41" r:id="rId169" display="http://pbs.twimg.com/profile_images/1124326334849847297/F7SktdNR_normal.jpg"/>
    <hyperlink ref="V42" r:id="rId170" display="http://pbs.twimg.com/profile_images/999666996764491777/hmgziC-O_normal.jpg"/>
    <hyperlink ref="V43" r:id="rId171" display="http://pbs.twimg.com/profile_images/1135970239240429570/hks1u9qh_normal.jpg"/>
    <hyperlink ref="V44" r:id="rId172" display="http://pbs.twimg.com/profile_images/2459424067/an31fztcwwbseys3f8lm_normal.jpeg"/>
    <hyperlink ref="V45" r:id="rId173" display="http://pbs.twimg.com/profile_images/1119348556584968192/_lu5OnCt_normal.png"/>
    <hyperlink ref="V46" r:id="rId174" display="http://pbs.twimg.com/profile_images/1130841817518202880/431ttNxN_normal.jpg"/>
    <hyperlink ref="V47" r:id="rId175" display="http://pbs.twimg.com/profile_images/1137104386507845632/Q0RD4Zk6_normal.jpg"/>
    <hyperlink ref="V48" r:id="rId176" display="http://pbs.twimg.com/profile_images/641085619897298944/Ev5rRkrI_normal.png"/>
    <hyperlink ref="V49" r:id="rId177" display="http://pbs.twimg.com/profile_images/1117486210316894208/tePB-pT3_normal.jpg"/>
    <hyperlink ref="V50" r:id="rId178" display="http://pbs.twimg.com/profile_images/1755391774/TheCirleNeverDies1_normal_normal.gif"/>
    <hyperlink ref="V51" r:id="rId179" display="http://pbs.twimg.com/profile_images/1120812170156105728/7gk3xDdG_normal.png"/>
    <hyperlink ref="V52" r:id="rId180" display="http://pbs.twimg.com/profile_images/1120812170156105728/7gk3xDdG_normal.png"/>
    <hyperlink ref="V53" r:id="rId181" display="http://pbs.twimg.com/profile_images/1120812170156105728/7gk3xDdG_normal.png"/>
    <hyperlink ref="V54" r:id="rId182" display="http://pbs.twimg.com/profile_images/1120812170156105728/7gk3xDdG_normal.png"/>
    <hyperlink ref="V55" r:id="rId183" display="http://pbs.twimg.com/profile_images/1120812170156105728/7gk3xDdG_normal.png"/>
    <hyperlink ref="V56" r:id="rId184" display="http://pbs.twimg.com/profile_images/1120812170156105728/7gk3xDdG_normal.png"/>
    <hyperlink ref="V57" r:id="rId185" display="http://pbs.twimg.com/profile_images/1120812170156105728/7gk3xDdG_normal.png"/>
    <hyperlink ref="V58" r:id="rId186" display="http://pbs.twimg.com/profile_images/1044662101862748162/dguYjARw_normal.jpg"/>
    <hyperlink ref="V59" r:id="rId187" display="http://pbs.twimg.com/profile_images/1133185903244009480/7RikJ_pT_normal.jpg"/>
    <hyperlink ref="V60" r:id="rId188" display="http://pbs.twimg.com/profile_images/1113176818293641216/pFVxpiGV_normal.jpg"/>
    <hyperlink ref="V61" r:id="rId189" display="http://pbs.twimg.com/profile_images/537337737624289280/4AzTREQ__normal.jpeg"/>
    <hyperlink ref="V62" r:id="rId190" display="http://pbs.twimg.com/profile_images/537337737624289280/4AzTREQ__normal.jpeg"/>
    <hyperlink ref="V63" r:id="rId191" display="http://pbs.twimg.com/profile_images/1136219236295225344/6Rq9q2L-_normal.jpg"/>
    <hyperlink ref="V64" r:id="rId192" display="http://pbs.twimg.com/profile_images/313488063/rachid_bouksim_in_pescara_normal.jpg"/>
    <hyperlink ref="V65" r:id="rId193" display="http://pbs.twimg.com/profile_images/2539415352/56b4q37vgjy0o2dfqdlb_normal.jpeg"/>
    <hyperlink ref="V66" r:id="rId194" display="http://pbs.twimg.com/profile_images/2319179182/4gkufy6kvn8mf0yl6wnf_normal.jpeg"/>
    <hyperlink ref="V67" r:id="rId195" display="http://pbs.twimg.com/profile_images/1060719260107001856/BqrR4DYf_normal.jpg"/>
    <hyperlink ref="V68" r:id="rId196" display="http://pbs.twimg.com/profile_images/701960881890942976/eMFAIMQu_normal.jpg"/>
    <hyperlink ref="V69" r:id="rId197" display="http://pbs.twimg.com/profile_images/997108343511498752/5dqBFsgv_normal.jpg"/>
    <hyperlink ref="V70" r:id="rId198" display="http://pbs.twimg.com/profile_images/997108343511498752/5dqBFsgv_normal.jpg"/>
    <hyperlink ref="V71" r:id="rId199" display="http://pbs.twimg.com/profile_images/1111681806993104896/XqZvGgN7_normal.jpg"/>
    <hyperlink ref="V72" r:id="rId200" display="http://pbs.twimg.com/profile_images/1115400721749483520/dWpQwZQW_normal.jpg"/>
    <hyperlink ref="V73" r:id="rId201" display="http://pbs.twimg.com/profile_images/1115400721749483520/dWpQwZQW_normal.jpg"/>
    <hyperlink ref="V74" r:id="rId202" display="http://pbs.twimg.com/profile_images/1136006174313275394/Egjkgba6_normal.png"/>
    <hyperlink ref="V75" r:id="rId203" display="https://pbs.twimg.com/ext_tw_video_thumb/1138533019390795780/pu/img/-pnhwafxc7O4eblJ.jpg"/>
    <hyperlink ref="V76" r:id="rId204" display="http://pbs.twimg.com/profile_images/1058739839384907776/WllDCirw_normal.jpg"/>
    <hyperlink ref="V77" r:id="rId205" display="https://pbs.twimg.com/ext_tw_video_thumb/1136340649291026432/pu/img/RVPT21K0Z3sAPkVw.jpg"/>
    <hyperlink ref="V78" r:id="rId206" display="http://pbs.twimg.com/profile_images/1136006174313275394/Egjkgba6_normal.png"/>
    <hyperlink ref="V79" r:id="rId207" display="http://pbs.twimg.com/profile_images/471812269249032192/HhS8F1fe_normal.jpeg"/>
    <hyperlink ref="V80" r:id="rId208" display="https://pbs.twimg.com/media/D8f1yUqWsAA5Og2.jpg"/>
    <hyperlink ref="V81" r:id="rId209" display="https://pbs.twimg.com/media/D8f1yUqWsAA5Og2.jpg"/>
    <hyperlink ref="V82" r:id="rId210" display="https://pbs.twimg.com/media/D8f1yUqWsAA5Og2.jpg"/>
    <hyperlink ref="V83" r:id="rId211" display="https://pbs.twimg.com/media/D83HB9NW4AACEZr.jpg"/>
    <hyperlink ref="V84" r:id="rId212" display="http://pbs.twimg.com/profile_images/1117028537465298950/qk5gAhI9_normal.jpg"/>
    <hyperlink ref="V85" r:id="rId213" display="http://abs.twimg.com/sticky/default_profile_images/default_profile_normal.png"/>
    <hyperlink ref="V86" r:id="rId214" display="http://abs.twimg.com/sticky/default_profile_images/default_profile_normal.png"/>
    <hyperlink ref="V87" r:id="rId215" display="http://abs.twimg.com/sticky/default_profile_images/default_profile_normal.png"/>
    <hyperlink ref="V88" r:id="rId216" display="http://abs.twimg.com/sticky/default_profile_images/default_profile_normal.png"/>
    <hyperlink ref="V89" r:id="rId217" display="http://abs.twimg.com/sticky/default_profile_images/default_profile_normal.png"/>
    <hyperlink ref="V90" r:id="rId218" display="http://abs.twimg.com/sticky/default_profile_images/default_profile_normal.png"/>
    <hyperlink ref="V91" r:id="rId219" display="http://abs.twimg.com/sticky/default_profile_images/default_profile_normal.png"/>
    <hyperlink ref="V92" r:id="rId220" display="http://abs.twimg.com/sticky/default_profile_images/default_profile_normal.png"/>
    <hyperlink ref="V93" r:id="rId221" display="http://abs.twimg.com/sticky/default_profile_images/default_profile_normal.png"/>
    <hyperlink ref="V94" r:id="rId222" display="http://abs.twimg.com/sticky/default_profile_images/default_profile_normal.png"/>
    <hyperlink ref="V95" r:id="rId223" display="http://abs.twimg.com/sticky/default_profile_images/default_profile_normal.png"/>
    <hyperlink ref="V96" r:id="rId224" display="http://abs.twimg.com/sticky/default_profile_images/default_profile_normal.png"/>
    <hyperlink ref="V97" r:id="rId225" display="http://abs.twimg.com/sticky/default_profile_images/default_profile_normal.png"/>
    <hyperlink ref="V98" r:id="rId226" display="http://abs.twimg.com/sticky/default_profile_images/default_profile_normal.png"/>
    <hyperlink ref="V99" r:id="rId227" display="http://abs.twimg.com/sticky/default_profile_images/default_profile_normal.png"/>
    <hyperlink ref="V100" r:id="rId228" display="http://abs.twimg.com/sticky/default_profile_images/default_profile_normal.png"/>
    <hyperlink ref="V101" r:id="rId229" display="http://abs.twimg.com/sticky/default_profile_images/default_profile_normal.png"/>
    <hyperlink ref="V102" r:id="rId230" display="http://abs.twimg.com/sticky/default_profile_images/default_profile_normal.png"/>
    <hyperlink ref="V103" r:id="rId231" display="http://abs.twimg.com/sticky/default_profile_images/default_profile_normal.png"/>
    <hyperlink ref="V104" r:id="rId232" display="http://abs.twimg.com/sticky/default_profile_images/default_profile_normal.png"/>
    <hyperlink ref="V105" r:id="rId233" display="http://abs.twimg.com/sticky/default_profile_images/default_profile_normal.png"/>
    <hyperlink ref="V106" r:id="rId234" display="http://abs.twimg.com/sticky/default_profile_images/default_profile_normal.png"/>
    <hyperlink ref="V107" r:id="rId235" display="http://abs.twimg.com/sticky/default_profile_images/default_profile_normal.png"/>
    <hyperlink ref="V108" r:id="rId236" display="http://abs.twimg.com/sticky/default_profile_images/default_profile_normal.png"/>
    <hyperlink ref="V109" r:id="rId237" display="http://pbs.twimg.com/profile_images/1112859734976196609/167AKtkj_normal.jpg"/>
    <hyperlink ref="V110" r:id="rId238" display="http://pbs.twimg.com/profile_images/1138016669647945731/4Bo-BUJS_normal.png"/>
    <hyperlink ref="V111" r:id="rId239" display="http://pbs.twimg.com/profile_images/1131238140646174720/g_bui0aG_normal.jpg"/>
    <hyperlink ref="V112" r:id="rId240" display="http://pbs.twimg.com/profile_images/847478321059418112/ryxr2qUM_normal.jpg"/>
    <hyperlink ref="V113" r:id="rId241" display="http://pbs.twimg.com/profile_images/847478321059418112/ryxr2qUM_normal.jpg"/>
    <hyperlink ref="V114" r:id="rId242" display="http://pbs.twimg.com/profile_images/847478321059418112/ryxr2qUM_normal.jpg"/>
    <hyperlink ref="V115" r:id="rId243" display="http://pbs.twimg.com/profile_images/847478321059418112/ryxr2qUM_normal.jpg"/>
    <hyperlink ref="V116" r:id="rId244" display="http://pbs.twimg.com/profile_images/847478321059418112/ryxr2qUM_normal.jpg"/>
    <hyperlink ref="V117" r:id="rId245" display="http://pbs.twimg.com/profile_images/847478321059418112/ryxr2qUM_normal.jpg"/>
    <hyperlink ref="V118" r:id="rId246" display="http://pbs.twimg.com/profile_images/847478321059418112/ryxr2qUM_normal.jpg"/>
    <hyperlink ref="V119" r:id="rId247" display="http://pbs.twimg.com/profile_images/847478321059418112/ryxr2qUM_normal.jpg"/>
    <hyperlink ref="V120" r:id="rId248" display="http://pbs.twimg.com/profile_images/847478321059418112/ryxr2qUM_normal.jpg"/>
    <hyperlink ref="V121" r:id="rId249" display="http://pbs.twimg.com/profile_images/847478321059418112/ryxr2qUM_normal.jpg"/>
    <hyperlink ref="V122" r:id="rId250" display="http://pbs.twimg.com/profile_images/847478321059418112/ryxr2qUM_normal.jpg"/>
    <hyperlink ref="V123" r:id="rId251" display="http://pbs.twimg.com/profile_images/847478321059418112/ryxr2qUM_normal.jpg"/>
    <hyperlink ref="V124" r:id="rId252" display="http://pbs.twimg.com/profile_images/847478321059418112/ryxr2qUM_normal.jpg"/>
    <hyperlink ref="V125" r:id="rId253" display="http://pbs.twimg.com/profile_images/847478321059418112/ryxr2qUM_normal.jpg"/>
    <hyperlink ref="V126" r:id="rId254" display="http://pbs.twimg.com/profile_images/847478321059418112/ryxr2qUM_normal.jpg"/>
    <hyperlink ref="V127" r:id="rId255" display="http://pbs.twimg.com/profile_images/847478321059418112/ryxr2qUM_normal.jpg"/>
    <hyperlink ref="V128" r:id="rId256" display="http://pbs.twimg.com/profile_images/847478321059418112/ryxr2qUM_normal.jpg"/>
    <hyperlink ref="V129" r:id="rId257" display="http://pbs.twimg.com/profile_images/847478321059418112/ryxr2qUM_normal.jpg"/>
    <hyperlink ref="V130" r:id="rId258" display="http://pbs.twimg.com/profile_images/847478321059418112/ryxr2qUM_normal.jpg"/>
    <hyperlink ref="V131" r:id="rId259" display="http://pbs.twimg.com/profile_images/847478321059418112/ryxr2qUM_normal.jpg"/>
    <hyperlink ref="V132" r:id="rId260" display="http://pbs.twimg.com/profile_images/847478321059418112/ryxr2qUM_normal.jpg"/>
    <hyperlink ref="V133" r:id="rId261" display="http://pbs.twimg.com/profile_images/847478321059418112/ryxr2qUM_normal.jpg"/>
    <hyperlink ref="V134" r:id="rId262" display="http://pbs.twimg.com/profile_images/847478321059418112/ryxr2qUM_normal.jpg"/>
    <hyperlink ref="V135" r:id="rId263" display="http://pbs.twimg.com/profile_images/847478321059418112/ryxr2qUM_normal.jpg"/>
    <hyperlink ref="V136" r:id="rId264" display="http://pbs.twimg.com/profile_images/847478321059418112/ryxr2qUM_normal.jpg"/>
    <hyperlink ref="V137" r:id="rId265" display="http://pbs.twimg.com/profile_images/847478321059418112/ryxr2qUM_normal.jpg"/>
    <hyperlink ref="V138" r:id="rId266" display="http://pbs.twimg.com/profile_images/847478321059418112/ryxr2qUM_normal.jpg"/>
    <hyperlink ref="V139" r:id="rId267" display="http://pbs.twimg.com/profile_images/847478321059418112/ryxr2qUM_normal.jpg"/>
    <hyperlink ref="V140" r:id="rId268" display="http://pbs.twimg.com/profile_images/847478321059418112/ryxr2qUM_normal.jpg"/>
    <hyperlink ref="V141" r:id="rId269" display="http://pbs.twimg.com/profile_images/847478321059418112/ryxr2qUM_normal.jpg"/>
    <hyperlink ref="V142" r:id="rId270" display="http://pbs.twimg.com/profile_images/847478321059418112/ryxr2qUM_normal.jpg"/>
    <hyperlink ref="V143" r:id="rId271" display="http://pbs.twimg.com/profile_images/847478321059418112/ryxr2qUM_normal.jpg"/>
    <hyperlink ref="V144" r:id="rId272" display="http://pbs.twimg.com/profile_images/847478321059418112/ryxr2qUM_normal.jpg"/>
    <hyperlink ref="V145" r:id="rId273" display="http://pbs.twimg.com/profile_images/847478321059418112/ryxr2qUM_normal.jpg"/>
    <hyperlink ref="V146" r:id="rId274" display="http://pbs.twimg.com/profile_images/847478321059418112/ryxr2qUM_normal.jpg"/>
    <hyperlink ref="V147" r:id="rId275" display="http://pbs.twimg.com/profile_images/847478321059418112/ryxr2qUM_normal.jpg"/>
    <hyperlink ref="V148" r:id="rId276" display="http://pbs.twimg.com/profile_images/847478321059418112/ryxr2qUM_normal.jpg"/>
    <hyperlink ref="V149" r:id="rId277" display="http://pbs.twimg.com/profile_images/847478321059418112/ryxr2qUM_normal.jpg"/>
    <hyperlink ref="V150" r:id="rId278" display="http://pbs.twimg.com/profile_images/847478321059418112/ryxr2qUM_normal.jpg"/>
    <hyperlink ref="V151" r:id="rId279" display="http://pbs.twimg.com/profile_images/847478321059418112/ryxr2qUM_normal.jpg"/>
    <hyperlink ref="V152" r:id="rId280" display="http://pbs.twimg.com/profile_images/847478321059418112/ryxr2qUM_normal.jpg"/>
    <hyperlink ref="V153" r:id="rId281" display="http://pbs.twimg.com/profile_images/847478321059418112/ryxr2qUM_normal.jpg"/>
    <hyperlink ref="V154" r:id="rId282" display="http://pbs.twimg.com/profile_images/847478321059418112/ryxr2qUM_normal.jpg"/>
    <hyperlink ref="V155" r:id="rId283" display="http://pbs.twimg.com/profile_images/847478321059418112/ryxr2qUM_normal.jpg"/>
    <hyperlink ref="V156" r:id="rId284" display="http://pbs.twimg.com/profile_images/847478321059418112/ryxr2qUM_normal.jpg"/>
    <hyperlink ref="V157" r:id="rId285" display="http://pbs.twimg.com/profile_images/1139272436728434690/pXIzcxAN_normal.jpg"/>
    <hyperlink ref="V158" r:id="rId286" display="http://pbs.twimg.com/profile_images/1135194048296300545/STrhlTzv_normal.jpg"/>
    <hyperlink ref="V159" r:id="rId287" display="http://pbs.twimg.com/profile_images/1135320032819449859/vp3IEEd5_normal.jpg"/>
    <hyperlink ref="X3" r:id="rId288" display="https://twitter.com/#!/riadhamidani/status/1135132045158637569"/>
    <hyperlink ref="X4" r:id="rId289" display="https://twitter.com/#!/elsadeer/status/1135344279285616640"/>
    <hyperlink ref="X5" r:id="rId290" display="https://twitter.com/#!/fouratsakka/status/1135347294545567744"/>
    <hyperlink ref="X6" r:id="rId291" display="https://twitter.com/#!/c1dn8zkourbvljm/status/1135507764799836160"/>
    <hyperlink ref="X7" r:id="rId292" display="https://twitter.com/#!/wajdimahouechi/status/1135615152928243713"/>
    <hyperlink ref="X8" r:id="rId293" display="https://twitter.com/#!/ali3bidi/status/1135734232335167488"/>
    <hyperlink ref="X9" r:id="rId294" display="https://twitter.com/#!/decostrike/status/1135855060863389696"/>
    <hyperlink ref="X10" r:id="rId295" display="https://twitter.com/#!/anilk01/status/1135873204940132352"/>
    <hyperlink ref="X11" r:id="rId296" display="https://twitter.com/#!/anilk01/status/1135892798442487808"/>
    <hyperlink ref="X12" r:id="rId297" display="https://twitter.com/#!/tamazgha_united/status/1136326973234524160"/>
    <hyperlink ref="X13" r:id="rId298" display="https://twitter.com/#!/mohdhijazi72/status/1136331691352633345"/>
    <hyperlink ref="X14" r:id="rId299" display="https://twitter.com/#!/v1off/status/1136341174858526721"/>
    <hyperlink ref="X15" r:id="rId300" display="https://twitter.com/#!/hamzafreee/status/1136341518413942785"/>
    <hyperlink ref="X16" r:id="rId301" display="https://twitter.com/#!/ahmedsahban/status/1136345728895397889"/>
    <hyperlink ref="X17" r:id="rId302" display="https://twitter.com/#!/ibrahim26942467/status/1136345937687777280"/>
    <hyperlink ref="X18" r:id="rId303" display="https://twitter.com/#!/medomadred/status/1136347088961363969"/>
    <hyperlink ref="X19" r:id="rId304" display="https://twitter.com/#!/sealibya/status/1136378162433155073"/>
    <hyperlink ref="X20" r:id="rId305" display="https://twitter.com/#!/tripoli_man/status/1136354805927088128"/>
    <hyperlink ref="X21" r:id="rId306" display="https://twitter.com/#!/artisticsound3k/status/1136378176182132736"/>
    <hyperlink ref="X22" r:id="rId307" display="https://twitter.com/#!/artisticsound3k/status/1136378320466173952"/>
    <hyperlink ref="X23" r:id="rId308" display="https://twitter.com/#!/artisticsound3k/status/1136378565010841600"/>
    <hyperlink ref="X24" r:id="rId309" display="https://twitter.com/#!/artisticsound3k/status/1136378734930513921"/>
    <hyperlink ref="X25" r:id="rId310" display="https://twitter.com/#!/artisticsound3k/status/1136378918951432193"/>
    <hyperlink ref="X26" r:id="rId311" display="https://twitter.com/#!/artisticsound3k/status/1136379068205735938"/>
    <hyperlink ref="X27" r:id="rId312" display="https://twitter.com/#!/artisticsound3k/status/1136380214504767488"/>
    <hyperlink ref="X28" r:id="rId313" display="https://twitter.com/#!/artisticsound3k/status/1136380275645132800"/>
    <hyperlink ref="X29" r:id="rId314" display="https://twitter.com/#!/tshamie/status/1136583098395762690"/>
    <hyperlink ref="X30" r:id="rId315" display="https://twitter.com/#!/alihusi16478755/status/1136584367550205953"/>
    <hyperlink ref="X31" r:id="rId316" display="https://twitter.com/#!/cheillibico/status/1136584563445182464"/>
    <hyperlink ref="X32" r:id="rId317" display="https://twitter.com/#!/hameed_bazama/status/1136585557872697349"/>
    <hyperlink ref="X33" r:id="rId318" display="https://twitter.com/#!/creationisle/status/1136585717713395714"/>
    <hyperlink ref="X34" r:id="rId319" display="https://twitter.com/#!/memeamela/status/1136721835264028672"/>
    <hyperlink ref="X35" r:id="rId320" display="https://twitter.com/#!/ercbalaguer/status/1136721922266411010"/>
    <hyperlink ref="X36" r:id="rId321" display="https://twitter.com/#!/xsalvia3/status/1136722527777099776"/>
    <hyperlink ref="X37" r:id="rId322" display="https://twitter.com/#!/ercnoguera/status/1136722866521681920"/>
    <hyperlink ref="X38" r:id="rId323" display="https://twitter.com/#!/jaume_sama/status/1136723519914553344"/>
    <hyperlink ref="X39" r:id="rId324" display="https://twitter.com/#!/noumri_crrn/status/1136719865719508992"/>
    <hyperlink ref="X40" r:id="rId325" display="https://twitter.com/#!/vilarasaumerce/status/1136770276253941761"/>
    <hyperlink ref="X41" r:id="rId326" display="https://twitter.com/#!/hichem__mezhoud/status/1136950178211086344"/>
    <hyperlink ref="X42" r:id="rId327" display="https://twitter.com/#!/saadibelkhir/status/1136952195239333888"/>
    <hyperlink ref="X43" r:id="rId328" display="https://twitter.com/#!/k14mje4oso7oyg3/status/1136975951445856256"/>
    <hyperlink ref="X44" r:id="rId329" display="https://twitter.com/#!/mobel30/status/1136999059397496833"/>
    <hyperlink ref="X45" r:id="rId330" display="https://twitter.com/#!/hanunajal/status/1137004667580407808"/>
    <hyperlink ref="X46" r:id="rId331" display="https://twitter.com/#!/t_m_thinkers/status/1137019164718186496"/>
    <hyperlink ref="X47" r:id="rId332" display="https://twitter.com/#!/aouinahanen/status/1137029804568584192"/>
    <hyperlink ref="X48" r:id="rId333" display="https://twitter.com/#!/hopeimshope/status/1137130565285662720"/>
    <hyperlink ref="X49" r:id="rId334" display="https://twitter.com/#!/man_ziyad2/status/1136090129817382923"/>
    <hyperlink ref="X50" r:id="rId335" display="https://twitter.com/#!/hbjtn/status/1137167893207101440"/>
    <hyperlink ref="X51" r:id="rId336" display="https://twitter.com/#!/hassunabaishu/status/1137002102214074371"/>
    <hyperlink ref="X52" r:id="rId337" display="https://twitter.com/#!/hassunabaishu/status/1136278284109565952"/>
    <hyperlink ref="X53" r:id="rId338" display="https://twitter.com/#!/hassunabaishu/status/1136293868700426241"/>
    <hyperlink ref="X54" r:id="rId339" display="https://twitter.com/#!/hassunabaishu/status/1136711315827937280"/>
    <hyperlink ref="X55" r:id="rId340" display="https://twitter.com/#!/hassunabaishu/status/1137352917730713600"/>
    <hyperlink ref="X56" r:id="rId341" display="https://twitter.com/#!/hassunabaishu/status/1137353520989052928"/>
    <hyperlink ref="X57" r:id="rId342" display="https://twitter.com/#!/hassunabaishu/status/1137354285258293248"/>
    <hyperlink ref="X58" r:id="rId343" display="https://twitter.com/#!/hafedalghwell/status/1137354400245198848"/>
    <hyperlink ref="X59" r:id="rId344" display="https://twitter.com/#!/majedalansary91/status/1137373185903661062"/>
    <hyperlink ref="X60" r:id="rId345" display="https://twitter.com/#!/abdolibe/status/1137444645913419778"/>
    <hyperlink ref="X61" r:id="rId346" display="https://twitter.com/#!/nourzorguibbc/status/1136228433690857474"/>
    <hyperlink ref="X62" r:id="rId347" display="https://twitter.com/#!/nourzorguibbc/status/1137511791683100673"/>
    <hyperlink ref="X63" r:id="rId348" display="https://twitter.com/#!/sohaibrahim199/status/1137594488153628672"/>
    <hyperlink ref="X64" r:id="rId349" display="https://twitter.com/#!/bouksim/status/1137775217244278785"/>
    <hyperlink ref="X65" r:id="rId350" display="https://twitter.com/#!/halakhalilfilm/status/1137806964174598145"/>
    <hyperlink ref="X66" r:id="rId351" display="https://twitter.com/#!/majdst1/status/1137813288308416513"/>
    <hyperlink ref="X67" r:id="rId352" display="https://twitter.com/#!/fadouamassat/status/1137847498112999424"/>
    <hyperlink ref="X68" r:id="rId353" display="https://twitter.com/#!/ziadturkey/status/1137909994148585472"/>
    <hyperlink ref="X69" r:id="rId354" display="https://twitter.com/#!/m__madi/status/1136617078474006528"/>
    <hyperlink ref="X70" r:id="rId355" display="https://twitter.com/#!/m__madi/status/1138505028388286464"/>
    <hyperlink ref="X71" r:id="rId356" display="https://twitter.com/#!/med_atanan/status/1138523238009585664"/>
    <hyperlink ref="X72" r:id="rId357" display="https://twitter.com/#!/wafaali85390576/status/1136342681444114433"/>
    <hyperlink ref="X73" r:id="rId358" display="https://twitter.com/#!/wafaali85390576/status/1136345622070661127"/>
    <hyperlink ref="X74" r:id="rId359" display="https://twitter.com/#!/fgallalah/status/1136342883165003778"/>
    <hyperlink ref="X75" r:id="rId360" display="https://twitter.com/#!/fgallalah/status/1138533393224863745"/>
    <hyperlink ref="X76" r:id="rId361" display="https://twitter.com/#!/alhurranews/status/1136331418672480256"/>
    <hyperlink ref="X77" r:id="rId362" display="https://twitter.com/#!/fgallalah/status/1136340779549564928"/>
    <hyperlink ref="X78" r:id="rId363" display="https://twitter.com/#!/fgallalah/status/1136582059982503937"/>
    <hyperlink ref="X79" r:id="rId364" display="https://twitter.com/#!/mhsury1/status/1138594022686150656"/>
    <hyperlink ref="X80" r:id="rId365" display="https://twitter.com/#!/man_ziyad2/status/1137147715522113538"/>
    <hyperlink ref="X81" r:id="rId366" display="https://twitter.com/#!/josefyroyaliste/status/1137148105298763776"/>
    <hyperlink ref="X82" r:id="rId367" display="https://twitter.com/#!/shoocov/status/1137148312602185729"/>
    <hyperlink ref="X83" r:id="rId368" display="https://twitter.com/#!/josefyroyaliste/status/1138785121371168773"/>
    <hyperlink ref="X84" r:id="rId369" display="https://twitter.com/#!/shoocov/status/1138802676035182592"/>
    <hyperlink ref="X85" r:id="rId370" display="https://twitter.com/#!/fmassat/status/1135583727441076224"/>
    <hyperlink ref="X86" r:id="rId371" display="https://twitter.com/#!/fmassat/status/1135586475347730432"/>
    <hyperlink ref="X87" r:id="rId372" display="https://twitter.com/#!/fmassat/status/1135898748972871681"/>
    <hyperlink ref="X88" r:id="rId373" display="https://twitter.com/#!/fmassat/status/1135900663769178112"/>
    <hyperlink ref="X89" r:id="rId374" display="https://twitter.com/#!/fmassat/status/1135922460895862790"/>
    <hyperlink ref="X90" r:id="rId375" display="https://twitter.com/#!/fmassat/status/1135977858789257216"/>
    <hyperlink ref="X91" r:id="rId376" display="https://twitter.com/#!/fmassat/status/1135977912933466113"/>
    <hyperlink ref="X92" r:id="rId377" display="https://twitter.com/#!/fmassat/status/1136258133544898560"/>
    <hyperlink ref="X93" r:id="rId378" display="https://twitter.com/#!/fmassat/status/1136275074380652544"/>
    <hyperlink ref="X94" r:id="rId379" display="https://twitter.com/#!/fmassat/status/1136330381857361920"/>
    <hyperlink ref="X95" r:id="rId380" display="https://twitter.com/#!/fmassat/status/1136341441641365505"/>
    <hyperlink ref="X96" r:id="rId381" display="https://twitter.com/#!/fmassat/status/1136618032099463168"/>
    <hyperlink ref="X97" r:id="rId382" display="https://twitter.com/#!/fmassat/status/1136625848667254790"/>
    <hyperlink ref="X98" r:id="rId383" display="https://twitter.com/#!/fmassat/status/1136670298965794816"/>
    <hyperlink ref="X99" r:id="rId384" display="https://twitter.com/#!/fmassat/status/1136684611155693569"/>
    <hyperlink ref="X100" r:id="rId385" display="https://twitter.com/#!/fmassat/status/1137053079550009351"/>
    <hyperlink ref="X101" r:id="rId386" display="https://twitter.com/#!/fmassat/status/1138105050545438721"/>
    <hyperlink ref="X102" r:id="rId387" display="https://twitter.com/#!/fmassat/status/1138467038475816965"/>
    <hyperlink ref="X103" r:id="rId388" display="https://twitter.com/#!/fmassat/status/1138541530900287488"/>
    <hyperlink ref="X104" r:id="rId389" display="https://twitter.com/#!/fmassat/status/1138802432463556613"/>
    <hyperlink ref="X105" r:id="rId390" display="https://twitter.com/#!/fmassat/status/1138836577877188613"/>
    <hyperlink ref="X106" r:id="rId391" display="https://twitter.com/#!/fmassat/status/1138844335821266945"/>
    <hyperlink ref="X107" r:id="rId392" display="https://twitter.com/#!/fmassat/status/1138882202668818432"/>
    <hyperlink ref="X108" r:id="rId393" display="https://twitter.com/#!/fmassat/status/1138894123950387203"/>
    <hyperlink ref="X109" r:id="rId394" display="https://twitter.com/#!/horamaghribia/status/1139169401171787778"/>
    <hyperlink ref="X110" r:id="rId395" display="https://twitter.com/#!/amrkamal512/status/1139208879328432128"/>
    <hyperlink ref="X111" r:id="rId396" display="https://twitter.com/#!/fatima_lachhabe/status/1139220759782539264"/>
    <hyperlink ref="X112" r:id="rId397" display="https://twitter.com/#!/maghrebvoices/status/1135500889555443714"/>
    <hyperlink ref="X113" r:id="rId398" display="https://twitter.com/#!/maghrebvoices/status/1135509224610549760"/>
    <hyperlink ref="X114" r:id="rId399" display="https://twitter.com/#!/maghrebvoices/status/1135528188950515718"/>
    <hyperlink ref="X115" r:id="rId400" display="https://twitter.com/#!/maghrebvoices/status/1135632841239408642"/>
    <hyperlink ref="X116" r:id="rId401" display="https://twitter.com/#!/maghrebvoices/status/1135644851222040577"/>
    <hyperlink ref="X117" r:id="rId402" display="https://twitter.com/#!/maghrebvoices/status/1135652502467207168"/>
    <hyperlink ref="X118" r:id="rId403" display="https://twitter.com/#!/maghrebvoices/status/1135667635868307456"/>
    <hyperlink ref="X119" r:id="rId404" display="https://twitter.com/#!/maghrebvoices/status/1135872682396987393"/>
    <hyperlink ref="X120" r:id="rId405" display="https://twitter.com/#!/maghrebvoices/status/1135891566478929920"/>
    <hyperlink ref="X121" r:id="rId406" display="https://twitter.com/#!/maghrebvoices/status/1135910916334243840"/>
    <hyperlink ref="X122" r:id="rId407" display="https://twitter.com/#!/maghrebvoices/status/1136289401410084865"/>
    <hyperlink ref="X123" r:id="rId408" display="https://twitter.com/#!/maghrebvoices/status/1136296621979963393"/>
    <hyperlink ref="X124" r:id="rId409" display="https://twitter.com/#!/maghrebvoices/status/1136316992691081216"/>
    <hyperlink ref="X125" r:id="rId410" display="https://twitter.com/#!/maghrebvoices/status/1136326538872459264"/>
    <hyperlink ref="X126" r:id="rId411" display="https://twitter.com/#!/maghrebvoices/status/1136327380937728001"/>
    <hyperlink ref="X127" r:id="rId412" display="https://twitter.com/#!/maghrebvoices/status/1136332137337167872"/>
    <hyperlink ref="X128" r:id="rId413" display="https://twitter.com/#!/maghrebvoices/status/1136609326959865856"/>
    <hyperlink ref="X129" r:id="rId414" display="https://twitter.com/#!/maghrebvoices/status/1136644311691485184"/>
    <hyperlink ref="X130" r:id="rId415" display="https://twitter.com/#!/maghrebvoices/status/1136669499162320897"/>
    <hyperlink ref="X131" r:id="rId416" display="https://twitter.com/#!/maghrebvoices/status/1136981435540283392"/>
    <hyperlink ref="X132" r:id="rId417" display="https://twitter.com/#!/maghrebvoices/status/1136987845724446721"/>
    <hyperlink ref="X133" r:id="rId418" display="https://twitter.com/#!/maghrebvoices/status/1137000025588977666"/>
    <hyperlink ref="X134" r:id="rId419" display="https://twitter.com/#!/maghrebvoices/status/1137011487992700928"/>
    <hyperlink ref="X135" r:id="rId420" display="https://twitter.com/#!/maghrebvoices/status/1137042785247334400"/>
    <hyperlink ref="X136" r:id="rId421" display="https://twitter.com/#!/maghrebvoices/status/1137328570324398082"/>
    <hyperlink ref="X137" r:id="rId422" display="https://twitter.com/#!/maghrebvoices/status/1137343640928477186"/>
    <hyperlink ref="X138" r:id="rId423" display="https://twitter.com/#!/maghrebvoices/status/1137386215878078465"/>
    <hyperlink ref="X139" r:id="rId424" display="https://twitter.com/#!/maghrebvoices/status/1137407766564364290"/>
    <hyperlink ref="X140" r:id="rId425" display="https://twitter.com/#!/maghrebvoices/status/1137770889590837248"/>
    <hyperlink ref="X141" r:id="rId426" display="https://twitter.com/#!/maghrebvoices/status/1137781514291298305"/>
    <hyperlink ref="X142" r:id="rId427" display="https://twitter.com/#!/maghrebvoices/status/1137811688374317056"/>
    <hyperlink ref="X143" r:id="rId428" display="https://twitter.com/#!/maghrebvoices/status/1137826744432570368"/>
    <hyperlink ref="X144" r:id="rId429" display="https://twitter.com/#!/maghrebvoices/status/1138417707286765568"/>
    <hyperlink ref="X145" r:id="rId430" display="https://twitter.com/#!/maghrebvoices/status/1138460860702236675"/>
    <hyperlink ref="X146" r:id="rId431" display="https://twitter.com/#!/maghrebvoices/status/1138467332454572032"/>
    <hyperlink ref="X147" r:id="rId432" display="https://twitter.com/#!/maghrebvoices/status/1138480463880830977"/>
    <hyperlink ref="X148" r:id="rId433" display="https://twitter.com/#!/maghrebvoices/status/1138498688173649924"/>
    <hyperlink ref="X149" r:id="rId434" display="https://twitter.com/#!/maghrebvoices/status/1138794311968071680"/>
    <hyperlink ref="X150" r:id="rId435" display="https://twitter.com/#!/maghrebvoices/status/1138817432238329856"/>
    <hyperlink ref="X151" r:id="rId436" display="https://twitter.com/#!/maghrebvoices/status/1139123048756514817"/>
    <hyperlink ref="X152" r:id="rId437" display="https://twitter.com/#!/maghrebvoices/status/1139173395592097792"/>
    <hyperlink ref="X153" r:id="rId438" display="https://twitter.com/#!/maghrebvoices/status/1139180885369135111"/>
    <hyperlink ref="X154" r:id="rId439" display="https://twitter.com/#!/maghrebvoices/status/1139200263854657537"/>
    <hyperlink ref="X155" r:id="rId440" display="https://twitter.com/#!/maghrebvoices/status/1139223035083481089"/>
    <hyperlink ref="X156" r:id="rId441" display="https://twitter.com/#!/maghrebvoices/status/1139238545070153728"/>
    <hyperlink ref="X157" r:id="rId442" display="https://twitter.com/#!/merymimib/status/1139130382840938498"/>
    <hyperlink ref="X158" r:id="rId443" display="https://twitter.com/#!/i_____ali99/status/1139244626534117376"/>
    <hyperlink ref="X159" r:id="rId444" display="https://twitter.com/#!/mustafaozcanhur/status/1139272095202971649"/>
  </hyperlinks>
  <printOptions/>
  <pageMargins left="0.7" right="0.7" top="0.75" bottom="0.75" header="0.3" footer="0.3"/>
  <pageSetup horizontalDpi="600" verticalDpi="600" orientation="portrait" r:id="rId448"/>
  <legacyDrawing r:id="rId446"/>
  <tableParts>
    <tablePart r:id="rId44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1925</v>
      </c>
      <c r="B1" s="13" t="s">
        <v>34</v>
      </c>
    </row>
    <row r="2" spans="1:2" ht="15">
      <c r="A2" s="114" t="s">
        <v>275</v>
      </c>
      <c r="B2" s="78">
        <v>479</v>
      </c>
    </row>
    <row r="3" spans="1:2" ht="15">
      <c r="A3" s="114" t="s">
        <v>266</v>
      </c>
      <c r="B3" s="78">
        <v>221</v>
      </c>
    </row>
    <row r="4" spans="1:2" ht="15">
      <c r="A4" s="114" t="s">
        <v>240</v>
      </c>
      <c r="B4" s="78">
        <v>30</v>
      </c>
    </row>
    <row r="5" spans="1:2" ht="15">
      <c r="A5" s="114" t="s">
        <v>276</v>
      </c>
      <c r="B5" s="78">
        <v>12</v>
      </c>
    </row>
    <row r="6" spans="1:2" ht="15">
      <c r="A6" s="114" t="s">
        <v>250</v>
      </c>
      <c r="B6" s="78">
        <v>8</v>
      </c>
    </row>
    <row r="7" spans="1:2" ht="15">
      <c r="A7" s="114" t="s">
        <v>269</v>
      </c>
      <c r="B7" s="78">
        <v>5</v>
      </c>
    </row>
    <row r="8" spans="1:2" ht="15">
      <c r="A8" s="114" t="s">
        <v>270</v>
      </c>
      <c r="B8" s="78">
        <v>5</v>
      </c>
    </row>
    <row r="9" spans="1:2" ht="15">
      <c r="A9" s="114" t="s">
        <v>255</v>
      </c>
      <c r="B9" s="78">
        <v>0</v>
      </c>
    </row>
    <row r="10" spans="1:2" ht="15">
      <c r="A10" s="114" t="s">
        <v>260</v>
      </c>
      <c r="B10" s="78">
        <v>0</v>
      </c>
    </row>
    <row r="11" spans="1:2" ht="15">
      <c r="A11" s="114" t="s">
        <v>257</v>
      </c>
      <c r="B11" s="78">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1927</v>
      </c>
      <c r="B25" t="s">
        <v>1926</v>
      </c>
    </row>
    <row r="26" spans="1:2" ht="15">
      <c r="A26" s="125" t="s">
        <v>1820</v>
      </c>
      <c r="B26" s="3"/>
    </row>
    <row r="27" spans="1:2" ht="15">
      <c r="A27" s="126" t="s">
        <v>1929</v>
      </c>
      <c r="B27" s="3"/>
    </row>
    <row r="28" spans="1:2" ht="15">
      <c r="A28" s="127" t="s">
        <v>1930</v>
      </c>
      <c r="B28" s="3"/>
    </row>
    <row r="29" spans="1:2" ht="15">
      <c r="A29" s="128" t="s">
        <v>1931</v>
      </c>
      <c r="B29" s="3">
        <v>1</v>
      </c>
    </row>
    <row r="30" spans="1:2" ht="15">
      <c r="A30" s="127" t="s">
        <v>1932</v>
      </c>
      <c r="B30" s="3"/>
    </row>
    <row r="31" spans="1:2" ht="15">
      <c r="A31" s="128" t="s">
        <v>1933</v>
      </c>
      <c r="B31" s="3">
        <v>2</v>
      </c>
    </row>
    <row r="32" spans="1:2" ht="15">
      <c r="A32" s="128" t="s">
        <v>1931</v>
      </c>
      <c r="B32" s="3">
        <v>1</v>
      </c>
    </row>
    <row r="33" spans="1:2" ht="15">
      <c r="A33" s="128" t="s">
        <v>1934</v>
      </c>
      <c r="B33" s="3">
        <v>2</v>
      </c>
    </row>
    <row r="34" spans="1:2" ht="15">
      <c r="A34" s="128" t="s">
        <v>1935</v>
      </c>
      <c r="B34" s="3">
        <v>1</v>
      </c>
    </row>
    <row r="35" spans="1:2" ht="15">
      <c r="A35" s="128" t="s">
        <v>1936</v>
      </c>
      <c r="B35" s="3">
        <v>2</v>
      </c>
    </row>
    <row r="36" spans="1:2" ht="15">
      <c r="A36" s="128" t="s">
        <v>1937</v>
      </c>
      <c r="B36" s="3">
        <v>1</v>
      </c>
    </row>
    <row r="37" spans="1:2" ht="15">
      <c r="A37" s="128" t="s">
        <v>1938</v>
      </c>
      <c r="B37" s="3">
        <v>1</v>
      </c>
    </row>
    <row r="38" spans="1:2" ht="15">
      <c r="A38" s="128" t="s">
        <v>1939</v>
      </c>
      <c r="B38" s="3">
        <v>1</v>
      </c>
    </row>
    <row r="39" spans="1:2" ht="15">
      <c r="A39" s="128" t="s">
        <v>1940</v>
      </c>
      <c r="B39" s="3">
        <v>1</v>
      </c>
    </row>
    <row r="40" spans="1:2" ht="15">
      <c r="A40" s="128" t="s">
        <v>1941</v>
      </c>
      <c r="B40" s="3">
        <v>1</v>
      </c>
    </row>
    <row r="41" spans="1:2" ht="15">
      <c r="A41" s="127" t="s">
        <v>1942</v>
      </c>
      <c r="B41" s="3"/>
    </row>
    <row r="42" spans="1:2" ht="15">
      <c r="A42" s="128" t="s">
        <v>1943</v>
      </c>
      <c r="B42" s="3">
        <v>1</v>
      </c>
    </row>
    <row r="43" spans="1:2" ht="15">
      <c r="A43" s="128" t="s">
        <v>1931</v>
      </c>
      <c r="B43" s="3">
        <v>1</v>
      </c>
    </row>
    <row r="44" spans="1:2" ht="15">
      <c r="A44" s="128" t="s">
        <v>1934</v>
      </c>
      <c r="B44" s="3">
        <v>2</v>
      </c>
    </row>
    <row r="45" spans="1:2" ht="15">
      <c r="A45" s="128" t="s">
        <v>1935</v>
      </c>
      <c r="B45" s="3">
        <v>2</v>
      </c>
    </row>
    <row r="46" spans="1:2" ht="15">
      <c r="A46" s="128" t="s">
        <v>1944</v>
      </c>
      <c r="B46" s="3">
        <v>2</v>
      </c>
    </row>
    <row r="47" spans="1:2" ht="15">
      <c r="A47" s="128" t="s">
        <v>1945</v>
      </c>
      <c r="B47" s="3">
        <v>2</v>
      </c>
    </row>
    <row r="48" spans="1:2" ht="15">
      <c r="A48" s="128" t="s">
        <v>1937</v>
      </c>
      <c r="B48" s="3">
        <v>2</v>
      </c>
    </row>
    <row r="49" spans="1:2" ht="15">
      <c r="A49" s="127" t="s">
        <v>1946</v>
      </c>
      <c r="B49" s="3"/>
    </row>
    <row r="50" spans="1:2" ht="15">
      <c r="A50" s="128" t="s">
        <v>1947</v>
      </c>
      <c r="B50" s="3">
        <v>1</v>
      </c>
    </row>
    <row r="51" spans="1:2" ht="15">
      <c r="A51" s="128" t="s">
        <v>1934</v>
      </c>
      <c r="B51" s="3">
        <v>1</v>
      </c>
    </row>
    <row r="52" spans="1:2" ht="15">
      <c r="A52" s="128" t="s">
        <v>1944</v>
      </c>
      <c r="B52" s="3">
        <v>1</v>
      </c>
    </row>
    <row r="53" spans="1:2" ht="15">
      <c r="A53" s="128" t="s">
        <v>1945</v>
      </c>
      <c r="B53" s="3">
        <v>2</v>
      </c>
    </row>
    <row r="54" spans="1:2" ht="15">
      <c r="A54" s="128" t="s">
        <v>1948</v>
      </c>
      <c r="B54" s="3">
        <v>3</v>
      </c>
    </row>
    <row r="55" spans="1:2" ht="15">
      <c r="A55" s="128" t="s">
        <v>1949</v>
      </c>
      <c r="B55" s="3">
        <v>7</v>
      </c>
    </row>
    <row r="56" spans="1:2" ht="15">
      <c r="A56" s="128" t="s">
        <v>1937</v>
      </c>
      <c r="B56" s="3">
        <v>10</v>
      </c>
    </row>
    <row r="57" spans="1:2" ht="15">
      <c r="A57" s="128" t="s">
        <v>1938</v>
      </c>
      <c r="B57" s="3">
        <v>2</v>
      </c>
    </row>
    <row r="58" spans="1:2" ht="15">
      <c r="A58" s="128" t="s">
        <v>1940</v>
      </c>
      <c r="B58" s="3">
        <v>9</v>
      </c>
    </row>
    <row r="59" spans="1:2" ht="15">
      <c r="A59" s="127" t="s">
        <v>1950</v>
      </c>
      <c r="B59" s="3"/>
    </row>
    <row r="60" spans="1:2" ht="15">
      <c r="A60" s="128" t="s">
        <v>1931</v>
      </c>
      <c r="B60" s="3">
        <v>6</v>
      </c>
    </row>
    <row r="61" spans="1:2" ht="15">
      <c r="A61" s="128" t="s">
        <v>1935</v>
      </c>
      <c r="B61" s="3">
        <v>3</v>
      </c>
    </row>
    <row r="62" spans="1:2" ht="15">
      <c r="A62" s="128" t="s">
        <v>1944</v>
      </c>
      <c r="B62" s="3">
        <v>1</v>
      </c>
    </row>
    <row r="63" spans="1:2" ht="15">
      <c r="A63" s="128" t="s">
        <v>1945</v>
      </c>
      <c r="B63" s="3">
        <v>1</v>
      </c>
    </row>
    <row r="64" spans="1:2" ht="15">
      <c r="A64" s="128" t="s">
        <v>1936</v>
      </c>
      <c r="B64" s="3">
        <v>2</v>
      </c>
    </row>
    <row r="65" spans="1:2" ht="15">
      <c r="A65" s="128" t="s">
        <v>1949</v>
      </c>
      <c r="B65" s="3">
        <v>1</v>
      </c>
    </row>
    <row r="66" spans="1:2" ht="15">
      <c r="A66" s="128" t="s">
        <v>1938</v>
      </c>
      <c r="B66" s="3">
        <v>7</v>
      </c>
    </row>
    <row r="67" spans="1:2" ht="15">
      <c r="A67" s="128" t="s">
        <v>1951</v>
      </c>
      <c r="B67" s="3">
        <v>1</v>
      </c>
    </row>
    <row r="68" spans="1:2" ht="15">
      <c r="A68" s="127" t="s">
        <v>1952</v>
      </c>
      <c r="B68" s="3"/>
    </row>
    <row r="69" spans="1:2" ht="15">
      <c r="A69" s="128" t="s">
        <v>1931</v>
      </c>
      <c r="B69" s="3">
        <v>1</v>
      </c>
    </row>
    <row r="70" spans="1:2" ht="15">
      <c r="A70" s="128" t="s">
        <v>1934</v>
      </c>
      <c r="B70" s="3">
        <v>1</v>
      </c>
    </row>
    <row r="71" spans="1:2" ht="15">
      <c r="A71" s="128" t="s">
        <v>1935</v>
      </c>
      <c r="B71" s="3">
        <v>1</v>
      </c>
    </row>
    <row r="72" spans="1:2" ht="15">
      <c r="A72" s="128" t="s">
        <v>1944</v>
      </c>
      <c r="B72" s="3">
        <v>2</v>
      </c>
    </row>
    <row r="73" spans="1:2" ht="15">
      <c r="A73" s="128" t="s">
        <v>1945</v>
      </c>
      <c r="B73" s="3">
        <v>4</v>
      </c>
    </row>
    <row r="74" spans="1:2" ht="15">
      <c r="A74" s="128" t="s">
        <v>1948</v>
      </c>
      <c r="B74" s="3">
        <v>2</v>
      </c>
    </row>
    <row r="75" spans="1:2" ht="15">
      <c r="A75" s="128" t="s">
        <v>1936</v>
      </c>
      <c r="B75" s="3">
        <v>1</v>
      </c>
    </row>
    <row r="76" spans="1:2" ht="15">
      <c r="A76" s="128" t="s">
        <v>1949</v>
      </c>
      <c r="B76" s="3">
        <v>2</v>
      </c>
    </row>
    <row r="77" spans="1:2" ht="15">
      <c r="A77" s="128" t="s">
        <v>1941</v>
      </c>
      <c r="B77" s="3">
        <v>1</v>
      </c>
    </row>
    <row r="78" spans="1:2" ht="15">
      <c r="A78" s="127" t="s">
        <v>1953</v>
      </c>
      <c r="B78" s="3"/>
    </row>
    <row r="79" spans="1:2" ht="15">
      <c r="A79" s="128" t="s">
        <v>1933</v>
      </c>
      <c r="B79" s="3">
        <v>3</v>
      </c>
    </row>
    <row r="80" spans="1:2" ht="15">
      <c r="A80" s="128" t="s">
        <v>1947</v>
      </c>
      <c r="B80" s="3">
        <v>1</v>
      </c>
    </row>
    <row r="81" spans="1:2" ht="15">
      <c r="A81" s="128" t="s">
        <v>1935</v>
      </c>
      <c r="B81" s="3">
        <v>1</v>
      </c>
    </row>
    <row r="82" spans="1:2" ht="15">
      <c r="A82" s="128" t="s">
        <v>1944</v>
      </c>
      <c r="B82" s="3">
        <v>5</v>
      </c>
    </row>
    <row r="83" spans="1:2" ht="15">
      <c r="A83" s="128" t="s">
        <v>1945</v>
      </c>
      <c r="B83" s="3">
        <v>1</v>
      </c>
    </row>
    <row r="84" spans="1:2" ht="15">
      <c r="A84" s="128" t="s">
        <v>1948</v>
      </c>
      <c r="B84" s="3">
        <v>1</v>
      </c>
    </row>
    <row r="85" spans="1:2" ht="15">
      <c r="A85" s="128" t="s">
        <v>1949</v>
      </c>
      <c r="B85" s="3">
        <v>1</v>
      </c>
    </row>
    <row r="86" spans="1:2" ht="15">
      <c r="A86" s="128" t="s">
        <v>1938</v>
      </c>
      <c r="B86" s="3">
        <v>1</v>
      </c>
    </row>
    <row r="87" spans="1:2" ht="15">
      <c r="A87" s="127" t="s">
        <v>1954</v>
      </c>
      <c r="B87" s="3"/>
    </row>
    <row r="88" spans="1:2" ht="15">
      <c r="A88" s="128" t="s">
        <v>1933</v>
      </c>
      <c r="B88" s="3">
        <v>1</v>
      </c>
    </row>
    <row r="89" spans="1:2" ht="15">
      <c r="A89" s="128" t="s">
        <v>1955</v>
      </c>
      <c r="B89" s="3">
        <v>1</v>
      </c>
    </row>
    <row r="90" spans="1:2" ht="15">
      <c r="A90" s="128" t="s">
        <v>1949</v>
      </c>
      <c r="B90" s="3">
        <v>2</v>
      </c>
    </row>
    <row r="91" spans="1:2" ht="15">
      <c r="A91" s="128" t="s">
        <v>1937</v>
      </c>
      <c r="B91" s="3">
        <v>1</v>
      </c>
    </row>
    <row r="92" spans="1:2" ht="15">
      <c r="A92" s="128" t="s">
        <v>1938</v>
      </c>
      <c r="B92" s="3">
        <v>1</v>
      </c>
    </row>
    <row r="93" spans="1:2" ht="15">
      <c r="A93" s="128" t="s">
        <v>1939</v>
      </c>
      <c r="B93" s="3">
        <v>2</v>
      </c>
    </row>
    <row r="94" spans="1:2" ht="15">
      <c r="A94" s="128" t="s">
        <v>1940</v>
      </c>
      <c r="B94" s="3">
        <v>1</v>
      </c>
    </row>
    <row r="95" spans="1:2" ht="15">
      <c r="A95" s="128" t="s">
        <v>1941</v>
      </c>
      <c r="B95" s="3">
        <v>1</v>
      </c>
    </row>
    <row r="96" spans="1:2" ht="15">
      <c r="A96" s="127" t="s">
        <v>1956</v>
      </c>
      <c r="B96" s="3"/>
    </row>
    <row r="97" spans="1:2" ht="15">
      <c r="A97" s="128" t="s">
        <v>1943</v>
      </c>
      <c r="B97" s="3">
        <v>1</v>
      </c>
    </row>
    <row r="98" spans="1:2" ht="15">
      <c r="A98" s="128" t="s">
        <v>1948</v>
      </c>
      <c r="B98" s="3">
        <v>1</v>
      </c>
    </row>
    <row r="99" spans="1:2" ht="15">
      <c r="A99" s="127" t="s">
        <v>1957</v>
      </c>
      <c r="B99" s="3"/>
    </row>
    <row r="100" spans="1:2" ht="15">
      <c r="A100" s="128" t="s">
        <v>1935</v>
      </c>
      <c r="B100" s="3">
        <v>1</v>
      </c>
    </row>
    <row r="101" spans="1:2" ht="15">
      <c r="A101" s="128" t="s">
        <v>1945</v>
      </c>
      <c r="B101" s="3">
        <v>1</v>
      </c>
    </row>
    <row r="102" spans="1:2" ht="15">
      <c r="A102" s="128" t="s">
        <v>1948</v>
      </c>
      <c r="B102" s="3">
        <v>2</v>
      </c>
    </row>
    <row r="103" spans="1:2" ht="15">
      <c r="A103" s="128" t="s">
        <v>1936</v>
      </c>
      <c r="B103" s="3">
        <v>1</v>
      </c>
    </row>
    <row r="104" spans="1:2" ht="15">
      <c r="A104" s="128" t="s">
        <v>1949</v>
      </c>
      <c r="B104" s="3">
        <v>2</v>
      </c>
    </row>
    <row r="105" spans="1:2" ht="15">
      <c r="A105" s="128" t="s">
        <v>1938</v>
      </c>
      <c r="B105" s="3">
        <v>2</v>
      </c>
    </row>
    <row r="106" spans="1:2" ht="15">
      <c r="A106" s="128" t="s">
        <v>1939</v>
      </c>
      <c r="B106" s="3">
        <v>1</v>
      </c>
    </row>
    <row r="107" spans="1:2" ht="15">
      <c r="A107" s="128" t="s">
        <v>1951</v>
      </c>
      <c r="B107" s="3">
        <v>1</v>
      </c>
    </row>
    <row r="108" spans="1:2" ht="15">
      <c r="A108" s="127" t="s">
        <v>1958</v>
      </c>
      <c r="B108" s="3"/>
    </row>
    <row r="109" spans="1:2" ht="15">
      <c r="A109" s="128" t="s">
        <v>1935</v>
      </c>
      <c r="B109" s="3">
        <v>1</v>
      </c>
    </row>
    <row r="110" spans="1:2" ht="15">
      <c r="A110" s="128" t="s">
        <v>1944</v>
      </c>
      <c r="B110" s="3">
        <v>3</v>
      </c>
    </row>
    <row r="111" spans="1:2" ht="15">
      <c r="A111" s="128" t="s">
        <v>1945</v>
      </c>
      <c r="B111" s="3">
        <v>1</v>
      </c>
    </row>
    <row r="112" spans="1:2" ht="15">
      <c r="A112" s="128" t="s">
        <v>1948</v>
      </c>
      <c r="B112" s="3">
        <v>1</v>
      </c>
    </row>
    <row r="113" spans="1:2" ht="15">
      <c r="A113" s="128" t="s">
        <v>1936</v>
      </c>
      <c r="B113" s="3">
        <v>1</v>
      </c>
    </row>
    <row r="114" spans="1:2" ht="15">
      <c r="A114" s="128" t="s">
        <v>1937</v>
      </c>
      <c r="B114" s="3">
        <v>1</v>
      </c>
    </row>
    <row r="115" spans="1:2" ht="15">
      <c r="A115" s="128" t="s">
        <v>1938</v>
      </c>
      <c r="B115" s="3">
        <v>1</v>
      </c>
    </row>
    <row r="116" spans="1:2" ht="15">
      <c r="A116" s="127" t="s">
        <v>1959</v>
      </c>
      <c r="B116" s="3"/>
    </row>
    <row r="117" spans="1:2" ht="15">
      <c r="A117" s="128" t="s">
        <v>1931</v>
      </c>
      <c r="B117" s="3">
        <v>1</v>
      </c>
    </row>
    <row r="118" spans="1:2" ht="15">
      <c r="A118" s="128" t="s">
        <v>1934</v>
      </c>
      <c r="B118" s="3">
        <v>1</v>
      </c>
    </row>
    <row r="119" spans="1:2" ht="15">
      <c r="A119" s="128" t="s">
        <v>1944</v>
      </c>
      <c r="B119" s="3">
        <v>1</v>
      </c>
    </row>
    <row r="120" spans="1:2" ht="15">
      <c r="A120" s="128" t="s">
        <v>1945</v>
      </c>
      <c r="B120" s="3">
        <v>2</v>
      </c>
    </row>
    <row r="121" spans="1:2" ht="15">
      <c r="A121" s="128" t="s">
        <v>1948</v>
      </c>
      <c r="B121" s="3">
        <v>1</v>
      </c>
    </row>
    <row r="122" spans="1:2" ht="15">
      <c r="A122" s="128" t="s">
        <v>1936</v>
      </c>
      <c r="B122" s="3">
        <v>1</v>
      </c>
    </row>
    <row r="123" spans="1:2" ht="15">
      <c r="A123" s="128" t="s">
        <v>1949</v>
      </c>
      <c r="B123" s="3">
        <v>2</v>
      </c>
    </row>
    <row r="124" spans="1:2" ht="15">
      <c r="A124" s="128" t="s">
        <v>1937</v>
      </c>
      <c r="B124" s="3">
        <v>2</v>
      </c>
    </row>
    <row r="125" spans="1:2" ht="15">
      <c r="A125" s="128" t="s">
        <v>1939</v>
      </c>
      <c r="B125" s="3">
        <v>1</v>
      </c>
    </row>
    <row r="126" spans="1:2" ht="15">
      <c r="A126" s="125" t="s">
        <v>1928</v>
      </c>
      <c r="B126" s="3">
        <v>157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927</v>
      </c>
      <c r="AE2" s="13" t="s">
        <v>928</v>
      </c>
      <c r="AF2" s="13" t="s">
        <v>929</v>
      </c>
      <c r="AG2" s="13" t="s">
        <v>930</v>
      </c>
      <c r="AH2" s="13" t="s">
        <v>931</v>
      </c>
      <c r="AI2" s="13" t="s">
        <v>932</v>
      </c>
      <c r="AJ2" s="13" t="s">
        <v>933</v>
      </c>
      <c r="AK2" s="13" t="s">
        <v>934</v>
      </c>
      <c r="AL2" s="13" t="s">
        <v>935</v>
      </c>
      <c r="AM2" s="13" t="s">
        <v>936</v>
      </c>
      <c r="AN2" s="13" t="s">
        <v>937</v>
      </c>
      <c r="AO2" s="13" t="s">
        <v>938</v>
      </c>
      <c r="AP2" s="13" t="s">
        <v>939</v>
      </c>
      <c r="AQ2" s="13" t="s">
        <v>940</v>
      </c>
      <c r="AR2" s="13" t="s">
        <v>941</v>
      </c>
      <c r="AS2" s="13" t="s">
        <v>192</v>
      </c>
      <c r="AT2" s="13" t="s">
        <v>942</v>
      </c>
      <c r="AU2" s="13" t="s">
        <v>943</v>
      </c>
      <c r="AV2" s="13" t="s">
        <v>944</v>
      </c>
      <c r="AW2" s="13" t="s">
        <v>945</v>
      </c>
      <c r="AX2" s="13" t="s">
        <v>946</v>
      </c>
      <c r="AY2" s="13" t="s">
        <v>947</v>
      </c>
      <c r="AZ2" s="13" t="s">
        <v>1420</v>
      </c>
      <c r="BA2" s="119" t="s">
        <v>1623</v>
      </c>
      <c r="BB2" s="119" t="s">
        <v>1631</v>
      </c>
      <c r="BC2" s="119" t="s">
        <v>1632</v>
      </c>
      <c r="BD2" s="119" t="s">
        <v>1633</v>
      </c>
      <c r="BE2" s="119" t="s">
        <v>1636</v>
      </c>
      <c r="BF2" s="119" t="s">
        <v>1638</v>
      </c>
      <c r="BG2" s="119" t="s">
        <v>1639</v>
      </c>
      <c r="BH2" s="119" t="s">
        <v>1692</v>
      </c>
      <c r="BI2" s="119" t="s">
        <v>1702</v>
      </c>
      <c r="BJ2" s="119" t="s">
        <v>1755</v>
      </c>
      <c r="BK2" s="119" t="s">
        <v>1913</v>
      </c>
      <c r="BL2" s="119" t="s">
        <v>1914</v>
      </c>
      <c r="BM2" s="119" t="s">
        <v>1915</v>
      </c>
      <c r="BN2" s="119" t="s">
        <v>1916</v>
      </c>
      <c r="BO2" s="119" t="s">
        <v>1917</v>
      </c>
      <c r="BP2" s="119" t="s">
        <v>1918</v>
      </c>
      <c r="BQ2" s="119" t="s">
        <v>1919</v>
      </c>
      <c r="BR2" s="119" t="s">
        <v>1920</v>
      </c>
      <c r="BS2" s="119" t="s">
        <v>1922</v>
      </c>
      <c r="BT2" s="3"/>
      <c r="BU2" s="3"/>
    </row>
    <row r="3" spans="1:73" ht="15" customHeight="1">
      <c r="A3" s="64" t="s">
        <v>212</v>
      </c>
      <c r="B3" s="65"/>
      <c r="C3" s="65" t="s">
        <v>64</v>
      </c>
      <c r="D3" s="66">
        <v>162.33047629835667</v>
      </c>
      <c r="E3" s="68"/>
      <c r="F3" s="100" t="s">
        <v>525</v>
      </c>
      <c r="G3" s="65"/>
      <c r="H3" s="69" t="s">
        <v>212</v>
      </c>
      <c r="I3" s="70"/>
      <c r="J3" s="70"/>
      <c r="K3" s="69" t="s">
        <v>1297</v>
      </c>
      <c r="L3" s="73">
        <v>1</v>
      </c>
      <c r="M3" s="74">
        <v>6578.2900390625</v>
      </c>
      <c r="N3" s="74">
        <v>4225.06787109375</v>
      </c>
      <c r="O3" s="75"/>
      <c r="P3" s="76"/>
      <c r="Q3" s="76"/>
      <c r="R3" s="48"/>
      <c r="S3" s="48">
        <v>1</v>
      </c>
      <c r="T3" s="48">
        <v>1</v>
      </c>
      <c r="U3" s="49">
        <v>0</v>
      </c>
      <c r="V3" s="49">
        <v>0</v>
      </c>
      <c r="W3" s="49">
        <v>0</v>
      </c>
      <c r="X3" s="49">
        <v>0.999993</v>
      </c>
      <c r="Y3" s="49">
        <v>0</v>
      </c>
      <c r="Z3" s="49" t="s">
        <v>1924</v>
      </c>
      <c r="AA3" s="71">
        <v>3</v>
      </c>
      <c r="AB3" s="71"/>
      <c r="AC3" s="72"/>
      <c r="AD3" s="78" t="s">
        <v>948</v>
      </c>
      <c r="AE3" s="78">
        <v>165</v>
      </c>
      <c r="AF3" s="78">
        <v>113</v>
      </c>
      <c r="AG3" s="78">
        <v>489</v>
      </c>
      <c r="AH3" s="78">
        <v>525</v>
      </c>
      <c r="AI3" s="78"/>
      <c r="AJ3" s="78" t="s">
        <v>1017</v>
      </c>
      <c r="AK3" s="78" t="s">
        <v>1076</v>
      </c>
      <c r="AL3" s="84" t="s">
        <v>1122</v>
      </c>
      <c r="AM3" s="78"/>
      <c r="AN3" s="80">
        <v>41465.4425</v>
      </c>
      <c r="AO3" s="78"/>
      <c r="AP3" s="78" t="b">
        <v>0</v>
      </c>
      <c r="AQ3" s="78" t="b">
        <v>0</v>
      </c>
      <c r="AR3" s="78" t="b">
        <v>1</v>
      </c>
      <c r="AS3" s="78" t="s">
        <v>914</v>
      </c>
      <c r="AT3" s="78">
        <v>7</v>
      </c>
      <c r="AU3" s="84" t="s">
        <v>1205</v>
      </c>
      <c r="AV3" s="78" t="b">
        <v>0</v>
      </c>
      <c r="AW3" s="78" t="s">
        <v>1224</v>
      </c>
      <c r="AX3" s="84" t="s">
        <v>1225</v>
      </c>
      <c r="AY3" s="78" t="s">
        <v>66</v>
      </c>
      <c r="AZ3" s="78" t="str">
        <f>REPLACE(INDEX(GroupVertices[Group],MATCH(Vertices[[#This Row],[Vertex]],GroupVertices[Vertex],0)),1,1,"")</f>
        <v>2</v>
      </c>
      <c r="BA3" s="48" t="s">
        <v>433</v>
      </c>
      <c r="BB3" s="48" t="s">
        <v>433</v>
      </c>
      <c r="BC3" s="48" t="s">
        <v>1453</v>
      </c>
      <c r="BD3" s="48" t="s">
        <v>1453</v>
      </c>
      <c r="BE3" s="48"/>
      <c r="BF3" s="48"/>
      <c r="BG3" s="120" t="s">
        <v>1640</v>
      </c>
      <c r="BH3" s="120" t="s">
        <v>1640</v>
      </c>
      <c r="BI3" s="120" t="s">
        <v>1703</v>
      </c>
      <c r="BJ3" s="120" t="s">
        <v>1703</v>
      </c>
      <c r="BK3" s="120">
        <v>1</v>
      </c>
      <c r="BL3" s="123">
        <v>5</v>
      </c>
      <c r="BM3" s="120">
        <v>0</v>
      </c>
      <c r="BN3" s="123">
        <v>0</v>
      </c>
      <c r="BO3" s="120">
        <v>0</v>
      </c>
      <c r="BP3" s="123">
        <v>0</v>
      </c>
      <c r="BQ3" s="120">
        <v>19</v>
      </c>
      <c r="BR3" s="123">
        <v>95</v>
      </c>
      <c r="BS3" s="120">
        <v>20</v>
      </c>
      <c r="BT3" s="3"/>
      <c r="BU3" s="3"/>
    </row>
    <row r="4" spans="1:76" ht="15">
      <c r="A4" s="64" t="s">
        <v>213</v>
      </c>
      <c r="B4" s="65"/>
      <c r="C4" s="65" t="s">
        <v>64</v>
      </c>
      <c r="D4" s="66">
        <v>162.92814619964003</v>
      </c>
      <c r="E4" s="68"/>
      <c r="F4" s="100" t="s">
        <v>526</v>
      </c>
      <c r="G4" s="65"/>
      <c r="H4" s="69" t="s">
        <v>213</v>
      </c>
      <c r="I4" s="70"/>
      <c r="J4" s="70"/>
      <c r="K4" s="69" t="s">
        <v>1298</v>
      </c>
      <c r="L4" s="73">
        <v>1</v>
      </c>
      <c r="M4" s="74">
        <v>4375.78076171875</v>
      </c>
      <c r="N4" s="74">
        <v>2676.202880859375</v>
      </c>
      <c r="O4" s="75"/>
      <c r="P4" s="76"/>
      <c r="Q4" s="76"/>
      <c r="R4" s="86"/>
      <c r="S4" s="48">
        <v>1</v>
      </c>
      <c r="T4" s="48">
        <v>1</v>
      </c>
      <c r="U4" s="49">
        <v>0</v>
      </c>
      <c r="V4" s="49">
        <v>0</v>
      </c>
      <c r="W4" s="49">
        <v>0</v>
      </c>
      <c r="X4" s="49">
        <v>0.999993</v>
      </c>
      <c r="Y4" s="49">
        <v>0</v>
      </c>
      <c r="Z4" s="49" t="s">
        <v>1924</v>
      </c>
      <c r="AA4" s="71">
        <v>4</v>
      </c>
      <c r="AB4" s="71"/>
      <c r="AC4" s="72"/>
      <c r="AD4" s="78" t="s">
        <v>949</v>
      </c>
      <c r="AE4" s="78">
        <v>702</v>
      </c>
      <c r="AF4" s="78">
        <v>283</v>
      </c>
      <c r="AG4" s="78">
        <v>194</v>
      </c>
      <c r="AH4" s="78">
        <v>139</v>
      </c>
      <c r="AI4" s="78"/>
      <c r="AJ4" s="78" t="s">
        <v>1018</v>
      </c>
      <c r="AK4" s="78" t="s">
        <v>1077</v>
      </c>
      <c r="AL4" s="78"/>
      <c r="AM4" s="78"/>
      <c r="AN4" s="80">
        <v>40224.031793981485</v>
      </c>
      <c r="AO4" s="84" t="s">
        <v>1138</v>
      </c>
      <c r="AP4" s="78" t="b">
        <v>1</v>
      </c>
      <c r="AQ4" s="78" t="b">
        <v>0</v>
      </c>
      <c r="AR4" s="78" t="b">
        <v>1</v>
      </c>
      <c r="AS4" s="78" t="s">
        <v>918</v>
      </c>
      <c r="AT4" s="78">
        <v>3</v>
      </c>
      <c r="AU4" s="84" t="s">
        <v>1205</v>
      </c>
      <c r="AV4" s="78" t="b">
        <v>0</v>
      </c>
      <c r="AW4" s="78" t="s">
        <v>1224</v>
      </c>
      <c r="AX4" s="84" t="s">
        <v>1226</v>
      </c>
      <c r="AY4" s="78" t="s">
        <v>66</v>
      </c>
      <c r="AZ4" s="78" t="str">
        <f>REPLACE(INDEX(GroupVertices[Group],MATCH(Vertices[[#This Row],[Vertex]],GroupVertices[Vertex],0)),1,1,"")</f>
        <v>2</v>
      </c>
      <c r="BA4" s="48" t="s">
        <v>434</v>
      </c>
      <c r="BB4" s="48" t="s">
        <v>434</v>
      </c>
      <c r="BC4" s="48" t="s">
        <v>511</v>
      </c>
      <c r="BD4" s="48" t="s">
        <v>511</v>
      </c>
      <c r="BE4" s="48"/>
      <c r="BF4" s="48"/>
      <c r="BG4" s="120" t="s">
        <v>1641</v>
      </c>
      <c r="BH4" s="120" t="s">
        <v>1641</v>
      </c>
      <c r="BI4" s="120" t="s">
        <v>1704</v>
      </c>
      <c r="BJ4" s="120" t="s">
        <v>1704</v>
      </c>
      <c r="BK4" s="120">
        <v>0</v>
      </c>
      <c r="BL4" s="123">
        <v>0</v>
      </c>
      <c r="BM4" s="120">
        <v>0</v>
      </c>
      <c r="BN4" s="123">
        <v>0</v>
      </c>
      <c r="BO4" s="120">
        <v>0</v>
      </c>
      <c r="BP4" s="123">
        <v>0</v>
      </c>
      <c r="BQ4" s="120">
        <v>30</v>
      </c>
      <c r="BR4" s="123">
        <v>100</v>
      </c>
      <c r="BS4" s="120">
        <v>30</v>
      </c>
      <c r="BT4" s="2"/>
      <c r="BU4" s="3"/>
      <c r="BV4" s="3"/>
      <c r="BW4" s="3"/>
      <c r="BX4" s="3"/>
    </row>
    <row r="5" spans="1:76" ht="15">
      <c r="A5" s="64" t="s">
        <v>214</v>
      </c>
      <c r="B5" s="65"/>
      <c r="C5" s="65" t="s">
        <v>64</v>
      </c>
      <c r="D5" s="66">
        <v>162.7840022822717</v>
      </c>
      <c r="E5" s="68"/>
      <c r="F5" s="100" t="s">
        <v>527</v>
      </c>
      <c r="G5" s="65"/>
      <c r="H5" s="69" t="s">
        <v>214</v>
      </c>
      <c r="I5" s="70"/>
      <c r="J5" s="70"/>
      <c r="K5" s="69" t="s">
        <v>1299</v>
      </c>
      <c r="L5" s="73">
        <v>1</v>
      </c>
      <c r="M5" s="74">
        <v>5844.11962890625</v>
      </c>
      <c r="N5" s="74">
        <v>4225.06787109375</v>
      </c>
      <c r="O5" s="75"/>
      <c r="P5" s="76"/>
      <c r="Q5" s="76"/>
      <c r="R5" s="86"/>
      <c r="S5" s="48">
        <v>1</v>
      </c>
      <c r="T5" s="48">
        <v>1</v>
      </c>
      <c r="U5" s="49">
        <v>0</v>
      </c>
      <c r="V5" s="49">
        <v>0</v>
      </c>
      <c r="W5" s="49">
        <v>0</v>
      </c>
      <c r="X5" s="49">
        <v>0.999993</v>
      </c>
      <c r="Y5" s="49">
        <v>0</v>
      </c>
      <c r="Z5" s="49" t="s">
        <v>1924</v>
      </c>
      <c r="AA5" s="71">
        <v>5</v>
      </c>
      <c r="AB5" s="71"/>
      <c r="AC5" s="72"/>
      <c r="AD5" s="78" t="s">
        <v>214</v>
      </c>
      <c r="AE5" s="78">
        <v>1180</v>
      </c>
      <c r="AF5" s="78">
        <v>242</v>
      </c>
      <c r="AG5" s="78">
        <v>7276</v>
      </c>
      <c r="AH5" s="78">
        <v>4748</v>
      </c>
      <c r="AI5" s="78"/>
      <c r="AJ5" s="78" t="s">
        <v>1019</v>
      </c>
      <c r="AK5" s="78" t="s">
        <v>1078</v>
      </c>
      <c r="AL5" s="84" t="s">
        <v>1123</v>
      </c>
      <c r="AM5" s="78"/>
      <c r="AN5" s="80">
        <v>40218.51393518518</v>
      </c>
      <c r="AO5" s="84" t="s">
        <v>1139</v>
      </c>
      <c r="AP5" s="78" t="b">
        <v>1</v>
      </c>
      <c r="AQ5" s="78" t="b">
        <v>0</v>
      </c>
      <c r="AR5" s="78" t="b">
        <v>1</v>
      </c>
      <c r="AS5" s="78" t="s">
        <v>914</v>
      </c>
      <c r="AT5" s="78">
        <v>5</v>
      </c>
      <c r="AU5" s="84" t="s">
        <v>1205</v>
      </c>
      <c r="AV5" s="78" t="b">
        <v>0</v>
      </c>
      <c r="AW5" s="78" t="s">
        <v>1224</v>
      </c>
      <c r="AX5" s="84" t="s">
        <v>1227</v>
      </c>
      <c r="AY5" s="78" t="s">
        <v>66</v>
      </c>
      <c r="AZ5" s="78" t="str">
        <f>REPLACE(INDEX(GroupVertices[Group],MATCH(Vertices[[#This Row],[Vertex]],GroupVertices[Vertex],0)),1,1,"")</f>
        <v>2</v>
      </c>
      <c r="BA5" s="48" t="s">
        <v>434</v>
      </c>
      <c r="BB5" s="48" t="s">
        <v>434</v>
      </c>
      <c r="BC5" s="48" t="s">
        <v>511</v>
      </c>
      <c r="BD5" s="48" t="s">
        <v>511</v>
      </c>
      <c r="BE5" s="48"/>
      <c r="BF5" s="48"/>
      <c r="BG5" s="120" t="s">
        <v>1641</v>
      </c>
      <c r="BH5" s="120" t="s">
        <v>1641</v>
      </c>
      <c r="BI5" s="120" t="s">
        <v>1704</v>
      </c>
      <c r="BJ5" s="120" t="s">
        <v>1704</v>
      </c>
      <c r="BK5" s="120">
        <v>0</v>
      </c>
      <c r="BL5" s="123">
        <v>0</v>
      </c>
      <c r="BM5" s="120">
        <v>0</v>
      </c>
      <c r="BN5" s="123">
        <v>0</v>
      </c>
      <c r="BO5" s="120">
        <v>0</v>
      </c>
      <c r="BP5" s="123">
        <v>0</v>
      </c>
      <c r="BQ5" s="120">
        <v>30</v>
      </c>
      <c r="BR5" s="123">
        <v>100</v>
      </c>
      <c r="BS5" s="120">
        <v>30</v>
      </c>
      <c r="BT5" s="2"/>
      <c r="BU5" s="3"/>
      <c r="BV5" s="3"/>
      <c r="BW5" s="3"/>
      <c r="BX5" s="3"/>
    </row>
    <row r="6" spans="1:76" ht="15">
      <c r="A6" s="64" t="s">
        <v>215</v>
      </c>
      <c r="B6" s="65"/>
      <c r="C6" s="65" t="s">
        <v>64</v>
      </c>
      <c r="D6" s="66">
        <v>162.263677897625</v>
      </c>
      <c r="E6" s="68"/>
      <c r="F6" s="100" t="s">
        <v>528</v>
      </c>
      <c r="G6" s="65"/>
      <c r="H6" s="69" t="s">
        <v>215</v>
      </c>
      <c r="I6" s="70"/>
      <c r="J6" s="70"/>
      <c r="K6" s="69" t="s">
        <v>1300</v>
      </c>
      <c r="L6" s="73">
        <v>1</v>
      </c>
      <c r="M6" s="74">
        <v>4375.78076171875</v>
      </c>
      <c r="N6" s="74">
        <v>4225.06787109375</v>
      </c>
      <c r="O6" s="75"/>
      <c r="P6" s="76"/>
      <c r="Q6" s="76"/>
      <c r="R6" s="86"/>
      <c r="S6" s="48">
        <v>1</v>
      </c>
      <c r="T6" s="48">
        <v>1</v>
      </c>
      <c r="U6" s="49">
        <v>0</v>
      </c>
      <c r="V6" s="49">
        <v>0</v>
      </c>
      <c r="W6" s="49">
        <v>0</v>
      </c>
      <c r="X6" s="49">
        <v>0.999993</v>
      </c>
      <c r="Y6" s="49">
        <v>0</v>
      </c>
      <c r="Z6" s="49" t="s">
        <v>1924</v>
      </c>
      <c r="AA6" s="71">
        <v>6</v>
      </c>
      <c r="AB6" s="71"/>
      <c r="AC6" s="72"/>
      <c r="AD6" s="78" t="s">
        <v>950</v>
      </c>
      <c r="AE6" s="78">
        <v>198</v>
      </c>
      <c r="AF6" s="78">
        <v>94</v>
      </c>
      <c r="AG6" s="78">
        <v>811</v>
      </c>
      <c r="AH6" s="78">
        <v>1283</v>
      </c>
      <c r="AI6" s="78"/>
      <c r="AJ6" s="78" t="s">
        <v>1020</v>
      </c>
      <c r="AK6" s="78" t="s">
        <v>1079</v>
      </c>
      <c r="AL6" s="78"/>
      <c r="AM6" s="78"/>
      <c r="AN6" s="80">
        <v>43589.892384259256</v>
      </c>
      <c r="AO6" s="84" t="s">
        <v>1140</v>
      </c>
      <c r="AP6" s="78" t="b">
        <v>1</v>
      </c>
      <c r="AQ6" s="78" t="b">
        <v>0</v>
      </c>
      <c r="AR6" s="78" t="b">
        <v>0</v>
      </c>
      <c r="AS6" s="78" t="s">
        <v>914</v>
      </c>
      <c r="AT6" s="78">
        <v>0</v>
      </c>
      <c r="AU6" s="78"/>
      <c r="AV6" s="78" t="b">
        <v>0</v>
      </c>
      <c r="AW6" s="78" t="s">
        <v>1224</v>
      </c>
      <c r="AX6" s="84" t="s">
        <v>1228</v>
      </c>
      <c r="AY6" s="78" t="s">
        <v>66</v>
      </c>
      <c r="AZ6" s="78" t="str">
        <f>REPLACE(INDEX(GroupVertices[Group],MATCH(Vertices[[#This Row],[Vertex]],GroupVertices[Vertex],0)),1,1,"")</f>
        <v>2</v>
      </c>
      <c r="BA6" s="48" t="s">
        <v>435</v>
      </c>
      <c r="BB6" s="48" t="s">
        <v>435</v>
      </c>
      <c r="BC6" s="48" t="s">
        <v>511</v>
      </c>
      <c r="BD6" s="48" t="s">
        <v>511</v>
      </c>
      <c r="BE6" s="48"/>
      <c r="BF6" s="48"/>
      <c r="BG6" s="120" t="s">
        <v>1642</v>
      </c>
      <c r="BH6" s="120" t="s">
        <v>1642</v>
      </c>
      <c r="BI6" s="120" t="s">
        <v>1705</v>
      </c>
      <c r="BJ6" s="120" t="s">
        <v>1705</v>
      </c>
      <c r="BK6" s="120">
        <v>0</v>
      </c>
      <c r="BL6" s="123">
        <v>0</v>
      </c>
      <c r="BM6" s="120">
        <v>0</v>
      </c>
      <c r="BN6" s="123">
        <v>0</v>
      </c>
      <c r="BO6" s="120">
        <v>0</v>
      </c>
      <c r="BP6" s="123">
        <v>0</v>
      </c>
      <c r="BQ6" s="120">
        <v>34</v>
      </c>
      <c r="BR6" s="123">
        <v>100</v>
      </c>
      <c r="BS6" s="120">
        <v>34</v>
      </c>
      <c r="BT6" s="2"/>
      <c r="BU6" s="3"/>
      <c r="BV6" s="3"/>
      <c r="BW6" s="3"/>
      <c r="BX6" s="3"/>
    </row>
    <row r="7" spans="1:76" ht="15">
      <c r="A7" s="64" t="s">
        <v>216</v>
      </c>
      <c r="B7" s="65"/>
      <c r="C7" s="65" t="s">
        <v>64</v>
      </c>
      <c r="D7" s="66">
        <v>162.26016219232335</v>
      </c>
      <c r="E7" s="68"/>
      <c r="F7" s="100" t="s">
        <v>529</v>
      </c>
      <c r="G7" s="65"/>
      <c r="H7" s="69" t="s">
        <v>216</v>
      </c>
      <c r="I7" s="70"/>
      <c r="J7" s="70"/>
      <c r="K7" s="69" t="s">
        <v>1301</v>
      </c>
      <c r="L7" s="73">
        <v>1</v>
      </c>
      <c r="M7" s="74">
        <v>5109.9501953125</v>
      </c>
      <c r="N7" s="74">
        <v>4225.06787109375</v>
      </c>
      <c r="O7" s="75"/>
      <c r="P7" s="76"/>
      <c r="Q7" s="76"/>
      <c r="R7" s="86"/>
      <c r="S7" s="48">
        <v>1</v>
      </c>
      <c r="T7" s="48">
        <v>1</v>
      </c>
      <c r="U7" s="49">
        <v>0</v>
      </c>
      <c r="V7" s="49">
        <v>0</v>
      </c>
      <c r="W7" s="49">
        <v>0</v>
      </c>
      <c r="X7" s="49">
        <v>0.999993</v>
      </c>
      <c r="Y7" s="49">
        <v>0</v>
      </c>
      <c r="Z7" s="49" t="s">
        <v>1924</v>
      </c>
      <c r="AA7" s="71">
        <v>7</v>
      </c>
      <c r="AB7" s="71"/>
      <c r="AC7" s="72"/>
      <c r="AD7" s="78" t="s">
        <v>951</v>
      </c>
      <c r="AE7" s="78">
        <v>101</v>
      </c>
      <c r="AF7" s="78">
        <v>93</v>
      </c>
      <c r="AG7" s="78">
        <v>3753</v>
      </c>
      <c r="AH7" s="78">
        <v>24</v>
      </c>
      <c r="AI7" s="78"/>
      <c r="AJ7" s="78" t="s">
        <v>1021</v>
      </c>
      <c r="AK7" s="78" t="s">
        <v>1080</v>
      </c>
      <c r="AL7" s="84" t="s">
        <v>1124</v>
      </c>
      <c r="AM7" s="78"/>
      <c r="AN7" s="80">
        <v>40678.298414351855</v>
      </c>
      <c r="AO7" s="84" t="s">
        <v>1141</v>
      </c>
      <c r="AP7" s="78" t="b">
        <v>0</v>
      </c>
      <c r="AQ7" s="78" t="b">
        <v>0</v>
      </c>
      <c r="AR7" s="78" t="b">
        <v>1</v>
      </c>
      <c r="AS7" s="78" t="s">
        <v>914</v>
      </c>
      <c r="AT7" s="78">
        <v>0</v>
      </c>
      <c r="AU7" s="84" t="s">
        <v>1205</v>
      </c>
      <c r="AV7" s="78" t="b">
        <v>0</v>
      </c>
      <c r="AW7" s="78" t="s">
        <v>1224</v>
      </c>
      <c r="AX7" s="84" t="s">
        <v>1229</v>
      </c>
      <c r="AY7" s="78" t="s">
        <v>66</v>
      </c>
      <c r="AZ7" s="78" t="str">
        <f>REPLACE(INDEX(GroupVertices[Group],MATCH(Vertices[[#This Row],[Vertex]],GroupVertices[Vertex],0)),1,1,"")</f>
        <v>2</v>
      </c>
      <c r="BA7" s="48" t="s">
        <v>436</v>
      </c>
      <c r="BB7" s="48" t="s">
        <v>436</v>
      </c>
      <c r="BC7" s="48" t="s">
        <v>511</v>
      </c>
      <c r="BD7" s="48" t="s">
        <v>511</v>
      </c>
      <c r="BE7" s="48"/>
      <c r="BF7" s="48"/>
      <c r="BG7" s="120" t="s">
        <v>1643</v>
      </c>
      <c r="BH7" s="120" t="s">
        <v>1643</v>
      </c>
      <c r="BI7" s="120" t="s">
        <v>1706</v>
      </c>
      <c r="BJ7" s="120" t="s">
        <v>1706</v>
      </c>
      <c r="BK7" s="120">
        <v>0</v>
      </c>
      <c r="BL7" s="123">
        <v>0</v>
      </c>
      <c r="BM7" s="120">
        <v>0</v>
      </c>
      <c r="BN7" s="123">
        <v>0</v>
      </c>
      <c r="BO7" s="120">
        <v>0</v>
      </c>
      <c r="BP7" s="123">
        <v>0</v>
      </c>
      <c r="BQ7" s="120">
        <v>148</v>
      </c>
      <c r="BR7" s="123">
        <v>100</v>
      </c>
      <c r="BS7" s="120">
        <v>148</v>
      </c>
      <c r="BT7" s="2"/>
      <c r="BU7" s="3"/>
      <c r="BV7" s="3"/>
      <c r="BW7" s="3"/>
      <c r="BX7" s="3"/>
    </row>
    <row r="8" spans="1:76" ht="15">
      <c r="A8" s="64" t="s">
        <v>217</v>
      </c>
      <c r="B8" s="65"/>
      <c r="C8" s="65" t="s">
        <v>64</v>
      </c>
      <c r="D8" s="66">
        <v>168.11732722490027</v>
      </c>
      <c r="E8" s="68"/>
      <c r="F8" s="100" t="s">
        <v>530</v>
      </c>
      <c r="G8" s="65"/>
      <c r="H8" s="69" t="s">
        <v>217</v>
      </c>
      <c r="I8" s="70"/>
      <c r="J8" s="70"/>
      <c r="K8" s="69" t="s">
        <v>1302</v>
      </c>
      <c r="L8" s="73">
        <v>1</v>
      </c>
      <c r="M8" s="74">
        <v>5109.9501953125</v>
      </c>
      <c r="N8" s="74">
        <v>2676.202880859375</v>
      </c>
      <c r="O8" s="75"/>
      <c r="P8" s="76"/>
      <c r="Q8" s="76"/>
      <c r="R8" s="86"/>
      <c r="S8" s="48">
        <v>1</v>
      </c>
      <c r="T8" s="48">
        <v>1</v>
      </c>
      <c r="U8" s="49">
        <v>0</v>
      </c>
      <c r="V8" s="49">
        <v>0</v>
      </c>
      <c r="W8" s="49">
        <v>0</v>
      </c>
      <c r="X8" s="49">
        <v>0.999993</v>
      </c>
      <c r="Y8" s="49">
        <v>0</v>
      </c>
      <c r="Z8" s="49" t="s">
        <v>1924</v>
      </c>
      <c r="AA8" s="71">
        <v>8</v>
      </c>
      <c r="AB8" s="71"/>
      <c r="AC8" s="72"/>
      <c r="AD8" s="78" t="s">
        <v>952</v>
      </c>
      <c r="AE8" s="78">
        <v>1975</v>
      </c>
      <c r="AF8" s="78">
        <v>1759</v>
      </c>
      <c r="AG8" s="78">
        <v>7785</v>
      </c>
      <c r="AH8" s="78">
        <v>46</v>
      </c>
      <c r="AI8" s="78"/>
      <c r="AJ8" s="78" t="s">
        <v>1022</v>
      </c>
      <c r="AK8" s="78" t="s">
        <v>1081</v>
      </c>
      <c r="AL8" s="84" t="s">
        <v>1125</v>
      </c>
      <c r="AM8" s="78"/>
      <c r="AN8" s="80">
        <v>40977.6778125</v>
      </c>
      <c r="AO8" s="84" t="s">
        <v>1142</v>
      </c>
      <c r="AP8" s="78" t="b">
        <v>0</v>
      </c>
      <c r="AQ8" s="78" t="b">
        <v>0</v>
      </c>
      <c r="AR8" s="78" t="b">
        <v>1</v>
      </c>
      <c r="AS8" s="78" t="s">
        <v>914</v>
      </c>
      <c r="AT8" s="78">
        <v>11</v>
      </c>
      <c r="AU8" s="84" t="s">
        <v>1205</v>
      </c>
      <c r="AV8" s="78" t="b">
        <v>0</v>
      </c>
      <c r="AW8" s="78" t="s">
        <v>1224</v>
      </c>
      <c r="AX8" s="84" t="s">
        <v>1230</v>
      </c>
      <c r="AY8" s="78" t="s">
        <v>66</v>
      </c>
      <c r="AZ8" s="78" t="str">
        <f>REPLACE(INDEX(GroupVertices[Group],MATCH(Vertices[[#This Row],[Vertex]],GroupVertices[Vertex],0)),1,1,"")</f>
        <v>2</v>
      </c>
      <c r="BA8" s="48" t="s">
        <v>436</v>
      </c>
      <c r="BB8" s="48" t="s">
        <v>436</v>
      </c>
      <c r="BC8" s="48" t="s">
        <v>511</v>
      </c>
      <c r="BD8" s="48" t="s">
        <v>511</v>
      </c>
      <c r="BE8" s="48"/>
      <c r="BF8" s="48"/>
      <c r="BG8" s="120" t="s">
        <v>1644</v>
      </c>
      <c r="BH8" s="120" t="s">
        <v>1644</v>
      </c>
      <c r="BI8" s="120" t="s">
        <v>1707</v>
      </c>
      <c r="BJ8" s="120" t="s">
        <v>1707</v>
      </c>
      <c r="BK8" s="120">
        <v>0</v>
      </c>
      <c r="BL8" s="123">
        <v>0</v>
      </c>
      <c r="BM8" s="120">
        <v>0</v>
      </c>
      <c r="BN8" s="123">
        <v>0</v>
      </c>
      <c r="BO8" s="120">
        <v>0</v>
      </c>
      <c r="BP8" s="123">
        <v>0</v>
      </c>
      <c r="BQ8" s="120">
        <v>40</v>
      </c>
      <c r="BR8" s="123">
        <v>100</v>
      </c>
      <c r="BS8" s="120">
        <v>40</v>
      </c>
      <c r="BT8" s="2"/>
      <c r="BU8" s="3"/>
      <c r="BV8" s="3"/>
      <c r="BW8" s="3"/>
      <c r="BX8" s="3"/>
    </row>
    <row r="9" spans="1:76" ht="15">
      <c r="A9" s="64" t="s">
        <v>218</v>
      </c>
      <c r="B9" s="65"/>
      <c r="C9" s="65" t="s">
        <v>64</v>
      </c>
      <c r="D9" s="66">
        <v>163.97582637953676</v>
      </c>
      <c r="E9" s="68"/>
      <c r="F9" s="100" t="s">
        <v>531</v>
      </c>
      <c r="G9" s="65"/>
      <c r="H9" s="69" t="s">
        <v>218</v>
      </c>
      <c r="I9" s="70"/>
      <c r="J9" s="70"/>
      <c r="K9" s="69" t="s">
        <v>1303</v>
      </c>
      <c r="L9" s="73">
        <v>1</v>
      </c>
      <c r="M9" s="74">
        <v>5109.9501953125</v>
      </c>
      <c r="N9" s="74">
        <v>1127.3380126953125</v>
      </c>
      <c r="O9" s="75"/>
      <c r="P9" s="76"/>
      <c r="Q9" s="76"/>
      <c r="R9" s="86"/>
      <c r="S9" s="48">
        <v>1</v>
      </c>
      <c r="T9" s="48">
        <v>1</v>
      </c>
      <c r="U9" s="49">
        <v>0</v>
      </c>
      <c r="V9" s="49">
        <v>0</v>
      </c>
      <c r="W9" s="49">
        <v>0</v>
      </c>
      <c r="X9" s="49">
        <v>0.999993</v>
      </c>
      <c r="Y9" s="49">
        <v>0</v>
      </c>
      <c r="Z9" s="49" t="s">
        <v>1924</v>
      </c>
      <c r="AA9" s="71">
        <v>9</v>
      </c>
      <c r="AB9" s="71"/>
      <c r="AC9" s="72"/>
      <c r="AD9" s="78" t="s">
        <v>953</v>
      </c>
      <c r="AE9" s="78">
        <v>225</v>
      </c>
      <c r="AF9" s="78">
        <v>581</v>
      </c>
      <c r="AG9" s="78">
        <v>21282</v>
      </c>
      <c r="AH9" s="78">
        <v>298</v>
      </c>
      <c r="AI9" s="78"/>
      <c r="AJ9" s="78" t="s">
        <v>1023</v>
      </c>
      <c r="AK9" s="78" t="s">
        <v>1082</v>
      </c>
      <c r="AL9" s="78"/>
      <c r="AM9" s="78"/>
      <c r="AN9" s="80">
        <v>40088.18189814815</v>
      </c>
      <c r="AO9" s="84" t="s">
        <v>1143</v>
      </c>
      <c r="AP9" s="78" t="b">
        <v>0</v>
      </c>
      <c r="AQ9" s="78" t="b">
        <v>0</v>
      </c>
      <c r="AR9" s="78" t="b">
        <v>1</v>
      </c>
      <c r="AS9" s="78" t="s">
        <v>918</v>
      </c>
      <c r="AT9" s="78">
        <v>4</v>
      </c>
      <c r="AU9" s="84" t="s">
        <v>1206</v>
      </c>
      <c r="AV9" s="78" t="b">
        <v>0</v>
      </c>
      <c r="AW9" s="78" t="s">
        <v>1224</v>
      </c>
      <c r="AX9" s="84" t="s">
        <v>1231</v>
      </c>
      <c r="AY9" s="78" t="s">
        <v>66</v>
      </c>
      <c r="AZ9" s="78" t="str">
        <f>REPLACE(INDEX(GroupVertices[Group],MATCH(Vertices[[#This Row],[Vertex]],GroupVertices[Vertex],0)),1,1,"")</f>
        <v>2</v>
      </c>
      <c r="BA9" s="48" t="s">
        <v>436</v>
      </c>
      <c r="BB9" s="48" t="s">
        <v>436</v>
      </c>
      <c r="BC9" s="48" t="s">
        <v>511</v>
      </c>
      <c r="BD9" s="48" t="s">
        <v>511</v>
      </c>
      <c r="BE9" s="48"/>
      <c r="BF9" s="48"/>
      <c r="BG9" s="120" t="s">
        <v>1645</v>
      </c>
      <c r="BH9" s="120" t="s">
        <v>1645</v>
      </c>
      <c r="BI9" s="120" t="s">
        <v>1708</v>
      </c>
      <c r="BJ9" s="120" t="s">
        <v>1708</v>
      </c>
      <c r="BK9" s="120">
        <v>0</v>
      </c>
      <c r="BL9" s="123">
        <v>0</v>
      </c>
      <c r="BM9" s="120">
        <v>0</v>
      </c>
      <c r="BN9" s="123">
        <v>0</v>
      </c>
      <c r="BO9" s="120">
        <v>0</v>
      </c>
      <c r="BP9" s="123">
        <v>0</v>
      </c>
      <c r="BQ9" s="120">
        <v>4</v>
      </c>
      <c r="BR9" s="123">
        <v>100</v>
      </c>
      <c r="BS9" s="120">
        <v>4</v>
      </c>
      <c r="BT9" s="2"/>
      <c r="BU9" s="3"/>
      <c r="BV9" s="3"/>
      <c r="BW9" s="3"/>
      <c r="BX9" s="3"/>
    </row>
    <row r="10" spans="1:76" ht="15">
      <c r="A10" s="64" t="s">
        <v>219</v>
      </c>
      <c r="B10" s="65"/>
      <c r="C10" s="65" t="s">
        <v>64</v>
      </c>
      <c r="D10" s="66">
        <v>163.00197601097503</v>
      </c>
      <c r="E10" s="68"/>
      <c r="F10" s="100" t="s">
        <v>532</v>
      </c>
      <c r="G10" s="65"/>
      <c r="H10" s="69" t="s">
        <v>219</v>
      </c>
      <c r="I10" s="70"/>
      <c r="J10" s="70"/>
      <c r="K10" s="69" t="s">
        <v>1304</v>
      </c>
      <c r="L10" s="73">
        <v>1</v>
      </c>
      <c r="M10" s="74">
        <v>833.9017333984375</v>
      </c>
      <c r="N10" s="74">
        <v>8396.9501953125</v>
      </c>
      <c r="O10" s="75"/>
      <c r="P10" s="76"/>
      <c r="Q10" s="76"/>
      <c r="R10" s="86"/>
      <c r="S10" s="48">
        <v>0</v>
      </c>
      <c r="T10" s="48">
        <v>1</v>
      </c>
      <c r="U10" s="49">
        <v>0</v>
      </c>
      <c r="V10" s="49">
        <v>0.018182</v>
      </c>
      <c r="W10" s="49">
        <v>0.018499</v>
      </c>
      <c r="X10" s="49">
        <v>0.400888</v>
      </c>
      <c r="Y10" s="49">
        <v>0</v>
      </c>
      <c r="Z10" s="49">
        <v>0</v>
      </c>
      <c r="AA10" s="71">
        <v>10</v>
      </c>
      <c r="AB10" s="71"/>
      <c r="AC10" s="72"/>
      <c r="AD10" s="78" t="s">
        <v>954</v>
      </c>
      <c r="AE10" s="78">
        <v>523</v>
      </c>
      <c r="AF10" s="78">
        <v>304</v>
      </c>
      <c r="AG10" s="78">
        <v>15088</v>
      </c>
      <c r="AH10" s="78">
        <v>18867</v>
      </c>
      <c r="AI10" s="78"/>
      <c r="AJ10" s="78" t="s">
        <v>1024</v>
      </c>
      <c r="AK10" s="78"/>
      <c r="AL10" s="78"/>
      <c r="AM10" s="78"/>
      <c r="AN10" s="80">
        <v>41199.82150462963</v>
      </c>
      <c r="AO10" s="84" t="s">
        <v>1144</v>
      </c>
      <c r="AP10" s="78" t="b">
        <v>0</v>
      </c>
      <c r="AQ10" s="78" t="b">
        <v>0</v>
      </c>
      <c r="AR10" s="78" t="b">
        <v>0</v>
      </c>
      <c r="AS10" s="78" t="s">
        <v>918</v>
      </c>
      <c r="AT10" s="78">
        <v>2</v>
      </c>
      <c r="AU10" s="84" t="s">
        <v>1207</v>
      </c>
      <c r="AV10" s="78" t="b">
        <v>0</v>
      </c>
      <c r="AW10" s="78" t="s">
        <v>1224</v>
      </c>
      <c r="AX10" s="84" t="s">
        <v>1232</v>
      </c>
      <c r="AY10" s="78" t="s">
        <v>66</v>
      </c>
      <c r="AZ10" s="78" t="str">
        <f>REPLACE(INDEX(GroupVertices[Group],MATCH(Vertices[[#This Row],[Vertex]],GroupVertices[Vertex],0)),1,1,"")</f>
        <v>1</v>
      </c>
      <c r="BA10" s="48" t="s">
        <v>1624</v>
      </c>
      <c r="BB10" s="48" t="s">
        <v>1624</v>
      </c>
      <c r="BC10" s="48" t="s">
        <v>511</v>
      </c>
      <c r="BD10" s="48" t="s">
        <v>511</v>
      </c>
      <c r="BE10" s="48"/>
      <c r="BF10" s="48"/>
      <c r="BG10" s="120" t="s">
        <v>1646</v>
      </c>
      <c r="BH10" s="120" t="s">
        <v>1693</v>
      </c>
      <c r="BI10" s="120" t="s">
        <v>1709</v>
      </c>
      <c r="BJ10" s="120" t="s">
        <v>1756</v>
      </c>
      <c r="BK10" s="120">
        <v>0</v>
      </c>
      <c r="BL10" s="123">
        <v>0</v>
      </c>
      <c r="BM10" s="120">
        <v>0</v>
      </c>
      <c r="BN10" s="123">
        <v>0</v>
      </c>
      <c r="BO10" s="120">
        <v>0</v>
      </c>
      <c r="BP10" s="123">
        <v>0</v>
      </c>
      <c r="BQ10" s="120">
        <v>79</v>
      </c>
      <c r="BR10" s="123">
        <v>100</v>
      </c>
      <c r="BS10" s="120">
        <v>79</v>
      </c>
      <c r="BT10" s="2"/>
      <c r="BU10" s="3"/>
      <c r="BV10" s="3"/>
      <c r="BW10" s="3"/>
      <c r="BX10" s="3"/>
    </row>
    <row r="11" spans="1:76" ht="15">
      <c r="A11" s="64" t="s">
        <v>275</v>
      </c>
      <c r="B11" s="65"/>
      <c r="C11" s="65" t="s">
        <v>64</v>
      </c>
      <c r="D11" s="66">
        <v>181.50864871894913</v>
      </c>
      <c r="E11" s="68"/>
      <c r="F11" s="100" t="s">
        <v>586</v>
      </c>
      <c r="G11" s="65"/>
      <c r="H11" s="69" t="s">
        <v>275</v>
      </c>
      <c r="I11" s="70"/>
      <c r="J11" s="70"/>
      <c r="K11" s="69" t="s">
        <v>1305</v>
      </c>
      <c r="L11" s="73">
        <v>9999</v>
      </c>
      <c r="M11" s="74">
        <v>1940.729248046875</v>
      </c>
      <c r="N11" s="74">
        <v>5808.2998046875</v>
      </c>
      <c r="O11" s="75"/>
      <c r="P11" s="76"/>
      <c r="Q11" s="76"/>
      <c r="R11" s="86"/>
      <c r="S11" s="48">
        <v>26</v>
      </c>
      <c r="T11" s="48">
        <v>1</v>
      </c>
      <c r="U11" s="49">
        <v>479</v>
      </c>
      <c r="V11" s="49">
        <v>0.034483</v>
      </c>
      <c r="W11" s="49">
        <v>0.133777</v>
      </c>
      <c r="X11" s="49">
        <v>7.674229</v>
      </c>
      <c r="Y11" s="49">
        <v>0.03</v>
      </c>
      <c r="Z11" s="49">
        <v>0</v>
      </c>
      <c r="AA11" s="71">
        <v>11</v>
      </c>
      <c r="AB11" s="71"/>
      <c r="AC11" s="72"/>
      <c r="AD11" s="78" t="s">
        <v>955</v>
      </c>
      <c r="AE11" s="78">
        <v>12</v>
      </c>
      <c r="AF11" s="78">
        <v>5568</v>
      </c>
      <c r="AG11" s="78">
        <v>11014</v>
      </c>
      <c r="AH11" s="78">
        <v>7</v>
      </c>
      <c r="AI11" s="78"/>
      <c r="AJ11" s="78" t="s">
        <v>1025</v>
      </c>
      <c r="AK11" s="78" t="s">
        <v>1083</v>
      </c>
      <c r="AL11" s="84" t="s">
        <v>1126</v>
      </c>
      <c r="AM11" s="78"/>
      <c r="AN11" s="80">
        <v>42707.43209490741</v>
      </c>
      <c r="AO11" s="84" t="s">
        <v>1145</v>
      </c>
      <c r="AP11" s="78" t="b">
        <v>0</v>
      </c>
      <c r="AQ11" s="78" t="b">
        <v>0</v>
      </c>
      <c r="AR11" s="78" t="b">
        <v>0</v>
      </c>
      <c r="AS11" s="78" t="s">
        <v>918</v>
      </c>
      <c r="AT11" s="78">
        <v>29</v>
      </c>
      <c r="AU11" s="84" t="s">
        <v>1205</v>
      </c>
      <c r="AV11" s="78" t="b">
        <v>0</v>
      </c>
      <c r="AW11" s="78" t="s">
        <v>1224</v>
      </c>
      <c r="AX11" s="84" t="s">
        <v>1233</v>
      </c>
      <c r="AY11" s="78" t="s">
        <v>66</v>
      </c>
      <c r="AZ11" s="78" t="str">
        <f>REPLACE(INDEX(GroupVertices[Group],MATCH(Vertices[[#This Row],[Vertex]],GroupVertices[Vertex],0)),1,1,"")</f>
        <v>1</v>
      </c>
      <c r="BA11" s="48" t="s">
        <v>1625</v>
      </c>
      <c r="BB11" s="48" t="s">
        <v>1625</v>
      </c>
      <c r="BC11" s="48" t="s">
        <v>1461</v>
      </c>
      <c r="BD11" s="48" t="s">
        <v>1634</v>
      </c>
      <c r="BE11" s="48"/>
      <c r="BF11" s="48"/>
      <c r="BG11" s="120" t="s">
        <v>1647</v>
      </c>
      <c r="BH11" s="120" t="s">
        <v>1694</v>
      </c>
      <c r="BI11" s="120" t="s">
        <v>1710</v>
      </c>
      <c r="BJ11" s="120" t="s">
        <v>1757</v>
      </c>
      <c r="BK11" s="120">
        <v>0</v>
      </c>
      <c r="BL11" s="123">
        <v>0</v>
      </c>
      <c r="BM11" s="120">
        <v>0</v>
      </c>
      <c r="BN11" s="123">
        <v>0</v>
      </c>
      <c r="BO11" s="120">
        <v>0</v>
      </c>
      <c r="BP11" s="123">
        <v>0</v>
      </c>
      <c r="BQ11" s="120">
        <v>717</v>
      </c>
      <c r="BR11" s="123">
        <v>100</v>
      </c>
      <c r="BS11" s="120">
        <v>717</v>
      </c>
      <c r="BT11" s="2"/>
      <c r="BU11" s="3"/>
      <c r="BV11" s="3"/>
      <c r="BW11" s="3"/>
      <c r="BX11" s="3"/>
    </row>
    <row r="12" spans="1:76" ht="15">
      <c r="A12" s="64" t="s">
        <v>220</v>
      </c>
      <c r="B12" s="65"/>
      <c r="C12" s="65" t="s">
        <v>64</v>
      </c>
      <c r="D12" s="66">
        <v>163.90902797880509</v>
      </c>
      <c r="E12" s="68"/>
      <c r="F12" s="100" t="s">
        <v>533</v>
      </c>
      <c r="G12" s="65"/>
      <c r="H12" s="69" t="s">
        <v>220</v>
      </c>
      <c r="I12" s="70"/>
      <c r="J12" s="70"/>
      <c r="K12" s="69" t="s">
        <v>1306</v>
      </c>
      <c r="L12" s="73">
        <v>1</v>
      </c>
      <c r="M12" s="74">
        <v>482.8597717285156</v>
      </c>
      <c r="N12" s="74">
        <v>7573.921875</v>
      </c>
      <c r="O12" s="75"/>
      <c r="P12" s="76"/>
      <c r="Q12" s="76"/>
      <c r="R12" s="86"/>
      <c r="S12" s="48">
        <v>0</v>
      </c>
      <c r="T12" s="48">
        <v>1</v>
      </c>
      <c r="U12" s="49">
        <v>0</v>
      </c>
      <c r="V12" s="49">
        <v>0.018182</v>
      </c>
      <c r="W12" s="49">
        <v>0.018499</v>
      </c>
      <c r="X12" s="49">
        <v>0.400888</v>
      </c>
      <c r="Y12" s="49">
        <v>0</v>
      </c>
      <c r="Z12" s="49">
        <v>0</v>
      </c>
      <c r="AA12" s="71">
        <v>12</v>
      </c>
      <c r="AB12" s="71"/>
      <c r="AC12" s="72"/>
      <c r="AD12" s="78" t="s">
        <v>956</v>
      </c>
      <c r="AE12" s="78">
        <v>981</v>
      </c>
      <c r="AF12" s="78">
        <v>562</v>
      </c>
      <c r="AG12" s="78">
        <v>8730</v>
      </c>
      <c r="AH12" s="78">
        <v>16743</v>
      </c>
      <c r="AI12" s="78"/>
      <c r="AJ12" s="78" t="s">
        <v>1026</v>
      </c>
      <c r="AK12" s="78" t="s">
        <v>1084</v>
      </c>
      <c r="AL12" s="78"/>
      <c r="AM12" s="78"/>
      <c r="AN12" s="80">
        <v>43026.883738425924</v>
      </c>
      <c r="AO12" s="84" t="s">
        <v>1146</v>
      </c>
      <c r="AP12" s="78" t="b">
        <v>1</v>
      </c>
      <c r="AQ12" s="78" t="b">
        <v>0</v>
      </c>
      <c r="AR12" s="78" t="b">
        <v>1</v>
      </c>
      <c r="AS12" s="78" t="s">
        <v>914</v>
      </c>
      <c r="AT12" s="78">
        <v>1</v>
      </c>
      <c r="AU12" s="78"/>
      <c r="AV12" s="78" t="b">
        <v>0</v>
      </c>
      <c r="AW12" s="78" t="s">
        <v>1224</v>
      </c>
      <c r="AX12" s="84" t="s">
        <v>1234</v>
      </c>
      <c r="AY12" s="78" t="s">
        <v>66</v>
      </c>
      <c r="AZ12" s="78" t="str">
        <f>REPLACE(INDEX(GroupVertices[Group],MATCH(Vertices[[#This Row],[Vertex]],GroupVertices[Vertex],0)),1,1,"")</f>
        <v>1</v>
      </c>
      <c r="BA12" s="48"/>
      <c r="BB12" s="48"/>
      <c r="BC12" s="48"/>
      <c r="BD12" s="48"/>
      <c r="BE12" s="48"/>
      <c r="BF12" s="48"/>
      <c r="BG12" s="120" t="s">
        <v>1648</v>
      </c>
      <c r="BH12" s="120" t="s">
        <v>1648</v>
      </c>
      <c r="BI12" s="120" t="s">
        <v>1711</v>
      </c>
      <c r="BJ12" s="120" t="s">
        <v>1711</v>
      </c>
      <c r="BK12" s="120">
        <v>1</v>
      </c>
      <c r="BL12" s="123">
        <v>25</v>
      </c>
      <c r="BM12" s="120">
        <v>0</v>
      </c>
      <c r="BN12" s="123">
        <v>0</v>
      </c>
      <c r="BO12" s="120">
        <v>0</v>
      </c>
      <c r="BP12" s="123">
        <v>0</v>
      </c>
      <c r="BQ12" s="120">
        <v>3</v>
      </c>
      <c r="BR12" s="123">
        <v>75</v>
      </c>
      <c r="BS12" s="120">
        <v>4</v>
      </c>
      <c r="BT12" s="2"/>
      <c r="BU12" s="3"/>
      <c r="BV12" s="3"/>
      <c r="BW12" s="3"/>
      <c r="BX12" s="3"/>
    </row>
    <row r="13" spans="1:76" ht="15">
      <c r="A13" s="64" t="s">
        <v>221</v>
      </c>
      <c r="B13" s="65"/>
      <c r="C13" s="65" t="s">
        <v>64</v>
      </c>
      <c r="D13" s="66">
        <v>162.10547115905</v>
      </c>
      <c r="E13" s="68"/>
      <c r="F13" s="100" t="s">
        <v>534</v>
      </c>
      <c r="G13" s="65"/>
      <c r="H13" s="69" t="s">
        <v>221</v>
      </c>
      <c r="I13" s="70"/>
      <c r="J13" s="70"/>
      <c r="K13" s="69" t="s">
        <v>1307</v>
      </c>
      <c r="L13" s="73">
        <v>1</v>
      </c>
      <c r="M13" s="74">
        <v>1705.3511962890625</v>
      </c>
      <c r="N13" s="74">
        <v>9506.9248046875</v>
      </c>
      <c r="O13" s="75"/>
      <c r="P13" s="76"/>
      <c r="Q13" s="76"/>
      <c r="R13" s="86"/>
      <c r="S13" s="48">
        <v>0</v>
      </c>
      <c r="T13" s="48">
        <v>1</v>
      </c>
      <c r="U13" s="49">
        <v>0</v>
      </c>
      <c r="V13" s="49">
        <v>0.018182</v>
      </c>
      <c r="W13" s="49">
        <v>0.018499</v>
      </c>
      <c r="X13" s="49">
        <v>0.400888</v>
      </c>
      <c r="Y13" s="49">
        <v>0</v>
      </c>
      <c r="Z13" s="49">
        <v>0</v>
      </c>
      <c r="AA13" s="71">
        <v>13</v>
      </c>
      <c r="AB13" s="71"/>
      <c r="AC13" s="72"/>
      <c r="AD13" s="78" t="s">
        <v>957</v>
      </c>
      <c r="AE13" s="78">
        <v>269</v>
      </c>
      <c r="AF13" s="78">
        <v>49</v>
      </c>
      <c r="AG13" s="78">
        <v>396</v>
      </c>
      <c r="AH13" s="78">
        <v>2026</v>
      </c>
      <c r="AI13" s="78"/>
      <c r="AJ13" s="78" t="s">
        <v>1027</v>
      </c>
      <c r="AK13" s="78"/>
      <c r="AL13" s="78"/>
      <c r="AM13" s="78"/>
      <c r="AN13" s="80">
        <v>40779.92287037037</v>
      </c>
      <c r="AO13" s="84" t="s">
        <v>1147</v>
      </c>
      <c r="AP13" s="78" t="b">
        <v>1</v>
      </c>
      <c r="AQ13" s="78" t="b">
        <v>0</v>
      </c>
      <c r="AR13" s="78" t="b">
        <v>0</v>
      </c>
      <c r="AS13" s="78" t="s">
        <v>918</v>
      </c>
      <c r="AT13" s="78">
        <v>0</v>
      </c>
      <c r="AU13" s="84" t="s">
        <v>1205</v>
      </c>
      <c r="AV13" s="78" t="b">
        <v>0</v>
      </c>
      <c r="AW13" s="78" t="s">
        <v>1224</v>
      </c>
      <c r="AX13" s="84" t="s">
        <v>1235</v>
      </c>
      <c r="AY13" s="78" t="s">
        <v>66</v>
      </c>
      <c r="AZ13" s="78" t="str">
        <f>REPLACE(INDEX(GroupVertices[Group],MATCH(Vertices[[#This Row],[Vertex]],GroupVertices[Vertex],0)),1,1,"")</f>
        <v>1</v>
      </c>
      <c r="BA13" s="48" t="s">
        <v>439</v>
      </c>
      <c r="BB13" s="48" t="s">
        <v>439</v>
      </c>
      <c r="BC13" s="48" t="s">
        <v>511</v>
      </c>
      <c r="BD13" s="48" t="s">
        <v>511</v>
      </c>
      <c r="BE13" s="48"/>
      <c r="BF13" s="48"/>
      <c r="BG13" s="120" t="s">
        <v>1649</v>
      </c>
      <c r="BH13" s="120" t="s">
        <v>1649</v>
      </c>
      <c r="BI13" s="120" t="s">
        <v>1712</v>
      </c>
      <c r="BJ13" s="120" t="s">
        <v>1712</v>
      </c>
      <c r="BK13" s="120">
        <v>0</v>
      </c>
      <c r="BL13" s="123">
        <v>0</v>
      </c>
      <c r="BM13" s="120">
        <v>0</v>
      </c>
      <c r="BN13" s="123">
        <v>0</v>
      </c>
      <c r="BO13" s="120">
        <v>0</v>
      </c>
      <c r="BP13" s="123">
        <v>0</v>
      </c>
      <c r="BQ13" s="120">
        <v>55</v>
      </c>
      <c r="BR13" s="123">
        <v>100</v>
      </c>
      <c r="BS13" s="120">
        <v>55</v>
      </c>
      <c r="BT13" s="2"/>
      <c r="BU13" s="3"/>
      <c r="BV13" s="3"/>
      <c r="BW13" s="3"/>
      <c r="BX13" s="3"/>
    </row>
    <row r="14" spans="1:76" ht="15">
      <c r="A14" s="64" t="s">
        <v>222</v>
      </c>
      <c r="B14" s="65"/>
      <c r="C14" s="65" t="s">
        <v>64</v>
      </c>
      <c r="D14" s="66">
        <v>162.43594745740668</v>
      </c>
      <c r="E14" s="68"/>
      <c r="F14" s="100" t="s">
        <v>535</v>
      </c>
      <c r="G14" s="65"/>
      <c r="H14" s="69" t="s">
        <v>222</v>
      </c>
      <c r="I14" s="70"/>
      <c r="J14" s="70"/>
      <c r="K14" s="69" t="s">
        <v>1308</v>
      </c>
      <c r="L14" s="73">
        <v>1</v>
      </c>
      <c r="M14" s="74">
        <v>2599.9150390625</v>
      </c>
      <c r="N14" s="74">
        <v>7362.7822265625</v>
      </c>
      <c r="O14" s="75"/>
      <c r="P14" s="76"/>
      <c r="Q14" s="76"/>
      <c r="R14" s="86"/>
      <c r="S14" s="48">
        <v>0</v>
      </c>
      <c r="T14" s="48">
        <v>2</v>
      </c>
      <c r="U14" s="49">
        <v>0</v>
      </c>
      <c r="V14" s="49">
        <v>0.019231</v>
      </c>
      <c r="W14" s="49">
        <v>0.034791</v>
      </c>
      <c r="X14" s="49">
        <v>0.639245</v>
      </c>
      <c r="Y14" s="49">
        <v>0.5</v>
      </c>
      <c r="Z14" s="49">
        <v>0</v>
      </c>
      <c r="AA14" s="71">
        <v>14</v>
      </c>
      <c r="AB14" s="71"/>
      <c r="AC14" s="72"/>
      <c r="AD14" s="78" t="s">
        <v>958</v>
      </c>
      <c r="AE14" s="78">
        <v>190</v>
      </c>
      <c r="AF14" s="78">
        <v>143</v>
      </c>
      <c r="AG14" s="78">
        <v>6193</v>
      </c>
      <c r="AH14" s="78">
        <v>590</v>
      </c>
      <c r="AI14" s="78"/>
      <c r="AJ14" s="78" t="s">
        <v>1028</v>
      </c>
      <c r="AK14" s="78" t="s">
        <v>1085</v>
      </c>
      <c r="AL14" s="78"/>
      <c r="AM14" s="78"/>
      <c r="AN14" s="80">
        <v>42352.42912037037</v>
      </c>
      <c r="AO14" s="84" t="s">
        <v>1148</v>
      </c>
      <c r="AP14" s="78" t="b">
        <v>1</v>
      </c>
      <c r="AQ14" s="78" t="b">
        <v>0</v>
      </c>
      <c r="AR14" s="78" t="b">
        <v>1</v>
      </c>
      <c r="AS14" s="78" t="s">
        <v>918</v>
      </c>
      <c r="AT14" s="78">
        <v>1</v>
      </c>
      <c r="AU14" s="78"/>
      <c r="AV14" s="78" t="b">
        <v>0</v>
      </c>
      <c r="AW14" s="78" t="s">
        <v>1224</v>
      </c>
      <c r="AX14" s="84" t="s">
        <v>1236</v>
      </c>
      <c r="AY14" s="78" t="s">
        <v>66</v>
      </c>
      <c r="AZ14" s="78" t="str">
        <f>REPLACE(INDEX(GroupVertices[Group],MATCH(Vertices[[#This Row],[Vertex]],GroupVertices[Vertex],0)),1,1,"")</f>
        <v>1</v>
      </c>
      <c r="BA14" s="48"/>
      <c r="BB14" s="48"/>
      <c r="BC14" s="48"/>
      <c r="BD14" s="48"/>
      <c r="BE14" s="48"/>
      <c r="BF14" s="48"/>
      <c r="BG14" s="120" t="s">
        <v>1650</v>
      </c>
      <c r="BH14" s="120" t="s">
        <v>1650</v>
      </c>
      <c r="BI14" s="120" t="s">
        <v>1713</v>
      </c>
      <c r="BJ14" s="120" t="s">
        <v>1713</v>
      </c>
      <c r="BK14" s="120">
        <v>0</v>
      </c>
      <c r="BL14" s="123">
        <v>0</v>
      </c>
      <c r="BM14" s="120">
        <v>0</v>
      </c>
      <c r="BN14" s="123">
        <v>0</v>
      </c>
      <c r="BO14" s="120">
        <v>0</v>
      </c>
      <c r="BP14" s="123">
        <v>0</v>
      </c>
      <c r="BQ14" s="120">
        <v>34</v>
      </c>
      <c r="BR14" s="123">
        <v>100</v>
      </c>
      <c r="BS14" s="120">
        <v>34</v>
      </c>
      <c r="BT14" s="2"/>
      <c r="BU14" s="3"/>
      <c r="BV14" s="3"/>
      <c r="BW14" s="3"/>
      <c r="BX14" s="3"/>
    </row>
    <row r="15" spans="1:76" ht="15">
      <c r="A15" s="64" t="s">
        <v>266</v>
      </c>
      <c r="B15" s="65"/>
      <c r="C15" s="65" t="s">
        <v>64</v>
      </c>
      <c r="D15" s="66">
        <v>437.12503408723813</v>
      </c>
      <c r="E15" s="68"/>
      <c r="F15" s="100" t="s">
        <v>579</v>
      </c>
      <c r="G15" s="65"/>
      <c r="H15" s="69" t="s">
        <v>266</v>
      </c>
      <c r="I15" s="70"/>
      <c r="J15" s="70"/>
      <c r="K15" s="69" t="s">
        <v>1309</v>
      </c>
      <c r="L15" s="73">
        <v>4613.855949895616</v>
      </c>
      <c r="M15" s="74">
        <v>2405.57666015625</v>
      </c>
      <c r="N15" s="74">
        <v>4293.6533203125</v>
      </c>
      <c r="O15" s="75"/>
      <c r="P15" s="76"/>
      <c r="Q15" s="76"/>
      <c r="R15" s="86"/>
      <c r="S15" s="48">
        <v>17</v>
      </c>
      <c r="T15" s="48">
        <v>5</v>
      </c>
      <c r="U15" s="49">
        <v>221</v>
      </c>
      <c r="V15" s="49">
        <v>0.028571</v>
      </c>
      <c r="W15" s="49">
        <v>0.117818</v>
      </c>
      <c r="X15" s="49">
        <v>5.608399</v>
      </c>
      <c r="Y15" s="49">
        <v>0.049707602339181284</v>
      </c>
      <c r="Z15" s="49">
        <v>0.05263157894736842</v>
      </c>
      <c r="AA15" s="71">
        <v>15</v>
      </c>
      <c r="AB15" s="71"/>
      <c r="AC15" s="72"/>
      <c r="AD15" s="78" t="s">
        <v>959</v>
      </c>
      <c r="AE15" s="78">
        <v>4053</v>
      </c>
      <c r="AF15" s="78">
        <v>78275</v>
      </c>
      <c r="AG15" s="78">
        <v>83308</v>
      </c>
      <c r="AH15" s="78">
        <v>18239</v>
      </c>
      <c r="AI15" s="78"/>
      <c r="AJ15" s="78" t="s">
        <v>1029</v>
      </c>
      <c r="AK15" s="78"/>
      <c r="AL15" s="84" t="s">
        <v>1127</v>
      </c>
      <c r="AM15" s="78"/>
      <c r="AN15" s="80">
        <v>39953.65491898148</v>
      </c>
      <c r="AO15" s="84" t="s">
        <v>1149</v>
      </c>
      <c r="AP15" s="78" t="b">
        <v>0</v>
      </c>
      <c r="AQ15" s="78" t="b">
        <v>0</v>
      </c>
      <c r="AR15" s="78" t="b">
        <v>1</v>
      </c>
      <c r="AS15" s="78" t="s">
        <v>918</v>
      </c>
      <c r="AT15" s="78">
        <v>373</v>
      </c>
      <c r="AU15" s="84" t="s">
        <v>1208</v>
      </c>
      <c r="AV15" s="78" t="b">
        <v>0</v>
      </c>
      <c r="AW15" s="78" t="s">
        <v>1224</v>
      </c>
      <c r="AX15" s="84" t="s">
        <v>1237</v>
      </c>
      <c r="AY15" s="78" t="s">
        <v>66</v>
      </c>
      <c r="AZ15" s="78" t="str">
        <f>REPLACE(INDEX(GroupVertices[Group],MATCH(Vertices[[#This Row],[Vertex]],GroupVertices[Vertex],0)),1,1,"")</f>
        <v>1</v>
      </c>
      <c r="BA15" s="48"/>
      <c r="BB15" s="48"/>
      <c r="BC15" s="48"/>
      <c r="BD15" s="48"/>
      <c r="BE15" s="48" t="s">
        <v>515</v>
      </c>
      <c r="BF15" s="48" t="s">
        <v>515</v>
      </c>
      <c r="BG15" s="120" t="s">
        <v>1651</v>
      </c>
      <c r="BH15" s="120" t="s">
        <v>1695</v>
      </c>
      <c r="BI15" s="120" t="s">
        <v>1714</v>
      </c>
      <c r="BJ15" s="120" t="s">
        <v>1758</v>
      </c>
      <c r="BK15" s="120">
        <v>0</v>
      </c>
      <c r="BL15" s="123">
        <v>0</v>
      </c>
      <c r="BM15" s="120">
        <v>0</v>
      </c>
      <c r="BN15" s="123">
        <v>0</v>
      </c>
      <c r="BO15" s="120">
        <v>0</v>
      </c>
      <c r="BP15" s="123">
        <v>0</v>
      </c>
      <c r="BQ15" s="120">
        <v>251</v>
      </c>
      <c r="BR15" s="123">
        <v>100</v>
      </c>
      <c r="BS15" s="120">
        <v>251</v>
      </c>
      <c r="BT15" s="2"/>
      <c r="BU15" s="3"/>
      <c r="BV15" s="3"/>
      <c r="BW15" s="3"/>
      <c r="BX15" s="3"/>
    </row>
    <row r="16" spans="1:76" ht="15">
      <c r="A16" s="64" t="s">
        <v>223</v>
      </c>
      <c r="B16" s="65"/>
      <c r="C16" s="65" t="s">
        <v>64</v>
      </c>
      <c r="D16" s="66">
        <v>162.58712278537837</v>
      </c>
      <c r="E16" s="68"/>
      <c r="F16" s="100" t="s">
        <v>536</v>
      </c>
      <c r="G16" s="65"/>
      <c r="H16" s="69" t="s">
        <v>223</v>
      </c>
      <c r="I16" s="70"/>
      <c r="J16" s="70"/>
      <c r="K16" s="69" t="s">
        <v>1310</v>
      </c>
      <c r="L16" s="73">
        <v>1</v>
      </c>
      <c r="M16" s="74">
        <v>2901.45849609375</v>
      </c>
      <c r="N16" s="74">
        <v>352.9058837890625</v>
      </c>
      <c r="O16" s="75"/>
      <c r="P16" s="76"/>
      <c r="Q16" s="76"/>
      <c r="R16" s="86"/>
      <c r="S16" s="48">
        <v>0</v>
      </c>
      <c r="T16" s="48">
        <v>1</v>
      </c>
      <c r="U16" s="49">
        <v>0</v>
      </c>
      <c r="V16" s="49">
        <v>0.016393</v>
      </c>
      <c r="W16" s="49">
        <v>0.016292</v>
      </c>
      <c r="X16" s="49">
        <v>0.388357</v>
      </c>
      <c r="Y16" s="49">
        <v>0</v>
      </c>
      <c r="Z16" s="49">
        <v>0</v>
      </c>
      <c r="AA16" s="71">
        <v>16</v>
      </c>
      <c r="AB16" s="71"/>
      <c r="AC16" s="72"/>
      <c r="AD16" s="78" t="s">
        <v>960</v>
      </c>
      <c r="AE16" s="78">
        <v>1852</v>
      </c>
      <c r="AF16" s="78">
        <v>186</v>
      </c>
      <c r="AG16" s="78">
        <v>1967</v>
      </c>
      <c r="AH16" s="78">
        <v>1703</v>
      </c>
      <c r="AI16" s="78"/>
      <c r="AJ16" s="78" t="s">
        <v>1030</v>
      </c>
      <c r="AK16" s="78"/>
      <c r="AL16" s="78"/>
      <c r="AM16" s="78"/>
      <c r="AN16" s="80">
        <v>43596.96833333333</v>
      </c>
      <c r="AO16" s="84" t="s">
        <v>1150</v>
      </c>
      <c r="AP16" s="78" t="b">
        <v>1</v>
      </c>
      <c r="AQ16" s="78" t="b">
        <v>0</v>
      </c>
      <c r="AR16" s="78" t="b">
        <v>0</v>
      </c>
      <c r="AS16" s="78" t="s">
        <v>915</v>
      </c>
      <c r="AT16" s="78">
        <v>0</v>
      </c>
      <c r="AU16" s="78"/>
      <c r="AV16" s="78" t="b">
        <v>0</v>
      </c>
      <c r="AW16" s="78" t="s">
        <v>1224</v>
      </c>
      <c r="AX16" s="84" t="s">
        <v>1238</v>
      </c>
      <c r="AY16" s="78" t="s">
        <v>66</v>
      </c>
      <c r="AZ16" s="78" t="str">
        <f>REPLACE(INDEX(GroupVertices[Group],MATCH(Vertices[[#This Row],[Vertex]],GroupVertices[Vertex],0)),1,1,"")</f>
        <v>1</v>
      </c>
      <c r="BA16" s="48"/>
      <c r="BB16" s="48"/>
      <c r="BC16" s="48"/>
      <c r="BD16" s="48"/>
      <c r="BE16" s="48"/>
      <c r="BF16" s="48"/>
      <c r="BG16" s="120" t="s">
        <v>1652</v>
      </c>
      <c r="BH16" s="120" t="s">
        <v>1652</v>
      </c>
      <c r="BI16" s="120" t="s">
        <v>1715</v>
      </c>
      <c r="BJ16" s="120" t="s">
        <v>1715</v>
      </c>
      <c r="BK16" s="120">
        <v>0</v>
      </c>
      <c r="BL16" s="123">
        <v>0</v>
      </c>
      <c r="BM16" s="120">
        <v>0</v>
      </c>
      <c r="BN16" s="123">
        <v>0</v>
      </c>
      <c r="BO16" s="120">
        <v>0</v>
      </c>
      <c r="BP16" s="123">
        <v>0</v>
      </c>
      <c r="BQ16" s="120">
        <v>84</v>
      </c>
      <c r="BR16" s="123">
        <v>100</v>
      </c>
      <c r="BS16" s="120">
        <v>84</v>
      </c>
      <c r="BT16" s="2"/>
      <c r="BU16" s="3"/>
      <c r="BV16" s="3"/>
      <c r="BW16" s="3"/>
      <c r="BX16" s="3"/>
    </row>
    <row r="17" spans="1:76" ht="15">
      <c r="A17" s="64" t="s">
        <v>224</v>
      </c>
      <c r="B17" s="65"/>
      <c r="C17" s="65" t="s">
        <v>64</v>
      </c>
      <c r="D17" s="66">
        <v>162.12656539086</v>
      </c>
      <c r="E17" s="68"/>
      <c r="F17" s="100" t="s">
        <v>537</v>
      </c>
      <c r="G17" s="65"/>
      <c r="H17" s="69" t="s">
        <v>224</v>
      </c>
      <c r="I17" s="70"/>
      <c r="J17" s="70"/>
      <c r="K17" s="69" t="s">
        <v>1311</v>
      </c>
      <c r="L17" s="73">
        <v>1</v>
      </c>
      <c r="M17" s="74">
        <v>3560.3603515625</v>
      </c>
      <c r="N17" s="74">
        <v>4626.083984375</v>
      </c>
      <c r="O17" s="75"/>
      <c r="P17" s="76"/>
      <c r="Q17" s="76"/>
      <c r="R17" s="86"/>
      <c r="S17" s="48">
        <v>0</v>
      </c>
      <c r="T17" s="48">
        <v>2</v>
      </c>
      <c r="U17" s="49">
        <v>0</v>
      </c>
      <c r="V17" s="49">
        <v>0.019231</v>
      </c>
      <c r="W17" s="49">
        <v>0.034791</v>
      </c>
      <c r="X17" s="49">
        <v>0.639245</v>
      </c>
      <c r="Y17" s="49">
        <v>0.5</v>
      </c>
      <c r="Z17" s="49">
        <v>0</v>
      </c>
      <c r="AA17" s="71">
        <v>17</v>
      </c>
      <c r="AB17" s="71"/>
      <c r="AC17" s="72"/>
      <c r="AD17" s="78" t="s">
        <v>961</v>
      </c>
      <c r="AE17" s="78">
        <v>279</v>
      </c>
      <c r="AF17" s="78">
        <v>55</v>
      </c>
      <c r="AG17" s="78">
        <v>681</v>
      </c>
      <c r="AH17" s="78">
        <v>3866</v>
      </c>
      <c r="AI17" s="78"/>
      <c r="AJ17" s="78" t="s">
        <v>1031</v>
      </c>
      <c r="AK17" s="78" t="s">
        <v>1086</v>
      </c>
      <c r="AL17" s="78"/>
      <c r="AM17" s="78"/>
      <c r="AN17" s="80">
        <v>40997.979849537034</v>
      </c>
      <c r="AO17" s="84" t="s">
        <v>1151</v>
      </c>
      <c r="AP17" s="78" t="b">
        <v>1</v>
      </c>
      <c r="AQ17" s="78" t="b">
        <v>0</v>
      </c>
      <c r="AR17" s="78" t="b">
        <v>0</v>
      </c>
      <c r="AS17" s="78" t="s">
        <v>918</v>
      </c>
      <c r="AT17" s="78">
        <v>0</v>
      </c>
      <c r="AU17" s="84" t="s">
        <v>1205</v>
      </c>
      <c r="AV17" s="78" t="b">
        <v>0</v>
      </c>
      <c r="AW17" s="78" t="s">
        <v>1224</v>
      </c>
      <c r="AX17" s="84" t="s">
        <v>1239</v>
      </c>
      <c r="AY17" s="78" t="s">
        <v>66</v>
      </c>
      <c r="AZ17" s="78" t="str">
        <f>REPLACE(INDEX(GroupVertices[Group],MATCH(Vertices[[#This Row],[Vertex]],GroupVertices[Vertex],0)),1,1,"")</f>
        <v>1</v>
      </c>
      <c r="BA17" s="48"/>
      <c r="BB17" s="48"/>
      <c r="BC17" s="48"/>
      <c r="BD17" s="48"/>
      <c r="BE17" s="48"/>
      <c r="BF17" s="48"/>
      <c r="BG17" s="120" t="s">
        <v>1653</v>
      </c>
      <c r="BH17" s="120" t="s">
        <v>1653</v>
      </c>
      <c r="BI17" s="120" t="s">
        <v>1716</v>
      </c>
      <c r="BJ17" s="120" t="s">
        <v>1716</v>
      </c>
      <c r="BK17" s="120">
        <v>0</v>
      </c>
      <c r="BL17" s="123">
        <v>0</v>
      </c>
      <c r="BM17" s="120">
        <v>0</v>
      </c>
      <c r="BN17" s="123">
        <v>0</v>
      </c>
      <c r="BO17" s="120">
        <v>0</v>
      </c>
      <c r="BP17" s="123">
        <v>0</v>
      </c>
      <c r="BQ17" s="120">
        <v>31</v>
      </c>
      <c r="BR17" s="123">
        <v>100</v>
      </c>
      <c r="BS17" s="120">
        <v>31</v>
      </c>
      <c r="BT17" s="2"/>
      <c r="BU17" s="3"/>
      <c r="BV17" s="3"/>
      <c r="BW17" s="3"/>
      <c r="BX17" s="3"/>
    </row>
    <row r="18" spans="1:76" ht="15">
      <c r="A18" s="64" t="s">
        <v>225</v>
      </c>
      <c r="B18" s="65"/>
      <c r="C18" s="65" t="s">
        <v>64</v>
      </c>
      <c r="D18" s="66">
        <v>162.5097772687417</v>
      </c>
      <c r="E18" s="68"/>
      <c r="F18" s="100" t="s">
        <v>538</v>
      </c>
      <c r="G18" s="65"/>
      <c r="H18" s="69" t="s">
        <v>225</v>
      </c>
      <c r="I18" s="70"/>
      <c r="J18" s="70"/>
      <c r="K18" s="69" t="s">
        <v>1312</v>
      </c>
      <c r="L18" s="73">
        <v>1</v>
      </c>
      <c r="M18" s="74">
        <v>1735.145751953125</v>
      </c>
      <c r="N18" s="74">
        <v>3164.3994140625</v>
      </c>
      <c r="O18" s="75"/>
      <c r="P18" s="76"/>
      <c r="Q18" s="76"/>
      <c r="R18" s="86"/>
      <c r="S18" s="48">
        <v>0</v>
      </c>
      <c r="T18" s="48">
        <v>2</v>
      </c>
      <c r="U18" s="49">
        <v>0</v>
      </c>
      <c r="V18" s="49">
        <v>0.019231</v>
      </c>
      <c r="W18" s="49">
        <v>0.034791</v>
      </c>
      <c r="X18" s="49">
        <v>0.639245</v>
      </c>
      <c r="Y18" s="49">
        <v>0.5</v>
      </c>
      <c r="Z18" s="49">
        <v>0</v>
      </c>
      <c r="AA18" s="71">
        <v>18</v>
      </c>
      <c r="AB18" s="71"/>
      <c r="AC18" s="72"/>
      <c r="AD18" s="78" t="s">
        <v>962</v>
      </c>
      <c r="AE18" s="78">
        <v>1416</v>
      </c>
      <c r="AF18" s="78">
        <v>164</v>
      </c>
      <c r="AG18" s="78">
        <v>806</v>
      </c>
      <c r="AH18" s="78">
        <v>5868</v>
      </c>
      <c r="AI18" s="78"/>
      <c r="AJ18" s="78" t="s">
        <v>1032</v>
      </c>
      <c r="AK18" s="78" t="s">
        <v>1087</v>
      </c>
      <c r="AL18" s="78"/>
      <c r="AM18" s="78"/>
      <c r="AN18" s="80">
        <v>43136.51924768519</v>
      </c>
      <c r="AO18" s="84" t="s">
        <v>1152</v>
      </c>
      <c r="AP18" s="78" t="b">
        <v>1</v>
      </c>
      <c r="AQ18" s="78" t="b">
        <v>0</v>
      </c>
      <c r="AR18" s="78" t="b">
        <v>1</v>
      </c>
      <c r="AS18" s="78" t="s">
        <v>915</v>
      </c>
      <c r="AT18" s="78">
        <v>0</v>
      </c>
      <c r="AU18" s="78"/>
      <c r="AV18" s="78" t="b">
        <v>0</v>
      </c>
      <c r="AW18" s="78" t="s">
        <v>1224</v>
      </c>
      <c r="AX18" s="84" t="s">
        <v>1240</v>
      </c>
      <c r="AY18" s="78" t="s">
        <v>66</v>
      </c>
      <c r="AZ18" s="78" t="str">
        <f>REPLACE(INDEX(GroupVertices[Group],MATCH(Vertices[[#This Row],[Vertex]],GroupVertices[Vertex],0)),1,1,"")</f>
        <v>1</v>
      </c>
      <c r="BA18" s="48"/>
      <c r="BB18" s="48"/>
      <c r="BC18" s="48"/>
      <c r="BD18" s="48"/>
      <c r="BE18" s="48"/>
      <c r="BF18" s="48"/>
      <c r="BG18" s="120" t="s">
        <v>1654</v>
      </c>
      <c r="BH18" s="120" t="s">
        <v>1654</v>
      </c>
      <c r="BI18" s="120" t="s">
        <v>1717</v>
      </c>
      <c r="BJ18" s="120" t="s">
        <v>1717</v>
      </c>
      <c r="BK18" s="120">
        <v>0</v>
      </c>
      <c r="BL18" s="123">
        <v>0</v>
      </c>
      <c r="BM18" s="120">
        <v>0</v>
      </c>
      <c r="BN18" s="123">
        <v>0</v>
      </c>
      <c r="BO18" s="120">
        <v>0</v>
      </c>
      <c r="BP18" s="123">
        <v>0</v>
      </c>
      <c r="BQ18" s="120">
        <v>4</v>
      </c>
      <c r="BR18" s="123">
        <v>100</v>
      </c>
      <c r="BS18" s="120">
        <v>4</v>
      </c>
      <c r="BT18" s="2"/>
      <c r="BU18" s="3"/>
      <c r="BV18" s="3"/>
      <c r="BW18" s="3"/>
      <c r="BX18" s="3"/>
    </row>
    <row r="19" spans="1:76" ht="15">
      <c r="A19" s="64" t="s">
        <v>226</v>
      </c>
      <c r="B19" s="65"/>
      <c r="C19" s="65" t="s">
        <v>64</v>
      </c>
      <c r="D19" s="66">
        <v>162.36563335137336</v>
      </c>
      <c r="E19" s="68"/>
      <c r="F19" s="100" t="s">
        <v>539</v>
      </c>
      <c r="G19" s="65"/>
      <c r="H19" s="69" t="s">
        <v>226</v>
      </c>
      <c r="I19" s="70"/>
      <c r="J19" s="70"/>
      <c r="K19" s="69" t="s">
        <v>1313</v>
      </c>
      <c r="L19" s="73">
        <v>1</v>
      </c>
      <c r="M19" s="74">
        <v>1145.5650634765625</v>
      </c>
      <c r="N19" s="74">
        <v>5637.8828125</v>
      </c>
      <c r="O19" s="75"/>
      <c r="P19" s="76"/>
      <c r="Q19" s="76"/>
      <c r="R19" s="86"/>
      <c r="S19" s="48">
        <v>0</v>
      </c>
      <c r="T19" s="48">
        <v>2</v>
      </c>
      <c r="U19" s="49">
        <v>0</v>
      </c>
      <c r="V19" s="49">
        <v>0.019231</v>
      </c>
      <c r="W19" s="49">
        <v>0.034791</v>
      </c>
      <c r="X19" s="49">
        <v>0.639245</v>
      </c>
      <c r="Y19" s="49">
        <v>0.5</v>
      </c>
      <c r="Z19" s="49">
        <v>0</v>
      </c>
      <c r="AA19" s="71">
        <v>19</v>
      </c>
      <c r="AB19" s="71"/>
      <c r="AC19" s="72"/>
      <c r="AD19" s="78" t="s">
        <v>226</v>
      </c>
      <c r="AE19" s="78">
        <v>2489</v>
      </c>
      <c r="AF19" s="78">
        <v>123</v>
      </c>
      <c r="AG19" s="78">
        <v>17983</v>
      </c>
      <c r="AH19" s="78">
        <v>16403</v>
      </c>
      <c r="AI19" s="78"/>
      <c r="AJ19" s="78" t="s">
        <v>1033</v>
      </c>
      <c r="AK19" s="78" t="s">
        <v>1082</v>
      </c>
      <c r="AL19" s="78"/>
      <c r="AM19" s="78"/>
      <c r="AN19" s="80">
        <v>39912.43579861111</v>
      </c>
      <c r="AO19" s="84" t="s">
        <v>1153</v>
      </c>
      <c r="AP19" s="78" t="b">
        <v>0</v>
      </c>
      <c r="AQ19" s="78" t="b">
        <v>0</v>
      </c>
      <c r="AR19" s="78" t="b">
        <v>1</v>
      </c>
      <c r="AS19" s="78" t="s">
        <v>918</v>
      </c>
      <c r="AT19" s="78">
        <v>4</v>
      </c>
      <c r="AU19" s="84" t="s">
        <v>1209</v>
      </c>
      <c r="AV19" s="78" t="b">
        <v>0</v>
      </c>
      <c r="AW19" s="78" t="s">
        <v>1224</v>
      </c>
      <c r="AX19" s="84" t="s">
        <v>1241</v>
      </c>
      <c r="AY19" s="78" t="s">
        <v>66</v>
      </c>
      <c r="AZ19" s="78" t="str">
        <f>REPLACE(INDEX(GroupVertices[Group],MATCH(Vertices[[#This Row],[Vertex]],GroupVertices[Vertex],0)),1,1,"")</f>
        <v>1</v>
      </c>
      <c r="BA19" s="48"/>
      <c r="BB19" s="48"/>
      <c r="BC19" s="48"/>
      <c r="BD19" s="48"/>
      <c r="BE19" s="48"/>
      <c r="BF19" s="48"/>
      <c r="BG19" s="120" t="s">
        <v>1655</v>
      </c>
      <c r="BH19" s="120" t="s">
        <v>1655</v>
      </c>
      <c r="BI19" s="120" t="s">
        <v>1718</v>
      </c>
      <c r="BJ19" s="120" t="s">
        <v>1718</v>
      </c>
      <c r="BK19" s="120">
        <v>0</v>
      </c>
      <c r="BL19" s="123">
        <v>0</v>
      </c>
      <c r="BM19" s="120">
        <v>0</v>
      </c>
      <c r="BN19" s="123">
        <v>0</v>
      </c>
      <c r="BO19" s="120">
        <v>0</v>
      </c>
      <c r="BP19" s="123">
        <v>0</v>
      </c>
      <c r="BQ19" s="120">
        <v>15</v>
      </c>
      <c r="BR19" s="123">
        <v>100</v>
      </c>
      <c r="BS19" s="120">
        <v>15</v>
      </c>
      <c r="BT19" s="2"/>
      <c r="BU19" s="3"/>
      <c r="BV19" s="3"/>
      <c r="BW19" s="3"/>
      <c r="BX19" s="3"/>
    </row>
    <row r="20" spans="1:76" ht="15">
      <c r="A20" s="64" t="s">
        <v>227</v>
      </c>
      <c r="B20" s="65"/>
      <c r="C20" s="65" t="s">
        <v>64</v>
      </c>
      <c r="D20" s="66">
        <v>162.79103369287503</v>
      </c>
      <c r="E20" s="68"/>
      <c r="F20" s="100" t="s">
        <v>540</v>
      </c>
      <c r="G20" s="65"/>
      <c r="H20" s="69" t="s">
        <v>227</v>
      </c>
      <c r="I20" s="70"/>
      <c r="J20" s="70"/>
      <c r="K20" s="69" t="s">
        <v>1314</v>
      </c>
      <c r="L20" s="73">
        <v>1</v>
      </c>
      <c r="M20" s="74">
        <v>3192.59912109375</v>
      </c>
      <c r="N20" s="74">
        <v>7753.5068359375</v>
      </c>
      <c r="O20" s="75"/>
      <c r="P20" s="76"/>
      <c r="Q20" s="76"/>
      <c r="R20" s="86"/>
      <c r="S20" s="48">
        <v>0</v>
      </c>
      <c r="T20" s="48">
        <v>2</v>
      </c>
      <c r="U20" s="49">
        <v>0</v>
      </c>
      <c r="V20" s="49">
        <v>0.019231</v>
      </c>
      <c r="W20" s="49">
        <v>0.034791</v>
      </c>
      <c r="X20" s="49">
        <v>0.639245</v>
      </c>
      <c r="Y20" s="49">
        <v>0.5</v>
      </c>
      <c r="Z20" s="49">
        <v>0</v>
      </c>
      <c r="AA20" s="71">
        <v>20</v>
      </c>
      <c r="AB20" s="71"/>
      <c r="AC20" s="72"/>
      <c r="AD20" s="78" t="s">
        <v>963</v>
      </c>
      <c r="AE20" s="78">
        <v>650</v>
      </c>
      <c r="AF20" s="78">
        <v>244</v>
      </c>
      <c r="AG20" s="78">
        <v>7580</v>
      </c>
      <c r="AH20" s="78">
        <v>10652</v>
      </c>
      <c r="AI20" s="78"/>
      <c r="AJ20" s="78" t="s">
        <v>1034</v>
      </c>
      <c r="AK20" s="78" t="s">
        <v>1088</v>
      </c>
      <c r="AL20" s="84" t="s">
        <v>1128</v>
      </c>
      <c r="AM20" s="78"/>
      <c r="AN20" s="80">
        <v>40583.07976851852</v>
      </c>
      <c r="AO20" s="84" t="s">
        <v>1154</v>
      </c>
      <c r="AP20" s="78" t="b">
        <v>0</v>
      </c>
      <c r="AQ20" s="78" t="b">
        <v>0</v>
      </c>
      <c r="AR20" s="78" t="b">
        <v>0</v>
      </c>
      <c r="AS20" s="78" t="s">
        <v>918</v>
      </c>
      <c r="AT20" s="78">
        <v>2</v>
      </c>
      <c r="AU20" s="84" t="s">
        <v>1210</v>
      </c>
      <c r="AV20" s="78" t="b">
        <v>0</v>
      </c>
      <c r="AW20" s="78" t="s">
        <v>1224</v>
      </c>
      <c r="AX20" s="84" t="s">
        <v>1242</v>
      </c>
      <c r="AY20" s="78" t="s">
        <v>66</v>
      </c>
      <c r="AZ20" s="78" t="str">
        <f>REPLACE(INDEX(GroupVertices[Group],MATCH(Vertices[[#This Row],[Vertex]],GroupVertices[Vertex],0)),1,1,"")</f>
        <v>1</v>
      </c>
      <c r="BA20" s="48"/>
      <c r="BB20" s="48"/>
      <c r="BC20" s="48"/>
      <c r="BD20" s="48"/>
      <c r="BE20" s="48"/>
      <c r="BF20" s="48"/>
      <c r="BG20" s="120" t="s">
        <v>1656</v>
      </c>
      <c r="BH20" s="120" t="s">
        <v>1656</v>
      </c>
      <c r="BI20" s="120" t="s">
        <v>1719</v>
      </c>
      <c r="BJ20" s="120" t="s">
        <v>1719</v>
      </c>
      <c r="BK20" s="120">
        <v>0</v>
      </c>
      <c r="BL20" s="123">
        <v>0</v>
      </c>
      <c r="BM20" s="120">
        <v>0</v>
      </c>
      <c r="BN20" s="123">
        <v>0</v>
      </c>
      <c r="BO20" s="120">
        <v>0</v>
      </c>
      <c r="BP20" s="123">
        <v>0</v>
      </c>
      <c r="BQ20" s="120">
        <v>27</v>
      </c>
      <c r="BR20" s="123">
        <v>100</v>
      </c>
      <c r="BS20" s="120">
        <v>27</v>
      </c>
      <c r="BT20" s="2"/>
      <c r="BU20" s="3"/>
      <c r="BV20" s="3"/>
      <c r="BW20" s="3"/>
      <c r="BX20" s="3"/>
    </row>
    <row r="21" spans="1:76" ht="15">
      <c r="A21" s="64" t="s">
        <v>228</v>
      </c>
      <c r="B21" s="65"/>
      <c r="C21" s="65" t="s">
        <v>64</v>
      </c>
      <c r="D21" s="66">
        <v>222.38926996673086</v>
      </c>
      <c r="E21" s="68"/>
      <c r="F21" s="100" t="s">
        <v>541</v>
      </c>
      <c r="G21" s="65"/>
      <c r="H21" s="69" t="s">
        <v>228</v>
      </c>
      <c r="I21" s="70"/>
      <c r="J21" s="70"/>
      <c r="K21" s="69" t="s">
        <v>1315</v>
      </c>
      <c r="L21" s="73">
        <v>1</v>
      </c>
      <c r="M21" s="74">
        <v>3134.8857421875</v>
      </c>
      <c r="N21" s="74">
        <v>3703.6513671875</v>
      </c>
      <c r="O21" s="75"/>
      <c r="P21" s="76"/>
      <c r="Q21" s="76"/>
      <c r="R21" s="86"/>
      <c r="S21" s="48">
        <v>1</v>
      </c>
      <c r="T21" s="48">
        <v>2</v>
      </c>
      <c r="U21" s="49">
        <v>0</v>
      </c>
      <c r="V21" s="49">
        <v>0.019608</v>
      </c>
      <c r="W21" s="49">
        <v>0.040374</v>
      </c>
      <c r="X21" s="49">
        <v>0.891969</v>
      </c>
      <c r="Y21" s="49">
        <v>0.5</v>
      </c>
      <c r="Z21" s="49">
        <v>0</v>
      </c>
      <c r="AA21" s="71">
        <v>21</v>
      </c>
      <c r="AB21" s="71"/>
      <c r="AC21" s="72"/>
      <c r="AD21" s="78" t="s">
        <v>964</v>
      </c>
      <c r="AE21" s="78">
        <v>446</v>
      </c>
      <c r="AF21" s="78">
        <v>17196</v>
      </c>
      <c r="AG21" s="78">
        <v>9572</v>
      </c>
      <c r="AH21" s="78">
        <v>3472</v>
      </c>
      <c r="AI21" s="78"/>
      <c r="AJ21" s="78" t="s">
        <v>1035</v>
      </c>
      <c r="AK21" s="78" t="s">
        <v>1089</v>
      </c>
      <c r="AL21" s="78"/>
      <c r="AM21" s="78"/>
      <c r="AN21" s="80">
        <v>41505.78103009259</v>
      </c>
      <c r="AO21" s="84" t="s">
        <v>1155</v>
      </c>
      <c r="AP21" s="78" t="b">
        <v>1</v>
      </c>
      <c r="AQ21" s="78" t="b">
        <v>0</v>
      </c>
      <c r="AR21" s="78" t="b">
        <v>1</v>
      </c>
      <c r="AS21" s="78" t="s">
        <v>915</v>
      </c>
      <c r="AT21" s="78">
        <v>17</v>
      </c>
      <c r="AU21" s="84" t="s">
        <v>1205</v>
      </c>
      <c r="AV21" s="78" t="b">
        <v>0</v>
      </c>
      <c r="AW21" s="78" t="s">
        <v>1224</v>
      </c>
      <c r="AX21" s="84" t="s">
        <v>1243</v>
      </c>
      <c r="AY21" s="78" t="s">
        <v>66</v>
      </c>
      <c r="AZ21" s="78" t="str">
        <f>REPLACE(INDEX(GroupVertices[Group],MATCH(Vertices[[#This Row],[Vertex]],GroupVertices[Vertex],0)),1,1,"")</f>
        <v>1</v>
      </c>
      <c r="BA21" s="48"/>
      <c r="BB21" s="48"/>
      <c r="BC21" s="48"/>
      <c r="BD21" s="48"/>
      <c r="BE21" s="48"/>
      <c r="BF21" s="48"/>
      <c r="BG21" s="120" t="s">
        <v>1657</v>
      </c>
      <c r="BH21" s="120" t="s">
        <v>1657</v>
      </c>
      <c r="BI21" s="120" t="s">
        <v>1720</v>
      </c>
      <c r="BJ21" s="120" t="s">
        <v>1720</v>
      </c>
      <c r="BK21" s="120">
        <v>0</v>
      </c>
      <c r="BL21" s="123">
        <v>0</v>
      </c>
      <c r="BM21" s="120">
        <v>0</v>
      </c>
      <c r="BN21" s="123">
        <v>0</v>
      </c>
      <c r="BO21" s="120">
        <v>0</v>
      </c>
      <c r="BP21" s="123">
        <v>0</v>
      </c>
      <c r="BQ21" s="120">
        <v>170</v>
      </c>
      <c r="BR21" s="123">
        <v>100</v>
      </c>
      <c r="BS21" s="120">
        <v>170</v>
      </c>
      <c r="BT21" s="2"/>
      <c r="BU21" s="3"/>
      <c r="BV21" s="3"/>
      <c r="BW21" s="3"/>
      <c r="BX21" s="3"/>
    </row>
    <row r="22" spans="1:76" ht="15">
      <c r="A22" s="64" t="s">
        <v>229</v>
      </c>
      <c r="B22" s="65"/>
      <c r="C22" s="65" t="s">
        <v>64</v>
      </c>
      <c r="D22" s="66">
        <v>162.71720388154003</v>
      </c>
      <c r="E22" s="68"/>
      <c r="F22" s="100" t="s">
        <v>542</v>
      </c>
      <c r="G22" s="65"/>
      <c r="H22" s="69" t="s">
        <v>229</v>
      </c>
      <c r="I22" s="70"/>
      <c r="J22" s="70"/>
      <c r="K22" s="69" t="s">
        <v>1316</v>
      </c>
      <c r="L22" s="73">
        <v>1</v>
      </c>
      <c r="M22" s="74">
        <v>2777.317626953125</v>
      </c>
      <c r="N22" s="74">
        <v>2934.2373046875</v>
      </c>
      <c r="O22" s="75"/>
      <c r="P22" s="76"/>
      <c r="Q22" s="76"/>
      <c r="R22" s="86"/>
      <c r="S22" s="48">
        <v>0</v>
      </c>
      <c r="T22" s="48">
        <v>3</v>
      </c>
      <c r="U22" s="49">
        <v>0</v>
      </c>
      <c r="V22" s="49">
        <v>0.019608</v>
      </c>
      <c r="W22" s="49">
        <v>0.040374</v>
      </c>
      <c r="X22" s="49">
        <v>0.891969</v>
      </c>
      <c r="Y22" s="49">
        <v>0.5</v>
      </c>
      <c r="Z22" s="49">
        <v>0</v>
      </c>
      <c r="AA22" s="71">
        <v>22</v>
      </c>
      <c r="AB22" s="71"/>
      <c r="AC22" s="72"/>
      <c r="AD22" s="78" t="s">
        <v>965</v>
      </c>
      <c r="AE22" s="78">
        <v>0</v>
      </c>
      <c r="AF22" s="78">
        <v>223</v>
      </c>
      <c r="AG22" s="78">
        <v>1677</v>
      </c>
      <c r="AH22" s="78">
        <v>654</v>
      </c>
      <c r="AI22" s="78"/>
      <c r="AJ22" s="78"/>
      <c r="AK22" s="78"/>
      <c r="AL22" s="78"/>
      <c r="AM22" s="78"/>
      <c r="AN22" s="80">
        <v>41203.28611111111</v>
      </c>
      <c r="AO22" s="84" t="s">
        <v>1156</v>
      </c>
      <c r="AP22" s="78" t="b">
        <v>0</v>
      </c>
      <c r="AQ22" s="78" t="b">
        <v>0</v>
      </c>
      <c r="AR22" s="78" t="b">
        <v>0</v>
      </c>
      <c r="AS22" s="78" t="s">
        <v>918</v>
      </c>
      <c r="AT22" s="78">
        <v>2</v>
      </c>
      <c r="AU22" s="84" t="s">
        <v>1209</v>
      </c>
      <c r="AV22" s="78" t="b">
        <v>0</v>
      </c>
      <c r="AW22" s="78" t="s">
        <v>1224</v>
      </c>
      <c r="AX22" s="84" t="s">
        <v>1244</v>
      </c>
      <c r="AY22" s="78" t="s">
        <v>66</v>
      </c>
      <c r="AZ22" s="78" t="str">
        <f>REPLACE(INDEX(GroupVertices[Group],MATCH(Vertices[[#This Row],[Vertex]],GroupVertices[Vertex],0)),1,1,"")</f>
        <v>1</v>
      </c>
      <c r="BA22" s="48"/>
      <c r="BB22" s="48"/>
      <c r="BC22" s="48"/>
      <c r="BD22" s="48"/>
      <c r="BE22" s="48"/>
      <c r="BF22" s="48"/>
      <c r="BG22" s="120" t="s">
        <v>1658</v>
      </c>
      <c r="BH22" s="120" t="s">
        <v>1696</v>
      </c>
      <c r="BI22" s="120" t="s">
        <v>1721</v>
      </c>
      <c r="BJ22" s="120" t="s">
        <v>1759</v>
      </c>
      <c r="BK22" s="120">
        <v>1</v>
      </c>
      <c r="BL22" s="123">
        <v>0.07867820613690008</v>
      </c>
      <c r="BM22" s="120">
        <v>0</v>
      </c>
      <c r="BN22" s="123">
        <v>0</v>
      </c>
      <c r="BO22" s="120">
        <v>0</v>
      </c>
      <c r="BP22" s="123">
        <v>0</v>
      </c>
      <c r="BQ22" s="120">
        <v>1270</v>
      </c>
      <c r="BR22" s="123">
        <v>99.9213217938631</v>
      </c>
      <c r="BS22" s="120">
        <v>1271</v>
      </c>
      <c r="BT22" s="2"/>
      <c r="BU22" s="3"/>
      <c r="BV22" s="3"/>
      <c r="BW22" s="3"/>
      <c r="BX22" s="3"/>
    </row>
    <row r="23" spans="1:76" ht="15">
      <c r="A23" s="64" t="s">
        <v>230</v>
      </c>
      <c r="B23" s="65"/>
      <c r="C23" s="65" t="s">
        <v>64</v>
      </c>
      <c r="D23" s="66">
        <v>166.15907937187183</v>
      </c>
      <c r="E23" s="68"/>
      <c r="F23" s="100" t="s">
        <v>543</v>
      </c>
      <c r="G23" s="65"/>
      <c r="H23" s="69" t="s">
        <v>230</v>
      </c>
      <c r="I23" s="70"/>
      <c r="J23" s="70"/>
      <c r="K23" s="69" t="s">
        <v>1317</v>
      </c>
      <c r="L23" s="73">
        <v>1</v>
      </c>
      <c r="M23" s="74">
        <v>1233.8206787109375</v>
      </c>
      <c r="N23" s="74">
        <v>4229.33984375</v>
      </c>
      <c r="O23" s="75"/>
      <c r="P23" s="76"/>
      <c r="Q23" s="76"/>
      <c r="R23" s="86"/>
      <c r="S23" s="48">
        <v>0</v>
      </c>
      <c r="T23" s="48">
        <v>2</v>
      </c>
      <c r="U23" s="49">
        <v>0</v>
      </c>
      <c r="V23" s="49">
        <v>0.019231</v>
      </c>
      <c r="W23" s="49">
        <v>0.034791</v>
      </c>
      <c r="X23" s="49">
        <v>0.639245</v>
      </c>
      <c r="Y23" s="49">
        <v>0.5</v>
      </c>
      <c r="Z23" s="49">
        <v>0</v>
      </c>
      <c r="AA23" s="71">
        <v>23</v>
      </c>
      <c r="AB23" s="71"/>
      <c r="AC23" s="72"/>
      <c r="AD23" s="78" t="s">
        <v>966</v>
      </c>
      <c r="AE23" s="78">
        <v>294</v>
      </c>
      <c r="AF23" s="78">
        <v>1202</v>
      </c>
      <c r="AG23" s="78">
        <v>5892</v>
      </c>
      <c r="AH23" s="78">
        <v>13291</v>
      </c>
      <c r="AI23" s="78"/>
      <c r="AJ23" s="78" t="s">
        <v>1036</v>
      </c>
      <c r="AK23" s="78" t="s">
        <v>1090</v>
      </c>
      <c r="AL23" s="78"/>
      <c r="AM23" s="78"/>
      <c r="AN23" s="80">
        <v>40289.452569444446</v>
      </c>
      <c r="AO23" s="84" t="s">
        <v>1157</v>
      </c>
      <c r="AP23" s="78" t="b">
        <v>1</v>
      </c>
      <c r="AQ23" s="78" t="b">
        <v>0</v>
      </c>
      <c r="AR23" s="78" t="b">
        <v>0</v>
      </c>
      <c r="AS23" s="78" t="s">
        <v>918</v>
      </c>
      <c r="AT23" s="78">
        <v>2</v>
      </c>
      <c r="AU23" s="84" t="s">
        <v>1205</v>
      </c>
      <c r="AV23" s="78" t="b">
        <v>0</v>
      </c>
      <c r="AW23" s="78" t="s">
        <v>1224</v>
      </c>
      <c r="AX23" s="84" t="s">
        <v>1245</v>
      </c>
      <c r="AY23" s="78" t="s">
        <v>66</v>
      </c>
      <c r="AZ23" s="78" t="str">
        <f>REPLACE(INDEX(GroupVertices[Group],MATCH(Vertices[[#This Row],[Vertex]],GroupVertices[Vertex],0)),1,1,"")</f>
        <v>1</v>
      </c>
      <c r="BA23" s="48"/>
      <c r="BB23" s="48"/>
      <c r="BC23" s="48"/>
      <c r="BD23" s="48"/>
      <c r="BE23" s="48"/>
      <c r="BF23" s="48"/>
      <c r="BG23" s="120" t="s">
        <v>1659</v>
      </c>
      <c r="BH23" s="120" t="s">
        <v>1659</v>
      </c>
      <c r="BI23" s="120" t="s">
        <v>1722</v>
      </c>
      <c r="BJ23" s="120" t="s">
        <v>1722</v>
      </c>
      <c r="BK23" s="120">
        <v>0</v>
      </c>
      <c r="BL23" s="123">
        <v>0</v>
      </c>
      <c r="BM23" s="120">
        <v>0</v>
      </c>
      <c r="BN23" s="123">
        <v>0</v>
      </c>
      <c r="BO23" s="120">
        <v>0</v>
      </c>
      <c r="BP23" s="123">
        <v>0</v>
      </c>
      <c r="BQ23" s="120">
        <v>8</v>
      </c>
      <c r="BR23" s="123">
        <v>100</v>
      </c>
      <c r="BS23" s="120">
        <v>8</v>
      </c>
      <c r="BT23" s="2"/>
      <c r="BU23" s="3"/>
      <c r="BV23" s="3"/>
      <c r="BW23" s="3"/>
      <c r="BX23" s="3"/>
    </row>
    <row r="24" spans="1:76" ht="15">
      <c r="A24" s="64" t="s">
        <v>231</v>
      </c>
      <c r="B24" s="65"/>
      <c r="C24" s="65" t="s">
        <v>64</v>
      </c>
      <c r="D24" s="66">
        <v>162</v>
      </c>
      <c r="E24" s="68"/>
      <c r="F24" s="100" t="s">
        <v>544</v>
      </c>
      <c r="G24" s="65"/>
      <c r="H24" s="69" t="s">
        <v>231</v>
      </c>
      <c r="I24" s="70"/>
      <c r="J24" s="70"/>
      <c r="K24" s="69" t="s">
        <v>1318</v>
      </c>
      <c r="L24" s="73">
        <v>1</v>
      </c>
      <c r="M24" s="74">
        <v>1565.55712890625</v>
      </c>
      <c r="N24" s="74">
        <v>1842.7694091796875</v>
      </c>
      <c r="O24" s="75"/>
      <c r="P24" s="76"/>
      <c r="Q24" s="76"/>
      <c r="R24" s="86"/>
      <c r="S24" s="48">
        <v>0</v>
      </c>
      <c r="T24" s="48">
        <v>2</v>
      </c>
      <c r="U24" s="49">
        <v>0</v>
      </c>
      <c r="V24" s="49">
        <v>0.019231</v>
      </c>
      <c r="W24" s="49">
        <v>0.034791</v>
      </c>
      <c r="X24" s="49">
        <v>0.639245</v>
      </c>
      <c r="Y24" s="49">
        <v>0.5</v>
      </c>
      <c r="Z24" s="49">
        <v>0</v>
      </c>
      <c r="AA24" s="71">
        <v>24</v>
      </c>
      <c r="AB24" s="71"/>
      <c r="AC24" s="72"/>
      <c r="AD24" s="78" t="s">
        <v>967</v>
      </c>
      <c r="AE24" s="78">
        <v>292</v>
      </c>
      <c r="AF24" s="78">
        <v>19</v>
      </c>
      <c r="AG24" s="78">
        <v>136</v>
      </c>
      <c r="AH24" s="78">
        <v>634</v>
      </c>
      <c r="AI24" s="78"/>
      <c r="AJ24" s="78"/>
      <c r="AK24" s="78" t="s">
        <v>1077</v>
      </c>
      <c r="AL24" s="78"/>
      <c r="AM24" s="78"/>
      <c r="AN24" s="80">
        <v>43113.01174768519</v>
      </c>
      <c r="AO24" s="84" t="s">
        <v>1158</v>
      </c>
      <c r="AP24" s="78" t="b">
        <v>1</v>
      </c>
      <c r="AQ24" s="78" t="b">
        <v>0</v>
      </c>
      <c r="AR24" s="78" t="b">
        <v>0</v>
      </c>
      <c r="AS24" s="78" t="s">
        <v>915</v>
      </c>
      <c r="AT24" s="78">
        <v>0</v>
      </c>
      <c r="AU24" s="78"/>
      <c r="AV24" s="78" t="b">
        <v>0</v>
      </c>
      <c r="AW24" s="78" t="s">
        <v>1224</v>
      </c>
      <c r="AX24" s="84" t="s">
        <v>1246</v>
      </c>
      <c r="AY24" s="78" t="s">
        <v>66</v>
      </c>
      <c r="AZ24" s="78" t="str">
        <f>REPLACE(INDEX(GroupVertices[Group],MATCH(Vertices[[#This Row],[Vertex]],GroupVertices[Vertex],0)),1,1,"")</f>
        <v>1</v>
      </c>
      <c r="BA24" s="48"/>
      <c r="BB24" s="48"/>
      <c r="BC24" s="48"/>
      <c r="BD24" s="48"/>
      <c r="BE24" s="48" t="s">
        <v>514</v>
      </c>
      <c r="BF24" s="48" t="s">
        <v>514</v>
      </c>
      <c r="BG24" s="120" t="s">
        <v>1660</v>
      </c>
      <c r="BH24" s="120" t="s">
        <v>1660</v>
      </c>
      <c r="BI24" s="120" t="s">
        <v>1723</v>
      </c>
      <c r="BJ24" s="120" t="s">
        <v>1723</v>
      </c>
      <c r="BK24" s="120">
        <v>0</v>
      </c>
      <c r="BL24" s="123">
        <v>0</v>
      </c>
      <c r="BM24" s="120">
        <v>0</v>
      </c>
      <c r="BN24" s="123">
        <v>0</v>
      </c>
      <c r="BO24" s="120">
        <v>0</v>
      </c>
      <c r="BP24" s="123">
        <v>0</v>
      </c>
      <c r="BQ24" s="120">
        <v>11</v>
      </c>
      <c r="BR24" s="123">
        <v>100</v>
      </c>
      <c r="BS24" s="120">
        <v>11</v>
      </c>
      <c r="BT24" s="2"/>
      <c r="BU24" s="3"/>
      <c r="BV24" s="3"/>
      <c r="BW24" s="3"/>
      <c r="BX24" s="3"/>
    </row>
    <row r="25" spans="1:76" ht="15">
      <c r="A25" s="64" t="s">
        <v>232</v>
      </c>
      <c r="B25" s="65"/>
      <c r="C25" s="65" t="s">
        <v>64</v>
      </c>
      <c r="D25" s="66">
        <v>162.04921987422333</v>
      </c>
      <c r="E25" s="68"/>
      <c r="F25" s="100" t="s">
        <v>545</v>
      </c>
      <c r="G25" s="65"/>
      <c r="H25" s="69" t="s">
        <v>232</v>
      </c>
      <c r="I25" s="70"/>
      <c r="J25" s="70"/>
      <c r="K25" s="69" t="s">
        <v>1319</v>
      </c>
      <c r="L25" s="73">
        <v>1</v>
      </c>
      <c r="M25" s="74">
        <v>1029.28662109375</v>
      </c>
      <c r="N25" s="74">
        <v>2497.19970703125</v>
      </c>
      <c r="O25" s="75"/>
      <c r="P25" s="76"/>
      <c r="Q25" s="76"/>
      <c r="R25" s="86"/>
      <c r="S25" s="48">
        <v>0</v>
      </c>
      <c r="T25" s="48">
        <v>2</v>
      </c>
      <c r="U25" s="49">
        <v>0</v>
      </c>
      <c r="V25" s="49">
        <v>0.019231</v>
      </c>
      <c r="W25" s="49">
        <v>0.034791</v>
      </c>
      <c r="X25" s="49">
        <v>0.639245</v>
      </c>
      <c r="Y25" s="49">
        <v>0.5</v>
      </c>
      <c r="Z25" s="49">
        <v>0</v>
      </c>
      <c r="AA25" s="71">
        <v>25</v>
      </c>
      <c r="AB25" s="71"/>
      <c r="AC25" s="72"/>
      <c r="AD25" s="78" t="s">
        <v>968</v>
      </c>
      <c r="AE25" s="78">
        <v>171</v>
      </c>
      <c r="AF25" s="78">
        <v>33</v>
      </c>
      <c r="AG25" s="78">
        <v>887</v>
      </c>
      <c r="AH25" s="78">
        <v>2196</v>
      </c>
      <c r="AI25" s="78"/>
      <c r="AJ25" s="78" t="s">
        <v>1037</v>
      </c>
      <c r="AK25" s="78" t="s">
        <v>1091</v>
      </c>
      <c r="AL25" s="78"/>
      <c r="AM25" s="78"/>
      <c r="AN25" s="80">
        <v>42869.359918981485</v>
      </c>
      <c r="AO25" s="84" t="s">
        <v>1159</v>
      </c>
      <c r="AP25" s="78" t="b">
        <v>0</v>
      </c>
      <c r="AQ25" s="78" t="b">
        <v>0</v>
      </c>
      <c r="AR25" s="78" t="b">
        <v>0</v>
      </c>
      <c r="AS25" s="78" t="s">
        <v>918</v>
      </c>
      <c r="AT25" s="78">
        <v>0</v>
      </c>
      <c r="AU25" s="84" t="s">
        <v>1205</v>
      </c>
      <c r="AV25" s="78" t="b">
        <v>0</v>
      </c>
      <c r="AW25" s="78" t="s">
        <v>1224</v>
      </c>
      <c r="AX25" s="84" t="s">
        <v>1247</v>
      </c>
      <c r="AY25" s="78" t="s">
        <v>66</v>
      </c>
      <c r="AZ25" s="78" t="str">
        <f>REPLACE(INDEX(GroupVertices[Group],MATCH(Vertices[[#This Row],[Vertex]],GroupVertices[Vertex],0)),1,1,"")</f>
        <v>1</v>
      </c>
      <c r="BA25" s="48"/>
      <c r="BB25" s="48"/>
      <c r="BC25" s="48"/>
      <c r="BD25" s="48"/>
      <c r="BE25" s="48"/>
      <c r="BF25" s="48"/>
      <c r="BG25" s="120" t="s">
        <v>1661</v>
      </c>
      <c r="BH25" s="120" t="s">
        <v>1661</v>
      </c>
      <c r="BI25" s="120" t="s">
        <v>1724</v>
      </c>
      <c r="BJ25" s="120" t="s">
        <v>1724</v>
      </c>
      <c r="BK25" s="120">
        <v>1</v>
      </c>
      <c r="BL25" s="123">
        <v>33.333333333333336</v>
      </c>
      <c r="BM25" s="120">
        <v>0</v>
      </c>
      <c r="BN25" s="123">
        <v>0</v>
      </c>
      <c r="BO25" s="120">
        <v>0</v>
      </c>
      <c r="BP25" s="123">
        <v>0</v>
      </c>
      <c r="BQ25" s="120">
        <v>2</v>
      </c>
      <c r="BR25" s="123">
        <v>66.66666666666667</v>
      </c>
      <c r="BS25" s="120">
        <v>3</v>
      </c>
      <c r="BT25" s="2"/>
      <c r="BU25" s="3"/>
      <c r="BV25" s="3"/>
      <c r="BW25" s="3"/>
      <c r="BX25" s="3"/>
    </row>
    <row r="26" spans="1:76" ht="15">
      <c r="A26" s="64" t="s">
        <v>233</v>
      </c>
      <c r="B26" s="65"/>
      <c r="C26" s="65" t="s">
        <v>64</v>
      </c>
      <c r="D26" s="66">
        <v>162.13359680146334</v>
      </c>
      <c r="E26" s="68"/>
      <c r="F26" s="100" t="s">
        <v>546</v>
      </c>
      <c r="G26" s="65"/>
      <c r="H26" s="69" t="s">
        <v>233</v>
      </c>
      <c r="I26" s="70"/>
      <c r="J26" s="70"/>
      <c r="K26" s="69" t="s">
        <v>1320</v>
      </c>
      <c r="L26" s="73">
        <v>1</v>
      </c>
      <c r="M26" s="74">
        <v>2183.4453125</v>
      </c>
      <c r="N26" s="74">
        <v>2125.251953125</v>
      </c>
      <c r="O26" s="75"/>
      <c r="P26" s="76"/>
      <c r="Q26" s="76"/>
      <c r="R26" s="86"/>
      <c r="S26" s="48">
        <v>0</v>
      </c>
      <c r="T26" s="48">
        <v>2</v>
      </c>
      <c r="U26" s="49">
        <v>0</v>
      </c>
      <c r="V26" s="49">
        <v>0.019231</v>
      </c>
      <c r="W26" s="49">
        <v>0.034791</v>
      </c>
      <c r="X26" s="49">
        <v>0.639245</v>
      </c>
      <c r="Y26" s="49">
        <v>0.5</v>
      </c>
      <c r="Z26" s="49">
        <v>0</v>
      </c>
      <c r="AA26" s="71">
        <v>26</v>
      </c>
      <c r="AB26" s="71"/>
      <c r="AC26" s="72"/>
      <c r="AD26" s="78" t="s">
        <v>969</v>
      </c>
      <c r="AE26" s="78">
        <v>658</v>
      </c>
      <c r="AF26" s="78">
        <v>57</v>
      </c>
      <c r="AG26" s="78">
        <v>1629</v>
      </c>
      <c r="AH26" s="78">
        <v>1358</v>
      </c>
      <c r="AI26" s="78"/>
      <c r="AJ26" s="78" t="s">
        <v>1038</v>
      </c>
      <c r="AK26" s="78" t="s">
        <v>1077</v>
      </c>
      <c r="AL26" s="78"/>
      <c r="AM26" s="78"/>
      <c r="AN26" s="80">
        <v>41878.47178240741</v>
      </c>
      <c r="AO26" s="84" t="s">
        <v>1160</v>
      </c>
      <c r="AP26" s="78" t="b">
        <v>0</v>
      </c>
      <c r="AQ26" s="78" t="b">
        <v>0</v>
      </c>
      <c r="AR26" s="78" t="b">
        <v>0</v>
      </c>
      <c r="AS26" s="78" t="s">
        <v>915</v>
      </c>
      <c r="AT26" s="78">
        <v>1</v>
      </c>
      <c r="AU26" s="84" t="s">
        <v>1205</v>
      </c>
      <c r="AV26" s="78" t="b">
        <v>0</v>
      </c>
      <c r="AW26" s="78" t="s">
        <v>1224</v>
      </c>
      <c r="AX26" s="84" t="s">
        <v>1248</v>
      </c>
      <c r="AY26" s="78" t="s">
        <v>66</v>
      </c>
      <c r="AZ26" s="78" t="str">
        <f>REPLACE(INDEX(GroupVertices[Group],MATCH(Vertices[[#This Row],[Vertex]],GroupVertices[Vertex],0)),1,1,"")</f>
        <v>1</v>
      </c>
      <c r="BA26" s="48"/>
      <c r="BB26" s="48"/>
      <c r="BC26" s="48"/>
      <c r="BD26" s="48"/>
      <c r="BE26" s="48"/>
      <c r="BF26" s="48"/>
      <c r="BG26" s="120" t="s">
        <v>1662</v>
      </c>
      <c r="BH26" s="120" t="s">
        <v>1662</v>
      </c>
      <c r="BI26" s="120" t="s">
        <v>1725</v>
      </c>
      <c r="BJ26" s="120" t="s">
        <v>1725</v>
      </c>
      <c r="BK26" s="120">
        <v>0</v>
      </c>
      <c r="BL26" s="123">
        <v>0</v>
      </c>
      <c r="BM26" s="120">
        <v>0</v>
      </c>
      <c r="BN26" s="123">
        <v>0</v>
      </c>
      <c r="BO26" s="120">
        <v>0</v>
      </c>
      <c r="BP26" s="123">
        <v>0</v>
      </c>
      <c r="BQ26" s="120">
        <v>4</v>
      </c>
      <c r="BR26" s="123">
        <v>100</v>
      </c>
      <c r="BS26" s="120">
        <v>4</v>
      </c>
      <c r="BT26" s="2"/>
      <c r="BU26" s="3"/>
      <c r="BV26" s="3"/>
      <c r="BW26" s="3"/>
      <c r="BX26" s="3"/>
    </row>
    <row r="27" spans="1:76" ht="15">
      <c r="A27" s="64" t="s">
        <v>234</v>
      </c>
      <c r="B27" s="65"/>
      <c r="C27" s="65" t="s">
        <v>64</v>
      </c>
      <c r="D27" s="66">
        <v>162.33750770896</v>
      </c>
      <c r="E27" s="68"/>
      <c r="F27" s="100" t="s">
        <v>547</v>
      </c>
      <c r="G27" s="65"/>
      <c r="H27" s="69" t="s">
        <v>234</v>
      </c>
      <c r="I27" s="70"/>
      <c r="J27" s="70"/>
      <c r="K27" s="69" t="s">
        <v>1321</v>
      </c>
      <c r="L27" s="73">
        <v>1</v>
      </c>
      <c r="M27" s="74">
        <v>1840.6494140625</v>
      </c>
      <c r="N27" s="74">
        <v>7143.55517578125</v>
      </c>
      <c r="O27" s="75"/>
      <c r="P27" s="76"/>
      <c r="Q27" s="76"/>
      <c r="R27" s="86"/>
      <c r="S27" s="48">
        <v>0</v>
      </c>
      <c r="T27" s="48">
        <v>2</v>
      </c>
      <c r="U27" s="49">
        <v>0</v>
      </c>
      <c r="V27" s="49">
        <v>0.019231</v>
      </c>
      <c r="W27" s="49">
        <v>0.034791</v>
      </c>
      <c r="X27" s="49">
        <v>0.639245</v>
      </c>
      <c r="Y27" s="49">
        <v>0.5</v>
      </c>
      <c r="Z27" s="49">
        <v>0</v>
      </c>
      <c r="AA27" s="71">
        <v>27</v>
      </c>
      <c r="AB27" s="71"/>
      <c r="AC27" s="72"/>
      <c r="AD27" s="78" t="s">
        <v>970</v>
      </c>
      <c r="AE27" s="78">
        <v>180</v>
      </c>
      <c r="AF27" s="78">
        <v>115</v>
      </c>
      <c r="AG27" s="78">
        <v>2548</v>
      </c>
      <c r="AH27" s="78">
        <v>6122</v>
      </c>
      <c r="AI27" s="78"/>
      <c r="AJ27" s="78" t="s">
        <v>1039</v>
      </c>
      <c r="AK27" s="78" t="s">
        <v>1092</v>
      </c>
      <c r="AL27" s="84" t="s">
        <v>1129</v>
      </c>
      <c r="AM27" s="78"/>
      <c r="AN27" s="80">
        <v>43582.31756944444</v>
      </c>
      <c r="AO27" s="84" t="s">
        <v>1161</v>
      </c>
      <c r="AP27" s="78" t="b">
        <v>1</v>
      </c>
      <c r="AQ27" s="78" t="b">
        <v>0</v>
      </c>
      <c r="AR27" s="78" t="b">
        <v>0</v>
      </c>
      <c r="AS27" s="78" t="s">
        <v>918</v>
      </c>
      <c r="AT27" s="78">
        <v>0</v>
      </c>
      <c r="AU27" s="78"/>
      <c r="AV27" s="78" t="b">
        <v>0</v>
      </c>
      <c r="AW27" s="78" t="s">
        <v>1224</v>
      </c>
      <c r="AX27" s="84" t="s">
        <v>1249</v>
      </c>
      <c r="AY27" s="78" t="s">
        <v>66</v>
      </c>
      <c r="AZ27" s="78" t="str">
        <f>REPLACE(INDEX(GroupVertices[Group],MATCH(Vertices[[#This Row],[Vertex]],GroupVertices[Vertex],0)),1,1,"")</f>
        <v>1</v>
      </c>
      <c r="BA27" s="48"/>
      <c r="BB27" s="48"/>
      <c r="BC27" s="48"/>
      <c r="BD27" s="48"/>
      <c r="BE27" s="48"/>
      <c r="BF27" s="48"/>
      <c r="BG27" s="120" t="s">
        <v>1663</v>
      </c>
      <c r="BH27" s="120" t="s">
        <v>1663</v>
      </c>
      <c r="BI27" s="120" t="s">
        <v>1726</v>
      </c>
      <c r="BJ27" s="120" t="s">
        <v>1726</v>
      </c>
      <c r="BK27" s="120">
        <v>0</v>
      </c>
      <c r="BL27" s="123">
        <v>0</v>
      </c>
      <c r="BM27" s="120">
        <v>0</v>
      </c>
      <c r="BN27" s="123">
        <v>0</v>
      </c>
      <c r="BO27" s="120">
        <v>0</v>
      </c>
      <c r="BP27" s="123">
        <v>0</v>
      </c>
      <c r="BQ27" s="120">
        <v>14</v>
      </c>
      <c r="BR27" s="123">
        <v>100</v>
      </c>
      <c r="BS27" s="120">
        <v>14</v>
      </c>
      <c r="BT27" s="2"/>
      <c r="BU27" s="3"/>
      <c r="BV27" s="3"/>
      <c r="BW27" s="3"/>
      <c r="BX27" s="3"/>
    </row>
    <row r="28" spans="1:76" ht="15">
      <c r="A28" s="64" t="s">
        <v>235</v>
      </c>
      <c r="B28" s="65"/>
      <c r="C28" s="65" t="s">
        <v>64</v>
      </c>
      <c r="D28" s="66">
        <v>162.00351570530168</v>
      </c>
      <c r="E28" s="68"/>
      <c r="F28" s="100" t="s">
        <v>548</v>
      </c>
      <c r="G28" s="65"/>
      <c r="H28" s="69" t="s">
        <v>235</v>
      </c>
      <c r="I28" s="70"/>
      <c r="J28" s="70"/>
      <c r="K28" s="69" t="s">
        <v>1322</v>
      </c>
      <c r="L28" s="73">
        <v>1</v>
      </c>
      <c r="M28" s="74">
        <v>9210.5478515625</v>
      </c>
      <c r="N28" s="74">
        <v>6887.53759765625</v>
      </c>
      <c r="O28" s="75"/>
      <c r="P28" s="76"/>
      <c r="Q28" s="76"/>
      <c r="R28" s="86"/>
      <c r="S28" s="48">
        <v>0</v>
      </c>
      <c r="T28" s="48">
        <v>1</v>
      </c>
      <c r="U28" s="49">
        <v>0</v>
      </c>
      <c r="V28" s="49">
        <v>0.090909</v>
      </c>
      <c r="W28" s="49">
        <v>0</v>
      </c>
      <c r="X28" s="49">
        <v>0.578509</v>
      </c>
      <c r="Y28" s="49">
        <v>0</v>
      </c>
      <c r="Z28" s="49">
        <v>0</v>
      </c>
      <c r="AA28" s="71">
        <v>28</v>
      </c>
      <c r="AB28" s="71"/>
      <c r="AC28" s="72"/>
      <c r="AD28" s="78" t="s">
        <v>971</v>
      </c>
      <c r="AE28" s="78">
        <v>74</v>
      </c>
      <c r="AF28" s="78">
        <v>20</v>
      </c>
      <c r="AG28" s="78">
        <v>399</v>
      </c>
      <c r="AH28" s="78">
        <v>471</v>
      </c>
      <c r="AI28" s="78"/>
      <c r="AJ28" s="78"/>
      <c r="AK28" s="78" t="s">
        <v>1093</v>
      </c>
      <c r="AL28" s="78"/>
      <c r="AM28" s="78"/>
      <c r="AN28" s="80">
        <v>41559.75976851852</v>
      </c>
      <c r="AO28" s="84" t="s">
        <v>1162</v>
      </c>
      <c r="AP28" s="78" t="b">
        <v>1</v>
      </c>
      <c r="AQ28" s="78" t="b">
        <v>0</v>
      </c>
      <c r="AR28" s="78" t="b">
        <v>0</v>
      </c>
      <c r="AS28" s="78" t="s">
        <v>919</v>
      </c>
      <c r="AT28" s="78">
        <v>0</v>
      </c>
      <c r="AU28" s="84" t="s">
        <v>1205</v>
      </c>
      <c r="AV28" s="78" t="b">
        <v>0</v>
      </c>
      <c r="AW28" s="78" t="s">
        <v>1224</v>
      </c>
      <c r="AX28" s="84" t="s">
        <v>1250</v>
      </c>
      <c r="AY28" s="78" t="s">
        <v>66</v>
      </c>
      <c r="AZ28" s="78" t="str">
        <f>REPLACE(INDEX(GroupVertices[Group],MATCH(Vertices[[#This Row],[Vertex]],GroupVertices[Vertex],0)),1,1,"")</f>
        <v>3</v>
      </c>
      <c r="BA28" s="48"/>
      <c r="BB28" s="48"/>
      <c r="BC28" s="48"/>
      <c r="BD28" s="48"/>
      <c r="BE28" s="48"/>
      <c r="BF28" s="48"/>
      <c r="BG28" s="120" t="s">
        <v>1664</v>
      </c>
      <c r="BH28" s="120" t="s">
        <v>1664</v>
      </c>
      <c r="BI28" s="120" t="s">
        <v>1727</v>
      </c>
      <c r="BJ28" s="120" t="s">
        <v>1727</v>
      </c>
      <c r="BK28" s="120">
        <v>0</v>
      </c>
      <c r="BL28" s="123">
        <v>0</v>
      </c>
      <c r="BM28" s="120">
        <v>0</v>
      </c>
      <c r="BN28" s="123">
        <v>0</v>
      </c>
      <c r="BO28" s="120">
        <v>0</v>
      </c>
      <c r="BP28" s="123">
        <v>0</v>
      </c>
      <c r="BQ28" s="120">
        <v>21</v>
      </c>
      <c r="BR28" s="123">
        <v>100</v>
      </c>
      <c r="BS28" s="120">
        <v>21</v>
      </c>
      <c r="BT28" s="2"/>
      <c r="BU28" s="3"/>
      <c r="BV28" s="3"/>
      <c r="BW28" s="3"/>
      <c r="BX28" s="3"/>
    </row>
    <row r="29" spans="1:76" ht="15">
      <c r="A29" s="64" t="s">
        <v>240</v>
      </c>
      <c r="B29" s="65"/>
      <c r="C29" s="65" t="s">
        <v>64</v>
      </c>
      <c r="D29" s="66">
        <v>163.01955453748337</v>
      </c>
      <c r="E29" s="68"/>
      <c r="F29" s="100" t="s">
        <v>553</v>
      </c>
      <c r="G29" s="65"/>
      <c r="H29" s="69" t="s">
        <v>240</v>
      </c>
      <c r="I29" s="70"/>
      <c r="J29" s="70"/>
      <c r="K29" s="69" t="s">
        <v>1323</v>
      </c>
      <c r="L29" s="73">
        <v>627.1795407098122</v>
      </c>
      <c r="M29" s="74">
        <v>8472.1875</v>
      </c>
      <c r="N29" s="74">
        <v>8216.8251953125</v>
      </c>
      <c r="O29" s="75"/>
      <c r="P29" s="76"/>
      <c r="Q29" s="76"/>
      <c r="R29" s="86"/>
      <c r="S29" s="48">
        <v>7</v>
      </c>
      <c r="T29" s="48">
        <v>1</v>
      </c>
      <c r="U29" s="49">
        <v>30</v>
      </c>
      <c r="V29" s="49">
        <v>0.166667</v>
      </c>
      <c r="W29" s="49">
        <v>0</v>
      </c>
      <c r="X29" s="49">
        <v>3.528899</v>
      </c>
      <c r="Y29" s="49">
        <v>0</v>
      </c>
      <c r="Z29" s="49">
        <v>0</v>
      </c>
      <c r="AA29" s="71">
        <v>29</v>
      </c>
      <c r="AB29" s="71"/>
      <c r="AC29" s="72"/>
      <c r="AD29" s="78" t="s">
        <v>972</v>
      </c>
      <c r="AE29" s="78">
        <v>165</v>
      </c>
      <c r="AF29" s="78">
        <v>309</v>
      </c>
      <c r="AG29" s="78">
        <v>168</v>
      </c>
      <c r="AH29" s="78">
        <v>196</v>
      </c>
      <c r="AI29" s="78"/>
      <c r="AJ29" s="78" t="s">
        <v>1040</v>
      </c>
      <c r="AK29" s="78"/>
      <c r="AL29" s="84" t="s">
        <v>1130</v>
      </c>
      <c r="AM29" s="78"/>
      <c r="AN29" s="80">
        <v>43275.52820601852</v>
      </c>
      <c r="AO29" s="84" t="s">
        <v>1163</v>
      </c>
      <c r="AP29" s="78" t="b">
        <v>0</v>
      </c>
      <c r="AQ29" s="78" t="b">
        <v>0</v>
      </c>
      <c r="AR29" s="78" t="b">
        <v>0</v>
      </c>
      <c r="AS29" s="78" t="s">
        <v>919</v>
      </c>
      <c r="AT29" s="78">
        <v>3</v>
      </c>
      <c r="AU29" s="84" t="s">
        <v>1205</v>
      </c>
      <c r="AV29" s="78" t="b">
        <v>0</v>
      </c>
      <c r="AW29" s="78" t="s">
        <v>1224</v>
      </c>
      <c r="AX29" s="84" t="s">
        <v>1251</v>
      </c>
      <c r="AY29" s="78" t="s">
        <v>66</v>
      </c>
      <c r="AZ29" s="78" t="str">
        <f>REPLACE(INDEX(GroupVertices[Group],MATCH(Vertices[[#This Row],[Vertex]],GroupVertices[Vertex],0)),1,1,"")</f>
        <v>3</v>
      </c>
      <c r="BA29" s="48" t="s">
        <v>440</v>
      </c>
      <c r="BB29" s="48" t="s">
        <v>440</v>
      </c>
      <c r="BC29" s="48" t="s">
        <v>511</v>
      </c>
      <c r="BD29" s="48" t="s">
        <v>511</v>
      </c>
      <c r="BE29" s="48"/>
      <c r="BF29" s="48"/>
      <c r="BG29" s="120" t="s">
        <v>1665</v>
      </c>
      <c r="BH29" s="120" t="s">
        <v>1665</v>
      </c>
      <c r="BI29" s="120" t="s">
        <v>1728</v>
      </c>
      <c r="BJ29" s="120" t="s">
        <v>1728</v>
      </c>
      <c r="BK29" s="120">
        <v>0</v>
      </c>
      <c r="BL29" s="123">
        <v>0</v>
      </c>
      <c r="BM29" s="120">
        <v>0</v>
      </c>
      <c r="BN29" s="123">
        <v>0</v>
      </c>
      <c r="BO29" s="120">
        <v>0</v>
      </c>
      <c r="BP29" s="123">
        <v>0</v>
      </c>
      <c r="BQ29" s="120">
        <v>42</v>
      </c>
      <c r="BR29" s="123">
        <v>100</v>
      </c>
      <c r="BS29" s="120">
        <v>42</v>
      </c>
      <c r="BT29" s="2"/>
      <c r="BU29" s="3"/>
      <c r="BV29" s="3"/>
      <c r="BW29" s="3"/>
      <c r="BX29" s="3"/>
    </row>
    <row r="30" spans="1:76" ht="15">
      <c r="A30" s="64" t="s">
        <v>236</v>
      </c>
      <c r="B30" s="65"/>
      <c r="C30" s="65" t="s">
        <v>64</v>
      </c>
      <c r="D30" s="66">
        <v>163.07580582231003</v>
      </c>
      <c r="E30" s="68"/>
      <c r="F30" s="100" t="s">
        <v>549</v>
      </c>
      <c r="G30" s="65"/>
      <c r="H30" s="69" t="s">
        <v>236</v>
      </c>
      <c r="I30" s="70"/>
      <c r="J30" s="70"/>
      <c r="K30" s="69" t="s">
        <v>1324</v>
      </c>
      <c r="L30" s="73">
        <v>1</v>
      </c>
      <c r="M30" s="74">
        <v>7878.64697265625</v>
      </c>
      <c r="N30" s="74">
        <v>6787.556640625</v>
      </c>
      <c r="O30" s="75"/>
      <c r="P30" s="76"/>
      <c r="Q30" s="76"/>
      <c r="R30" s="86"/>
      <c r="S30" s="48">
        <v>0</v>
      </c>
      <c r="T30" s="48">
        <v>1</v>
      </c>
      <c r="U30" s="49">
        <v>0</v>
      </c>
      <c r="V30" s="49">
        <v>0.090909</v>
      </c>
      <c r="W30" s="49">
        <v>0</v>
      </c>
      <c r="X30" s="49">
        <v>0.578509</v>
      </c>
      <c r="Y30" s="49">
        <v>0</v>
      </c>
      <c r="Z30" s="49">
        <v>0</v>
      </c>
      <c r="AA30" s="71">
        <v>30</v>
      </c>
      <c r="AB30" s="71"/>
      <c r="AC30" s="72"/>
      <c r="AD30" s="78" t="s">
        <v>973</v>
      </c>
      <c r="AE30" s="78">
        <v>124</v>
      </c>
      <c r="AF30" s="78">
        <v>325</v>
      </c>
      <c r="AG30" s="78">
        <v>840</v>
      </c>
      <c r="AH30" s="78">
        <v>691</v>
      </c>
      <c r="AI30" s="78"/>
      <c r="AJ30" s="78" t="s">
        <v>1041</v>
      </c>
      <c r="AK30" s="78" t="s">
        <v>1094</v>
      </c>
      <c r="AL30" s="84" t="s">
        <v>1131</v>
      </c>
      <c r="AM30" s="78"/>
      <c r="AN30" s="80">
        <v>42023.85109953704</v>
      </c>
      <c r="AO30" s="84" t="s">
        <v>1164</v>
      </c>
      <c r="AP30" s="78" t="b">
        <v>0</v>
      </c>
      <c r="AQ30" s="78" t="b">
        <v>0</v>
      </c>
      <c r="AR30" s="78" t="b">
        <v>1</v>
      </c>
      <c r="AS30" s="78" t="s">
        <v>919</v>
      </c>
      <c r="AT30" s="78">
        <v>7</v>
      </c>
      <c r="AU30" s="84" t="s">
        <v>1205</v>
      </c>
      <c r="AV30" s="78" t="b">
        <v>0</v>
      </c>
      <c r="AW30" s="78" t="s">
        <v>1224</v>
      </c>
      <c r="AX30" s="84" t="s">
        <v>1252</v>
      </c>
      <c r="AY30" s="78" t="s">
        <v>66</v>
      </c>
      <c r="AZ30" s="78" t="str">
        <f>REPLACE(INDEX(GroupVertices[Group],MATCH(Vertices[[#This Row],[Vertex]],GroupVertices[Vertex],0)),1,1,"")</f>
        <v>3</v>
      </c>
      <c r="BA30" s="48"/>
      <c r="BB30" s="48"/>
      <c r="BC30" s="48"/>
      <c r="BD30" s="48"/>
      <c r="BE30" s="48"/>
      <c r="BF30" s="48"/>
      <c r="BG30" s="120" t="s">
        <v>1664</v>
      </c>
      <c r="BH30" s="120" t="s">
        <v>1664</v>
      </c>
      <c r="BI30" s="120" t="s">
        <v>1727</v>
      </c>
      <c r="BJ30" s="120" t="s">
        <v>1727</v>
      </c>
      <c r="BK30" s="120">
        <v>0</v>
      </c>
      <c r="BL30" s="123">
        <v>0</v>
      </c>
      <c r="BM30" s="120">
        <v>0</v>
      </c>
      <c r="BN30" s="123">
        <v>0</v>
      </c>
      <c r="BO30" s="120">
        <v>0</v>
      </c>
      <c r="BP30" s="123">
        <v>0</v>
      </c>
      <c r="BQ30" s="120">
        <v>21</v>
      </c>
      <c r="BR30" s="123">
        <v>100</v>
      </c>
      <c r="BS30" s="120">
        <v>21</v>
      </c>
      <c r="BT30" s="2"/>
      <c r="BU30" s="3"/>
      <c r="BV30" s="3"/>
      <c r="BW30" s="3"/>
      <c r="BX30" s="3"/>
    </row>
    <row r="31" spans="1:76" ht="15">
      <c r="A31" s="64" t="s">
        <v>237</v>
      </c>
      <c r="B31" s="65"/>
      <c r="C31" s="65" t="s">
        <v>64</v>
      </c>
      <c r="D31" s="66">
        <v>162.7312667027467</v>
      </c>
      <c r="E31" s="68"/>
      <c r="F31" s="100" t="s">
        <v>550</v>
      </c>
      <c r="G31" s="65"/>
      <c r="H31" s="69" t="s">
        <v>237</v>
      </c>
      <c r="I31" s="70"/>
      <c r="J31" s="70"/>
      <c r="K31" s="69" t="s">
        <v>1325</v>
      </c>
      <c r="L31" s="73">
        <v>1</v>
      </c>
      <c r="M31" s="74">
        <v>7140.28662109375</v>
      </c>
      <c r="N31" s="74">
        <v>8116.84423828125</v>
      </c>
      <c r="O31" s="75"/>
      <c r="P31" s="76"/>
      <c r="Q31" s="76"/>
      <c r="R31" s="86"/>
      <c r="S31" s="48">
        <v>0</v>
      </c>
      <c r="T31" s="48">
        <v>1</v>
      </c>
      <c r="U31" s="49">
        <v>0</v>
      </c>
      <c r="V31" s="49">
        <v>0.090909</v>
      </c>
      <c r="W31" s="49">
        <v>0</v>
      </c>
      <c r="X31" s="49">
        <v>0.578509</v>
      </c>
      <c r="Y31" s="49">
        <v>0</v>
      </c>
      <c r="Z31" s="49">
        <v>0</v>
      </c>
      <c r="AA31" s="71">
        <v>31</v>
      </c>
      <c r="AB31" s="71"/>
      <c r="AC31" s="72"/>
      <c r="AD31" s="78" t="s">
        <v>974</v>
      </c>
      <c r="AE31" s="78">
        <v>454</v>
      </c>
      <c r="AF31" s="78">
        <v>227</v>
      </c>
      <c r="AG31" s="78">
        <v>3595</v>
      </c>
      <c r="AH31" s="78">
        <v>4472</v>
      </c>
      <c r="AI31" s="78"/>
      <c r="AJ31" s="78" t="s">
        <v>1042</v>
      </c>
      <c r="AK31" s="78"/>
      <c r="AL31" s="78"/>
      <c r="AM31" s="78"/>
      <c r="AN31" s="80">
        <v>41964.814039351855</v>
      </c>
      <c r="AO31" s="84" t="s">
        <v>1165</v>
      </c>
      <c r="AP31" s="78" t="b">
        <v>1</v>
      </c>
      <c r="AQ31" s="78" t="b">
        <v>0</v>
      </c>
      <c r="AR31" s="78" t="b">
        <v>1</v>
      </c>
      <c r="AS31" s="78" t="s">
        <v>919</v>
      </c>
      <c r="AT31" s="78">
        <v>1</v>
      </c>
      <c r="AU31" s="84" t="s">
        <v>1205</v>
      </c>
      <c r="AV31" s="78" t="b">
        <v>0</v>
      </c>
      <c r="AW31" s="78" t="s">
        <v>1224</v>
      </c>
      <c r="AX31" s="84" t="s">
        <v>1253</v>
      </c>
      <c r="AY31" s="78" t="s">
        <v>66</v>
      </c>
      <c r="AZ31" s="78" t="str">
        <f>REPLACE(INDEX(GroupVertices[Group],MATCH(Vertices[[#This Row],[Vertex]],GroupVertices[Vertex],0)),1,1,"")</f>
        <v>3</v>
      </c>
      <c r="BA31" s="48"/>
      <c r="BB31" s="48"/>
      <c r="BC31" s="48"/>
      <c r="BD31" s="48"/>
      <c r="BE31" s="48"/>
      <c r="BF31" s="48"/>
      <c r="BG31" s="120" t="s">
        <v>1664</v>
      </c>
      <c r="BH31" s="120" t="s">
        <v>1664</v>
      </c>
      <c r="BI31" s="120" t="s">
        <v>1727</v>
      </c>
      <c r="BJ31" s="120" t="s">
        <v>1727</v>
      </c>
      <c r="BK31" s="120">
        <v>0</v>
      </c>
      <c r="BL31" s="123">
        <v>0</v>
      </c>
      <c r="BM31" s="120">
        <v>0</v>
      </c>
      <c r="BN31" s="123">
        <v>0</v>
      </c>
      <c r="BO31" s="120">
        <v>0</v>
      </c>
      <c r="BP31" s="123">
        <v>0</v>
      </c>
      <c r="BQ31" s="120">
        <v>21</v>
      </c>
      <c r="BR31" s="123">
        <v>100</v>
      </c>
      <c r="BS31" s="120">
        <v>21</v>
      </c>
      <c r="BT31" s="2"/>
      <c r="BU31" s="3"/>
      <c r="BV31" s="3"/>
      <c r="BW31" s="3"/>
      <c r="BX31" s="3"/>
    </row>
    <row r="32" spans="1:76" ht="15">
      <c r="A32" s="64" t="s">
        <v>238</v>
      </c>
      <c r="B32" s="65"/>
      <c r="C32" s="65" t="s">
        <v>64</v>
      </c>
      <c r="D32" s="66">
        <v>162.7840022822717</v>
      </c>
      <c r="E32" s="68"/>
      <c r="F32" s="100" t="s">
        <v>551</v>
      </c>
      <c r="G32" s="65"/>
      <c r="H32" s="69" t="s">
        <v>238</v>
      </c>
      <c r="I32" s="70"/>
      <c r="J32" s="70"/>
      <c r="K32" s="69" t="s">
        <v>1326</v>
      </c>
      <c r="L32" s="73">
        <v>1</v>
      </c>
      <c r="M32" s="74">
        <v>9065.7275390625</v>
      </c>
      <c r="N32" s="74">
        <v>9646.09375</v>
      </c>
      <c r="O32" s="75"/>
      <c r="P32" s="76"/>
      <c r="Q32" s="76"/>
      <c r="R32" s="86"/>
      <c r="S32" s="48">
        <v>0</v>
      </c>
      <c r="T32" s="48">
        <v>1</v>
      </c>
      <c r="U32" s="49">
        <v>0</v>
      </c>
      <c r="V32" s="49">
        <v>0.090909</v>
      </c>
      <c r="W32" s="49">
        <v>0</v>
      </c>
      <c r="X32" s="49">
        <v>0.578509</v>
      </c>
      <c r="Y32" s="49">
        <v>0</v>
      </c>
      <c r="Z32" s="49">
        <v>0</v>
      </c>
      <c r="AA32" s="71">
        <v>32</v>
      </c>
      <c r="AB32" s="71"/>
      <c r="AC32" s="72"/>
      <c r="AD32" s="78" t="s">
        <v>975</v>
      </c>
      <c r="AE32" s="78">
        <v>293</v>
      </c>
      <c r="AF32" s="78">
        <v>242</v>
      </c>
      <c r="AG32" s="78">
        <v>3408</v>
      </c>
      <c r="AH32" s="78">
        <v>1810</v>
      </c>
      <c r="AI32" s="78"/>
      <c r="AJ32" s="78"/>
      <c r="AK32" s="78"/>
      <c r="AL32" s="78"/>
      <c r="AM32" s="78"/>
      <c r="AN32" s="80">
        <v>42829.9109375</v>
      </c>
      <c r="AO32" s="84" t="s">
        <v>1166</v>
      </c>
      <c r="AP32" s="78" t="b">
        <v>0</v>
      </c>
      <c r="AQ32" s="78" t="b">
        <v>0</v>
      </c>
      <c r="AR32" s="78" t="b">
        <v>0</v>
      </c>
      <c r="AS32" s="78" t="s">
        <v>919</v>
      </c>
      <c r="AT32" s="78">
        <v>4</v>
      </c>
      <c r="AU32" s="84" t="s">
        <v>1205</v>
      </c>
      <c r="AV32" s="78" t="b">
        <v>0</v>
      </c>
      <c r="AW32" s="78" t="s">
        <v>1224</v>
      </c>
      <c r="AX32" s="84" t="s">
        <v>1254</v>
      </c>
      <c r="AY32" s="78" t="s">
        <v>66</v>
      </c>
      <c r="AZ32" s="78" t="str">
        <f>REPLACE(INDEX(GroupVertices[Group],MATCH(Vertices[[#This Row],[Vertex]],GroupVertices[Vertex],0)),1,1,"")</f>
        <v>3</v>
      </c>
      <c r="BA32" s="48"/>
      <c r="BB32" s="48"/>
      <c r="BC32" s="48"/>
      <c r="BD32" s="48"/>
      <c r="BE32" s="48"/>
      <c r="BF32" s="48"/>
      <c r="BG32" s="120" t="s">
        <v>1664</v>
      </c>
      <c r="BH32" s="120" t="s">
        <v>1664</v>
      </c>
      <c r="BI32" s="120" t="s">
        <v>1727</v>
      </c>
      <c r="BJ32" s="120" t="s">
        <v>1727</v>
      </c>
      <c r="BK32" s="120">
        <v>0</v>
      </c>
      <c r="BL32" s="123">
        <v>0</v>
      </c>
      <c r="BM32" s="120">
        <v>0</v>
      </c>
      <c r="BN32" s="123">
        <v>0</v>
      </c>
      <c r="BO32" s="120">
        <v>0</v>
      </c>
      <c r="BP32" s="123">
        <v>0</v>
      </c>
      <c r="BQ32" s="120">
        <v>21</v>
      </c>
      <c r="BR32" s="123">
        <v>100</v>
      </c>
      <c r="BS32" s="120">
        <v>21</v>
      </c>
      <c r="BT32" s="2"/>
      <c r="BU32" s="3"/>
      <c r="BV32" s="3"/>
      <c r="BW32" s="3"/>
      <c r="BX32" s="3"/>
    </row>
    <row r="33" spans="1:76" ht="15">
      <c r="A33" s="64" t="s">
        <v>239</v>
      </c>
      <c r="B33" s="65"/>
      <c r="C33" s="65" t="s">
        <v>64</v>
      </c>
      <c r="D33" s="66">
        <v>163.2480753820917</v>
      </c>
      <c r="E33" s="68"/>
      <c r="F33" s="100" t="s">
        <v>552</v>
      </c>
      <c r="G33" s="65"/>
      <c r="H33" s="69" t="s">
        <v>239</v>
      </c>
      <c r="I33" s="70"/>
      <c r="J33" s="70"/>
      <c r="K33" s="69" t="s">
        <v>1327</v>
      </c>
      <c r="L33" s="73">
        <v>1</v>
      </c>
      <c r="M33" s="74">
        <v>9804.087890625</v>
      </c>
      <c r="N33" s="74">
        <v>8316.806640625</v>
      </c>
      <c r="O33" s="75"/>
      <c r="P33" s="76"/>
      <c r="Q33" s="76"/>
      <c r="R33" s="86"/>
      <c r="S33" s="48">
        <v>0</v>
      </c>
      <c r="T33" s="48">
        <v>1</v>
      </c>
      <c r="U33" s="49">
        <v>0</v>
      </c>
      <c r="V33" s="49">
        <v>0.090909</v>
      </c>
      <c r="W33" s="49">
        <v>0</v>
      </c>
      <c r="X33" s="49">
        <v>0.578509</v>
      </c>
      <c r="Y33" s="49">
        <v>0</v>
      </c>
      <c r="Z33" s="49">
        <v>0</v>
      </c>
      <c r="AA33" s="71">
        <v>33</v>
      </c>
      <c r="AB33" s="71"/>
      <c r="AC33" s="72"/>
      <c r="AD33" s="78" t="s">
        <v>976</v>
      </c>
      <c r="AE33" s="78">
        <v>1009</v>
      </c>
      <c r="AF33" s="78">
        <v>374</v>
      </c>
      <c r="AG33" s="78">
        <v>7228</v>
      </c>
      <c r="AH33" s="78">
        <v>21307</v>
      </c>
      <c r="AI33" s="78"/>
      <c r="AJ33" s="78" t="s">
        <v>1043</v>
      </c>
      <c r="AK33" s="78" t="s">
        <v>1095</v>
      </c>
      <c r="AL33" s="78"/>
      <c r="AM33" s="78"/>
      <c r="AN33" s="80">
        <v>42424.95077546296</v>
      </c>
      <c r="AO33" s="84" t="s">
        <v>1167</v>
      </c>
      <c r="AP33" s="78" t="b">
        <v>1</v>
      </c>
      <c r="AQ33" s="78" t="b">
        <v>1</v>
      </c>
      <c r="AR33" s="78" t="b">
        <v>0</v>
      </c>
      <c r="AS33" s="78" t="s">
        <v>1202</v>
      </c>
      <c r="AT33" s="78">
        <v>1</v>
      </c>
      <c r="AU33" s="78"/>
      <c r="AV33" s="78" t="b">
        <v>0</v>
      </c>
      <c r="AW33" s="78" t="s">
        <v>1224</v>
      </c>
      <c r="AX33" s="84" t="s">
        <v>1255</v>
      </c>
      <c r="AY33" s="78" t="s">
        <v>66</v>
      </c>
      <c r="AZ33" s="78" t="str">
        <f>REPLACE(INDEX(GroupVertices[Group],MATCH(Vertices[[#This Row],[Vertex]],GroupVertices[Vertex],0)),1,1,"")</f>
        <v>3</v>
      </c>
      <c r="BA33" s="48"/>
      <c r="BB33" s="48"/>
      <c r="BC33" s="48"/>
      <c r="BD33" s="48"/>
      <c r="BE33" s="48"/>
      <c r="BF33" s="48"/>
      <c r="BG33" s="120" t="s">
        <v>1664</v>
      </c>
      <c r="BH33" s="120" t="s">
        <v>1664</v>
      </c>
      <c r="BI33" s="120" t="s">
        <v>1727</v>
      </c>
      <c r="BJ33" s="120" t="s">
        <v>1727</v>
      </c>
      <c r="BK33" s="120">
        <v>0</v>
      </c>
      <c r="BL33" s="123">
        <v>0</v>
      </c>
      <c r="BM33" s="120">
        <v>0</v>
      </c>
      <c r="BN33" s="123">
        <v>0</v>
      </c>
      <c r="BO33" s="120">
        <v>0</v>
      </c>
      <c r="BP33" s="123">
        <v>0</v>
      </c>
      <c r="BQ33" s="120">
        <v>21</v>
      </c>
      <c r="BR33" s="123">
        <v>100</v>
      </c>
      <c r="BS33" s="120">
        <v>21</v>
      </c>
      <c r="BT33" s="2"/>
      <c r="BU33" s="3"/>
      <c r="BV33" s="3"/>
      <c r="BW33" s="3"/>
      <c r="BX33" s="3"/>
    </row>
    <row r="34" spans="1:76" ht="15">
      <c r="A34" s="64" t="s">
        <v>241</v>
      </c>
      <c r="B34" s="65"/>
      <c r="C34" s="65" t="s">
        <v>64</v>
      </c>
      <c r="D34" s="66">
        <v>162.49219874223334</v>
      </c>
      <c r="E34" s="68"/>
      <c r="F34" s="100" t="s">
        <v>554</v>
      </c>
      <c r="G34" s="65"/>
      <c r="H34" s="69" t="s">
        <v>241</v>
      </c>
      <c r="I34" s="70"/>
      <c r="J34" s="70"/>
      <c r="K34" s="69" t="s">
        <v>1328</v>
      </c>
      <c r="L34" s="73">
        <v>1</v>
      </c>
      <c r="M34" s="74">
        <v>7733.82666015625</v>
      </c>
      <c r="N34" s="74">
        <v>9546.11328125</v>
      </c>
      <c r="O34" s="75"/>
      <c r="P34" s="76"/>
      <c r="Q34" s="76"/>
      <c r="R34" s="86"/>
      <c r="S34" s="48">
        <v>0</v>
      </c>
      <c r="T34" s="48">
        <v>1</v>
      </c>
      <c r="U34" s="49">
        <v>0</v>
      </c>
      <c r="V34" s="49">
        <v>0.090909</v>
      </c>
      <c r="W34" s="49">
        <v>0</v>
      </c>
      <c r="X34" s="49">
        <v>0.578509</v>
      </c>
      <c r="Y34" s="49">
        <v>0</v>
      </c>
      <c r="Z34" s="49">
        <v>0</v>
      </c>
      <c r="AA34" s="71">
        <v>34</v>
      </c>
      <c r="AB34" s="71"/>
      <c r="AC34" s="72"/>
      <c r="AD34" s="78" t="s">
        <v>977</v>
      </c>
      <c r="AE34" s="78">
        <v>358</v>
      </c>
      <c r="AF34" s="78">
        <v>159</v>
      </c>
      <c r="AG34" s="78">
        <v>2376</v>
      </c>
      <c r="AH34" s="78">
        <v>3139</v>
      </c>
      <c r="AI34" s="78"/>
      <c r="AJ34" s="78"/>
      <c r="AK34" s="78"/>
      <c r="AL34" s="78"/>
      <c r="AM34" s="78"/>
      <c r="AN34" s="80">
        <v>41698.67328703704</v>
      </c>
      <c r="AO34" s="84" t="s">
        <v>1168</v>
      </c>
      <c r="AP34" s="78" t="b">
        <v>1</v>
      </c>
      <c r="AQ34" s="78" t="b">
        <v>0</v>
      </c>
      <c r="AR34" s="78" t="b">
        <v>0</v>
      </c>
      <c r="AS34" s="78" t="s">
        <v>919</v>
      </c>
      <c r="AT34" s="78">
        <v>0</v>
      </c>
      <c r="AU34" s="84" t="s">
        <v>1205</v>
      </c>
      <c r="AV34" s="78" t="b">
        <v>0</v>
      </c>
      <c r="AW34" s="78" t="s">
        <v>1224</v>
      </c>
      <c r="AX34" s="84" t="s">
        <v>1256</v>
      </c>
      <c r="AY34" s="78" t="s">
        <v>66</v>
      </c>
      <c r="AZ34" s="78" t="str">
        <f>REPLACE(INDEX(GroupVertices[Group],MATCH(Vertices[[#This Row],[Vertex]],GroupVertices[Vertex],0)),1,1,"")</f>
        <v>3</v>
      </c>
      <c r="BA34" s="48"/>
      <c r="BB34" s="48"/>
      <c r="BC34" s="48"/>
      <c r="BD34" s="48"/>
      <c r="BE34" s="48"/>
      <c r="BF34" s="48"/>
      <c r="BG34" s="120" t="s">
        <v>1664</v>
      </c>
      <c r="BH34" s="120" t="s">
        <v>1664</v>
      </c>
      <c r="BI34" s="120" t="s">
        <v>1727</v>
      </c>
      <c r="BJ34" s="120" t="s">
        <v>1727</v>
      </c>
      <c r="BK34" s="120">
        <v>0</v>
      </c>
      <c r="BL34" s="123">
        <v>0</v>
      </c>
      <c r="BM34" s="120">
        <v>0</v>
      </c>
      <c r="BN34" s="123">
        <v>0</v>
      </c>
      <c r="BO34" s="120">
        <v>0</v>
      </c>
      <c r="BP34" s="123">
        <v>0</v>
      </c>
      <c r="BQ34" s="120">
        <v>21</v>
      </c>
      <c r="BR34" s="123">
        <v>100</v>
      </c>
      <c r="BS34" s="120">
        <v>21</v>
      </c>
      <c r="BT34" s="2"/>
      <c r="BU34" s="3"/>
      <c r="BV34" s="3"/>
      <c r="BW34" s="3"/>
      <c r="BX34" s="3"/>
    </row>
    <row r="35" spans="1:76" ht="15">
      <c r="A35" s="64" t="s">
        <v>242</v>
      </c>
      <c r="B35" s="65"/>
      <c r="C35" s="65" t="s">
        <v>64</v>
      </c>
      <c r="D35" s="66">
        <v>162.60118560658503</v>
      </c>
      <c r="E35" s="68"/>
      <c r="F35" s="100" t="s">
        <v>555</v>
      </c>
      <c r="G35" s="65"/>
      <c r="H35" s="69" t="s">
        <v>242</v>
      </c>
      <c r="I35" s="70"/>
      <c r="J35" s="70"/>
      <c r="K35" s="69" t="s">
        <v>1329</v>
      </c>
      <c r="L35" s="73">
        <v>1</v>
      </c>
      <c r="M35" s="74">
        <v>2903.27685546875</v>
      </c>
      <c r="N35" s="74">
        <v>5766.013671875</v>
      </c>
      <c r="O35" s="75"/>
      <c r="P35" s="76"/>
      <c r="Q35" s="76"/>
      <c r="R35" s="86"/>
      <c r="S35" s="48">
        <v>0</v>
      </c>
      <c r="T35" s="48">
        <v>2</v>
      </c>
      <c r="U35" s="49">
        <v>0</v>
      </c>
      <c r="V35" s="49">
        <v>0.019231</v>
      </c>
      <c r="W35" s="49">
        <v>0.034791</v>
      </c>
      <c r="X35" s="49">
        <v>0.639245</v>
      </c>
      <c r="Y35" s="49">
        <v>0.5</v>
      </c>
      <c r="Z35" s="49">
        <v>0</v>
      </c>
      <c r="AA35" s="71">
        <v>35</v>
      </c>
      <c r="AB35" s="71"/>
      <c r="AC35" s="72"/>
      <c r="AD35" s="78" t="s">
        <v>978</v>
      </c>
      <c r="AE35" s="78">
        <v>187</v>
      </c>
      <c r="AF35" s="78">
        <v>190</v>
      </c>
      <c r="AG35" s="78">
        <v>1436</v>
      </c>
      <c r="AH35" s="78">
        <v>868</v>
      </c>
      <c r="AI35" s="78"/>
      <c r="AJ35" s="78" t="s">
        <v>1044</v>
      </c>
      <c r="AK35" s="78" t="s">
        <v>1096</v>
      </c>
      <c r="AL35" s="78"/>
      <c r="AM35" s="78"/>
      <c r="AN35" s="80">
        <v>43219.625972222224</v>
      </c>
      <c r="AO35" s="84" t="s">
        <v>1169</v>
      </c>
      <c r="AP35" s="78" t="b">
        <v>0</v>
      </c>
      <c r="AQ35" s="78" t="b">
        <v>0</v>
      </c>
      <c r="AR35" s="78" t="b">
        <v>0</v>
      </c>
      <c r="AS35" s="78" t="s">
        <v>915</v>
      </c>
      <c r="AT35" s="78">
        <v>0</v>
      </c>
      <c r="AU35" s="84" t="s">
        <v>1205</v>
      </c>
      <c r="AV35" s="78" t="b">
        <v>0</v>
      </c>
      <c r="AW35" s="78" t="s">
        <v>1224</v>
      </c>
      <c r="AX35" s="84" t="s">
        <v>1257</v>
      </c>
      <c r="AY35" s="78" t="s">
        <v>66</v>
      </c>
      <c r="AZ35" s="78" t="str">
        <f>REPLACE(INDEX(GroupVertices[Group],MATCH(Vertices[[#This Row],[Vertex]],GroupVertices[Vertex],0)),1,1,"")</f>
        <v>1</v>
      </c>
      <c r="BA35" s="48"/>
      <c r="BB35" s="48"/>
      <c r="BC35" s="48"/>
      <c r="BD35" s="48"/>
      <c r="BE35" s="48"/>
      <c r="BF35" s="48"/>
      <c r="BG35" s="120" t="s">
        <v>1666</v>
      </c>
      <c r="BH35" s="120" t="s">
        <v>1666</v>
      </c>
      <c r="BI35" s="120" t="s">
        <v>1729</v>
      </c>
      <c r="BJ35" s="120" t="s">
        <v>1729</v>
      </c>
      <c r="BK35" s="120">
        <v>0</v>
      </c>
      <c r="BL35" s="123">
        <v>0</v>
      </c>
      <c r="BM35" s="120">
        <v>0</v>
      </c>
      <c r="BN35" s="123">
        <v>0</v>
      </c>
      <c r="BO35" s="120">
        <v>0</v>
      </c>
      <c r="BP35" s="123">
        <v>0</v>
      </c>
      <c r="BQ35" s="120">
        <v>14</v>
      </c>
      <c r="BR35" s="123">
        <v>100</v>
      </c>
      <c r="BS35" s="120">
        <v>14</v>
      </c>
      <c r="BT35" s="2"/>
      <c r="BU35" s="3"/>
      <c r="BV35" s="3"/>
      <c r="BW35" s="3"/>
      <c r="BX35" s="3"/>
    </row>
    <row r="36" spans="1:76" ht="15">
      <c r="A36" s="64" t="s">
        <v>243</v>
      </c>
      <c r="B36" s="65"/>
      <c r="C36" s="65" t="s">
        <v>64</v>
      </c>
      <c r="D36" s="66">
        <v>162.40079040439002</v>
      </c>
      <c r="E36" s="68"/>
      <c r="F36" s="100" t="s">
        <v>556</v>
      </c>
      <c r="G36" s="65"/>
      <c r="H36" s="69" t="s">
        <v>243</v>
      </c>
      <c r="I36" s="70"/>
      <c r="J36" s="70"/>
      <c r="K36" s="69" t="s">
        <v>1330</v>
      </c>
      <c r="L36" s="73">
        <v>1</v>
      </c>
      <c r="M36" s="74">
        <v>5844.11962890625</v>
      </c>
      <c r="N36" s="74">
        <v>1127.3380126953125</v>
      </c>
      <c r="O36" s="75"/>
      <c r="P36" s="76"/>
      <c r="Q36" s="76"/>
      <c r="R36" s="86"/>
      <c r="S36" s="48">
        <v>1</v>
      </c>
      <c r="T36" s="48">
        <v>1</v>
      </c>
      <c r="U36" s="49">
        <v>0</v>
      </c>
      <c r="V36" s="49">
        <v>0</v>
      </c>
      <c r="W36" s="49">
        <v>0</v>
      </c>
      <c r="X36" s="49">
        <v>0.999993</v>
      </c>
      <c r="Y36" s="49">
        <v>0</v>
      </c>
      <c r="Z36" s="49" t="s">
        <v>1924</v>
      </c>
      <c r="AA36" s="71">
        <v>36</v>
      </c>
      <c r="AB36" s="71"/>
      <c r="AC36" s="72"/>
      <c r="AD36" s="78" t="s">
        <v>979</v>
      </c>
      <c r="AE36" s="78">
        <v>116</v>
      </c>
      <c r="AF36" s="78">
        <v>133</v>
      </c>
      <c r="AG36" s="78">
        <v>2594</v>
      </c>
      <c r="AH36" s="78">
        <v>250</v>
      </c>
      <c r="AI36" s="78"/>
      <c r="AJ36" s="78" t="s">
        <v>1045</v>
      </c>
      <c r="AK36" s="78" t="s">
        <v>1097</v>
      </c>
      <c r="AL36" s="78"/>
      <c r="AM36" s="78"/>
      <c r="AN36" s="80">
        <v>40438.4565162037</v>
      </c>
      <c r="AO36" s="84" t="s">
        <v>1170</v>
      </c>
      <c r="AP36" s="78" t="b">
        <v>0</v>
      </c>
      <c r="AQ36" s="78" t="b">
        <v>0</v>
      </c>
      <c r="AR36" s="78" t="b">
        <v>1</v>
      </c>
      <c r="AS36" s="78" t="s">
        <v>914</v>
      </c>
      <c r="AT36" s="78">
        <v>0</v>
      </c>
      <c r="AU36" s="84" t="s">
        <v>1205</v>
      </c>
      <c r="AV36" s="78" t="b">
        <v>0</v>
      </c>
      <c r="AW36" s="78" t="s">
        <v>1224</v>
      </c>
      <c r="AX36" s="84" t="s">
        <v>1258</v>
      </c>
      <c r="AY36" s="78" t="s">
        <v>66</v>
      </c>
      <c r="AZ36" s="78" t="str">
        <f>REPLACE(INDEX(GroupVertices[Group],MATCH(Vertices[[#This Row],[Vertex]],GroupVertices[Vertex],0)),1,1,"")</f>
        <v>2</v>
      </c>
      <c r="BA36" s="48" t="s">
        <v>441</v>
      </c>
      <c r="BB36" s="48" t="s">
        <v>441</v>
      </c>
      <c r="BC36" s="48" t="s">
        <v>511</v>
      </c>
      <c r="BD36" s="48" t="s">
        <v>511</v>
      </c>
      <c r="BE36" s="48"/>
      <c r="BF36" s="48"/>
      <c r="BG36" s="120" t="s">
        <v>1667</v>
      </c>
      <c r="BH36" s="120" t="s">
        <v>1667</v>
      </c>
      <c r="BI36" s="120" t="s">
        <v>1730</v>
      </c>
      <c r="BJ36" s="120" t="s">
        <v>1730</v>
      </c>
      <c r="BK36" s="120">
        <v>0</v>
      </c>
      <c r="BL36" s="123">
        <v>0</v>
      </c>
      <c r="BM36" s="120">
        <v>0</v>
      </c>
      <c r="BN36" s="123">
        <v>0</v>
      </c>
      <c r="BO36" s="120">
        <v>0</v>
      </c>
      <c r="BP36" s="123">
        <v>0</v>
      </c>
      <c r="BQ36" s="120">
        <v>8</v>
      </c>
      <c r="BR36" s="123">
        <v>100</v>
      </c>
      <c r="BS36" s="120">
        <v>8</v>
      </c>
      <c r="BT36" s="2"/>
      <c r="BU36" s="3"/>
      <c r="BV36" s="3"/>
      <c r="BW36" s="3"/>
      <c r="BX36" s="3"/>
    </row>
    <row r="37" spans="1:76" ht="15">
      <c r="A37" s="64" t="s">
        <v>244</v>
      </c>
      <c r="B37" s="65"/>
      <c r="C37" s="65" t="s">
        <v>64</v>
      </c>
      <c r="D37" s="66">
        <v>162.82267504059004</v>
      </c>
      <c r="E37" s="68"/>
      <c r="F37" s="100" t="s">
        <v>557</v>
      </c>
      <c r="G37" s="65"/>
      <c r="H37" s="69" t="s">
        <v>244</v>
      </c>
      <c r="I37" s="70"/>
      <c r="J37" s="70"/>
      <c r="K37" s="69" t="s">
        <v>1331</v>
      </c>
      <c r="L37" s="73">
        <v>1</v>
      </c>
      <c r="M37" s="74">
        <v>3651.369384765625</v>
      </c>
      <c r="N37" s="74">
        <v>5763.07666015625</v>
      </c>
      <c r="O37" s="75"/>
      <c r="P37" s="76"/>
      <c r="Q37" s="76"/>
      <c r="R37" s="86"/>
      <c r="S37" s="48">
        <v>0</v>
      </c>
      <c r="T37" s="48">
        <v>2</v>
      </c>
      <c r="U37" s="49">
        <v>0</v>
      </c>
      <c r="V37" s="49">
        <v>0.019231</v>
      </c>
      <c r="W37" s="49">
        <v>0.034791</v>
      </c>
      <c r="X37" s="49">
        <v>0.639245</v>
      </c>
      <c r="Y37" s="49">
        <v>0.5</v>
      </c>
      <c r="Z37" s="49">
        <v>0</v>
      </c>
      <c r="AA37" s="71">
        <v>37</v>
      </c>
      <c r="AB37" s="71"/>
      <c r="AC37" s="72"/>
      <c r="AD37" s="78" t="s">
        <v>980</v>
      </c>
      <c r="AE37" s="78">
        <v>71</v>
      </c>
      <c r="AF37" s="78">
        <v>253</v>
      </c>
      <c r="AG37" s="78">
        <v>2578</v>
      </c>
      <c r="AH37" s="78">
        <v>1975</v>
      </c>
      <c r="AI37" s="78"/>
      <c r="AJ37" s="78" t="s">
        <v>1046</v>
      </c>
      <c r="AK37" s="78"/>
      <c r="AL37" s="78"/>
      <c r="AM37" s="78"/>
      <c r="AN37" s="80">
        <v>43568.551574074074</v>
      </c>
      <c r="AO37" s="84" t="s">
        <v>1171</v>
      </c>
      <c r="AP37" s="78" t="b">
        <v>1</v>
      </c>
      <c r="AQ37" s="78" t="b">
        <v>0</v>
      </c>
      <c r="AR37" s="78" t="b">
        <v>0</v>
      </c>
      <c r="AS37" s="78" t="s">
        <v>915</v>
      </c>
      <c r="AT37" s="78">
        <v>3</v>
      </c>
      <c r="AU37" s="78"/>
      <c r="AV37" s="78" t="b">
        <v>0</v>
      </c>
      <c r="AW37" s="78" t="s">
        <v>1224</v>
      </c>
      <c r="AX37" s="84" t="s">
        <v>1259</v>
      </c>
      <c r="AY37" s="78" t="s">
        <v>66</v>
      </c>
      <c r="AZ37" s="78" t="str">
        <f>REPLACE(INDEX(GroupVertices[Group],MATCH(Vertices[[#This Row],[Vertex]],GroupVertices[Vertex],0)),1,1,"")</f>
        <v>1</v>
      </c>
      <c r="BA37" s="48"/>
      <c r="BB37" s="48"/>
      <c r="BC37" s="48"/>
      <c r="BD37" s="48"/>
      <c r="BE37" s="48"/>
      <c r="BF37" s="48"/>
      <c r="BG37" s="120" t="s">
        <v>1668</v>
      </c>
      <c r="BH37" s="120" t="s">
        <v>1668</v>
      </c>
      <c r="BI37" s="120" t="s">
        <v>1731</v>
      </c>
      <c r="BJ37" s="120" t="s">
        <v>1731</v>
      </c>
      <c r="BK37" s="120">
        <v>0</v>
      </c>
      <c r="BL37" s="123">
        <v>0</v>
      </c>
      <c r="BM37" s="120">
        <v>0</v>
      </c>
      <c r="BN37" s="123">
        <v>0</v>
      </c>
      <c r="BO37" s="120">
        <v>0</v>
      </c>
      <c r="BP37" s="123">
        <v>0</v>
      </c>
      <c r="BQ37" s="120">
        <v>24</v>
      </c>
      <c r="BR37" s="123">
        <v>100</v>
      </c>
      <c r="BS37" s="120">
        <v>24</v>
      </c>
      <c r="BT37" s="2"/>
      <c r="BU37" s="3"/>
      <c r="BV37" s="3"/>
      <c r="BW37" s="3"/>
      <c r="BX37" s="3"/>
    </row>
    <row r="38" spans="1:76" ht="15">
      <c r="A38" s="64" t="s">
        <v>245</v>
      </c>
      <c r="B38" s="65"/>
      <c r="C38" s="65" t="s">
        <v>64</v>
      </c>
      <c r="D38" s="66">
        <v>170.82793601248537</v>
      </c>
      <c r="E38" s="68"/>
      <c r="F38" s="100" t="s">
        <v>558</v>
      </c>
      <c r="G38" s="65"/>
      <c r="H38" s="69" t="s">
        <v>245</v>
      </c>
      <c r="I38" s="70"/>
      <c r="J38" s="70"/>
      <c r="K38" s="69" t="s">
        <v>1332</v>
      </c>
      <c r="L38" s="73">
        <v>1</v>
      </c>
      <c r="M38" s="74">
        <v>4375.78076171875</v>
      </c>
      <c r="N38" s="74">
        <v>1127.3380126953125</v>
      </c>
      <c r="O38" s="75"/>
      <c r="P38" s="76"/>
      <c r="Q38" s="76"/>
      <c r="R38" s="86"/>
      <c r="S38" s="48">
        <v>1</v>
      </c>
      <c r="T38" s="48">
        <v>1</v>
      </c>
      <c r="U38" s="49">
        <v>0</v>
      </c>
      <c r="V38" s="49">
        <v>0</v>
      </c>
      <c r="W38" s="49">
        <v>0</v>
      </c>
      <c r="X38" s="49">
        <v>0.999993</v>
      </c>
      <c r="Y38" s="49">
        <v>0</v>
      </c>
      <c r="Z38" s="49" t="s">
        <v>1924</v>
      </c>
      <c r="AA38" s="71">
        <v>38</v>
      </c>
      <c r="AB38" s="71"/>
      <c r="AC38" s="72"/>
      <c r="AD38" s="78" t="s">
        <v>981</v>
      </c>
      <c r="AE38" s="78">
        <v>778</v>
      </c>
      <c r="AF38" s="78">
        <v>2530</v>
      </c>
      <c r="AG38" s="78">
        <v>20817</v>
      </c>
      <c r="AH38" s="78">
        <v>2029</v>
      </c>
      <c r="AI38" s="78"/>
      <c r="AJ38" s="78" t="s">
        <v>1047</v>
      </c>
      <c r="AK38" s="78" t="s">
        <v>1098</v>
      </c>
      <c r="AL38" s="78"/>
      <c r="AM38" s="78"/>
      <c r="AN38" s="80">
        <v>40849.685381944444</v>
      </c>
      <c r="AO38" s="84" t="s">
        <v>1172</v>
      </c>
      <c r="AP38" s="78" t="b">
        <v>0</v>
      </c>
      <c r="AQ38" s="78" t="b">
        <v>0</v>
      </c>
      <c r="AR38" s="78" t="b">
        <v>0</v>
      </c>
      <c r="AS38" s="78" t="s">
        <v>914</v>
      </c>
      <c r="AT38" s="78">
        <v>35</v>
      </c>
      <c r="AU38" s="84" t="s">
        <v>1205</v>
      </c>
      <c r="AV38" s="78" t="b">
        <v>0</v>
      </c>
      <c r="AW38" s="78" t="s">
        <v>1224</v>
      </c>
      <c r="AX38" s="84" t="s">
        <v>1260</v>
      </c>
      <c r="AY38" s="78" t="s">
        <v>66</v>
      </c>
      <c r="AZ38" s="78" t="str">
        <f>REPLACE(INDEX(GroupVertices[Group],MATCH(Vertices[[#This Row],[Vertex]],GroupVertices[Vertex],0)),1,1,"")</f>
        <v>2</v>
      </c>
      <c r="BA38" s="48" t="s">
        <v>441</v>
      </c>
      <c r="BB38" s="48" t="s">
        <v>441</v>
      </c>
      <c r="BC38" s="48" t="s">
        <v>511</v>
      </c>
      <c r="BD38" s="48" t="s">
        <v>511</v>
      </c>
      <c r="BE38" s="48"/>
      <c r="BF38" s="48"/>
      <c r="BG38" s="120" t="s">
        <v>1667</v>
      </c>
      <c r="BH38" s="120" t="s">
        <v>1667</v>
      </c>
      <c r="BI38" s="120" t="s">
        <v>1730</v>
      </c>
      <c r="BJ38" s="120" t="s">
        <v>1730</v>
      </c>
      <c r="BK38" s="120">
        <v>0</v>
      </c>
      <c r="BL38" s="123">
        <v>0</v>
      </c>
      <c r="BM38" s="120">
        <v>0</v>
      </c>
      <c r="BN38" s="123">
        <v>0</v>
      </c>
      <c r="BO38" s="120">
        <v>0</v>
      </c>
      <c r="BP38" s="123">
        <v>0</v>
      </c>
      <c r="BQ38" s="120">
        <v>8</v>
      </c>
      <c r="BR38" s="123">
        <v>100</v>
      </c>
      <c r="BS38" s="120">
        <v>8</v>
      </c>
      <c r="BT38" s="2"/>
      <c r="BU38" s="3"/>
      <c r="BV38" s="3"/>
      <c r="BW38" s="3"/>
      <c r="BX38" s="3"/>
    </row>
    <row r="39" spans="1:76" ht="15">
      <c r="A39" s="64" t="s">
        <v>246</v>
      </c>
      <c r="B39" s="65"/>
      <c r="C39" s="65" t="s">
        <v>64</v>
      </c>
      <c r="D39" s="66">
        <v>162.55548143766336</v>
      </c>
      <c r="E39" s="68"/>
      <c r="F39" s="100" t="s">
        <v>559</v>
      </c>
      <c r="G39" s="65"/>
      <c r="H39" s="69" t="s">
        <v>246</v>
      </c>
      <c r="I39" s="70"/>
      <c r="J39" s="70"/>
      <c r="K39" s="69" t="s">
        <v>1333</v>
      </c>
      <c r="L39" s="73">
        <v>1</v>
      </c>
      <c r="M39" s="74">
        <v>9365.53515625</v>
      </c>
      <c r="N39" s="74">
        <v>3117.335205078125</v>
      </c>
      <c r="O39" s="75"/>
      <c r="P39" s="76"/>
      <c r="Q39" s="76"/>
      <c r="R39" s="86"/>
      <c r="S39" s="48">
        <v>0</v>
      </c>
      <c r="T39" s="48">
        <v>2</v>
      </c>
      <c r="U39" s="49">
        <v>0</v>
      </c>
      <c r="V39" s="49">
        <v>0.5</v>
      </c>
      <c r="W39" s="49">
        <v>0</v>
      </c>
      <c r="X39" s="49">
        <v>0.875906</v>
      </c>
      <c r="Y39" s="49">
        <v>0.5</v>
      </c>
      <c r="Z39" s="49">
        <v>0</v>
      </c>
      <c r="AA39" s="71">
        <v>39</v>
      </c>
      <c r="AB39" s="71"/>
      <c r="AC39" s="72"/>
      <c r="AD39" s="78" t="s">
        <v>982</v>
      </c>
      <c r="AE39" s="78">
        <v>35</v>
      </c>
      <c r="AF39" s="78">
        <v>177</v>
      </c>
      <c r="AG39" s="78">
        <v>1009</v>
      </c>
      <c r="AH39" s="78">
        <v>1002</v>
      </c>
      <c r="AI39" s="78"/>
      <c r="AJ39" s="78" t="s">
        <v>1048</v>
      </c>
      <c r="AK39" s="78" t="s">
        <v>1099</v>
      </c>
      <c r="AL39" s="78"/>
      <c r="AM39" s="78"/>
      <c r="AN39" s="80">
        <v>43411.96576388889</v>
      </c>
      <c r="AO39" s="84" t="s">
        <v>1173</v>
      </c>
      <c r="AP39" s="78" t="b">
        <v>0</v>
      </c>
      <c r="AQ39" s="78" t="b">
        <v>0</v>
      </c>
      <c r="AR39" s="78" t="b">
        <v>0</v>
      </c>
      <c r="AS39" s="78" t="s">
        <v>918</v>
      </c>
      <c r="AT39" s="78">
        <v>1</v>
      </c>
      <c r="AU39" s="84" t="s">
        <v>1205</v>
      </c>
      <c r="AV39" s="78" t="b">
        <v>0</v>
      </c>
      <c r="AW39" s="78" t="s">
        <v>1224</v>
      </c>
      <c r="AX39" s="84" t="s">
        <v>1261</v>
      </c>
      <c r="AY39" s="78" t="s">
        <v>66</v>
      </c>
      <c r="AZ39" s="78" t="str">
        <f>REPLACE(INDEX(GroupVertices[Group],MATCH(Vertices[[#This Row],[Vertex]],GroupVertices[Vertex],0)),1,1,"")</f>
        <v>6</v>
      </c>
      <c r="BA39" s="48" t="s">
        <v>442</v>
      </c>
      <c r="BB39" s="48" t="s">
        <v>442</v>
      </c>
      <c r="BC39" s="48" t="s">
        <v>511</v>
      </c>
      <c r="BD39" s="48" t="s">
        <v>511</v>
      </c>
      <c r="BE39" s="48" t="s">
        <v>515</v>
      </c>
      <c r="BF39" s="48" t="s">
        <v>515</v>
      </c>
      <c r="BG39" s="120" t="s">
        <v>1669</v>
      </c>
      <c r="BH39" s="120" t="s">
        <v>1669</v>
      </c>
      <c r="BI39" s="120" t="s">
        <v>1732</v>
      </c>
      <c r="BJ39" s="120" t="s">
        <v>1732</v>
      </c>
      <c r="BK39" s="120">
        <v>0</v>
      </c>
      <c r="BL39" s="123">
        <v>0</v>
      </c>
      <c r="BM39" s="120">
        <v>0</v>
      </c>
      <c r="BN39" s="123">
        <v>0</v>
      </c>
      <c r="BO39" s="120">
        <v>0</v>
      </c>
      <c r="BP39" s="123">
        <v>0</v>
      </c>
      <c r="BQ39" s="120">
        <v>15</v>
      </c>
      <c r="BR39" s="123">
        <v>100</v>
      </c>
      <c r="BS39" s="120">
        <v>15</v>
      </c>
      <c r="BT39" s="2"/>
      <c r="BU39" s="3"/>
      <c r="BV39" s="3"/>
      <c r="BW39" s="3"/>
      <c r="BX39" s="3"/>
    </row>
    <row r="40" spans="1:76" ht="15">
      <c r="A40" s="64" t="s">
        <v>279</v>
      </c>
      <c r="B40" s="65"/>
      <c r="C40" s="65" t="s">
        <v>64</v>
      </c>
      <c r="D40" s="66">
        <v>1000</v>
      </c>
      <c r="E40" s="68"/>
      <c r="F40" s="100" t="s">
        <v>1218</v>
      </c>
      <c r="G40" s="65"/>
      <c r="H40" s="69" t="s">
        <v>279</v>
      </c>
      <c r="I40" s="70"/>
      <c r="J40" s="70"/>
      <c r="K40" s="69" t="s">
        <v>1334</v>
      </c>
      <c r="L40" s="73">
        <v>1</v>
      </c>
      <c r="M40" s="74">
        <v>9365.53515625</v>
      </c>
      <c r="N40" s="74">
        <v>2011.5634765625</v>
      </c>
      <c r="O40" s="75"/>
      <c r="P40" s="76"/>
      <c r="Q40" s="76"/>
      <c r="R40" s="86"/>
      <c r="S40" s="48">
        <v>2</v>
      </c>
      <c r="T40" s="48">
        <v>0</v>
      </c>
      <c r="U40" s="49">
        <v>0</v>
      </c>
      <c r="V40" s="49">
        <v>0.5</v>
      </c>
      <c r="W40" s="49">
        <v>0</v>
      </c>
      <c r="X40" s="49">
        <v>0.875906</v>
      </c>
      <c r="Y40" s="49">
        <v>0.5</v>
      </c>
      <c r="Z40" s="49">
        <v>0</v>
      </c>
      <c r="AA40" s="71">
        <v>40</v>
      </c>
      <c r="AB40" s="71"/>
      <c r="AC40" s="72"/>
      <c r="AD40" s="78" t="s">
        <v>983</v>
      </c>
      <c r="AE40" s="78">
        <v>1</v>
      </c>
      <c r="AF40" s="78">
        <v>238378</v>
      </c>
      <c r="AG40" s="78">
        <v>1817</v>
      </c>
      <c r="AH40" s="78">
        <v>0</v>
      </c>
      <c r="AI40" s="78"/>
      <c r="AJ40" s="78" t="s">
        <v>1049</v>
      </c>
      <c r="AK40" s="78"/>
      <c r="AL40" s="84" t="s">
        <v>1132</v>
      </c>
      <c r="AM40" s="78"/>
      <c r="AN40" s="80">
        <v>42376.69305555556</v>
      </c>
      <c r="AO40" s="84" t="s">
        <v>1174</v>
      </c>
      <c r="AP40" s="78" t="b">
        <v>1</v>
      </c>
      <c r="AQ40" s="78" t="b">
        <v>0</v>
      </c>
      <c r="AR40" s="78" t="b">
        <v>0</v>
      </c>
      <c r="AS40" s="78" t="s">
        <v>918</v>
      </c>
      <c r="AT40" s="78">
        <v>157</v>
      </c>
      <c r="AU40" s="78"/>
      <c r="AV40" s="78" t="b">
        <v>1</v>
      </c>
      <c r="AW40" s="78" t="s">
        <v>1224</v>
      </c>
      <c r="AX40" s="84" t="s">
        <v>1262</v>
      </c>
      <c r="AY40" s="78" t="s">
        <v>65</v>
      </c>
      <c r="AZ40" s="78" t="str">
        <f>REPLACE(INDEX(GroupVertices[Group],MATCH(Vertices[[#This Row],[Vertex]],GroupVertices[Vertex],0)),1,1,"")</f>
        <v>6</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252</v>
      </c>
      <c r="B41" s="65"/>
      <c r="C41" s="65" t="s">
        <v>64</v>
      </c>
      <c r="D41" s="66">
        <v>162.08437692724002</v>
      </c>
      <c r="E41" s="68"/>
      <c r="F41" s="100" t="s">
        <v>565</v>
      </c>
      <c r="G41" s="65"/>
      <c r="H41" s="69" t="s">
        <v>252</v>
      </c>
      <c r="I41" s="70"/>
      <c r="J41" s="70"/>
      <c r="K41" s="69" t="s">
        <v>1335</v>
      </c>
      <c r="L41" s="73">
        <v>1</v>
      </c>
      <c r="M41" s="74">
        <v>9365.53515625</v>
      </c>
      <c r="N41" s="74">
        <v>905.791748046875</v>
      </c>
      <c r="O41" s="75"/>
      <c r="P41" s="76"/>
      <c r="Q41" s="76"/>
      <c r="R41" s="86"/>
      <c r="S41" s="48">
        <v>2</v>
      </c>
      <c r="T41" s="48">
        <v>2</v>
      </c>
      <c r="U41" s="49">
        <v>0</v>
      </c>
      <c r="V41" s="49">
        <v>0.5</v>
      </c>
      <c r="W41" s="49">
        <v>0</v>
      </c>
      <c r="X41" s="49">
        <v>1.248166</v>
      </c>
      <c r="Y41" s="49">
        <v>0.5</v>
      </c>
      <c r="Z41" s="49">
        <v>0</v>
      </c>
      <c r="AA41" s="71">
        <v>41</v>
      </c>
      <c r="AB41" s="71"/>
      <c r="AC41" s="72"/>
      <c r="AD41" s="78" t="s">
        <v>984</v>
      </c>
      <c r="AE41" s="78">
        <v>171</v>
      </c>
      <c r="AF41" s="78">
        <v>43</v>
      </c>
      <c r="AG41" s="78">
        <v>264</v>
      </c>
      <c r="AH41" s="78">
        <v>54</v>
      </c>
      <c r="AI41" s="78"/>
      <c r="AJ41" s="78" t="s">
        <v>1050</v>
      </c>
      <c r="AK41" s="78" t="s">
        <v>1100</v>
      </c>
      <c r="AL41" s="78"/>
      <c r="AM41" s="78"/>
      <c r="AN41" s="80">
        <v>40834.77197916667</v>
      </c>
      <c r="AO41" s="84" t="s">
        <v>1175</v>
      </c>
      <c r="AP41" s="78" t="b">
        <v>0</v>
      </c>
      <c r="AQ41" s="78" t="b">
        <v>0</v>
      </c>
      <c r="AR41" s="78" t="b">
        <v>0</v>
      </c>
      <c r="AS41" s="78" t="s">
        <v>918</v>
      </c>
      <c r="AT41" s="78">
        <v>1</v>
      </c>
      <c r="AU41" s="84" t="s">
        <v>1208</v>
      </c>
      <c r="AV41" s="78" t="b">
        <v>0</v>
      </c>
      <c r="AW41" s="78" t="s">
        <v>1224</v>
      </c>
      <c r="AX41" s="84" t="s">
        <v>1263</v>
      </c>
      <c r="AY41" s="78" t="s">
        <v>66</v>
      </c>
      <c r="AZ41" s="78" t="str">
        <f>REPLACE(INDEX(GroupVertices[Group],MATCH(Vertices[[#This Row],[Vertex]],GroupVertices[Vertex],0)),1,1,"")</f>
        <v>6</v>
      </c>
      <c r="BA41" s="48" t="s">
        <v>1626</v>
      </c>
      <c r="BB41" s="48" t="s">
        <v>1626</v>
      </c>
      <c r="BC41" s="48" t="s">
        <v>1463</v>
      </c>
      <c r="BD41" s="48" t="s">
        <v>1635</v>
      </c>
      <c r="BE41" s="48" t="s">
        <v>1637</v>
      </c>
      <c r="BF41" s="48" t="s">
        <v>1637</v>
      </c>
      <c r="BG41" s="120" t="s">
        <v>1670</v>
      </c>
      <c r="BH41" s="120" t="s">
        <v>1697</v>
      </c>
      <c r="BI41" s="120" t="s">
        <v>1733</v>
      </c>
      <c r="BJ41" s="120" t="s">
        <v>1733</v>
      </c>
      <c r="BK41" s="120">
        <v>0</v>
      </c>
      <c r="BL41" s="123">
        <v>0</v>
      </c>
      <c r="BM41" s="120">
        <v>0</v>
      </c>
      <c r="BN41" s="123">
        <v>0</v>
      </c>
      <c r="BO41" s="120">
        <v>0</v>
      </c>
      <c r="BP41" s="123">
        <v>0</v>
      </c>
      <c r="BQ41" s="120">
        <v>176</v>
      </c>
      <c r="BR41" s="123">
        <v>100</v>
      </c>
      <c r="BS41" s="120">
        <v>176</v>
      </c>
      <c r="BT41" s="2"/>
      <c r="BU41" s="3"/>
      <c r="BV41" s="3"/>
      <c r="BW41" s="3"/>
      <c r="BX41" s="3"/>
    </row>
    <row r="42" spans="1:76" ht="15">
      <c r="A42" s="64" t="s">
        <v>247</v>
      </c>
      <c r="B42" s="65"/>
      <c r="C42" s="65" t="s">
        <v>64</v>
      </c>
      <c r="D42" s="66">
        <v>162.50626156344003</v>
      </c>
      <c r="E42" s="68"/>
      <c r="F42" s="100" t="s">
        <v>560</v>
      </c>
      <c r="G42" s="65"/>
      <c r="H42" s="69" t="s">
        <v>247</v>
      </c>
      <c r="I42" s="70"/>
      <c r="J42" s="70"/>
      <c r="K42" s="69" t="s">
        <v>1336</v>
      </c>
      <c r="L42" s="73">
        <v>1</v>
      </c>
      <c r="M42" s="74">
        <v>2831.963623046875</v>
      </c>
      <c r="N42" s="74">
        <v>9393.8671875</v>
      </c>
      <c r="O42" s="75"/>
      <c r="P42" s="76"/>
      <c r="Q42" s="76"/>
      <c r="R42" s="86"/>
      <c r="S42" s="48">
        <v>0</v>
      </c>
      <c r="T42" s="48">
        <v>1</v>
      </c>
      <c r="U42" s="49">
        <v>0</v>
      </c>
      <c r="V42" s="49">
        <v>0.018182</v>
      </c>
      <c r="W42" s="49">
        <v>0.018499</v>
      </c>
      <c r="X42" s="49">
        <v>0.400888</v>
      </c>
      <c r="Y42" s="49">
        <v>0</v>
      </c>
      <c r="Z42" s="49">
        <v>0</v>
      </c>
      <c r="AA42" s="71">
        <v>42</v>
      </c>
      <c r="AB42" s="71"/>
      <c r="AC42" s="72"/>
      <c r="AD42" s="78" t="s">
        <v>985</v>
      </c>
      <c r="AE42" s="78">
        <v>1341</v>
      </c>
      <c r="AF42" s="78">
        <v>163</v>
      </c>
      <c r="AG42" s="78">
        <v>132</v>
      </c>
      <c r="AH42" s="78">
        <v>25</v>
      </c>
      <c r="AI42" s="78"/>
      <c r="AJ42" s="78" t="s">
        <v>1051</v>
      </c>
      <c r="AK42" s="78" t="s">
        <v>1101</v>
      </c>
      <c r="AL42" s="84" t="s">
        <v>1133</v>
      </c>
      <c r="AM42" s="78"/>
      <c r="AN42" s="80">
        <v>43091.83936342593</v>
      </c>
      <c r="AO42" s="84" t="s">
        <v>1176</v>
      </c>
      <c r="AP42" s="78" t="b">
        <v>1</v>
      </c>
      <c r="AQ42" s="78" t="b">
        <v>0</v>
      </c>
      <c r="AR42" s="78" t="b">
        <v>0</v>
      </c>
      <c r="AS42" s="78" t="s">
        <v>918</v>
      </c>
      <c r="AT42" s="78">
        <v>3</v>
      </c>
      <c r="AU42" s="78"/>
      <c r="AV42" s="78" t="b">
        <v>0</v>
      </c>
      <c r="AW42" s="78" t="s">
        <v>1224</v>
      </c>
      <c r="AX42" s="84" t="s">
        <v>1264</v>
      </c>
      <c r="AY42" s="78" t="s">
        <v>66</v>
      </c>
      <c r="AZ42" s="78" t="str">
        <f>REPLACE(INDEX(GroupVertices[Group],MATCH(Vertices[[#This Row],[Vertex]],GroupVertices[Vertex],0)),1,1,"")</f>
        <v>1</v>
      </c>
      <c r="BA42" s="48"/>
      <c r="BB42" s="48"/>
      <c r="BC42" s="48"/>
      <c r="BD42" s="48"/>
      <c r="BE42" s="48"/>
      <c r="BF42" s="48"/>
      <c r="BG42" s="120" t="s">
        <v>1671</v>
      </c>
      <c r="BH42" s="120" t="s">
        <v>1671</v>
      </c>
      <c r="BI42" s="120" t="s">
        <v>1734</v>
      </c>
      <c r="BJ42" s="120" t="s">
        <v>1734</v>
      </c>
      <c r="BK42" s="120">
        <v>0</v>
      </c>
      <c r="BL42" s="123">
        <v>0</v>
      </c>
      <c r="BM42" s="120">
        <v>0</v>
      </c>
      <c r="BN42" s="123">
        <v>0</v>
      </c>
      <c r="BO42" s="120">
        <v>0</v>
      </c>
      <c r="BP42" s="123">
        <v>0</v>
      </c>
      <c r="BQ42" s="120">
        <v>8</v>
      </c>
      <c r="BR42" s="123">
        <v>100</v>
      </c>
      <c r="BS42" s="120">
        <v>8</v>
      </c>
      <c r="BT42" s="2"/>
      <c r="BU42" s="3"/>
      <c r="BV42" s="3"/>
      <c r="BW42" s="3"/>
      <c r="BX42" s="3"/>
    </row>
    <row r="43" spans="1:76" ht="15">
      <c r="A43" s="64" t="s">
        <v>248</v>
      </c>
      <c r="B43" s="65"/>
      <c r="C43" s="65" t="s">
        <v>64</v>
      </c>
      <c r="D43" s="66">
        <v>162.52384008994835</v>
      </c>
      <c r="E43" s="68"/>
      <c r="F43" s="100" t="s">
        <v>561</v>
      </c>
      <c r="G43" s="65"/>
      <c r="H43" s="69" t="s">
        <v>248</v>
      </c>
      <c r="I43" s="70"/>
      <c r="J43" s="70"/>
      <c r="K43" s="69" t="s">
        <v>1337</v>
      </c>
      <c r="L43" s="73">
        <v>1</v>
      </c>
      <c r="M43" s="74">
        <v>5844.11962890625</v>
      </c>
      <c r="N43" s="74">
        <v>2676.202880859375</v>
      </c>
      <c r="O43" s="75"/>
      <c r="P43" s="76"/>
      <c r="Q43" s="76"/>
      <c r="R43" s="86"/>
      <c r="S43" s="48">
        <v>1</v>
      </c>
      <c r="T43" s="48">
        <v>1</v>
      </c>
      <c r="U43" s="49">
        <v>0</v>
      </c>
      <c r="V43" s="49">
        <v>0</v>
      </c>
      <c r="W43" s="49">
        <v>0</v>
      </c>
      <c r="X43" s="49">
        <v>0.999993</v>
      </c>
      <c r="Y43" s="49">
        <v>0</v>
      </c>
      <c r="Z43" s="49" t="s">
        <v>1924</v>
      </c>
      <c r="AA43" s="71">
        <v>43</v>
      </c>
      <c r="AB43" s="71"/>
      <c r="AC43" s="72"/>
      <c r="AD43" s="78" t="s">
        <v>986</v>
      </c>
      <c r="AE43" s="78">
        <v>1028</v>
      </c>
      <c r="AF43" s="78">
        <v>168</v>
      </c>
      <c r="AG43" s="78">
        <v>3211</v>
      </c>
      <c r="AH43" s="78">
        <v>1086</v>
      </c>
      <c r="AI43" s="78"/>
      <c r="AJ43" s="78"/>
      <c r="AK43" s="78" t="s">
        <v>1102</v>
      </c>
      <c r="AL43" s="78"/>
      <c r="AM43" s="78"/>
      <c r="AN43" s="80">
        <v>41117.51730324074</v>
      </c>
      <c r="AO43" s="84" t="s">
        <v>1177</v>
      </c>
      <c r="AP43" s="78" t="b">
        <v>0</v>
      </c>
      <c r="AQ43" s="78" t="b">
        <v>0</v>
      </c>
      <c r="AR43" s="78" t="b">
        <v>0</v>
      </c>
      <c r="AS43" s="78" t="s">
        <v>914</v>
      </c>
      <c r="AT43" s="78">
        <v>3</v>
      </c>
      <c r="AU43" s="84" t="s">
        <v>1211</v>
      </c>
      <c r="AV43" s="78" t="b">
        <v>0</v>
      </c>
      <c r="AW43" s="78" t="s">
        <v>1224</v>
      </c>
      <c r="AX43" s="84" t="s">
        <v>1265</v>
      </c>
      <c r="AY43" s="78" t="s">
        <v>66</v>
      </c>
      <c r="AZ43" s="78" t="str">
        <f>REPLACE(INDEX(GroupVertices[Group],MATCH(Vertices[[#This Row],[Vertex]],GroupVertices[Vertex],0)),1,1,"")</f>
        <v>2</v>
      </c>
      <c r="BA43" s="48" t="s">
        <v>436</v>
      </c>
      <c r="BB43" s="48" t="s">
        <v>436</v>
      </c>
      <c r="BC43" s="48" t="s">
        <v>511</v>
      </c>
      <c r="BD43" s="48" t="s">
        <v>511</v>
      </c>
      <c r="BE43" s="48"/>
      <c r="BF43" s="48"/>
      <c r="BG43" s="120" t="s">
        <v>906</v>
      </c>
      <c r="BH43" s="120" t="s">
        <v>906</v>
      </c>
      <c r="BI43" s="120" t="s">
        <v>906</v>
      </c>
      <c r="BJ43" s="120" t="s">
        <v>906</v>
      </c>
      <c r="BK43" s="120">
        <v>0</v>
      </c>
      <c r="BL43" s="123">
        <v>0</v>
      </c>
      <c r="BM43" s="120">
        <v>0</v>
      </c>
      <c r="BN43" s="123">
        <v>0</v>
      </c>
      <c r="BO43" s="120">
        <v>0</v>
      </c>
      <c r="BP43" s="123">
        <v>0</v>
      </c>
      <c r="BQ43" s="120">
        <v>0</v>
      </c>
      <c r="BR43" s="123">
        <v>0</v>
      </c>
      <c r="BS43" s="120">
        <v>0</v>
      </c>
      <c r="BT43" s="2"/>
      <c r="BU43" s="3"/>
      <c r="BV43" s="3"/>
      <c r="BW43" s="3"/>
      <c r="BX43" s="3"/>
    </row>
    <row r="44" spans="1:76" ht="15">
      <c r="A44" s="64" t="s">
        <v>249</v>
      </c>
      <c r="B44" s="65"/>
      <c r="C44" s="65" t="s">
        <v>64</v>
      </c>
      <c r="D44" s="66">
        <v>162.31641347715</v>
      </c>
      <c r="E44" s="68"/>
      <c r="F44" s="100" t="s">
        <v>562</v>
      </c>
      <c r="G44" s="65"/>
      <c r="H44" s="69" t="s">
        <v>249</v>
      </c>
      <c r="I44" s="70"/>
      <c r="J44" s="70"/>
      <c r="K44" s="69" t="s">
        <v>1338</v>
      </c>
      <c r="L44" s="73">
        <v>1</v>
      </c>
      <c r="M44" s="74">
        <v>194.9122772216797</v>
      </c>
      <c r="N44" s="74">
        <v>5032.6015625</v>
      </c>
      <c r="O44" s="75"/>
      <c r="P44" s="76"/>
      <c r="Q44" s="76"/>
      <c r="R44" s="86"/>
      <c r="S44" s="48">
        <v>0</v>
      </c>
      <c r="T44" s="48">
        <v>1</v>
      </c>
      <c r="U44" s="49">
        <v>0</v>
      </c>
      <c r="V44" s="49">
        <v>0.018182</v>
      </c>
      <c r="W44" s="49">
        <v>0.018499</v>
      </c>
      <c r="X44" s="49">
        <v>0.400888</v>
      </c>
      <c r="Y44" s="49">
        <v>0</v>
      </c>
      <c r="Z44" s="49">
        <v>0</v>
      </c>
      <c r="AA44" s="71">
        <v>44</v>
      </c>
      <c r="AB44" s="71"/>
      <c r="AC44" s="72"/>
      <c r="AD44" s="78" t="s">
        <v>987</v>
      </c>
      <c r="AE44" s="78">
        <v>55</v>
      </c>
      <c r="AF44" s="78">
        <v>109</v>
      </c>
      <c r="AG44" s="78">
        <v>12118</v>
      </c>
      <c r="AH44" s="78">
        <v>6770</v>
      </c>
      <c r="AI44" s="78"/>
      <c r="AJ44" s="78" t="s">
        <v>1052</v>
      </c>
      <c r="AK44" s="78" t="s">
        <v>1077</v>
      </c>
      <c r="AL44" s="78"/>
      <c r="AM44" s="78"/>
      <c r="AN44" s="80">
        <v>41234.86746527778</v>
      </c>
      <c r="AO44" s="84" t="s">
        <v>1178</v>
      </c>
      <c r="AP44" s="78" t="b">
        <v>1</v>
      </c>
      <c r="AQ44" s="78" t="b">
        <v>0</v>
      </c>
      <c r="AR44" s="78" t="b">
        <v>1</v>
      </c>
      <c r="AS44" s="78" t="s">
        <v>915</v>
      </c>
      <c r="AT44" s="78">
        <v>3</v>
      </c>
      <c r="AU44" s="84" t="s">
        <v>1205</v>
      </c>
      <c r="AV44" s="78" t="b">
        <v>0</v>
      </c>
      <c r="AW44" s="78" t="s">
        <v>1224</v>
      </c>
      <c r="AX44" s="84" t="s">
        <v>1266</v>
      </c>
      <c r="AY44" s="78" t="s">
        <v>66</v>
      </c>
      <c r="AZ44" s="78" t="str">
        <f>REPLACE(INDEX(GroupVertices[Group],MATCH(Vertices[[#This Row],[Vertex]],GroupVertices[Vertex],0)),1,1,"")</f>
        <v>1</v>
      </c>
      <c r="BA44" s="48" t="s">
        <v>443</v>
      </c>
      <c r="BB44" s="48" t="s">
        <v>443</v>
      </c>
      <c r="BC44" s="48" t="s">
        <v>512</v>
      </c>
      <c r="BD44" s="48" t="s">
        <v>512</v>
      </c>
      <c r="BE44" s="48"/>
      <c r="BF44" s="48"/>
      <c r="BG44" s="120" t="s">
        <v>1672</v>
      </c>
      <c r="BH44" s="120" t="s">
        <v>1672</v>
      </c>
      <c r="BI44" s="120" t="s">
        <v>1735</v>
      </c>
      <c r="BJ44" s="120" t="s">
        <v>1735</v>
      </c>
      <c r="BK44" s="120">
        <v>0</v>
      </c>
      <c r="BL44" s="123">
        <v>0</v>
      </c>
      <c r="BM44" s="120">
        <v>0</v>
      </c>
      <c r="BN44" s="123">
        <v>0</v>
      </c>
      <c r="BO44" s="120">
        <v>0</v>
      </c>
      <c r="BP44" s="123">
        <v>0</v>
      </c>
      <c r="BQ44" s="120">
        <v>9</v>
      </c>
      <c r="BR44" s="123">
        <v>100</v>
      </c>
      <c r="BS44" s="120">
        <v>9</v>
      </c>
      <c r="BT44" s="2"/>
      <c r="BU44" s="3"/>
      <c r="BV44" s="3"/>
      <c r="BW44" s="3"/>
      <c r="BX44" s="3"/>
    </row>
    <row r="45" spans="1:76" ht="15">
      <c r="A45" s="64" t="s">
        <v>250</v>
      </c>
      <c r="B45" s="65"/>
      <c r="C45" s="65" t="s">
        <v>64</v>
      </c>
      <c r="D45" s="66">
        <v>165.46648542744347</v>
      </c>
      <c r="E45" s="68"/>
      <c r="F45" s="100" t="s">
        <v>563</v>
      </c>
      <c r="G45" s="65"/>
      <c r="H45" s="69" t="s">
        <v>250</v>
      </c>
      <c r="I45" s="70"/>
      <c r="J45" s="70"/>
      <c r="K45" s="69" t="s">
        <v>1339</v>
      </c>
      <c r="L45" s="73">
        <v>167.98121085594988</v>
      </c>
      <c r="M45" s="74">
        <v>7959.75244140625</v>
      </c>
      <c r="N45" s="74">
        <v>4657.0537109375</v>
      </c>
      <c r="O45" s="75"/>
      <c r="P45" s="76"/>
      <c r="Q45" s="76"/>
      <c r="R45" s="86"/>
      <c r="S45" s="48">
        <v>3</v>
      </c>
      <c r="T45" s="48">
        <v>3</v>
      </c>
      <c r="U45" s="49">
        <v>8</v>
      </c>
      <c r="V45" s="49">
        <v>0.142857</v>
      </c>
      <c r="W45" s="49">
        <v>0</v>
      </c>
      <c r="X45" s="49">
        <v>1.403</v>
      </c>
      <c r="Y45" s="49">
        <v>0.16666666666666666</v>
      </c>
      <c r="Z45" s="49">
        <v>0.3333333333333333</v>
      </c>
      <c r="AA45" s="71">
        <v>45</v>
      </c>
      <c r="AB45" s="71"/>
      <c r="AC45" s="72"/>
      <c r="AD45" s="78" t="s">
        <v>988</v>
      </c>
      <c r="AE45" s="78">
        <v>1082</v>
      </c>
      <c r="AF45" s="78">
        <v>1005</v>
      </c>
      <c r="AG45" s="78">
        <v>610</v>
      </c>
      <c r="AH45" s="78">
        <v>367</v>
      </c>
      <c r="AI45" s="78"/>
      <c r="AJ45" s="78" t="s">
        <v>1053</v>
      </c>
      <c r="AK45" s="78"/>
      <c r="AL45" s="78"/>
      <c r="AM45" s="78"/>
      <c r="AN45" s="80">
        <v>43567.78989583333</v>
      </c>
      <c r="AO45" s="84" t="s">
        <v>1179</v>
      </c>
      <c r="AP45" s="78" t="b">
        <v>1</v>
      </c>
      <c r="AQ45" s="78" t="b">
        <v>0</v>
      </c>
      <c r="AR45" s="78" t="b">
        <v>0</v>
      </c>
      <c r="AS45" s="78" t="s">
        <v>915</v>
      </c>
      <c r="AT45" s="78">
        <v>0</v>
      </c>
      <c r="AU45" s="78"/>
      <c r="AV45" s="78" t="b">
        <v>0</v>
      </c>
      <c r="AW45" s="78" t="s">
        <v>1224</v>
      </c>
      <c r="AX45" s="84" t="s">
        <v>1267</v>
      </c>
      <c r="AY45" s="78" t="s">
        <v>66</v>
      </c>
      <c r="AZ45" s="78" t="str">
        <f>REPLACE(INDEX(GroupVertices[Group],MATCH(Vertices[[#This Row],[Vertex]],GroupVertices[Vertex],0)),1,1,"")</f>
        <v>4</v>
      </c>
      <c r="BA45" s="48" t="s">
        <v>1627</v>
      </c>
      <c r="BB45" s="48" t="s">
        <v>1627</v>
      </c>
      <c r="BC45" s="48" t="s">
        <v>511</v>
      </c>
      <c r="BD45" s="48" t="s">
        <v>511</v>
      </c>
      <c r="BE45" s="48" t="s">
        <v>520</v>
      </c>
      <c r="BF45" s="48" t="s">
        <v>520</v>
      </c>
      <c r="BG45" s="120" t="s">
        <v>1673</v>
      </c>
      <c r="BH45" s="120" t="s">
        <v>1673</v>
      </c>
      <c r="BI45" s="120" t="s">
        <v>1736</v>
      </c>
      <c r="BJ45" s="120" t="s">
        <v>1736</v>
      </c>
      <c r="BK45" s="120">
        <v>0</v>
      </c>
      <c r="BL45" s="123">
        <v>0</v>
      </c>
      <c r="BM45" s="120">
        <v>0</v>
      </c>
      <c r="BN45" s="123">
        <v>0</v>
      </c>
      <c r="BO45" s="120">
        <v>0</v>
      </c>
      <c r="BP45" s="123">
        <v>0</v>
      </c>
      <c r="BQ45" s="120">
        <v>20</v>
      </c>
      <c r="BR45" s="123">
        <v>100</v>
      </c>
      <c r="BS45" s="120">
        <v>20</v>
      </c>
      <c r="BT45" s="2"/>
      <c r="BU45" s="3"/>
      <c r="BV45" s="3"/>
      <c r="BW45" s="3"/>
      <c r="BX45" s="3"/>
    </row>
    <row r="46" spans="1:76" ht="15">
      <c r="A46" s="64" t="s">
        <v>280</v>
      </c>
      <c r="B46" s="65"/>
      <c r="C46" s="65" t="s">
        <v>64</v>
      </c>
      <c r="D46" s="66">
        <v>162.04570416892167</v>
      </c>
      <c r="E46" s="68"/>
      <c r="F46" s="100" t="s">
        <v>1219</v>
      </c>
      <c r="G46" s="65"/>
      <c r="H46" s="69" t="s">
        <v>280</v>
      </c>
      <c r="I46" s="70"/>
      <c r="J46" s="70"/>
      <c r="K46" s="69" t="s">
        <v>1340</v>
      </c>
      <c r="L46" s="73">
        <v>1</v>
      </c>
      <c r="M46" s="74">
        <v>7140.28662109375</v>
      </c>
      <c r="N46" s="74">
        <v>4023.126953125</v>
      </c>
      <c r="O46" s="75"/>
      <c r="P46" s="76"/>
      <c r="Q46" s="76"/>
      <c r="R46" s="86"/>
      <c r="S46" s="48">
        <v>1</v>
      </c>
      <c r="T46" s="48">
        <v>0</v>
      </c>
      <c r="U46" s="49">
        <v>0</v>
      </c>
      <c r="V46" s="49">
        <v>0.090909</v>
      </c>
      <c r="W46" s="49">
        <v>0</v>
      </c>
      <c r="X46" s="49">
        <v>0.448137</v>
      </c>
      <c r="Y46" s="49">
        <v>0</v>
      </c>
      <c r="Z46" s="49">
        <v>0</v>
      </c>
      <c r="AA46" s="71">
        <v>46</v>
      </c>
      <c r="AB46" s="71"/>
      <c r="AC46" s="72"/>
      <c r="AD46" s="78" t="s">
        <v>989</v>
      </c>
      <c r="AE46" s="78">
        <v>27</v>
      </c>
      <c r="AF46" s="78">
        <v>32</v>
      </c>
      <c r="AG46" s="78">
        <v>176</v>
      </c>
      <c r="AH46" s="78">
        <v>274</v>
      </c>
      <c r="AI46" s="78"/>
      <c r="AJ46" s="78"/>
      <c r="AK46" s="78" t="s">
        <v>1101</v>
      </c>
      <c r="AL46" s="78"/>
      <c r="AM46" s="78"/>
      <c r="AN46" s="80">
        <v>40828.647199074076</v>
      </c>
      <c r="AO46" s="78"/>
      <c r="AP46" s="78" t="b">
        <v>0</v>
      </c>
      <c r="AQ46" s="78" t="b">
        <v>0</v>
      </c>
      <c r="AR46" s="78" t="b">
        <v>1</v>
      </c>
      <c r="AS46" s="78"/>
      <c r="AT46" s="78">
        <v>0</v>
      </c>
      <c r="AU46" s="84" t="s">
        <v>1208</v>
      </c>
      <c r="AV46" s="78" t="b">
        <v>0</v>
      </c>
      <c r="AW46" s="78" t="s">
        <v>1224</v>
      </c>
      <c r="AX46" s="84" t="s">
        <v>1268</v>
      </c>
      <c r="AY46" s="78" t="s">
        <v>65</v>
      </c>
      <c r="AZ46" s="78" t="str">
        <f>REPLACE(INDEX(GroupVertices[Group],MATCH(Vertices[[#This Row],[Vertex]],GroupVertices[Vertex],0)),1,1,"")</f>
        <v>4</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251</v>
      </c>
      <c r="B47" s="65"/>
      <c r="C47" s="65" t="s">
        <v>64</v>
      </c>
      <c r="D47" s="66">
        <v>179.83165729005407</v>
      </c>
      <c r="E47" s="68"/>
      <c r="F47" s="100" t="s">
        <v>564</v>
      </c>
      <c r="G47" s="65"/>
      <c r="H47" s="69" t="s">
        <v>251</v>
      </c>
      <c r="I47" s="70"/>
      <c r="J47" s="70"/>
      <c r="K47" s="69" t="s">
        <v>1341</v>
      </c>
      <c r="L47" s="73">
        <v>1</v>
      </c>
      <c r="M47" s="74">
        <v>6578.2900390625</v>
      </c>
      <c r="N47" s="74">
        <v>2676.202880859375</v>
      </c>
      <c r="O47" s="75"/>
      <c r="P47" s="76"/>
      <c r="Q47" s="76"/>
      <c r="R47" s="86"/>
      <c r="S47" s="48">
        <v>1</v>
      </c>
      <c r="T47" s="48">
        <v>1</v>
      </c>
      <c r="U47" s="49">
        <v>0</v>
      </c>
      <c r="V47" s="49">
        <v>0</v>
      </c>
      <c r="W47" s="49">
        <v>0</v>
      </c>
      <c r="X47" s="49">
        <v>0.999993</v>
      </c>
      <c r="Y47" s="49">
        <v>0</v>
      </c>
      <c r="Z47" s="49" t="s">
        <v>1924</v>
      </c>
      <c r="AA47" s="71">
        <v>47</v>
      </c>
      <c r="AB47" s="71"/>
      <c r="AC47" s="72"/>
      <c r="AD47" s="78" t="s">
        <v>990</v>
      </c>
      <c r="AE47" s="78">
        <v>456</v>
      </c>
      <c r="AF47" s="78">
        <v>5091</v>
      </c>
      <c r="AG47" s="78">
        <v>32739</v>
      </c>
      <c r="AH47" s="78">
        <v>322</v>
      </c>
      <c r="AI47" s="78"/>
      <c r="AJ47" s="78" t="s">
        <v>1054</v>
      </c>
      <c r="AK47" s="78" t="s">
        <v>1103</v>
      </c>
      <c r="AL47" s="84" t="s">
        <v>1134</v>
      </c>
      <c r="AM47" s="78"/>
      <c r="AN47" s="80">
        <v>40051.970034722224</v>
      </c>
      <c r="AO47" s="84" t="s">
        <v>1180</v>
      </c>
      <c r="AP47" s="78" t="b">
        <v>0</v>
      </c>
      <c r="AQ47" s="78" t="b">
        <v>0</v>
      </c>
      <c r="AR47" s="78" t="b">
        <v>1</v>
      </c>
      <c r="AS47" s="78" t="s">
        <v>914</v>
      </c>
      <c r="AT47" s="78">
        <v>17</v>
      </c>
      <c r="AU47" s="84" t="s">
        <v>1212</v>
      </c>
      <c r="AV47" s="78" t="b">
        <v>0</v>
      </c>
      <c r="AW47" s="78" t="s">
        <v>1224</v>
      </c>
      <c r="AX47" s="84" t="s">
        <v>1269</v>
      </c>
      <c r="AY47" s="78" t="s">
        <v>66</v>
      </c>
      <c r="AZ47" s="78" t="str">
        <f>REPLACE(INDEX(GroupVertices[Group],MATCH(Vertices[[#This Row],[Vertex]],GroupVertices[Vertex],0)),1,1,"")</f>
        <v>2</v>
      </c>
      <c r="BA47" s="48" t="s">
        <v>445</v>
      </c>
      <c r="BB47" s="48" t="s">
        <v>445</v>
      </c>
      <c r="BC47" s="48" t="s">
        <v>511</v>
      </c>
      <c r="BD47" s="48" t="s">
        <v>511</v>
      </c>
      <c r="BE47" s="48"/>
      <c r="BF47" s="48"/>
      <c r="BG47" s="120" t="s">
        <v>1674</v>
      </c>
      <c r="BH47" s="120" t="s">
        <v>1674</v>
      </c>
      <c r="BI47" s="120" t="s">
        <v>1737</v>
      </c>
      <c r="BJ47" s="120" t="s">
        <v>1737</v>
      </c>
      <c r="BK47" s="120">
        <v>0</v>
      </c>
      <c r="BL47" s="123">
        <v>0</v>
      </c>
      <c r="BM47" s="120">
        <v>0</v>
      </c>
      <c r="BN47" s="123">
        <v>0</v>
      </c>
      <c r="BO47" s="120">
        <v>0</v>
      </c>
      <c r="BP47" s="123">
        <v>0</v>
      </c>
      <c r="BQ47" s="120">
        <v>10</v>
      </c>
      <c r="BR47" s="123">
        <v>100</v>
      </c>
      <c r="BS47" s="120">
        <v>10</v>
      </c>
      <c r="BT47" s="2"/>
      <c r="BU47" s="3"/>
      <c r="BV47" s="3"/>
      <c r="BW47" s="3"/>
      <c r="BX47" s="3"/>
    </row>
    <row r="48" spans="1:76" ht="15">
      <c r="A48" s="64" t="s">
        <v>253</v>
      </c>
      <c r="B48" s="65"/>
      <c r="C48" s="65" t="s">
        <v>64</v>
      </c>
      <c r="D48" s="66">
        <v>200.07157271174992</v>
      </c>
      <c r="E48" s="68"/>
      <c r="F48" s="100" t="s">
        <v>566</v>
      </c>
      <c r="G48" s="65"/>
      <c r="H48" s="69" t="s">
        <v>253</v>
      </c>
      <c r="I48" s="70"/>
      <c r="J48" s="70"/>
      <c r="K48" s="69" t="s">
        <v>1342</v>
      </c>
      <c r="L48" s="73">
        <v>1</v>
      </c>
      <c r="M48" s="74">
        <v>6578.2900390625</v>
      </c>
      <c r="N48" s="74">
        <v>5773.93212890625</v>
      </c>
      <c r="O48" s="75"/>
      <c r="P48" s="76"/>
      <c r="Q48" s="76"/>
      <c r="R48" s="86"/>
      <c r="S48" s="48">
        <v>1</v>
      </c>
      <c r="T48" s="48">
        <v>1</v>
      </c>
      <c r="U48" s="49">
        <v>0</v>
      </c>
      <c r="V48" s="49">
        <v>0</v>
      </c>
      <c r="W48" s="49">
        <v>0</v>
      </c>
      <c r="X48" s="49">
        <v>0.999993</v>
      </c>
      <c r="Y48" s="49">
        <v>0</v>
      </c>
      <c r="Z48" s="49" t="s">
        <v>1924</v>
      </c>
      <c r="AA48" s="71">
        <v>48</v>
      </c>
      <c r="AB48" s="71"/>
      <c r="AC48" s="72"/>
      <c r="AD48" s="78" t="s">
        <v>991</v>
      </c>
      <c r="AE48" s="78">
        <v>5423</v>
      </c>
      <c r="AF48" s="78">
        <v>10848</v>
      </c>
      <c r="AG48" s="78">
        <v>19763</v>
      </c>
      <c r="AH48" s="78">
        <v>1078</v>
      </c>
      <c r="AI48" s="78"/>
      <c r="AJ48" s="78" t="s">
        <v>1055</v>
      </c>
      <c r="AK48" s="78" t="s">
        <v>1104</v>
      </c>
      <c r="AL48" s="78"/>
      <c r="AM48" s="78"/>
      <c r="AN48" s="80">
        <v>39938.239699074074</v>
      </c>
      <c r="AO48" s="84" t="s">
        <v>1181</v>
      </c>
      <c r="AP48" s="78" t="b">
        <v>0</v>
      </c>
      <c r="AQ48" s="78" t="b">
        <v>0</v>
      </c>
      <c r="AR48" s="78" t="b">
        <v>1</v>
      </c>
      <c r="AS48" s="78" t="s">
        <v>918</v>
      </c>
      <c r="AT48" s="78">
        <v>193</v>
      </c>
      <c r="AU48" s="84" t="s">
        <v>1205</v>
      </c>
      <c r="AV48" s="78" t="b">
        <v>0</v>
      </c>
      <c r="AW48" s="78" t="s">
        <v>1224</v>
      </c>
      <c r="AX48" s="84" t="s">
        <v>1270</v>
      </c>
      <c r="AY48" s="78" t="s">
        <v>66</v>
      </c>
      <c r="AZ48" s="78" t="str">
        <f>REPLACE(INDEX(GroupVertices[Group],MATCH(Vertices[[#This Row],[Vertex]],GroupVertices[Vertex],0)),1,1,"")</f>
        <v>2</v>
      </c>
      <c r="BA48" s="48" t="s">
        <v>452</v>
      </c>
      <c r="BB48" s="48" t="s">
        <v>452</v>
      </c>
      <c r="BC48" s="48" t="s">
        <v>511</v>
      </c>
      <c r="BD48" s="48" t="s">
        <v>511</v>
      </c>
      <c r="BE48" s="48" t="s">
        <v>518</v>
      </c>
      <c r="BF48" s="48" t="s">
        <v>518</v>
      </c>
      <c r="BG48" s="120" t="s">
        <v>1675</v>
      </c>
      <c r="BH48" s="120" t="s">
        <v>1675</v>
      </c>
      <c r="BI48" s="120" t="s">
        <v>1738</v>
      </c>
      <c r="BJ48" s="120" t="s">
        <v>1738</v>
      </c>
      <c r="BK48" s="120">
        <v>0</v>
      </c>
      <c r="BL48" s="123">
        <v>0</v>
      </c>
      <c r="BM48" s="120">
        <v>0</v>
      </c>
      <c r="BN48" s="123">
        <v>0</v>
      </c>
      <c r="BO48" s="120">
        <v>0</v>
      </c>
      <c r="BP48" s="123">
        <v>0</v>
      </c>
      <c r="BQ48" s="120">
        <v>7</v>
      </c>
      <c r="BR48" s="123">
        <v>100</v>
      </c>
      <c r="BS48" s="120">
        <v>7</v>
      </c>
      <c r="BT48" s="2"/>
      <c r="BU48" s="3"/>
      <c r="BV48" s="3"/>
      <c r="BW48" s="3"/>
      <c r="BX48" s="3"/>
    </row>
    <row r="49" spans="1:76" ht="15">
      <c r="A49" s="64" t="s">
        <v>254</v>
      </c>
      <c r="B49" s="65"/>
      <c r="C49" s="65" t="s">
        <v>64</v>
      </c>
      <c r="D49" s="66">
        <v>166.65830952470853</v>
      </c>
      <c r="E49" s="68"/>
      <c r="F49" s="100" t="s">
        <v>567</v>
      </c>
      <c r="G49" s="65"/>
      <c r="H49" s="69" t="s">
        <v>254</v>
      </c>
      <c r="I49" s="70"/>
      <c r="J49" s="70"/>
      <c r="K49" s="69" t="s">
        <v>1343</v>
      </c>
      <c r="L49" s="73">
        <v>1</v>
      </c>
      <c r="M49" s="74">
        <v>6578.2900390625</v>
      </c>
      <c r="N49" s="74">
        <v>8871.662109375</v>
      </c>
      <c r="O49" s="75"/>
      <c r="P49" s="76"/>
      <c r="Q49" s="76"/>
      <c r="R49" s="86"/>
      <c r="S49" s="48">
        <v>1</v>
      </c>
      <c r="T49" s="48">
        <v>1</v>
      </c>
      <c r="U49" s="49">
        <v>0</v>
      </c>
      <c r="V49" s="49">
        <v>0</v>
      </c>
      <c r="W49" s="49">
        <v>0</v>
      </c>
      <c r="X49" s="49">
        <v>0.999993</v>
      </c>
      <c r="Y49" s="49">
        <v>0</v>
      </c>
      <c r="Z49" s="49" t="s">
        <v>1924</v>
      </c>
      <c r="AA49" s="71">
        <v>49</v>
      </c>
      <c r="AB49" s="71"/>
      <c r="AC49" s="72"/>
      <c r="AD49" s="78" t="s">
        <v>992</v>
      </c>
      <c r="AE49" s="78">
        <v>1692</v>
      </c>
      <c r="AF49" s="78">
        <v>1344</v>
      </c>
      <c r="AG49" s="78">
        <v>16899</v>
      </c>
      <c r="AH49" s="78">
        <v>1376</v>
      </c>
      <c r="AI49" s="78"/>
      <c r="AJ49" s="78" t="s">
        <v>1056</v>
      </c>
      <c r="AK49" s="78" t="s">
        <v>1077</v>
      </c>
      <c r="AL49" s="78"/>
      <c r="AM49" s="78"/>
      <c r="AN49" s="80">
        <v>42276.56996527778</v>
      </c>
      <c r="AO49" s="84" t="s">
        <v>1182</v>
      </c>
      <c r="AP49" s="78" t="b">
        <v>0</v>
      </c>
      <c r="AQ49" s="78" t="b">
        <v>0</v>
      </c>
      <c r="AR49" s="78" t="b">
        <v>1</v>
      </c>
      <c r="AS49" s="78" t="s">
        <v>915</v>
      </c>
      <c r="AT49" s="78">
        <v>3</v>
      </c>
      <c r="AU49" s="84" t="s">
        <v>1205</v>
      </c>
      <c r="AV49" s="78" t="b">
        <v>0</v>
      </c>
      <c r="AW49" s="78" t="s">
        <v>1224</v>
      </c>
      <c r="AX49" s="84" t="s">
        <v>1271</v>
      </c>
      <c r="AY49" s="78" t="s">
        <v>66</v>
      </c>
      <c r="AZ49" s="78" t="str">
        <f>REPLACE(INDEX(GroupVertices[Group],MATCH(Vertices[[#This Row],[Vertex]],GroupVertices[Vertex],0)),1,1,"")</f>
        <v>2</v>
      </c>
      <c r="BA49" s="48" t="s">
        <v>452</v>
      </c>
      <c r="BB49" s="48" t="s">
        <v>452</v>
      </c>
      <c r="BC49" s="48" t="s">
        <v>511</v>
      </c>
      <c r="BD49" s="48" t="s">
        <v>511</v>
      </c>
      <c r="BE49" s="48" t="s">
        <v>518</v>
      </c>
      <c r="BF49" s="48" t="s">
        <v>518</v>
      </c>
      <c r="BG49" s="120" t="s">
        <v>1675</v>
      </c>
      <c r="BH49" s="120" t="s">
        <v>1675</v>
      </c>
      <c r="BI49" s="120" t="s">
        <v>1738</v>
      </c>
      <c r="BJ49" s="120" t="s">
        <v>1738</v>
      </c>
      <c r="BK49" s="120">
        <v>0</v>
      </c>
      <c r="BL49" s="123">
        <v>0</v>
      </c>
      <c r="BM49" s="120">
        <v>0</v>
      </c>
      <c r="BN49" s="123">
        <v>0</v>
      </c>
      <c r="BO49" s="120">
        <v>0</v>
      </c>
      <c r="BP49" s="123">
        <v>0</v>
      </c>
      <c r="BQ49" s="120">
        <v>7</v>
      </c>
      <c r="BR49" s="123">
        <v>100</v>
      </c>
      <c r="BS49" s="120">
        <v>7</v>
      </c>
      <c r="BT49" s="2"/>
      <c r="BU49" s="3"/>
      <c r="BV49" s="3"/>
      <c r="BW49" s="3"/>
      <c r="BX49" s="3"/>
    </row>
    <row r="50" spans="1:76" ht="15">
      <c r="A50" s="64" t="s">
        <v>255</v>
      </c>
      <c r="B50" s="65"/>
      <c r="C50" s="65" t="s">
        <v>64</v>
      </c>
      <c r="D50" s="66">
        <v>168.56030609291028</v>
      </c>
      <c r="E50" s="68"/>
      <c r="F50" s="100" t="s">
        <v>568</v>
      </c>
      <c r="G50" s="65"/>
      <c r="H50" s="69" t="s">
        <v>255</v>
      </c>
      <c r="I50" s="70"/>
      <c r="J50" s="70"/>
      <c r="K50" s="69" t="s">
        <v>1344</v>
      </c>
      <c r="L50" s="73">
        <v>1</v>
      </c>
      <c r="M50" s="74">
        <v>4375.78076171875</v>
      </c>
      <c r="N50" s="74">
        <v>7322.796875</v>
      </c>
      <c r="O50" s="75"/>
      <c r="P50" s="76"/>
      <c r="Q50" s="76"/>
      <c r="R50" s="86"/>
      <c r="S50" s="48">
        <v>1</v>
      </c>
      <c r="T50" s="48">
        <v>1</v>
      </c>
      <c r="U50" s="49">
        <v>0</v>
      </c>
      <c r="V50" s="49">
        <v>0</v>
      </c>
      <c r="W50" s="49">
        <v>0</v>
      </c>
      <c r="X50" s="49">
        <v>0.999993</v>
      </c>
      <c r="Y50" s="49">
        <v>0</v>
      </c>
      <c r="Z50" s="49" t="s">
        <v>1924</v>
      </c>
      <c r="AA50" s="71">
        <v>50</v>
      </c>
      <c r="AB50" s="71"/>
      <c r="AC50" s="72"/>
      <c r="AD50" s="78" t="s">
        <v>993</v>
      </c>
      <c r="AE50" s="78">
        <v>153</v>
      </c>
      <c r="AF50" s="78">
        <v>1885</v>
      </c>
      <c r="AG50" s="78">
        <v>6311</v>
      </c>
      <c r="AH50" s="78">
        <v>18772</v>
      </c>
      <c r="AI50" s="78"/>
      <c r="AJ50" s="78" t="s">
        <v>1057</v>
      </c>
      <c r="AK50" s="78" t="s">
        <v>1105</v>
      </c>
      <c r="AL50" s="78"/>
      <c r="AM50" s="78"/>
      <c r="AN50" s="80">
        <v>41349.01611111111</v>
      </c>
      <c r="AO50" s="84" t="s">
        <v>1183</v>
      </c>
      <c r="AP50" s="78" t="b">
        <v>1</v>
      </c>
      <c r="AQ50" s="78" t="b">
        <v>0</v>
      </c>
      <c r="AR50" s="78" t="b">
        <v>0</v>
      </c>
      <c r="AS50" s="78" t="s">
        <v>915</v>
      </c>
      <c r="AT50" s="78">
        <v>4</v>
      </c>
      <c r="AU50" s="84" t="s">
        <v>1205</v>
      </c>
      <c r="AV50" s="78" t="b">
        <v>0</v>
      </c>
      <c r="AW50" s="78" t="s">
        <v>1224</v>
      </c>
      <c r="AX50" s="84" t="s">
        <v>1272</v>
      </c>
      <c r="AY50" s="78" t="s">
        <v>66</v>
      </c>
      <c r="AZ50" s="78" t="str">
        <f>REPLACE(INDEX(GroupVertices[Group],MATCH(Vertices[[#This Row],[Vertex]],GroupVertices[Vertex],0)),1,1,"")</f>
        <v>2</v>
      </c>
      <c r="BA50" s="48" t="s">
        <v>452</v>
      </c>
      <c r="BB50" s="48" t="s">
        <v>452</v>
      </c>
      <c r="BC50" s="48" t="s">
        <v>511</v>
      </c>
      <c r="BD50" s="48" t="s">
        <v>511</v>
      </c>
      <c r="BE50" s="48"/>
      <c r="BF50" s="48"/>
      <c r="BG50" s="120" t="s">
        <v>1676</v>
      </c>
      <c r="BH50" s="120" t="s">
        <v>1676</v>
      </c>
      <c r="BI50" s="120" t="s">
        <v>1739</v>
      </c>
      <c r="BJ50" s="120" t="s">
        <v>1739</v>
      </c>
      <c r="BK50" s="120">
        <v>0</v>
      </c>
      <c r="BL50" s="123">
        <v>0</v>
      </c>
      <c r="BM50" s="120">
        <v>0</v>
      </c>
      <c r="BN50" s="123">
        <v>0</v>
      </c>
      <c r="BO50" s="120">
        <v>0</v>
      </c>
      <c r="BP50" s="123">
        <v>0</v>
      </c>
      <c r="BQ50" s="120">
        <v>14</v>
      </c>
      <c r="BR50" s="123">
        <v>100</v>
      </c>
      <c r="BS50" s="120">
        <v>14</v>
      </c>
      <c r="BT50" s="2"/>
      <c r="BU50" s="3"/>
      <c r="BV50" s="3"/>
      <c r="BW50" s="3"/>
      <c r="BX50" s="3"/>
    </row>
    <row r="51" spans="1:76" ht="15">
      <c r="A51" s="64" t="s">
        <v>256</v>
      </c>
      <c r="B51" s="65"/>
      <c r="C51" s="65" t="s">
        <v>64</v>
      </c>
      <c r="D51" s="66">
        <v>262.2643994982359</v>
      </c>
      <c r="E51" s="68"/>
      <c r="F51" s="100" t="s">
        <v>569</v>
      </c>
      <c r="G51" s="65"/>
      <c r="H51" s="69" t="s">
        <v>256</v>
      </c>
      <c r="I51" s="70"/>
      <c r="J51" s="70"/>
      <c r="K51" s="69" t="s">
        <v>1345</v>
      </c>
      <c r="L51" s="73">
        <v>1</v>
      </c>
      <c r="M51" s="74">
        <v>5844.11962890625</v>
      </c>
      <c r="N51" s="74">
        <v>8871.662109375</v>
      </c>
      <c r="O51" s="75"/>
      <c r="P51" s="76"/>
      <c r="Q51" s="76"/>
      <c r="R51" s="86"/>
      <c r="S51" s="48">
        <v>1</v>
      </c>
      <c r="T51" s="48">
        <v>1</v>
      </c>
      <c r="U51" s="49">
        <v>0</v>
      </c>
      <c r="V51" s="49">
        <v>0</v>
      </c>
      <c r="W51" s="49">
        <v>0</v>
      </c>
      <c r="X51" s="49">
        <v>0.999993</v>
      </c>
      <c r="Y51" s="49">
        <v>0</v>
      </c>
      <c r="Z51" s="49" t="s">
        <v>1924</v>
      </c>
      <c r="AA51" s="71">
        <v>51</v>
      </c>
      <c r="AB51" s="71"/>
      <c r="AC51" s="72"/>
      <c r="AD51" s="78" t="s">
        <v>994</v>
      </c>
      <c r="AE51" s="78">
        <v>2105</v>
      </c>
      <c r="AF51" s="78">
        <v>28538</v>
      </c>
      <c r="AG51" s="78">
        <v>36815</v>
      </c>
      <c r="AH51" s="78">
        <v>2996</v>
      </c>
      <c r="AI51" s="78"/>
      <c r="AJ51" s="78" t="s">
        <v>1058</v>
      </c>
      <c r="AK51" s="78" t="s">
        <v>1106</v>
      </c>
      <c r="AL51" s="84" t="s">
        <v>1135</v>
      </c>
      <c r="AM51" s="78"/>
      <c r="AN51" s="80">
        <v>40163.90797453704</v>
      </c>
      <c r="AO51" s="84" t="s">
        <v>1184</v>
      </c>
      <c r="AP51" s="78" t="b">
        <v>0</v>
      </c>
      <c r="AQ51" s="78" t="b">
        <v>0</v>
      </c>
      <c r="AR51" s="78" t="b">
        <v>1</v>
      </c>
      <c r="AS51" s="78" t="s">
        <v>918</v>
      </c>
      <c r="AT51" s="78">
        <v>115</v>
      </c>
      <c r="AU51" s="84" t="s">
        <v>1213</v>
      </c>
      <c r="AV51" s="78" t="b">
        <v>1</v>
      </c>
      <c r="AW51" s="78" t="s">
        <v>1224</v>
      </c>
      <c r="AX51" s="84" t="s">
        <v>1273</v>
      </c>
      <c r="AY51" s="78" t="s">
        <v>66</v>
      </c>
      <c r="AZ51" s="78" t="str">
        <f>REPLACE(INDEX(GroupVertices[Group],MATCH(Vertices[[#This Row],[Vertex]],GroupVertices[Vertex],0)),1,1,"")</f>
        <v>2</v>
      </c>
      <c r="BA51" s="48" t="s">
        <v>1628</v>
      </c>
      <c r="BB51" s="48" t="s">
        <v>1628</v>
      </c>
      <c r="BC51" s="48" t="s">
        <v>511</v>
      </c>
      <c r="BD51" s="48" t="s">
        <v>511</v>
      </c>
      <c r="BE51" s="48"/>
      <c r="BF51" s="48"/>
      <c r="BG51" s="120" t="s">
        <v>1677</v>
      </c>
      <c r="BH51" s="120" t="s">
        <v>1677</v>
      </c>
      <c r="BI51" s="120" t="s">
        <v>1740</v>
      </c>
      <c r="BJ51" s="120" t="s">
        <v>1740</v>
      </c>
      <c r="BK51" s="120">
        <v>0</v>
      </c>
      <c r="BL51" s="123">
        <v>0</v>
      </c>
      <c r="BM51" s="120">
        <v>0</v>
      </c>
      <c r="BN51" s="123">
        <v>0</v>
      </c>
      <c r="BO51" s="120">
        <v>0</v>
      </c>
      <c r="BP51" s="123">
        <v>0</v>
      </c>
      <c r="BQ51" s="120">
        <v>72</v>
      </c>
      <c r="BR51" s="123">
        <v>100</v>
      </c>
      <c r="BS51" s="120">
        <v>72</v>
      </c>
      <c r="BT51" s="2"/>
      <c r="BU51" s="3"/>
      <c r="BV51" s="3"/>
      <c r="BW51" s="3"/>
      <c r="BX51" s="3"/>
    </row>
    <row r="52" spans="1:76" ht="15">
      <c r="A52" s="64" t="s">
        <v>257</v>
      </c>
      <c r="B52" s="65"/>
      <c r="C52" s="65" t="s">
        <v>64</v>
      </c>
      <c r="D52" s="66">
        <v>168.23334549985526</v>
      </c>
      <c r="E52" s="68"/>
      <c r="F52" s="100" t="s">
        <v>570</v>
      </c>
      <c r="G52" s="65"/>
      <c r="H52" s="69" t="s">
        <v>257</v>
      </c>
      <c r="I52" s="70"/>
      <c r="J52" s="70"/>
      <c r="K52" s="69" t="s">
        <v>1346</v>
      </c>
      <c r="L52" s="73">
        <v>1</v>
      </c>
      <c r="M52" s="74">
        <v>4375.78076171875</v>
      </c>
      <c r="N52" s="74">
        <v>8871.662109375</v>
      </c>
      <c r="O52" s="75"/>
      <c r="P52" s="76"/>
      <c r="Q52" s="76"/>
      <c r="R52" s="86"/>
      <c r="S52" s="48">
        <v>1</v>
      </c>
      <c r="T52" s="48">
        <v>1</v>
      </c>
      <c r="U52" s="49">
        <v>0</v>
      </c>
      <c r="V52" s="49">
        <v>0</v>
      </c>
      <c r="W52" s="49">
        <v>0</v>
      </c>
      <c r="X52" s="49">
        <v>0.999993</v>
      </c>
      <c r="Y52" s="49">
        <v>0</v>
      </c>
      <c r="Z52" s="49" t="s">
        <v>1924</v>
      </c>
      <c r="AA52" s="71">
        <v>52</v>
      </c>
      <c r="AB52" s="71"/>
      <c r="AC52" s="72"/>
      <c r="AD52" s="78" t="s">
        <v>995</v>
      </c>
      <c r="AE52" s="78">
        <v>3368</v>
      </c>
      <c r="AF52" s="78">
        <v>1792</v>
      </c>
      <c r="AG52" s="78">
        <v>57017</v>
      </c>
      <c r="AH52" s="78">
        <v>16760</v>
      </c>
      <c r="AI52" s="78"/>
      <c r="AJ52" s="78" t="s">
        <v>1059</v>
      </c>
      <c r="AK52" s="78" t="s">
        <v>1107</v>
      </c>
      <c r="AL52" s="78"/>
      <c r="AM52" s="78"/>
      <c r="AN52" s="80">
        <v>40003.255208333336</v>
      </c>
      <c r="AO52" s="84" t="s">
        <v>1185</v>
      </c>
      <c r="AP52" s="78" t="b">
        <v>0</v>
      </c>
      <c r="AQ52" s="78" t="b">
        <v>0</v>
      </c>
      <c r="AR52" s="78" t="b">
        <v>1</v>
      </c>
      <c r="AS52" s="78" t="s">
        <v>918</v>
      </c>
      <c r="AT52" s="78">
        <v>38</v>
      </c>
      <c r="AU52" s="84" t="s">
        <v>1214</v>
      </c>
      <c r="AV52" s="78" t="b">
        <v>0</v>
      </c>
      <c r="AW52" s="78" t="s">
        <v>1224</v>
      </c>
      <c r="AX52" s="84" t="s">
        <v>1274</v>
      </c>
      <c r="AY52" s="78" t="s">
        <v>66</v>
      </c>
      <c r="AZ52" s="78" t="str">
        <f>REPLACE(INDEX(GroupVertices[Group],MATCH(Vertices[[#This Row],[Vertex]],GroupVertices[Vertex],0)),1,1,"")</f>
        <v>2</v>
      </c>
      <c r="BA52" s="48" t="s">
        <v>434</v>
      </c>
      <c r="BB52" s="48" t="s">
        <v>434</v>
      </c>
      <c r="BC52" s="48" t="s">
        <v>511</v>
      </c>
      <c r="BD52" s="48" t="s">
        <v>511</v>
      </c>
      <c r="BE52" s="48"/>
      <c r="BF52" s="48"/>
      <c r="BG52" s="120" t="s">
        <v>1678</v>
      </c>
      <c r="BH52" s="120" t="s">
        <v>1678</v>
      </c>
      <c r="BI52" s="120" t="s">
        <v>1741</v>
      </c>
      <c r="BJ52" s="120" t="s">
        <v>1741</v>
      </c>
      <c r="BK52" s="120">
        <v>0</v>
      </c>
      <c r="BL52" s="123">
        <v>0</v>
      </c>
      <c r="BM52" s="120">
        <v>0</v>
      </c>
      <c r="BN52" s="123">
        <v>0</v>
      </c>
      <c r="BO52" s="120">
        <v>0</v>
      </c>
      <c r="BP52" s="123">
        <v>0</v>
      </c>
      <c r="BQ52" s="120">
        <v>8</v>
      </c>
      <c r="BR52" s="123">
        <v>100</v>
      </c>
      <c r="BS52" s="120">
        <v>8</v>
      </c>
      <c r="BT52" s="2"/>
      <c r="BU52" s="3"/>
      <c r="BV52" s="3"/>
      <c r="BW52" s="3"/>
      <c r="BX52" s="3"/>
    </row>
    <row r="53" spans="1:76" ht="15">
      <c r="A53" s="64" t="s">
        <v>258</v>
      </c>
      <c r="B53" s="65"/>
      <c r="C53" s="65" t="s">
        <v>64</v>
      </c>
      <c r="D53" s="66">
        <v>163.1988555078684</v>
      </c>
      <c r="E53" s="68"/>
      <c r="F53" s="100" t="s">
        <v>571</v>
      </c>
      <c r="G53" s="65"/>
      <c r="H53" s="69" t="s">
        <v>258</v>
      </c>
      <c r="I53" s="70"/>
      <c r="J53" s="70"/>
      <c r="K53" s="69" t="s">
        <v>1347</v>
      </c>
      <c r="L53" s="73">
        <v>1</v>
      </c>
      <c r="M53" s="74">
        <v>5109.9501953125</v>
      </c>
      <c r="N53" s="74">
        <v>8871.662109375</v>
      </c>
      <c r="O53" s="75"/>
      <c r="P53" s="76"/>
      <c r="Q53" s="76"/>
      <c r="R53" s="86"/>
      <c r="S53" s="48">
        <v>1</v>
      </c>
      <c r="T53" s="48">
        <v>1</v>
      </c>
      <c r="U53" s="49">
        <v>0</v>
      </c>
      <c r="V53" s="49">
        <v>0</v>
      </c>
      <c r="W53" s="49">
        <v>0</v>
      </c>
      <c r="X53" s="49">
        <v>0.999993</v>
      </c>
      <c r="Y53" s="49">
        <v>0</v>
      </c>
      <c r="Z53" s="49" t="s">
        <v>1924</v>
      </c>
      <c r="AA53" s="71">
        <v>53</v>
      </c>
      <c r="AB53" s="71"/>
      <c r="AC53" s="72"/>
      <c r="AD53" s="78" t="s">
        <v>996</v>
      </c>
      <c r="AE53" s="78">
        <v>835</v>
      </c>
      <c r="AF53" s="78">
        <v>360</v>
      </c>
      <c r="AG53" s="78">
        <v>1830</v>
      </c>
      <c r="AH53" s="78">
        <v>2</v>
      </c>
      <c r="AI53" s="78"/>
      <c r="AJ53" s="78" t="s">
        <v>1060</v>
      </c>
      <c r="AK53" s="78" t="s">
        <v>1108</v>
      </c>
      <c r="AL53" s="78"/>
      <c r="AM53" s="78"/>
      <c r="AN53" s="80">
        <v>40008.75850694445</v>
      </c>
      <c r="AO53" s="78"/>
      <c r="AP53" s="78" t="b">
        <v>1</v>
      </c>
      <c r="AQ53" s="78" t="b">
        <v>0</v>
      </c>
      <c r="AR53" s="78" t="b">
        <v>1</v>
      </c>
      <c r="AS53" s="78" t="s">
        <v>918</v>
      </c>
      <c r="AT53" s="78">
        <v>1</v>
      </c>
      <c r="AU53" s="84" t="s">
        <v>1205</v>
      </c>
      <c r="AV53" s="78" t="b">
        <v>0</v>
      </c>
      <c r="AW53" s="78" t="s">
        <v>1224</v>
      </c>
      <c r="AX53" s="84" t="s">
        <v>1275</v>
      </c>
      <c r="AY53" s="78" t="s">
        <v>66</v>
      </c>
      <c r="AZ53" s="78" t="str">
        <f>REPLACE(INDEX(GroupVertices[Group],MATCH(Vertices[[#This Row],[Vertex]],GroupVertices[Vertex],0)),1,1,"")</f>
        <v>2</v>
      </c>
      <c r="BA53" s="48" t="s">
        <v>453</v>
      </c>
      <c r="BB53" s="48" t="s">
        <v>453</v>
      </c>
      <c r="BC53" s="48" t="s">
        <v>511</v>
      </c>
      <c r="BD53" s="48" t="s">
        <v>511</v>
      </c>
      <c r="BE53" s="48"/>
      <c r="BF53" s="48"/>
      <c r="BG53" s="120" t="s">
        <v>906</v>
      </c>
      <c r="BH53" s="120" t="s">
        <v>906</v>
      </c>
      <c r="BI53" s="120" t="s">
        <v>906</v>
      </c>
      <c r="BJ53" s="120" t="s">
        <v>906</v>
      </c>
      <c r="BK53" s="120">
        <v>0</v>
      </c>
      <c r="BL53" s="123">
        <v>0</v>
      </c>
      <c r="BM53" s="120">
        <v>0</v>
      </c>
      <c r="BN53" s="123">
        <v>0</v>
      </c>
      <c r="BO53" s="120">
        <v>0</v>
      </c>
      <c r="BP53" s="123">
        <v>0</v>
      </c>
      <c r="BQ53" s="120">
        <v>0</v>
      </c>
      <c r="BR53" s="123">
        <v>0</v>
      </c>
      <c r="BS53" s="120">
        <v>0</v>
      </c>
      <c r="BT53" s="2"/>
      <c r="BU53" s="3"/>
      <c r="BV53" s="3"/>
      <c r="BW53" s="3"/>
      <c r="BX53" s="3"/>
    </row>
    <row r="54" spans="1:76" ht="15">
      <c r="A54" s="64" t="s">
        <v>259</v>
      </c>
      <c r="B54" s="65"/>
      <c r="C54" s="65" t="s">
        <v>64</v>
      </c>
      <c r="D54" s="66">
        <v>174.89560704651387</v>
      </c>
      <c r="E54" s="68"/>
      <c r="F54" s="100" t="s">
        <v>572</v>
      </c>
      <c r="G54" s="65"/>
      <c r="H54" s="69" t="s">
        <v>259</v>
      </c>
      <c r="I54" s="70"/>
      <c r="J54" s="70"/>
      <c r="K54" s="69" t="s">
        <v>1348</v>
      </c>
      <c r="L54" s="73">
        <v>1</v>
      </c>
      <c r="M54" s="74">
        <v>5109.9501953125</v>
      </c>
      <c r="N54" s="74">
        <v>7322.796875</v>
      </c>
      <c r="O54" s="75"/>
      <c r="P54" s="76"/>
      <c r="Q54" s="76"/>
      <c r="R54" s="86"/>
      <c r="S54" s="48">
        <v>1</v>
      </c>
      <c r="T54" s="48">
        <v>1</v>
      </c>
      <c r="U54" s="49">
        <v>0</v>
      </c>
      <c r="V54" s="49">
        <v>0</v>
      </c>
      <c r="W54" s="49">
        <v>0</v>
      </c>
      <c r="X54" s="49">
        <v>0.999993</v>
      </c>
      <c r="Y54" s="49">
        <v>0</v>
      </c>
      <c r="Z54" s="49" t="s">
        <v>1924</v>
      </c>
      <c r="AA54" s="71">
        <v>54</v>
      </c>
      <c r="AB54" s="71"/>
      <c r="AC54" s="72"/>
      <c r="AD54" s="78" t="s">
        <v>997</v>
      </c>
      <c r="AE54" s="78">
        <v>281</v>
      </c>
      <c r="AF54" s="78">
        <v>3687</v>
      </c>
      <c r="AG54" s="78">
        <v>1507</v>
      </c>
      <c r="AH54" s="78">
        <v>46</v>
      </c>
      <c r="AI54" s="78"/>
      <c r="AJ54" s="78" t="s">
        <v>1061</v>
      </c>
      <c r="AK54" s="78" t="s">
        <v>1109</v>
      </c>
      <c r="AL54" s="78"/>
      <c r="AM54" s="78"/>
      <c r="AN54" s="80">
        <v>40613.47765046296</v>
      </c>
      <c r="AO54" s="78"/>
      <c r="AP54" s="78" t="b">
        <v>1</v>
      </c>
      <c r="AQ54" s="78" t="b">
        <v>0</v>
      </c>
      <c r="AR54" s="78" t="b">
        <v>0</v>
      </c>
      <c r="AS54" s="78" t="s">
        <v>918</v>
      </c>
      <c r="AT54" s="78">
        <v>10</v>
      </c>
      <c r="AU54" s="84" t="s">
        <v>1205</v>
      </c>
      <c r="AV54" s="78" t="b">
        <v>0</v>
      </c>
      <c r="AW54" s="78" t="s">
        <v>1224</v>
      </c>
      <c r="AX54" s="84" t="s">
        <v>1276</v>
      </c>
      <c r="AY54" s="78" t="s">
        <v>66</v>
      </c>
      <c r="AZ54" s="78" t="str">
        <f>REPLACE(INDEX(GroupVertices[Group],MATCH(Vertices[[#This Row],[Vertex]],GroupVertices[Vertex],0)),1,1,"")</f>
        <v>2</v>
      </c>
      <c r="BA54" s="48" t="s">
        <v>454</v>
      </c>
      <c r="BB54" s="48" t="s">
        <v>454</v>
      </c>
      <c r="BC54" s="48" t="s">
        <v>511</v>
      </c>
      <c r="BD54" s="48" t="s">
        <v>511</v>
      </c>
      <c r="BE54" s="48"/>
      <c r="BF54" s="48"/>
      <c r="BG54" s="120" t="s">
        <v>1679</v>
      </c>
      <c r="BH54" s="120" t="s">
        <v>1679</v>
      </c>
      <c r="BI54" s="120" t="s">
        <v>1742</v>
      </c>
      <c r="BJ54" s="120" t="s">
        <v>1742</v>
      </c>
      <c r="BK54" s="120">
        <v>0</v>
      </c>
      <c r="BL54" s="123">
        <v>0</v>
      </c>
      <c r="BM54" s="120">
        <v>0</v>
      </c>
      <c r="BN54" s="123">
        <v>0</v>
      </c>
      <c r="BO54" s="120">
        <v>0</v>
      </c>
      <c r="BP54" s="123">
        <v>0</v>
      </c>
      <c r="BQ54" s="120">
        <v>5</v>
      </c>
      <c r="BR54" s="123">
        <v>100</v>
      </c>
      <c r="BS54" s="120">
        <v>5</v>
      </c>
      <c r="BT54" s="2"/>
      <c r="BU54" s="3"/>
      <c r="BV54" s="3"/>
      <c r="BW54" s="3"/>
      <c r="BX54" s="3"/>
    </row>
    <row r="55" spans="1:76" ht="15">
      <c r="A55" s="64" t="s">
        <v>260</v>
      </c>
      <c r="B55" s="65"/>
      <c r="C55" s="65" t="s">
        <v>64</v>
      </c>
      <c r="D55" s="66">
        <v>162.52384008994835</v>
      </c>
      <c r="E55" s="68"/>
      <c r="F55" s="100" t="s">
        <v>573</v>
      </c>
      <c r="G55" s="65"/>
      <c r="H55" s="69" t="s">
        <v>260</v>
      </c>
      <c r="I55" s="70"/>
      <c r="J55" s="70"/>
      <c r="K55" s="69" t="s">
        <v>1349</v>
      </c>
      <c r="L55" s="73">
        <v>1</v>
      </c>
      <c r="M55" s="74">
        <v>2238.259033203125</v>
      </c>
      <c r="N55" s="74">
        <v>9646.09375</v>
      </c>
      <c r="O55" s="75"/>
      <c r="P55" s="76"/>
      <c r="Q55" s="76"/>
      <c r="R55" s="86"/>
      <c r="S55" s="48">
        <v>0</v>
      </c>
      <c r="T55" s="48">
        <v>1</v>
      </c>
      <c r="U55" s="49">
        <v>0</v>
      </c>
      <c r="V55" s="49">
        <v>0.018182</v>
      </c>
      <c r="W55" s="49">
        <v>0.018499</v>
      </c>
      <c r="X55" s="49">
        <v>0.400888</v>
      </c>
      <c r="Y55" s="49">
        <v>0</v>
      </c>
      <c r="Z55" s="49">
        <v>0</v>
      </c>
      <c r="AA55" s="71">
        <v>55</v>
      </c>
      <c r="AB55" s="71"/>
      <c r="AC55" s="72"/>
      <c r="AD55" s="78" t="s">
        <v>998</v>
      </c>
      <c r="AE55" s="78">
        <v>155</v>
      </c>
      <c r="AF55" s="78">
        <v>168</v>
      </c>
      <c r="AG55" s="78">
        <v>3031</v>
      </c>
      <c r="AH55" s="78">
        <v>3016</v>
      </c>
      <c r="AI55" s="78"/>
      <c r="AJ55" s="78"/>
      <c r="AK55" s="78" t="s">
        <v>1110</v>
      </c>
      <c r="AL55" s="78"/>
      <c r="AM55" s="78"/>
      <c r="AN55" s="80">
        <v>41078.54252314815</v>
      </c>
      <c r="AO55" s="78"/>
      <c r="AP55" s="78" t="b">
        <v>1</v>
      </c>
      <c r="AQ55" s="78" t="b">
        <v>0</v>
      </c>
      <c r="AR55" s="78" t="b">
        <v>0</v>
      </c>
      <c r="AS55" s="78" t="s">
        <v>1203</v>
      </c>
      <c r="AT55" s="78">
        <v>0</v>
      </c>
      <c r="AU55" s="84" t="s">
        <v>1205</v>
      </c>
      <c r="AV55" s="78" t="b">
        <v>0</v>
      </c>
      <c r="AW55" s="78" t="s">
        <v>1224</v>
      </c>
      <c r="AX55" s="84" t="s">
        <v>1277</v>
      </c>
      <c r="AY55" s="78" t="s">
        <v>66</v>
      </c>
      <c r="AZ55" s="78" t="str">
        <f>REPLACE(INDEX(GroupVertices[Group],MATCH(Vertices[[#This Row],[Vertex]],GroupVertices[Vertex],0)),1,1,"")</f>
        <v>1</v>
      </c>
      <c r="BA55" s="48" t="s">
        <v>453</v>
      </c>
      <c r="BB55" s="48" t="s">
        <v>453</v>
      </c>
      <c r="BC55" s="48" t="s">
        <v>511</v>
      </c>
      <c r="BD55" s="48" t="s">
        <v>511</v>
      </c>
      <c r="BE55" s="48"/>
      <c r="BF55" s="48"/>
      <c r="BG55" s="120" t="s">
        <v>906</v>
      </c>
      <c r="BH55" s="120" t="s">
        <v>906</v>
      </c>
      <c r="BI55" s="120" t="s">
        <v>906</v>
      </c>
      <c r="BJ55" s="120" t="s">
        <v>906</v>
      </c>
      <c r="BK55" s="120">
        <v>0</v>
      </c>
      <c r="BL55" s="123">
        <v>0</v>
      </c>
      <c r="BM55" s="120">
        <v>0</v>
      </c>
      <c r="BN55" s="123">
        <v>0</v>
      </c>
      <c r="BO55" s="120">
        <v>0</v>
      </c>
      <c r="BP55" s="123">
        <v>0</v>
      </c>
      <c r="BQ55" s="120">
        <v>2</v>
      </c>
      <c r="BR55" s="123">
        <v>100</v>
      </c>
      <c r="BS55" s="120">
        <v>2</v>
      </c>
      <c r="BT55" s="2"/>
      <c r="BU55" s="3"/>
      <c r="BV55" s="3"/>
      <c r="BW55" s="3"/>
      <c r="BX55" s="3"/>
    </row>
    <row r="56" spans="1:76" ht="15">
      <c r="A56" s="64" t="s">
        <v>261</v>
      </c>
      <c r="B56" s="65"/>
      <c r="C56" s="65" t="s">
        <v>64</v>
      </c>
      <c r="D56" s="66">
        <v>196.7914196652948</v>
      </c>
      <c r="E56" s="68"/>
      <c r="F56" s="100" t="s">
        <v>574</v>
      </c>
      <c r="G56" s="65"/>
      <c r="H56" s="69" t="s">
        <v>261</v>
      </c>
      <c r="I56" s="70"/>
      <c r="J56" s="70"/>
      <c r="K56" s="69" t="s">
        <v>1350</v>
      </c>
      <c r="L56" s="73">
        <v>1</v>
      </c>
      <c r="M56" s="74">
        <v>5109.9501953125</v>
      </c>
      <c r="N56" s="74">
        <v>5773.93212890625</v>
      </c>
      <c r="O56" s="75"/>
      <c r="P56" s="76"/>
      <c r="Q56" s="76"/>
      <c r="R56" s="86"/>
      <c r="S56" s="48">
        <v>1</v>
      </c>
      <c r="T56" s="48">
        <v>1</v>
      </c>
      <c r="U56" s="49">
        <v>0</v>
      </c>
      <c r="V56" s="49">
        <v>0</v>
      </c>
      <c r="W56" s="49">
        <v>0</v>
      </c>
      <c r="X56" s="49">
        <v>0.999993</v>
      </c>
      <c r="Y56" s="49">
        <v>0</v>
      </c>
      <c r="Z56" s="49" t="s">
        <v>1924</v>
      </c>
      <c r="AA56" s="71">
        <v>56</v>
      </c>
      <c r="AB56" s="71"/>
      <c r="AC56" s="72"/>
      <c r="AD56" s="78" t="s">
        <v>999</v>
      </c>
      <c r="AE56" s="78">
        <v>1659</v>
      </c>
      <c r="AF56" s="78">
        <v>9915</v>
      </c>
      <c r="AG56" s="78">
        <v>15569</v>
      </c>
      <c r="AH56" s="78">
        <v>624</v>
      </c>
      <c r="AI56" s="78"/>
      <c r="AJ56" s="78" t="s">
        <v>1062</v>
      </c>
      <c r="AK56" s="78" t="s">
        <v>1111</v>
      </c>
      <c r="AL56" s="84" t="s">
        <v>1136</v>
      </c>
      <c r="AM56" s="78"/>
      <c r="AN56" s="80">
        <v>41136.67256944445</v>
      </c>
      <c r="AO56" s="84" t="s">
        <v>1186</v>
      </c>
      <c r="AP56" s="78" t="b">
        <v>0</v>
      </c>
      <c r="AQ56" s="78" t="b">
        <v>0</v>
      </c>
      <c r="AR56" s="78" t="b">
        <v>1</v>
      </c>
      <c r="AS56" s="78" t="s">
        <v>918</v>
      </c>
      <c r="AT56" s="78">
        <v>87</v>
      </c>
      <c r="AU56" s="84" t="s">
        <v>1215</v>
      </c>
      <c r="AV56" s="78" t="b">
        <v>1</v>
      </c>
      <c r="AW56" s="78" t="s">
        <v>1224</v>
      </c>
      <c r="AX56" s="84" t="s">
        <v>1278</v>
      </c>
      <c r="AY56" s="78" t="s">
        <v>66</v>
      </c>
      <c r="AZ56" s="78" t="str">
        <f>REPLACE(INDEX(GroupVertices[Group],MATCH(Vertices[[#This Row],[Vertex]],GroupVertices[Vertex],0)),1,1,"")</f>
        <v>2</v>
      </c>
      <c r="BA56" s="48" t="s">
        <v>453</v>
      </c>
      <c r="BB56" s="48" t="s">
        <v>453</v>
      </c>
      <c r="BC56" s="48" t="s">
        <v>511</v>
      </c>
      <c r="BD56" s="48" t="s">
        <v>511</v>
      </c>
      <c r="BE56" s="48"/>
      <c r="BF56" s="48"/>
      <c r="BG56" s="120" t="s">
        <v>1680</v>
      </c>
      <c r="BH56" s="120" t="s">
        <v>1680</v>
      </c>
      <c r="BI56" s="120" t="s">
        <v>1743</v>
      </c>
      <c r="BJ56" s="120" t="s">
        <v>1743</v>
      </c>
      <c r="BK56" s="120">
        <v>0</v>
      </c>
      <c r="BL56" s="123">
        <v>0</v>
      </c>
      <c r="BM56" s="120">
        <v>0</v>
      </c>
      <c r="BN56" s="123">
        <v>0</v>
      </c>
      <c r="BO56" s="120">
        <v>0</v>
      </c>
      <c r="BP56" s="123">
        <v>0</v>
      </c>
      <c r="BQ56" s="120">
        <v>9</v>
      </c>
      <c r="BR56" s="123">
        <v>100</v>
      </c>
      <c r="BS56" s="120">
        <v>9</v>
      </c>
      <c r="BT56" s="2"/>
      <c r="BU56" s="3"/>
      <c r="BV56" s="3"/>
      <c r="BW56" s="3"/>
      <c r="BX56" s="3"/>
    </row>
    <row r="57" spans="1:76" ht="15">
      <c r="A57" s="64" t="s">
        <v>262</v>
      </c>
      <c r="B57" s="65"/>
      <c r="C57" s="65" t="s">
        <v>64</v>
      </c>
      <c r="D57" s="66">
        <v>168.98570643441195</v>
      </c>
      <c r="E57" s="68"/>
      <c r="F57" s="100" t="s">
        <v>575</v>
      </c>
      <c r="G57" s="65"/>
      <c r="H57" s="69" t="s">
        <v>262</v>
      </c>
      <c r="I57" s="70"/>
      <c r="J57" s="70"/>
      <c r="K57" s="69" t="s">
        <v>1351</v>
      </c>
      <c r="L57" s="73">
        <v>1</v>
      </c>
      <c r="M57" s="74">
        <v>5844.11962890625</v>
      </c>
      <c r="N57" s="74">
        <v>5773.93212890625</v>
      </c>
      <c r="O57" s="75"/>
      <c r="P57" s="76"/>
      <c r="Q57" s="76"/>
      <c r="R57" s="86"/>
      <c r="S57" s="48">
        <v>1</v>
      </c>
      <c r="T57" s="48">
        <v>1</v>
      </c>
      <c r="U57" s="49">
        <v>0</v>
      </c>
      <c r="V57" s="49">
        <v>0</v>
      </c>
      <c r="W57" s="49">
        <v>0</v>
      </c>
      <c r="X57" s="49">
        <v>0.999993</v>
      </c>
      <c r="Y57" s="49">
        <v>0</v>
      </c>
      <c r="Z57" s="49" t="s">
        <v>1924</v>
      </c>
      <c r="AA57" s="71">
        <v>57</v>
      </c>
      <c r="AB57" s="71"/>
      <c r="AC57" s="72"/>
      <c r="AD57" s="78" t="s">
        <v>1000</v>
      </c>
      <c r="AE57" s="78">
        <v>478</v>
      </c>
      <c r="AF57" s="78">
        <v>2006</v>
      </c>
      <c r="AG57" s="78">
        <v>1717</v>
      </c>
      <c r="AH57" s="78">
        <v>1514</v>
      </c>
      <c r="AI57" s="78"/>
      <c r="AJ57" s="78"/>
      <c r="AK57" s="78" t="s">
        <v>1112</v>
      </c>
      <c r="AL57" s="78"/>
      <c r="AM57" s="78"/>
      <c r="AN57" s="80">
        <v>40243.46488425926</v>
      </c>
      <c r="AO57" s="84" t="s">
        <v>1187</v>
      </c>
      <c r="AP57" s="78" t="b">
        <v>1</v>
      </c>
      <c r="AQ57" s="78" t="b">
        <v>0</v>
      </c>
      <c r="AR57" s="78" t="b">
        <v>1</v>
      </c>
      <c r="AS57" s="78" t="s">
        <v>918</v>
      </c>
      <c r="AT57" s="78">
        <v>2</v>
      </c>
      <c r="AU57" s="84" t="s">
        <v>1205</v>
      </c>
      <c r="AV57" s="78" t="b">
        <v>0</v>
      </c>
      <c r="AW57" s="78" t="s">
        <v>1224</v>
      </c>
      <c r="AX57" s="84" t="s">
        <v>1279</v>
      </c>
      <c r="AY57" s="78" t="s">
        <v>66</v>
      </c>
      <c r="AZ57" s="78" t="str">
        <f>REPLACE(INDEX(GroupVertices[Group],MATCH(Vertices[[#This Row],[Vertex]],GroupVertices[Vertex],0)),1,1,"")</f>
        <v>2</v>
      </c>
      <c r="BA57" s="48" t="s">
        <v>455</v>
      </c>
      <c r="BB57" s="48" t="s">
        <v>455</v>
      </c>
      <c r="BC57" s="48" t="s">
        <v>511</v>
      </c>
      <c r="BD57" s="48" t="s">
        <v>511</v>
      </c>
      <c r="BE57" s="48"/>
      <c r="BF57" s="48"/>
      <c r="BG57" s="120" t="s">
        <v>1681</v>
      </c>
      <c r="BH57" s="120" t="s">
        <v>1681</v>
      </c>
      <c r="BI57" s="120" t="s">
        <v>1744</v>
      </c>
      <c r="BJ57" s="120" t="s">
        <v>1744</v>
      </c>
      <c r="BK57" s="120">
        <v>0</v>
      </c>
      <c r="BL57" s="123">
        <v>0</v>
      </c>
      <c r="BM57" s="120">
        <v>0</v>
      </c>
      <c r="BN57" s="123">
        <v>0</v>
      </c>
      <c r="BO57" s="120">
        <v>0</v>
      </c>
      <c r="BP57" s="123">
        <v>0</v>
      </c>
      <c r="BQ57" s="120">
        <v>10</v>
      </c>
      <c r="BR57" s="123">
        <v>100</v>
      </c>
      <c r="BS57" s="120">
        <v>10</v>
      </c>
      <c r="BT57" s="2"/>
      <c r="BU57" s="3"/>
      <c r="BV57" s="3"/>
      <c r="BW57" s="3"/>
      <c r="BX57" s="3"/>
    </row>
    <row r="58" spans="1:76" ht="15">
      <c r="A58" s="64" t="s">
        <v>263</v>
      </c>
      <c r="B58" s="65"/>
      <c r="C58" s="65" t="s">
        <v>64</v>
      </c>
      <c r="D58" s="66">
        <v>164.06020330677674</v>
      </c>
      <c r="E58" s="68"/>
      <c r="F58" s="100" t="s">
        <v>576</v>
      </c>
      <c r="G58" s="65"/>
      <c r="H58" s="69" t="s">
        <v>263</v>
      </c>
      <c r="I58" s="70"/>
      <c r="J58" s="70"/>
      <c r="K58" s="69" t="s">
        <v>1352</v>
      </c>
      <c r="L58" s="73">
        <v>1</v>
      </c>
      <c r="M58" s="74">
        <v>278.6227722167969</v>
      </c>
      <c r="N58" s="74">
        <v>6404.37353515625</v>
      </c>
      <c r="O58" s="75"/>
      <c r="P58" s="76"/>
      <c r="Q58" s="76"/>
      <c r="R58" s="86"/>
      <c r="S58" s="48">
        <v>0</v>
      </c>
      <c r="T58" s="48">
        <v>1</v>
      </c>
      <c r="U58" s="49">
        <v>0</v>
      </c>
      <c r="V58" s="49">
        <v>0.018182</v>
      </c>
      <c r="W58" s="49">
        <v>0.018499</v>
      </c>
      <c r="X58" s="49">
        <v>0.400888</v>
      </c>
      <c r="Y58" s="49">
        <v>0</v>
      </c>
      <c r="Z58" s="49">
        <v>0</v>
      </c>
      <c r="AA58" s="71">
        <v>58</v>
      </c>
      <c r="AB58" s="71"/>
      <c r="AC58" s="72"/>
      <c r="AD58" s="78" t="s">
        <v>1001</v>
      </c>
      <c r="AE58" s="78">
        <v>181</v>
      </c>
      <c r="AF58" s="78">
        <v>605</v>
      </c>
      <c r="AG58" s="78">
        <v>2856</v>
      </c>
      <c r="AH58" s="78">
        <v>2261</v>
      </c>
      <c r="AI58" s="78"/>
      <c r="AJ58" s="78" t="s">
        <v>1063</v>
      </c>
      <c r="AK58" s="78" t="s">
        <v>1077</v>
      </c>
      <c r="AL58" s="78"/>
      <c r="AM58" s="78"/>
      <c r="AN58" s="80">
        <v>40589.27006944444</v>
      </c>
      <c r="AO58" s="84" t="s">
        <v>1188</v>
      </c>
      <c r="AP58" s="78" t="b">
        <v>0</v>
      </c>
      <c r="AQ58" s="78" t="b">
        <v>0</v>
      </c>
      <c r="AR58" s="78" t="b">
        <v>1</v>
      </c>
      <c r="AS58" s="78" t="s">
        <v>918</v>
      </c>
      <c r="AT58" s="78">
        <v>16</v>
      </c>
      <c r="AU58" s="84" t="s">
        <v>1216</v>
      </c>
      <c r="AV58" s="78" t="b">
        <v>0</v>
      </c>
      <c r="AW58" s="78" t="s">
        <v>1224</v>
      </c>
      <c r="AX58" s="84" t="s">
        <v>1280</v>
      </c>
      <c r="AY58" s="78" t="s">
        <v>66</v>
      </c>
      <c r="AZ58" s="78" t="str">
        <f>REPLACE(INDEX(GroupVertices[Group],MATCH(Vertices[[#This Row],[Vertex]],GroupVertices[Vertex],0)),1,1,"")</f>
        <v>1</v>
      </c>
      <c r="BA58" s="48"/>
      <c r="BB58" s="48"/>
      <c r="BC58" s="48"/>
      <c r="BD58" s="48"/>
      <c r="BE58" s="48"/>
      <c r="BF58" s="48"/>
      <c r="BG58" s="120" t="s">
        <v>1682</v>
      </c>
      <c r="BH58" s="120" t="s">
        <v>1682</v>
      </c>
      <c r="BI58" s="120" t="s">
        <v>1745</v>
      </c>
      <c r="BJ58" s="120" t="s">
        <v>1745</v>
      </c>
      <c r="BK58" s="120">
        <v>0</v>
      </c>
      <c r="BL58" s="123">
        <v>0</v>
      </c>
      <c r="BM58" s="120">
        <v>0</v>
      </c>
      <c r="BN58" s="123">
        <v>0</v>
      </c>
      <c r="BO58" s="120">
        <v>0</v>
      </c>
      <c r="BP58" s="123">
        <v>0</v>
      </c>
      <c r="BQ58" s="120">
        <v>21</v>
      </c>
      <c r="BR58" s="123">
        <v>100</v>
      </c>
      <c r="BS58" s="120">
        <v>21</v>
      </c>
      <c r="BT58" s="2"/>
      <c r="BU58" s="3"/>
      <c r="BV58" s="3"/>
      <c r="BW58" s="3"/>
      <c r="BX58" s="3"/>
    </row>
    <row r="59" spans="1:76" ht="15">
      <c r="A59" s="64" t="s">
        <v>264</v>
      </c>
      <c r="B59" s="65"/>
      <c r="C59" s="65" t="s">
        <v>64</v>
      </c>
      <c r="D59" s="66">
        <v>162.04921987422333</v>
      </c>
      <c r="E59" s="68"/>
      <c r="F59" s="100" t="s">
        <v>577</v>
      </c>
      <c r="G59" s="65"/>
      <c r="H59" s="69" t="s">
        <v>264</v>
      </c>
      <c r="I59" s="70"/>
      <c r="J59" s="70"/>
      <c r="K59" s="69" t="s">
        <v>1353</v>
      </c>
      <c r="L59" s="73">
        <v>1</v>
      </c>
      <c r="M59" s="74">
        <v>1207.7833251953125</v>
      </c>
      <c r="N59" s="74">
        <v>9182.64453125</v>
      </c>
      <c r="O59" s="75"/>
      <c r="P59" s="76"/>
      <c r="Q59" s="76"/>
      <c r="R59" s="86"/>
      <c r="S59" s="48">
        <v>0</v>
      </c>
      <c r="T59" s="48">
        <v>1</v>
      </c>
      <c r="U59" s="49">
        <v>0</v>
      </c>
      <c r="V59" s="49">
        <v>0.018182</v>
      </c>
      <c r="W59" s="49">
        <v>0.018499</v>
      </c>
      <c r="X59" s="49">
        <v>0.400888</v>
      </c>
      <c r="Y59" s="49">
        <v>0</v>
      </c>
      <c r="Z59" s="49">
        <v>0</v>
      </c>
      <c r="AA59" s="71">
        <v>59</v>
      </c>
      <c r="AB59" s="71"/>
      <c r="AC59" s="72"/>
      <c r="AD59" s="78" t="s">
        <v>1002</v>
      </c>
      <c r="AE59" s="78">
        <v>270</v>
      </c>
      <c r="AF59" s="78">
        <v>33</v>
      </c>
      <c r="AG59" s="78">
        <v>247</v>
      </c>
      <c r="AH59" s="78">
        <v>1324</v>
      </c>
      <c r="AI59" s="78"/>
      <c r="AJ59" s="78" t="s">
        <v>1064</v>
      </c>
      <c r="AK59" s="78" t="s">
        <v>1113</v>
      </c>
      <c r="AL59" s="78"/>
      <c r="AM59" s="78"/>
      <c r="AN59" s="80">
        <v>40701.576527777775</v>
      </c>
      <c r="AO59" s="84" t="s">
        <v>1189</v>
      </c>
      <c r="AP59" s="78" t="b">
        <v>0</v>
      </c>
      <c r="AQ59" s="78" t="b">
        <v>0</v>
      </c>
      <c r="AR59" s="78" t="b">
        <v>1</v>
      </c>
      <c r="AS59" s="78" t="s">
        <v>914</v>
      </c>
      <c r="AT59" s="78">
        <v>0</v>
      </c>
      <c r="AU59" s="84" t="s">
        <v>1217</v>
      </c>
      <c r="AV59" s="78" t="b">
        <v>0</v>
      </c>
      <c r="AW59" s="78" t="s">
        <v>1224</v>
      </c>
      <c r="AX59" s="84" t="s">
        <v>1281</v>
      </c>
      <c r="AY59" s="78" t="s">
        <v>66</v>
      </c>
      <c r="AZ59" s="78" t="str">
        <f>REPLACE(INDEX(GroupVertices[Group],MATCH(Vertices[[#This Row],[Vertex]],GroupVertices[Vertex],0)),1,1,"")</f>
        <v>1</v>
      </c>
      <c r="BA59" s="48"/>
      <c r="BB59" s="48"/>
      <c r="BC59" s="48"/>
      <c r="BD59" s="48"/>
      <c r="BE59" s="48"/>
      <c r="BF59" s="48"/>
      <c r="BG59" s="120" t="s">
        <v>1683</v>
      </c>
      <c r="BH59" s="120" t="s">
        <v>1683</v>
      </c>
      <c r="BI59" s="120" t="s">
        <v>1746</v>
      </c>
      <c r="BJ59" s="120" t="s">
        <v>1746</v>
      </c>
      <c r="BK59" s="120">
        <v>0</v>
      </c>
      <c r="BL59" s="123">
        <v>0</v>
      </c>
      <c r="BM59" s="120">
        <v>0</v>
      </c>
      <c r="BN59" s="123">
        <v>0</v>
      </c>
      <c r="BO59" s="120">
        <v>0</v>
      </c>
      <c r="BP59" s="123">
        <v>0</v>
      </c>
      <c r="BQ59" s="120">
        <v>8</v>
      </c>
      <c r="BR59" s="123">
        <v>100</v>
      </c>
      <c r="BS59" s="120">
        <v>8</v>
      </c>
      <c r="BT59" s="2"/>
      <c r="BU59" s="3"/>
      <c r="BV59" s="3"/>
      <c r="BW59" s="3"/>
      <c r="BX59" s="3"/>
    </row>
    <row r="60" spans="1:76" ht="15">
      <c r="A60" s="64" t="s">
        <v>265</v>
      </c>
      <c r="B60" s="65"/>
      <c r="C60" s="65" t="s">
        <v>64</v>
      </c>
      <c r="D60" s="66">
        <v>162.22852084460834</v>
      </c>
      <c r="E60" s="68"/>
      <c r="F60" s="100" t="s">
        <v>578</v>
      </c>
      <c r="G60" s="65"/>
      <c r="H60" s="69" t="s">
        <v>265</v>
      </c>
      <c r="I60" s="70"/>
      <c r="J60" s="70"/>
      <c r="K60" s="69" t="s">
        <v>1354</v>
      </c>
      <c r="L60" s="73">
        <v>1</v>
      </c>
      <c r="M60" s="74">
        <v>724.6282348632812</v>
      </c>
      <c r="N60" s="74">
        <v>3598.51123046875</v>
      </c>
      <c r="O60" s="75"/>
      <c r="P60" s="76"/>
      <c r="Q60" s="76"/>
      <c r="R60" s="86"/>
      <c r="S60" s="48">
        <v>1</v>
      </c>
      <c r="T60" s="48">
        <v>2</v>
      </c>
      <c r="U60" s="49">
        <v>0</v>
      </c>
      <c r="V60" s="49">
        <v>0.019231</v>
      </c>
      <c r="W60" s="49">
        <v>0.034791</v>
      </c>
      <c r="X60" s="49">
        <v>0.639245</v>
      </c>
      <c r="Y60" s="49">
        <v>0.5</v>
      </c>
      <c r="Z60" s="49">
        <v>0.5</v>
      </c>
      <c r="AA60" s="71">
        <v>60</v>
      </c>
      <c r="AB60" s="71"/>
      <c r="AC60" s="72"/>
      <c r="AD60" s="78" t="s">
        <v>1003</v>
      </c>
      <c r="AE60" s="78">
        <v>100</v>
      </c>
      <c r="AF60" s="78">
        <v>84</v>
      </c>
      <c r="AG60" s="78">
        <v>471</v>
      </c>
      <c r="AH60" s="78">
        <v>974</v>
      </c>
      <c r="AI60" s="78"/>
      <c r="AJ60" s="78"/>
      <c r="AK60" s="78"/>
      <c r="AL60" s="78"/>
      <c r="AM60" s="78"/>
      <c r="AN60" s="80">
        <v>43533.35586805556</v>
      </c>
      <c r="AO60" s="84" t="s">
        <v>1190</v>
      </c>
      <c r="AP60" s="78" t="b">
        <v>1</v>
      </c>
      <c r="AQ60" s="78" t="b">
        <v>0</v>
      </c>
      <c r="AR60" s="78" t="b">
        <v>0</v>
      </c>
      <c r="AS60" s="78" t="s">
        <v>915</v>
      </c>
      <c r="AT60" s="78">
        <v>0</v>
      </c>
      <c r="AU60" s="78"/>
      <c r="AV60" s="78" t="b">
        <v>0</v>
      </c>
      <c r="AW60" s="78" t="s">
        <v>1224</v>
      </c>
      <c r="AX60" s="84" t="s">
        <v>1282</v>
      </c>
      <c r="AY60" s="78" t="s">
        <v>66</v>
      </c>
      <c r="AZ60" s="78" t="str">
        <f>REPLACE(INDEX(GroupVertices[Group],MATCH(Vertices[[#This Row],[Vertex]],GroupVertices[Vertex],0)),1,1,"")</f>
        <v>1</v>
      </c>
      <c r="BA60" s="48"/>
      <c r="BB60" s="48"/>
      <c r="BC60" s="48"/>
      <c r="BD60" s="48"/>
      <c r="BE60" s="48"/>
      <c r="BF60" s="48"/>
      <c r="BG60" s="120" t="s">
        <v>1684</v>
      </c>
      <c r="BH60" s="120" t="s">
        <v>1698</v>
      </c>
      <c r="BI60" s="120" t="s">
        <v>1747</v>
      </c>
      <c r="BJ60" s="120" t="s">
        <v>1760</v>
      </c>
      <c r="BK60" s="120">
        <v>0</v>
      </c>
      <c r="BL60" s="123">
        <v>0</v>
      </c>
      <c r="BM60" s="120">
        <v>0</v>
      </c>
      <c r="BN60" s="123">
        <v>0</v>
      </c>
      <c r="BO60" s="120">
        <v>0</v>
      </c>
      <c r="BP60" s="123">
        <v>0</v>
      </c>
      <c r="BQ60" s="120">
        <v>84</v>
      </c>
      <c r="BR60" s="123">
        <v>100</v>
      </c>
      <c r="BS60" s="120">
        <v>84</v>
      </c>
      <c r="BT60" s="2"/>
      <c r="BU60" s="3"/>
      <c r="BV60" s="3"/>
      <c r="BW60" s="3"/>
      <c r="BX60" s="3"/>
    </row>
    <row r="61" spans="1:76" ht="15">
      <c r="A61" s="64" t="s">
        <v>281</v>
      </c>
      <c r="B61" s="65"/>
      <c r="C61" s="65" t="s">
        <v>64</v>
      </c>
      <c r="D61" s="66">
        <v>265.3371259318926</v>
      </c>
      <c r="E61" s="68"/>
      <c r="F61" s="100" t="s">
        <v>1220</v>
      </c>
      <c r="G61" s="65"/>
      <c r="H61" s="69" t="s">
        <v>281</v>
      </c>
      <c r="I61" s="70"/>
      <c r="J61" s="70"/>
      <c r="K61" s="69" t="s">
        <v>1355</v>
      </c>
      <c r="L61" s="73">
        <v>1</v>
      </c>
      <c r="M61" s="74">
        <v>3813.78369140625</v>
      </c>
      <c r="N61" s="74">
        <v>1776.193115234375</v>
      </c>
      <c r="O61" s="75"/>
      <c r="P61" s="76"/>
      <c r="Q61" s="76"/>
      <c r="R61" s="86"/>
      <c r="S61" s="48">
        <v>1</v>
      </c>
      <c r="T61" s="48">
        <v>0</v>
      </c>
      <c r="U61" s="49">
        <v>0</v>
      </c>
      <c r="V61" s="49">
        <v>0.016393</v>
      </c>
      <c r="W61" s="49">
        <v>0.016292</v>
      </c>
      <c r="X61" s="49">
        <v>0.388357</v>
      </c>
      <c r="Y61" s="49">
        <v>0</v>
      </c>
      <c r="Z61" s="49">
        <v>0</v>
      </c>
      <c r="AA61" s="71">
        <v>61</v>
      </c>
      <c r="AB61" s="71"/>
      <c r="AC61" s="72"/>
      <c r="AD61" s="78" t="s">
        <v>1004</v>
      </c>
      <c r="AE61" s="78">
        <v>7</v>
      </c>
      <c r="AF61" s="78">
        <v>29412</v>
      </c>
      <c r="AG61" s="78">
        <v>28869</v>
      </c>
      <c r="AH61" s="78">
        <v>3</v>
      </c>
      <c r="AI61" s="78"/>
      <c r="AJ61" s="78" t="s">
        <v>1065</v>
      </c>
      <c r="AK61" s="78"/>
      <c r="AL61" s="84" t="s">
        <v>1137</v>
      </c>
      <c r="AM61" s="78"/>
      <c r="AN61" s="80">
        <v>42038.755208333336</v>
      </c>
      <c r="AO61" s="84" t="s">
        <v>1191</v>
      </c>
      <c r="AP61" s="78" t="b">
        <v>0</v>
      </c>
      <c r="AQ61" s="78" t="b">
        <v>0</v>
      </c>
      <c r="AR61" s="78" t="b">
        <v>1</v>
      </c>
      <c r="AS61" s="78" t="s">
        <v>918</v>
      </c>
      <c r="AT61" s="78">
        <v>62</v>
      </c>
      <c r="AU61" s="84" t="s">
        <v>1207</v>
      </c>
      <c r="AV61" s="78" t="b">
        <v>1</v>
      </c>
      <c r="AW61" s="78" t="s">
        <v>1224</v>
      </c>
      <c r="AX61" s="84" t="s">
        <v>1283</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267</v>
      </c>
      <c r="B62" s="65"/>
      <c r="C62" s="65" t="s">
        <v>64</v>
      </c>
      <c r="D62" s="66">
        <v>1000</v>
      </c>
      <c r="E62" s="68"/>
      <c r="F62" s="100" t="s">
        <v>580</v>
      </c>
      <c r="G62" s="65"/>
      <c r="H62" s="69" t="s">
        <v>267</v>
      </c>
      <c r="I62" s="70"/>
      <c r="J62" s="70"/>
      <c r="K62" s="69" t="s">
        <v>1356</v>
      </c>
      <c r="L62" s="73">
        <v>1</v>
      </c>
      <c r="M62" s="74">
        <v>3527.07763671875</v>
      </c>
      <c r="N62" s="74">
        <v>6888.18212890625</v>
      </c>
      <c r="O62" s="75"/>
      <c r="P62" s="76"/>
      <c r="Q62" s="76"/>
      <c r="R62" s="86"/>
      <c r="S62" s="48">
        <v>1</v>
      </c>
      <c r="T62" s="48">
        <v>1</v>
      </c>
      <c r="U62" s="49">
        <v>0</v>
      </c>
      <c r="V62" s="49">
        <v>0.019231</v>
      </c>
      <c r="W62" s="49">
        <v>0.034791</v>
      </c>
      <c r="X62" s="49">
        <v>0.639245</v>
      </c>
      <c r="Y62" s="49">
        <v>0.5</v>
      </c>
      <c r="Z62" s="49">
        <v>0</v>
      </c>
      <c r="AA62" s="71">
        <v>62</v>
      </c>
      <c r="AB62" s="71"/>
      <c r="AC62" s="72"/>
      <c r="AD62" s="78" t="s">
        <v>1005</v>
      </c>
      <c r="AE62" s="78">
        <v>39</v>
      </c>
      <c r="AF62" s="78">
        <v>2350346</v>
      </c>
      <c r="AG62" s="78">
        <v>97847</v>
      </c>
      <c r="AH62" s="78">
        <v>2</v>
      </c>
      <c r="AI62" s="78"/>
      <c r="AJ62" s="78" t="s">
        <v>1066</v>
      </c>
      <c r="AK62" s="78" t="s">
        <v>1114</v>
      </c>
      <c r="AL62" s="84" t="s">
        <v>1127</v>
      </c>
      <c r="AM62" s="78"/>
      <c r="AN62" s="80">
        <v>40021.56810185185</v>
      </c>
      <c r="AO62" s="84" t="s">
        <v>1192</v>
      </c>
      <c r="AP62" s="78" t="b">
        <v>0</v>
      </c>
      <c r="AQ62" s="78" t="b">
        <v>0</v>
      </c>
      <c r="AR62" s="78" t="b">
        <v>1</v>
      </c>
      <c r="AS62" s="78" t="s">
        <v>918</v>
      </c>
      <c r="AT62" s="78">
        <v>2932</v>
      </c>
      <c r="AU62" s="84" t="s">
        <v>1205</v>
      </c>
      <c r="AV62" s="78" t="b">
        <v>1</v>
      </c>
      <c r="AW62" s="78" t="s">
        <v>1224</v>
      </c>
      <c r="AX62" s="84" t="s">
        <v>1284</v>
      </c>
      <c r="AY62" s="78" t="s">
        <v>66</v>
      </c>
      <c r="AZ62" s="78" t="str">
        <f>REPLACE(INDEX(GroupVertices[Group],MATCH(Vertices[[#This Row],[Vertex]],GroupVertices[Vertex],0)),1,1,"")</f>
        <v>1</v>
      </c>
      <c r="BA62" s="48" t="s">
        <v>439</v>
      </c>
      <c r="BB62" s="48" t="s">
        <v>439</v>
      </c>
      <c r="BC62" s="48" t="s">
        <v>511</v>
      </c>
      <c r="BD62" s="48" t="s">
        <v>511</v>
      </c>
      <c r="BE62" s="48"/>
      <c r="BF62" s="48"/>
      <c r="BG62" s="120" t="s">
        <v>1649</v>
      </c>
      <c r="BH62" s="120" t="s">
        <v>1649</v>
      </c>
      <c r="BI62" s="120" t="s">
        <v>1712</v>
      </c>
      <c r="BJ62" s="120" t="s">
        <v>1712</v>
      </c>
      <c r="BK62" s="120">
        <v>0</v>
      </c>
      <c r="BL62" s="123">
        <v>0</v>
      </c>
      <c r="BM62" s="120">
        <v>0</v>
      </c>
      <c r="BN62" s="123">
        <v>0</v>
      </c>
      <c r="BO62" s="120">
        <v>0</v>
      </c>
      <c r="BP62" s="123">
        <v>0</v>
      </c>
      <c r="BQ62" s="120">
        <v>55</v>
      </c>
      <c r="BR62" s="123">
        <v>100</v>
      </c>
      <c r="BS62" s="120">
        <v>55</v>
      </c>
      <c r="BT62" s="2"/>
      <c r="BU62" s="3"/>
      <c r="BV62" s="3"/>
      <c r="BW62" s="3"/>
      <c r="BX62" s="3"/>
    </row>
    <row r="63" spans="1:76" ht="15">
      <c r="A63" s="64" t="s">
        <v>268</v>
      </c>
      <c r="B63" s="65"/>
      <c r="C63" s="65" t="s">
        <v>64</v>
      </c>
      <c r="D63" s="66">
        <v>162.10898686435166</v>
      </c>
      <c r="E63" s="68"/>
      <c r="F63" s="100" t="s">
        <v>581</v>
      </c>
      <c r="G63" s="65"/>
      <c r="H63" s="69" t="s">
        <v>268</v>
      </c>
      <c r="I63" s="70"/>
      <c r="J63" s="70"/>
      <c r="K63" s="69" t="s">
        <v>1357</v>
      </c>
      <c r="L63" s="73">
        <v>1</v>
      </c>
      <c r="M63" s="74">
        <v>4375.78076171875</v>
      </c>
      <c r="N63" s="74">
        <v>5773.93212890625</v>
      </c>
      <c r="O63" s="75"/>
      <c r="P63" s="76"/>
      <c r="Q63" s="76"/>
      <c r="R63" s="86"/>
      <c r="S63" s="48">
        <v>1</v>
      </c>
      <c r="T63" s="48">
        <v>1</v>
      </c>
      <c r="U63" s="49">
        <v>0</v>
      </c>
      <c r="V63" s="49">
        <v>0</v>
      </c>
      <c r="W63" s="49">
        <v>0</v>
      </c>
      <c r="X63" s="49">
        <v>0.999993</v>
      </c>
      <c r="Y63" s="49">
        <v>0</v>
      </c>
      <c r="Z63" s="49" t="s">
        <v>1924</v>
      </c>
      <c r="AA63" s="71">
        <v>63</v>
      </c>
      <c r="AB63" s="71"/>
      <c r="AC63" s="72"/>
      <c r="AD63" s="78" t="s">
        <v>1006</v>
      </c>
      <c r="AE63" s="78">
        <v>334</v>
      </c>
      <c r="AF63" s="78">
        <v>50</v>
      </c>
      <c r="AG63" s="78">
        <v>9467</v>
      </c>
      <c r="AH63" s="78">
        <v>167</v>
      </c>
      <c r="AI63" s="78"/>
      <c r="AJ63" s="78"/>
      <c r="AK63" s="78" t="s">
        <v>1115</v>
      </c>
      <c r="AL63" s="78"/>
      <c r="AM63" s="78"/>
      <c r="AN63" s="80">
        <v>40824.13377314815</v>
      </c>
      <c r="AO63" s="78"/>
      <c r="AP63" s="78" t="b">
        <v>1</v>
      </c>
      <c r="AQ63" s="78" t="b">
        <v>0</v>
      </c>
      <c r="AR63" s="78" t="b">
        <v>1</v>
      </c>
      <c r="AS63" s="78" t="s">
        <v>918</v>
      </c>
      <c r="AT63" s="78">
        <v>0</v>
      </c>
      <c r="AU63" s="84" t="s">
        <v>1205</v>
      </c>
      <c r="AV63" s="78" t="b">
        <v>0</v>
      </c>
      <c r="AW63" s="78" t="s">
        <v>1224</v>
      </c>
      <c r="AX63" s="84" t="s">
        <v>1285</v>
      </c>
      <c r="AY63" s="78" t="s">
        <v>66</v>
      </c>
      <c r="AZ63" s="78" t="str">
        <f>REPLACE(INDEX(GroupVertices[Group],MATCH(Vertices[[#This Row],[Vertex]],GroupVertices[Vertex],0)),1,1,"")</f>
        <v>2</v>
      </c>
      <c r="BA63" s="48" t="s">
        <v>456</v>
      </c>
      <c r="BB63" s="48" t="s">
        <v>456</v>
      </c>
      <c r="BC63" s="48" t="s">
        <v>511</v>
      </c>
      <c r="BD63" s="48" t="s">
        <v>511</v>
      </c>
      <c r="BE63" s="48"/>
      <c r="BF63" s="48"/>
      <c r="BG63" s="120" t="s">
        <v>1685</v>
      </c>
      <c r="BH63" s="120" t="s">
        <v>1685</v>
      </c>
      <c r="BI63" s="120" t="s">
        <v>1748</v>
      </c>
      <c r="BJ63" s="120" t="s">
        <v>1748</v>
      </c>
      <c r="BK63" s="120">
        <v>0</v>
      </c>
      <c r="BL63" s="123">
        <v>0</v>
      </c>
      <c r="BM63" s="120">
        <v>0</v>
      </c>
      <c r="BN63" s="123">
        <v>0</v>
      </c>
      <c r="BO63" s="120">
        <v>0</v>
      </c>
      <c r="BP63" s="123">
        <v>0</v>
      </c>
      <c r="BQ63" s="120">
        <v>10</v>
      </c>
      <c r="BR63" s="123">
        <v>100</v>
      </c>
      <c r="BS63" s="120">
        <v>10</v>
      </c>
      <c r="BT63" s="2"/>
      <c r="BU63" s="3"/>
      <c r="BV63" s="3"/>
      <c r="BW63" s="3"/>
      <c r="BX63" s="3"/>
    </row>
    <row r="64" spans="1:76" ht="15">
      <c r="A64" s="64" t="s">
        <v>269</v>
      </c>
      <c r="B64" s="65"/>
      <c r="C64" s="65" t="s">
        <v>64</v>
      </c>
      <c r="D64" s="66">
        <v>183.4317395189609</v>
      </c>
      <c r="E64" s="68"/>
      <c r="F64" s="100" t="s">
        <v>1221</v>
      </c>
      <c r="G64" s="65"/>
      <c r="H64" s="69" t="s">
        <v>269</v>
      </c>
      <c r="I64" s="70"/>
      <c r="J64" s="70"/>
      <c r="K64" s="69" t="s">
        <v>1358</v>
      </c>
      <c r="L64" s="73">
        <v>105.36325678496868</v>
      </c>
      <c r="M64" s="74">
        <v>8943.0576171875</v>
      </c>
      <c r="N64" s="74">
        <v>5009.28125</v>
      </c>
      <c r="O64" s="75"/>
      <c r="P64" s="76"/>
      <c r="Q64" s="76"/>
      <c r="R64" s="86"/>
      <c r="S64" s="48">
        <v>2</v>
      </c>
      <c r="T64" s="48">
        <v>3</v>
      </c>
      <c r="U64" s="49">
        <v>5</v>
      </c>
      <c r="V64" s="49">
        <v>0.166667</v>
      </c>
      <c r="W64" s="49">
        <v>0</v>
      </c>
      <c r="X64" s="49">
        <v>1.350464</v>
      </c>
      <c r="Y64" s="49">
        <v>0.25</v>
      </c>
      <c r="Z64" s="49">
        <v>0.25</v>
      </c>
      <c r="AA64" s="71">
        <v>64</v>
      </c>
      <c r="AB64" s="71"/>
      <c r="AC64" s="72"/>
      <c r="AD64" s="78" t="s">
        <v>1007</v>
      </c>
      <c r="AE64" s="78">
        <v>6471</v>
      </c>
      <c r="AF64" s="78">
        <v>6115</v>
      </c>
      <c r="AG64" s="78">
        <v>2520</v>
      </c>
      <c r="AH64" s="78">
        <v>2357</v>
      </c>
      <c r="AI64" s="78"/>
      <c r="AJ64" s="78" t="s">
        <v>1067</v>
      </c>
      <c r="AK64" s="78" t="s">
        <v>1116</v>
      </c>
      <c r="AL64" s="78"/>
      <c r="AM64" s="78"/>
      <c r="AN64" s="80">
        <v>43370.72446759259</v>
      </c>
      <c r="AO64" s="84" t="s">
        <v>1193</v>
      </c>
      <c r="AP64" s="78" t="b">
        <v>1</v>
      </c>
      <c r="AQ64" s="78" t="b">
        <v>0</v>
      </c>
      <c r="AR64" s="78" t="b">
        <v>0</v>
      </c>
      <c r="AS64" s="78" t="s">
        <v>915</v>
      </c>
      <c r="AT64" s="78">
        <v>1</v>
      </c>
      <c r="AU64" s="78"/>
      <c r="AV64" s="78" t="b">
        <v>0</v>
      </c>
      <c r="AW64" s="78" t="s">
        <v>1224</v>
      </c>
      <c r="AX64" s="84" t="s">
        <v>1286</v>
      </c>
      <c r="AY64" s="78" t="s">
        <v>66</v>
      </c>
      <c r="AZ64" s="78" t="str">
        <f>REPLACE(INDEX(GroupVertices[Group],MATCH(Vertices[[#This Row],[Vertex]],GroupVertices[Vertex],0)),1,1,"")</f>
        <v>4</v>
      </c>
      <c r="BA64" s="48" t="s">
        <v>1629</v>
      </c>
      <c r="BB64" s="48" t="s">
        <v>1629</v>
      </c>
      <c r="BC64" s="48" t="s">
        <v>511</v>
      </c>
      <c r="BD64" s="48" t="s">
        <v>511</v>
      </c>
      <c r="BE64" s="48" t="s">
        <v>520</v>
      </c>
      <c r="BF64" s="48" t="s">
        <v>520</v>
      </c>
      <c r="BG64" s="120" t="s">
        <v>1686</v>
      </c>
      <c r="BH64" s="120" t="s">
        <v>1699</v>
      </c>
      <c r="BI64" s="120" t="s">
        <v>1749</v>
      </c>
      <c r="BJ64" s="120" t="s">
        <v>1749</v>
      </c>
      <c r="BK64" s="120">
        <v>0</v>
      </c>
      <c r="BL64" s="123">
        <v>0</v>
      </c>
      <c r="BM64" s="120">
        <v>0</v>
      </c>
      <c r="BN64" s="123">
        <v>0</v>
      </c>
      <c r="BO64" s="120">
        <v>0</v>
      </c>
      <c r="BP64" s="123">
        <v>0</v>
      </c>
      <c r="BQ64" s="120">
        <v>25</v>
      </c>
      <c r="BR64" s="123">
        <v>100</v>
      </c>
      <c r="BS64" s="120">
        <v>25</v>
      </c>
      <c r="BT64" s="2"/>
      <c r="BU64" s="3"/>
      <c r="BV64" s="3"/>
      <c r="BW64" s="3"/>
      <c r="BX64" s="3"/>
    </row>
    <row r="65" spans="1:76" ht="15">
      <c r="A65" s="64" t="s">
        <v>270</v>
      </c>
      <c r="B65" s="65"/>
      <c r="C65" s="65" t="s">
        <v>64</v>
      </c>
      <c r="D65" s="66">
        <v>164.77740718831677</v>
      </c>
      <c r="E65" s="68"/>
      <c r="F65" s="100" t="s">
        <v>582</v>
      </c>
      <c r="G65" s="65"/>
      <c r="H65" s="69" t="s">
        <v>270</v>
      </c>
      <c r="I65" s="70"/>
      <c r="J65" s="70"/>
      <c r="K65" s="69" t="s">
        <v>1359</v>
      </c>
      <c r="L65" s="73">
        <v>105.36325678496868</v>
      </c>
      <c r="M65" s="74">
        <v>8588.3466796875</v>
      </c>
      <c r="N65" s="74">
        <v>5551.83984375</v>
      </c>
      <c r="O65" s="75"/>
      <c r="P65" s="76"/>
      <c r="Q65" s="76"/>
      <c r="R65" s="86"/>
      <c r="S65" s="48">
        <v>0</v>
      </c>
      <c r="T65" s="48">
        <v>4</v>
      </c>
      <c r="U65" s="49">
        <v>5</v>
      </c>
      <c r="V65" s="49">
        <v>0.166667</v>
      </c>
      <c r="W65" s="49">
        <v>0</v>
      </c>
      <c r="X65" s="49">
        <v>1.350464</v>
      </c>
      <c r="Y65" s="49">
        <v>0.3333333333333333</v>
      </c>
      <c r="Z65" s="49">
        <v>0</v>
      </c>
      <c r="AA65" s="71">
        <v>65</v>
      </c>
      <c r="AB65" s="71"/>
      <c r="AC65" s="72"/>
      <c r="AD65" s="78" t="s">
        <v>1008</v>
      </c>
      <c r="AE65" s="78">
        <v>874</v>
      </c>
      <c r="AF65" s="78">
        <v>809</v>
      </c>
      <c r="AG65" s="78">
        <v>392</v>
      </c>
      <c r="AH65" s="78">
        <v>240</v>
      </c>
      <c r="AI65" s="78"/>
      <c r="AJ65" s="78"/>
      <c r="AK65" s="78"/>
      <c r="AL65" s="78"/>
      <c r="AM65" s="78"/>
      <c r="AN65" s="80">
        <v>43568.47886574074</v>
      </c>
      <c r="AO65" s="84" t="s">
        <v>1194</v>
      </c>
      <c r="AP65" s="78" t="b">
        <v>1</v>
      </c>
      <c r="AQ65" s="78" t="b">
        <v>0</v>
      </c>
      <c r="AR65" s="78" t="b">
        <v>0</v>
      </c>
      <c r="AS65" s="78" t="s">
        <v>915</v>
      </c>
      <c r="AT65" s="78">
        <v>0</v>
      </c>
      <c r="AU65" s="78"/>
      <c r="AV65" s="78" t="b">
        <v>0</v>
      </c>
      <c r="AW65" s="78" t="s">
        <v>1224</v>
      </c>
      <c r="AX65" s="84" t="s">
        <v>1287</v>
      </c>
      <c r="AY65" s="78" t="s">
        <v>66</v>
      </c>
      <c r="AZ65" s="78" t="str">
        <f>REPLACE(INDEX(GroupVertices[Group],MATCH(Vertices[[#This Row],[Vertex]],GroupVertices[Vertex],0)),1,1,"")</f>
        <v>4</v>
      </c>
      <c r="BA65" s="48" t="s">
        <v>457</v>
      </c>
      <c r="BB65" s="48" t="s">
        <v>457</v>
      </c>
      <c r="BC65" s="48" t="s">
        <v>511</v>
      </c>
      <c r="BD65" s="48" t="s">
        <v>511</v>
      </c>
      <c r="BE65" s="48" t="s">
        <v>520</v>
      </c>
      <c r="BF65" s="48" t="s">
        <v>520</v>
      </c>
      <c r="BG65" s="120" t="s">
        <v>1687</v>
      </c>
      <c r="BH65" s="120" t="s">
        <v>1700</v>
      </c>
      <c r="BI65" s="120" t="s">
        <v>1750</v>
      </c>
      <c r="BJ65" s="120" t="s">
        <v>1750</v>
      </c>
      <c r="BK65" s="120">
        <v>0</v>
      </c>
      <c r="BL65" s="123">
        <v>0</v>
      </c>
      <c r="BM65" s="120">
        <v>0</v>
      </c>
      <c r="BN65" s="123">
        <v>0</v>
      </c>
      <c r="BO65" s="120">
        <v>0</v>
      </c>
      <c r="BP65" s="123">
        <v>0</v>
      </c>
      <c r="BQ65" s="120">
        <v>27</v>
      </c>
      <c r="BR65" s="123">
        <v>100</v>
      </c>
      <c r="BS65" s="120">
        <v>27</v>
      </c>
      <c r="BT65" s="2"/>
      <c r="BU65" s="3"/>
      <c r="BV65" s="3"/>
      <c r="BW65" s="3"/>
      <c r="BX65" s="3"/>
    </row>
    <row r="66" spans="1:76" ht="15">
      <c r="A66" s="64" t="s">
        <v>282</v>
      </c>
      <c r="B66" s="65"/>
      <c r="C66" s="65" t="s">
        <v>64</v>
      </c>
      <c r="D66" s="66">
        <v>166.4297886801002</v>
      </c>
      <c r="E66" s="68"/>
      <c r="F66" s="100" t="s">
        <v>1222</v>
      </c>
      <c r="G66" s="65"/>
      <c r="H66" s="69" t="s">
        <v>282</v>
      </c>
      <c r="I66" s="70"/>
      <c r="J66" s="70"/>
      <c r="K66" s="69" t="s">
        <v>1360</v>
      </c>
      <c r="L66" s="73">
        <v>1</v>
      </c>
      <c r="M66" s="74">
        <v>9804.087890625</v>
      </c>
      <c r="N66" s="74">
        <v>5015.18408203125</v>
      </c>
      <c r="O66" s="75"/>
      <c r="P66" s="76"/>
      <c r="Q66" s="76"/>
      <c r="R66" s="86"/>
      <c r="S66" s="48">
        <v>2</v>
      </c>
      <c r="T66" s="48">
        <v>0</v>
      </c>
      <c r="U66" s="49">
        <v>0</v>
      </c>
      <c r="V66" s="49">
        <v>0.111111</v>
      </c>
      <c r="W66" s="49">
        <v>0</v>
      </c>
      <c r="X66" s="49">
        <v>0.723947</v>
      </c>
      <c r="Y66" s="49">
        <v>0.5</v>
      </c>
      <c r="Z66" s="49">
        <v>0</v>
      </c>
      <c r="AA66" s="71">
        <v>66</v>
      </c>
      <c r="AB66" s="71"/>
      <c r="AC66" s="72"/>
      <c r="AD66" s="78" t="s">
        <v>1009</v>
      </c>
      <c r="AE66" s="78">
        <v>1024</v>
      </c>
      <c r="AF66" s="78">
        <v>1279</v>
      </c>
      <c r="AG66" s="78">
        <v>3069</v>
      </c>
      <c r="AH66" s="78">
        <v>2953</v>
      </c>
      <c r="AI66" s="78"/>
      <c r="AJ66" s="78" t="s">
        <v>1068</v>
      </c>
      <c r="AK66" s="78"/>
      <c r="AL66" s="78"/>
      <c r="AM66" s="78"/>
      <c r="AN66" s="80">
        <v>43476.6250462963</v>
      </c>
      <c r="AO66" s="84" t="s">
        <v>1195</v>
      </c>
      <c r="AP66" s="78" t="b">
        <v>1</v>
      </c>
      <c r="AQ66" s="78" t="b">
        <v>0</v>
      </c>
      <c r="AR66" s="78" t="b">
        <v>0</v>
      </c>
      <c r="AS66" s="78" t="s">
        <v>915</v>
      </c>
      <c r="AT66" s="78">
        <v>4</v>
      </c>
      <c r="AU66" s="78"/>
      <c r="AV66" s="78" t="b">
        <v>0</v>
      </c>
      <c r="AW66" s="78" t="s">
        <v>1224</v>
      </c>
      <c r="AX66" s="84" t="s">
        <v>1288</v>
      </c>
      <c r="AY66" s="78" t="s">
        <v>65</v>
      </c>
      <c r="AZ66" s="78" t="str">
        <f>REPLACE(INDEX(GroupVertices[Group],MATCH(Vertices[[#This Row],[Vertex]],GroupVertices[Vertex],0)),1,1,"")</f>
        <v>4</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283</v>
      </c>
      <c r="B67" s="65"/>
      <c r="C67" s="65" t="s">
        <v>64</v>
      </c>
      <c r="D67" s="66">
        <v>172.8494665609438</v>
      </c>
      <c r="E67" s="68"/>
      <c r="F67" s="100" t="s">
        <v>1223</v>
      </c>
      <c r="G67" s="65"/>
      <c r="H67" s="69" t="s">
        <v>283</v>
      </c>
      <c r="I67" s="70"/>
      <c r="J67" s="70"/>
      <c r="K67" s="69" t="s">
        <v>1361</v>
      </c>
      <c r="L67" s="73">
        <v>1</v>
      </c>
      <c r="M67" s="74">
        <v>8876.052734375</v>
      </c>
      <c r="N67" s="74">
        <v>6434.650390625</v>
      </c>
      <c r="O67" s="75"/>
      <c r="P67" s="76"/>
      <c r="Q67" s="76"/>
      <c r="R67" s="86"/>
      <c r="S67" s="48">
        <v>2</v>
      </c>
      <c r="T67" s="48">
        <v>0</v>
      </c>
      <c r="U67" s="49">
        <v>0</v>
      </c>
      <c r="V67" s="49">
        <v>0.111111</v>
      </c>
      <c r="W67" s="49">
        <v>0</v>
      </c>
      <c r="X67" s="49">
        <v>0.723947</v>
      </c>
      <c r="Y67" s="49">
        <v>0.5</v>
      </c>
      <c r="Z67" s="49">
        <v>0</v>
      </c>
      <c r="AA67" s="71">
        <v>67</v>
      </c>
      <c r="AB67" s="71"/>
      <c r="AC67" s="72"/>
      <c r="AD67" s="78" t="s">
        <v>1010</v>
      </c>
      <c r="AE67" s="78">
        <v>3204</v>
      </c>
      <c r="AF67" s="78">
        <v>3105</v>
      </c>
      <c r="AG67" s="78">
        <v>17399</v>
      </c>
      <c r="AH67" s="78">
        <v>54</v>
      </c>
      <c r="AI67" s="78"/>
      <c r="AJ67" s="78" t="s">
        <v>1069</v>
      </c>
      <c r="AK67" s="78" t="s">
        <v>1117</v>
      </c>
      <c r="AL67" s="78"/>
      <c r="AM67" s="78"/>
      <c r="AN67" s="80">
        <v>43556.30554398148</v>
      </c>
      <c r="AO67" s="84" t="s">
        <v>1196</v>
      </c>
      <c r="AP67" s="78" t="b">
        <v>1</v>
      </c>
      <c r="AQ67" s="78" t="b">
        <v>0</v>
      </c>
      <c r="AR67" s="78" t="b">
        <v>0</v>
      </c>
      <c r="AS67" s="78"/>
      <c r="AT67" s="78">
        <v>3</v>
      </c>
      <c r="AU67" s="78"/>
      <c r="AV67" s="78" t="b">
        <v>0</v>
      </c>
      <c r="AW67" s="78" t="s">
        <v>1224</v>
      </c>
      <c r="AX67" s="84" t="s">
        <v>1289</v>
      </c>
      <c r="AY67" s="78" t="s">
        <v>65</v>
      </c>
      <c r="AZ67" s="78" t="str">
        <f>REPLACE(INDEX(GroupVertices[Group],MATCH(Vertices[[#This Row],[Vertex]],GroupVertices[Vertex],0)),1,1,"")</f>
        <v>4</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271</v>
      </c>
      <c r="B68" s="65"/>
      <c r="C68" s="65" t="s">
        <v>64</v>
      </c>
      <c r="D68" s="66">
        <v>162.01406282120666</v>
      </c>
      <c r="E68" s="68"/>
      <c r="F68" s="100" t="s">
        <v>552</v>
      </c>
      <c r="G68" s="65"/>
      <c r="H68" s="69" t="s">
        <v>271</v>
      </c>
      <c r="I68" s="70"/>
      <c r="J68" s="70"/>
      <c r="K68" s="69" t="s">
        <v>1362</v>
      </c>
      <c r="L68" s="73">
        <v>1</v>
      </c>
      <c r="M68" s="74">
        <v>5844.11962890625</v>
      </c>
      <c r="N68" s="74">
        <v>7322.796875</v>
      </c>
      <c r="O68" s="75"/>
      <c r="P68" s="76"/>
      <c r="Q68" s="76"/>
      <c r="R68" s="86"/>
      <c r="S68" s="48">
        <v>1</v>
      </c>
      <c r="T68" s="48">
        <v>1</v>
      </c>
      <c r="U68" s="49">
        <v>0</v>
      </c>
      <c r="V68" s="49">
        <v>0</v>
      </c>
      <c r="W68" s="49">
        <v>0</v>
      </c>
      <c r="X68" s="49">
        <v>0.999993</v>
      </c>
      <c r="Y68" s="49">
        <v>0</v>
      </c>
      <c r="Z68" s="49" t="s">
        <v>1924</v>
      </c>
      <c r="AA68" s="71">
        <v>68</v>
      </c>
      <c r="AB68" s="71"/>
      <c r="AC68" s="72"/>
      <c r="AD68" s="78" t="s">
        <v>999</v>
      </c>
      <c r="AE68" s="78">
        <v>25</v>
      </c>
      <c r="AF68" s="78">
        <v>23</v>
      </c>
      <c r="AG68" s="78">
        <v>240</v>
      </c>
      <c r="AH68" s="78">
        <v>0</v>
      </c>
      <c r="AI68" s="78"/>
      <c r="AJ68" s="78"/>
      <c r="AK68" s="78"/>
      <c r="AL68" s="78"/>
      <c r="AM68" s="78"/>
      <c r="AN68" s="80">
        <v>40591.97289351852</v>
      </c>
      <c r="AO68" s="78"/>
      <c r="AP68" s="78" t="b">
        <v>1</v>
      </c>
      <c r="AQ68" s="78" t="b">
        <v>1</v>
      </c>
      <c r="AR68" s="78" t="b">
        <v>0</v>
      </c>
      <c r="AS68" s="78" t="s">
        <v>918</v>
      </c>
      <c r="AT68" s="78">
        <v>0</v>
      </c>
      <c r="AU68" s="84" t="s">
        <v>1205</v>
      </c>
      <c r="AV68" s="78" t="b">
        <v>0</v>
      </c>
      <c r="AW68" s="78" t="s">
        <v>1224</v>
      </c>
      <c r="AX68" s="84" t="s">
        <v>1290</v>
      </c>
      <c r="AY68" s="78" t="s">
        <v>66</v>
      </c>
      <c r="AZ68" s="78" t="str">
        <f>REPLACE(INDEX(GroupVertices[Group],MATCH(Vertices[[#This Row],[Vertex]],GroupVertices[Vertex],0)),1,1,"")</f>
        <v>2</v>
      </c>
      <c r="BA68" s="48" t="s">
        <v>1630</v>
      </c>
      <c r="BB68" s="48" t="s">
        <v>1630</v>
      </c>
      <c r="BC68" s="48" t="s">
        <v>511</v>
      </c>
      <c r="BD68" s="48" t="s">
        <v>511</v>
      </c>
      <c r="BE68" s="48"/>
      <c r="BF68" s="48"/>
      <c r="BG68" s="120" t="s">
        <v>1688</v>
      </c>
      <c r="BH68" s="120" t="s">
        <v>1701</v>
      </c>
      <c r="BI68" s="120" t="s">
        <v>1751</v>
      </c>
      <c r="BJ68" s="120" t="s">
        <v>1761</v>
      </c>
      <c r="BK68" s="120">
        <v>0</v>
      </c>
      <c r="BL68" s="123">
        <v>0</v>
      </c>
      <c r="BM68" s="120">
        <v>0</v>
      </c>
      <c r="BN68" s="123">
        <v>0</v>
      </c>
      <c r="BO68" s="120">
        <v>0</v>
      </c>
      <c r="BP68" s="123">
        <v>0</v>
      </c>
      <c r="BQ68" s="120">
        <v>449</v>
      </c>
      <c r="BR68" s="123">
        <v>100</v>
      </c>
      <c r="BS68" s="120">
        <v>449</v>
      </c>
      <c r="BT68" s="2"/>
      <c r="BU68" s="3"/>
      <c r="BV68" s="3"/>
      <c r="BW68" s="3"/>
      <c r="BX68" s="3"/>
    </row>
    <row r="69" spans="1:76" ht="15">
      <c r="A69" s="64" t="s">
        <v>272</v>
      </c>
      <c r="B69" s="65"/>
      <c r="C69" s="65" t="s">
        <v>64</v>
      </c>
      <c r="D69" s="66">
        <v>165.9621998749785</v>
      </c>
      <c r="E69" s="68"/>
      <c r="F69" s="100" t="s">
        <v>583</v>
      </c>
      <c r="G69" s="65"/>
      <c r="H69" s="69" t="s">
        <v>272</v>
      </c>
      <c r="I69" s="70"/>
      <c r="J69" s="70"/>
      <c r="K69" s="69" t="s">
        <v>1363</v>
      </c>
      <c r="L69" s="73">
        <v>1</v>
      </c>
      <c r="M69" s="74">
        <v>7303.70654296875</v>
      </c>
      <c r="N69" s="74">
        <v>352.9058837890625</v>
      </c>
      <c r="O69" s="75"/>
      <c r="P69" s="76"/>
      <c r="Q69" s="76"/>
      <c r="R69" s="86"/>
      <c r="S69" s="48">
        <v>0</v>
      </c>
      <c r="T69" s="48">
        <v>1</v>
      </c>
      <c r="U69" s="49">
        <v>0</v>
      </c>
      <c r="V69" s="49">
        <v>0.142857</v>
      </c>
      <c r="W69" s="49">
        <v>0</v>
      </c>
      <c r="X69" s="49">
        <v>0.595234</v>
      </c>
      <c r="Y69" s="49">
        <v>0</v>
      </c>
      <c r="Z69" s="49">
        <v>0</v>
      </c>
      <c r="AA69" s="71">
        <v>69</v>
      </c>
      <c r="AB69" s="71"/>
      <c r="AC69" s="72"/>
      <c r="AD69" s="78" t="s">
        <v>1011</v>
      </c>
      <c r="AE69" s="78">
        <v>849</v>
      </c>
      <c r="AF69" s="78">
        <v>1146</v>
      </c>
      <c r="AG69" s="78">
        <v>8649</v>
      </c>
      <c r="AH69" s="78">
        <v>2225</v>
      </c>
      <c r="AI69" s="78"/>
      <c r="AJ69" s="78" t="s">
        <v>1070</v>
      </c>
      <c r="AK69" s="78" t="s">
        <v>1118</v>
      </c>
      <c r="AL69" s="78"/>
      <c r="AM69" s="78"/>
      <c r="AN69" s="80">
        <v>43551.85445601852</v>
      </c>
      <c r="AO69" s="84" t="s">
        <v>1197</v>
      </c>
      <c r="AP69" s="78" t="b">
        <v>1</v>
      </c>
      <c r="AQ69" s="78" t="b">
        <v>0</v>
      </c>
      <c r="AR69" s="78" t="b">
        <v>0</v>
      </c>
      <c r="AS69" s="78" t="s">
        <v>918</v>
      </c>
      <c r="AT69" s="78">
        <v>1</v>
      </c>
      <c r="AU69" s="78"/>
      <c r="AV69" s="78" t="b">
        <v>0</v>
      </c>
      <c r="AW69" s="78" t="s">
        <v>1224</v>
      </c>
      <c r="AX69" s="84" t="s">
        <v>1291</v>
      </c>
      <c r="AY69" s="78" t="s">
        <v>66</v>
      </c>
      <c r="AZ69" s="78" t="str">
        <f>REPLACE(INDEX(GroupVertices[Group],MATCH(Vertices[[#This Row],[Vertex]],GroupVertices[Vertex],0)),1,1,"")</f>
        <v>5</v>
      </c>
      <c r="BA69" s="48" t="s">
        <v>475</v>
      </c>
      <c r="BB69" s="48" t="s">
        <v>475</v>
      </c>
      <c r="BC69" s="48" t="s">
        <v>511</v>
      </c>
      <c r="BD69" s="48" t="s">
        <v>511</v>
      </c>
      <c r="BE69" s="48"/>
      <c r="BF69" s="48"/>
      <c r="BG69" s="120" t="s">
        <v>1689</v>
      </c>
      <c r="BH69" s="120" t="s">
        <v>1689</v>
      </c>
      <c r="BI69" s="120" t="s">
        <v>1752</v>
      </c>
      <c r="BJ69" s="120" t="s">
        <v>1752</v>
      </c>
      <c r="BK69" s="120">
        <v>0</v>
      </c>
      <c r="BL69" s="123">
        <v>0</v>
      </c>
      <c r="BM69" s="120">
        <v>0</v>
      </c>
      <c r="BN69" s="123">
        <v>0</v>
      </c>
      <c r="BO69" s="120">
        <v>0</v>
      </c>
      <c r="BP69" s="123">
        <v>0</v>
      </c>
      <c r="BQ69" s="120">
        <v>6</v>
      </c>
      <c r="BR69" s="123">
        <v>100</v>
      </c>
      <c r="BS69" s="120">
        <v>6</v>
      </c>
      <c r="BT69" s="2"/>
      <c r="BU69" s="3"/>
      <c r="BV69" s="3"/>
      <c r="BW69" s="3"/>
      <c r="BX69" s="3"/>
    </row>
    <row r="70" spans="1:76" ht="15">
      <c r="A70" s="64" t="s">
        <v>276</v>
      </c>
      <c r="B70" s="65"/>
      <c r="C70" s="65" t="s">
        <v>64</v>
      </c>
      <c r="D70" s="66">
        <v>172.7756367496088</v>
      </c>
      <c r="E70" s="68"/>
      <c r="F70" s="100" t="s">
        <v>587</v>
      </c>
      <c r="G70" s="65"/>
      <c r="H70" s="69" t="s">
        <v>276</v>
      </c>
      <c r="I70" s="70"/>
      <c r="J70" s="70"/>
      <c r="K70" s="69" t="s">
        <v>1364</v>
      </c>
      <c r="L70" s="73">
        <v>251.47181628392485</v>
      </c>
      <c r="M70" s="74">
        <v>7936.17822265625</v>
      </c>
      <c r="N70" s="74">
        <v>2011.5634765625</v>
      </c>
      <c r="O70" s="75"/>
      <c r="P70" s="76"/>
      <c r="Q70" s="76"/>
      <c r="R70" s="86"/>
      <c r="S70" s="48">
        <v>5</v>
      </c>
      <c r="T70" s="48">
        <v>1</v>
      </c>
      <c r="U70" s="49">
        <v>12</v>
      </c>
      <c r="V70" s="49">
        <v>0.25</v>
      </c>
      <c r="W70" s="49">
        <v>0</v>
      </c>
      <c r="X70" s="49">
        <v>2.619028</v>
      </c>
      <c r="Y70" s="49">
        <v>0</v>
      </c>
      <c r="Z70" s="49">
        <v>0</v>
      </c>
      <c r="AA70" s="71">
        <v>70</v>
      </c>
      <c r="AB70" s="71"/>
      <c r="AC70" s="72"/>
      <c r="AD70" s="78" t="s">
        <v>1012</v>
      </c>
      <c r="AE70" s="78">
        <v>145</v>
      </c>
      <c r="AF70" s="78">
        <v>3084</v>
      </c>
      <c r="AG70" s="78">
        <v>3234</v>
      </c>
      <c r="AH70" s="78">
        <v>10685</v>
      </c>
      <c r="AI70" s="78"/>
      <c r="AJ70" s="78" t="s">
        <v>1071</v>
      </c>
      <c r="AK70" s="78" t="s">
        <v>1101</v>
      </c>
      <c r="AL70" s="78"/>
      <c r="AM70" s="78"/>
      <c r="AN70" s="80">
        <v>43265.035208333335</v>
      </c>
      <c r="AO70" s="84" t="s">
        <v>1198</v>
      </c>
      <c r="AP70" s="78" t="b">
        <v>1</v>
      </c>
      <c r="AQ70" s="78" t="b">
        <v>0</v>
      </c>
      <c r="AR70" s="78" t="b">
        <v>0</v>
      </c>
      <c r="AS70" s="78" t="s">
        <v>914</v>
      </c>
      <c r="AT70" s="78">
        <v>4</v>
      </c>
      <c r="AU70" s="78"/>
      <c r="AV70" s="78" t="b">
        <v>0</v>
      </c>
      <c r="AW70" s="78" t="s">
        <v>1224</v>
      </c>
      <c r="AX70" s="84" t="s">
        <v>1292</v>
      </c>
      <c r="AY70" s="78" t="s">
        <v>66</v>
      </c>
      <c r="AZ70" s="78" t="str">
        <f>REPLACE(INDEX(GroupVertices[Group],MATCH(Vertices[[#This Row],[Vertex]],GroupVertices[Vertex],0)),1,1,"")</f>
        <v>5</v>
      </c>
      <c r="BA70" s="48" t="s">
        <v>475</v>
      </c>
      <c r="BB70" s="48" t="s">
        <v>475</v>
      </c>
      <c r="BC70" s="48" t="s">
        <v>511</v>
      </c>
      <c r="BD70" s="48" t="s">
        <v>511</v>
      </c>
      <c r="BE70" s="48"/>
      <c r="BF70" s="48"/>
      <c r="BG70" s="120" t="s">
        <v>1690</v>
      </c>
      <c r="BH70" s="120" t="s">
        <v>1690</v>
      </c>
      <c r="BI70" s="120" t="s">
        <v>1753</v>
      </c>
      <c r="BJ70" s="120" t="s">
        <v>1753</v>
      </c>
      <c r="BK70" s="120">
        <v>0</v>
      </c>
      <c r="BL70" s="123">
        <v>0</v>
      </c>
      <c r="BM70" s="120">
        <v>0</v>
      </c>
      <c r="BN70" s="123">
        <v>0</v>
      </c>
      <c r="BO70" s="120">
        <v>0</v>
      </c>
      <c r="BP70" s="123">
        <v>0</v>
      </c>
      <c r="BQ70" s="120">
        <v>4</v>
      </c>
      <c r="BR70" s="123">
        <v>100</v>
      </c>
      <c r="BS70" s="120">
        <v>4</v>
      </c>
      <c r="BT70" s="2"/>
      <c r="BU70" s="3"/>
      <c r="BV70" s="3"/>
      <c r="BW70" s="3"/>
      <c r="BX70" s="3"/>
    </row>
    <row r="71" spans="1:76" ht="15">
      <c r="A71" s="64" t="s">
        <v>273</v>
      </c>
      <c r="B71" s="65"/>
      <c r="C71" s="65" t="s">
        <v>64</v>
      </c>
      <c r="D71" s="66">
        <v>164.77389148301512</v>
      </c>
      <c r="E71" s="68"/>
      <c r="F71" s="100" t="s">
        <v>584</v>
      </c>
      <c r="G71" s="65"/>
      <c r="H71" s="69" t="s">
        <v>273</v>
      </c>
      <c r="I71" s="70"/>
      <c r="J71" s="70"/>
      <c r="K71" s="69" t="s">
        <v>1365</v>
      </c>
      <c r="L71" s="73">
        <v>1</v>
      </c>
      <c r="M71" s="74">
        <v>8568.650390625</v>
      </c>
      <c r="N71" s="74">
        <v>3670.22119140625</v>
      </c>
      <c r="O71" s="75"/>
      <c r="P71" s="76"/>
      <c r="Q71" s="76"/>
      <c r="R71" s="86"/>
      <c r="S71" s="48">
        <v>0</v>
      </c>
      <c r="T71" s="48">
        <v>1</v>
      </c>
      <c r="U71" s="49">
        <v>0</v>
      </c>
      <c r="V71" s="49">
        <v>0.142857</v>
      </c>
      <c r="W71" s="49">
        <v>0</v>
      </c>
      <c r="X71" s="49">
        <v>0.595234</v>
      </c>
      <c r="Y71" s="49">
        <v>0</v>
      </c>
      <c r="Z71" s="49">
        <v>0</v>
      </c>
      <c r="AA71" s="71">
        <v>71</v>
      </c>
      <c r="AB71" s="71"/>
      <c r="AC71" s="72"/>
      <c r="AD71" s="78" t="s">
        <v>1013</v>
      </c>
      <c r="AE71" s="78">
        <v>608</v>
      </c>
      <c r="AF71" s="78">
        <v>808</v>
      </c>
      <c r="AG71" s="78">
        <v>93433</v>
      </c>
      <c r="AH71" s="78">
        <v>50423</v>
      </c>
      <c r="AI71" s="78"/>
      <c r="AJ71" s="78" t="s">
        <v>1072</v>
      </c>
      <c r="AK71" s="78" t="s">
        <v>1119</v>
      </c>
      <c r="AL71" s="78"/>
      <c r="AM71" s="78"/>
      <c r="AN71" s="80">
        <v>40349.57266203704</v>
      </c>
      <c r="AO71" s="84" t="s">
        <v>1199</v>
      </c>
      <c r="AP71" s="78" t="b">
        <v>0</v>
      </c>
      <c r="AQ71" s="78" t="b">
        <v>0</v>
      </c>
      <c r="AR71" s="78" t="b">
        <v>1</v>
      </c>
      <c r="AS71" s="78" t="s">
        <v>918</v>
      </c>
      <c r="AT71" s="78">
        <v>21</v>
      </c>
      <c r="AU71" s="84" t="s">
        <v>1205</v>
      </c>
      <c r="AV71" s="78" t="b">
        <v>0</v>
      </c>
      <c r="AW71" s="78" t="s">
        <v>1224</v>
      </c>
      <c r="AX71" s="84" t="s">
        <v>1293</v>
      </c>
      <c r="AY71" s="78" t="s">
        <v>66</v>
      </c>
      <c r="AZ71" s="78" t="str">
        <f>REPLACE(INDEX(GroupVertices[Group],MATCH(Vertices[[#This Row],[Vertex]],GroupVertices[Vertex],0)),1,1,"")</f>
        <v>5</v>
      </c>
      <c r="BA71" s="48" t="s">
        <v>475</v>
      </c>
      <c r="BB71" s="48" t="s">
        <v>475</v>
      </c>
      <c r="BC71" s="48" t="s">
        <v>511</v>
      </c>
      <c r="BD71" s="48" t="s">
        <v>511</v>
      </c>
      <c r="BE71" s="48"/>
      <c r="BF71" s="48"/>
      <c r="BG71" s="120" t="s">
        <v>1689</v>
      </c>
      <c r="BH71" s="120" t="s">
        <v>1689</v>
      </c>
      <c r="BI71" s="120" t="s">
        <v>1752</v>
      </c>
      <c r="BJ71" s="120" t="s">
        <v>1752</v>
      </c>
      <c r="BK71" s="120">
        <v>0</v>
      </c>
      <c r="BL71" s="123">
        <v>0</v>
      </c>
      <c r="BM71" s="120">
        <v>0</v>
      </c>
      <c r="BN71" s="123">
        <v>0</v>
      </c>
      <c r="BO71" s="120">
        <v>0</v>
      </c>
      <c r="BP71" s="123">
        <v>0</v>
      </c>
      <c r="BQ71" s="120">
        <v>6</v>
      </c>
      <c r="BR71" s="123">
        <v>100</v>
      </c>
      <c r="BS71" s="120">
        <v>6</v>
      </c>
      <c r="BT71" s="2"/>
      <c r="BU71" s="3"/>
      <c r="BV71" s="3"/>
      <c r="BW71" s="3"/>
      <c r="BX71" s="3"/>
    </row>
    <row r="72" spans="1:76" ht="15">
      <c r="A72" s="64" t="s">
        <v>274</v>
      </c>
      <c r="B72" s="65"/>
      <c r="C72" s="65" t="s">
        <v>64</v>
      </c>
      <c r="D72" s="66">
        <v>162.90705196783003</v>
      </c>
      <c r="E72" s="68"/>
      <c r="F72" s="100" t="s">
        <v>585</v>
      </c>
      <c r="G72" s="65"/>
      <c r="H72" s="69" t="s">
        <v>274</v>
      </c>
      <c r="I72" s="70"/>
      <c r="J72" s="70"/>
      <c r="K72" s="69" t="s">
        <v>1366</v>
      </c>
      <c r="L72" s="73">
        <v>1</v>
      </c>
      <c r="M72" s="74">
        <v>8732.0703125</v>
      </c>
      <c r="N72" s="74">
        <v>693.4766845703125</v>
      </c>
      <c r="O72" s="75"/>
      <c r="P72" s="76"/>
      <c r="Q72" s="76"/>
      <c r="R72" s="86"/>
      <c r="S72" s="48">
        <v>0</v>
      </c>
      <c r="T72" s="48">
        <v>1</v>
      </c>
      <c r="U72" s="49">
        <v>0</v>
      </c>
      <c r="V72" s="49">
        <v>0.142857</v>
      </c>
      <c r="W72" s="49">
        <v>0</v>
      </c>
      <c r="X72" s="49">
        <v>0.595234</v>
      </c>
      <c r="Y72" s="49">
        <v>0</v>
      </c>
      <c r="Z72" s="49">
        <v>0</v>
      </c>
      <c r="AA72" s="71">
        <v>72</v>
      </c>
      <c r="AB72" s="71"/>
      <c r="AC72" s="72"/>
      <c r="AD72" s="78" t="s">
        <v>1014</v>
      </c>
      <c r="AE72" s="78">
        <v>528</v>
      </c>
      <c r="AF72" s="78">
        <v>277</v>
      </c>
      <c r="AG72" s="78">
        <v>6796</v>
      </c>
      <c r="AH72" s="78">
        <v>7959</v>
      </c>
      <c r="AI72" s="78"/>
      <c r="AJ72" s="78" t="s">
        <v>1073</v>
      </c>
      <c r="AK72" s="78" t="s">
        <v>1120</v>
      </c>
      <c r="AL72" s="78"/>
      <c r="AM72" s="78"/>
      <c r="AN72" s="80">
        <v>43494.4509837963</v>
      </c>
      <c r="AO72" s="84" t="s">
        <v>1200</v>
      </c>
      <c r="AP72" s="78" t="b">
        <v>1</v>
      </c>
      <c r="AQ72" s="78" t="b">
        <v>0</v>
      </c>
      <c r="AR72" s="78" t="b">
        <v>0</v>
      </c>
      <c r="AS72" s="78" t="s">
        <v>915</v>
      </c>
      <c r="AT72" s="78">
        <v>0</v>
      </c>
      <c r="AU72" s="78"/>
      <c r="AV72" s="78" t="b">
        <v>0</v>
      </c>
      <c r="AW72" s="78" t="s">
        <v>1224</v>
      </c>
      <c r="AX72" s="84" t="s">
        <v>1294</v>
      </c>
      <c r="AY72" s="78" t="s">
        <v>66</v>
      </c>
      <c r="AZ72" s="78" t="str">
        <f>REPLACE(INDEX(GroupVertices[Group],MATCH(Vertices[[#This Row],[Vertex]],GroupVertices[Vertex],0)),1,1,"")</f>
        <v>5</v>
      </c>
      <c r="BA72" s="48" t="s">
        <v>475</v>
      </c>
      <c r="BB72" s="48" t="s">
        <v>475</v>
      </c>
      <c r="BC72" s="48" t="s">
        <v>511</v>
      </c>
      <c r="BD72" s="48" t="s">
        <v>511</v>
      </c>
      <c r="BE72" s="48"/>
      <c r="BF72" s="48"/>
      <c r="BG72" s="120" t="s">
        <v>1689</v>
      </c>
      <c r="BH72" s="120" t="s">
        <v>1689</v>
      </c>
      <c r="BI72" s="120" t="s">
        <v>1752</v>
      </c>
      <c r="BJ72" s="120" t="s">
        <v>1752</v>
      </c>
      <c r="BK72" s="120">
        <v>0</v>
      </c>
      <c r="BL72" s="123">
        <v>0</v>
      </c>
      <c r="BM72" s="120">
        <v>0</v>
      </c>
      <c r="BN72" s="123">
        <v>0</v>
      </c>
      <c r="BO72" s="120">
        <v>0</v>
      </c>
      <c r="BP72" s="123">
        <v>0</v>
      </c>
      <c r="BQ72" s="120">
        <v>6</v>
      </c>
      <c r="BR72" s="123">
        <v>100</v>
      </c>
      <c r="BS72" s="120">
        <v>6</v>
      </c>
      <c r="BT72" s="2"/>
      <c r="BU72" s="3"/>
      <c r="BV72" s="3"/>
      <c r="BW72" s="3"/>
      <c r="BX72" s="3"/>
    </row>
    <row r="73" spans="1:76" ht="15">
      <c r="A73" s="64" t="s">
        <v>277</v>
      </c>
      <c r="B73" s="65"/>
      <c r="C73" s="65" t="s">
        <v>64</v>
      </c>
      <c r="D73" s="66">
        <v>162.69610964973003</v>
      </c>
      <c r="E73" s="68"/>
      <c r="F73" s="100" t="s">
        <v>588</v>
      </c>
      <c r="G73" s="65"/>
      <c r="H73" s="69" t="s">
        <v>277</v>
      </c>
      <c r="I73" s="70"/>
      <c r="J73" s="70"/>
      <c r="K73" s="69" t="s">
        <v>1367</v>
      </c>
      <c r="L73" s="73">
        <v>1</v>
      </c>
      <c r="M73" s="74">
        <v>7140.28662109375</v>
      </c>
      <c r="N73" s="74">
        <v>3329.651123046875</v>
      </c>
      <c r="O73" s="75"/>
      <c r="P73" s="76"/>
      <c r="Q73" s="76"/>
      <c r="R73" s="86"/>
      <c r="S73" s="48">
        <v>0</v>
      </c>
      <c r="T73" s="48">
        <v>1</v>
      </c>
      <c r="U73" s="49">
        <v>0</v>
      </c>
      <c r="V73" s="49">
        <v>0.142857</v>
      </c>
      <c r="W73" s="49">
        <v>0</v>
      </c>
      <c r="X73" s="49">
        <v>0.595234</v>
      </c>
      <c r="Y73" s="49">
        <v>0</v>
      </c>
      <c r="Z73" s="49">
        <v>0</v>
      </c>
      <c r="AA73" s="71">
        <v>73</v>
      </c>
      <c r="AB73" s="71"/>
      <c r="AC73" s="72"/>
      <c r="AD73" s="78" t="s">
        <v>1015</v>
      </c>
      <c r="AE73" s="78">
        <v>446</v>
      </c>
      <c r="AF73" s="78">
        <v>217</v>
      </c>
      <c r="AG73" s="78">
        <v>3927</v>
      </c>
      <c r="AH73" s="78">
        <v>2104</v>
      </c>
      <c r="AI73" s="78"/>
      <c r="AJ73" s="78" t="s">
        <v>1074</v>
      </c>
      <c r="AK73" s="78"/>
      <c r="AL73" s="78"/>
      <c r="AM73" s="78"/>
      <c r="AN73" s="80">
        <v>43532.52744212963</v>
      </c>
      <c r="AO73" s="78"/>
      <c r="AP73" s="78" t="b">
        <v>1</v>
      </c>
      <c r="AQ73" s="78" t="b">
        <v>0</v>
      </c>
      <c r="AR73" s="78" t="b">
        <v>0</v>
      </c>
      <c r="AS73" s="78" t="s">
        <v>918</v>
      </c>
      <c r="AT73" s="78">
        <v>0</v>
      </c>
      <c r="AU73" s="78"/>
      <c r="AV73" s="78" t="b">
        <v>0</v>
      </c>
      <c r="AW73" s="78" t="s">
        <v>1224</v>
      </c>
      <c r="AX73" s="84" t="s">
        <v>1295</v>
      </c>
      <c r="AY73" s="78" t="s">
        <v>66</v>
      </c>
      <c r="AZ73" s="78" t="str">
        <f>REPLACE(INDEX(GroupVertices[Group],MATCH(Vertices[[#This Row],[Vertex]],GroupVertices[Vertex],0)),1,1,"")</f>
        <v>5</v>
      </c>
      <c r="BA73" s="48" t="s">
        <v>475</v>
      </c>
      <c r="BB73" s="48" t="s">
        <v>475</v>
      </c>
      <c r="BC73" s="48" t="s">
        <v>511</v>
      </c>
      <c r="BD73" s="48" t="s">
        <v>511</v>
      </c>
      <c r="BE73" s="48"/>
      <c r="BF73" s="48"/>
      <c r="BG73" s="120" t="s">
        <v>1689</v>
      </c>
      <c r="BH73" s="120" t="s">
        <v>1689</v>
      </c>
      <c r="BI73" s="120" t="s">
        <v>1752</v>
      </c>
      <c r="BJ73" s="120" t="s">
        <v>1752</v>
      </c>
      <c r="BK73" s="120">
        <v>0</v>
      </c>
      <c r="BL73" s="123">
        <v>0</v>
      </c>
      <c r="BM73" s="120">
        <v>0</v>
      </c>
      <c r="BN73" s="123">
        <v>0</v>
      </c>
      <c r="BO73" s="120">
        <v>0</v>
      </c>
      <c r="BP73" s="123">
        <v>0</v>
      </c>
      <c r="BQ73" s="120">
        <v>6</v>
      </c>
      <c r="BR73" s="123">
        <v>100</v>
      </c>
      <c r="BS73" s="120">
        <v>6</v>
      </c>
      <c r="BT73" s="2"/>
      <c r="BU73" s="3"/>
      <c r="BV73" s="3"/>
      <c r="BW73" s="3"/>
      <c r="BX73" s="3"/>
    </row>
    <row r="74" spans="1:76" ht="15">
      <c r="A74" s="87" t="s">
        <v>278</v>
      </c>
      <c r="B74" s="88"/>
      <c r="C74" s="88" t="s">
        <v>64</v>
      </c>
      <c r="D74" s="89">
        <v>181.19223524179912</v>
      </c>
      <c r="E74" s="90"/>
      <c r="F74" s="101" t="s">
        <v>589</v>
      </c>
      <c r="G74" s="88"/>
      <c r="H74" s="91" t="s">
        <v>278</v>
      </c>
      <c r="I74" s="92"/>
      <c r="J74" s="92"/>
      <c r="K74" s="91" t="s">
        <v>1368</v>
      </c>
      <c r="L74" s="93">
        <v>1</v>
      </c>
      <c r="M74" s="94">
        <v>6578.2900390625</v>
      </c>
      <c r="N74" s="94">
        <v>7322.796875</v>
      </c>
      <c r="O74" s="95"/>
      <c r="P74" s="96"/>
      <c r="Q74" s="96"/>
      <c r="R74" s="97"/>
      <c r="S74" s="48">
        <v>1</v>
      </c>
      <c r="T74" s="48">
        <v>1</v>
      </c>
      <c r="U74" s="49">
        <v>0</v>
      </c>
      <c r="V74" s="49">
        <v>0</v>
      </c>
      <c r="W74" s="49">
        <v>0</v>
      </c>
      <c r="X74" s="49">
        <v>0.999993</v>
      </c>
      <c r="Y74" s="49">
        <v>0</v>
      </c>
      <c r="Z74" s="49" t="s">
        <v>1924</v>
      </c>
      <c r="AA74" s="98">
        <v>74</v>
      </c>
      <c r="AB74" s="98"/>
      <c r="AC74" s="99"/>
      <c r="AD74" s="78" t="s">
        <v>1016</v>
      </c>
      <c r="AE74" s="78">
        <v>285</v>
      </c>
      <c r="AF74" s="78">
        <v>5478</v>
      </c>
      <c r="AG74" s="78">
        <v>17199</v>
      </c>
      <c r="AH74" s="78">
        <v>138</v>
      </c>
      <c r="AI74" s="78"/>
      <c r="AJ74" s="78" t="s">
        <v>1075</v>
      </c>
      <c r="AK74" s="78" t="s">
        <v>1121</v>
      </c>
      <c r="AL74" s="78"/>
      <c r="AM74" s="78"/>
      <c r="AN74" s="80">
        <v>42391.83363425926</v>
      </c>
      <c r="AO74" s="84" t="s">
        <v>1201</v>
      </c>
      <c r="AP74" s="78" t="b">
        <v>0</v>
      </c>
      <c r="AQ74" s="78" t="b">
        <v>0</v>
      </c>
      <c r="AR74" s="78" t="b">
        <v>1</v>
      </c>
      <c r="AS74" s="78" t="s">
        <v>1204</v>
      </c>
      <c r="AT74" s="78">
        <v>43</v>
      </c>
      <c r="AU74" s="84" t="s">
        <v>1205</v>
      </c>
      <c r="AV74" s="78" t="b">
        <v>0</v>
      </c>
      <c r="AW74" s="78" t="s">
        <v>1224</v>
      </c>
      <c r="AX74" s="84" t="s">
        <v>1296</v>
      </c>
      <c r="AY74" s="78" t="s">
        <v>66</v>
      </c>
      <c r="AZ74" s="78" t="str">
        <f>REPLACE(INDEX(GroupVertices[Group],MATCH(Vertices[[#This Row],[Vertex]],GroupVertices[Vertex],0)),1,1,"")</f>
        <v>2</v>
      </c>
      <c r="BA74" s="48" t="s">
        <v>509</v>
      </c>
      <c r="BB74" s="48" t="s">
        <v>509</v>
      </c>
      <c r="BC74" s="48" t="s">
        <v>511</v>
      </c>
      <c r="BD74" s="48" t="s">
        <v>511</v>
      </c>
      <c r="BE74" s="48"/>
      <c r="BF74" s="48"/>
      <c r="BG74" s="120" t="s">
        <v>1691</v>
      </c>
      <c r="BH74" s="120" t="s">
        <v>1691</v>
      </c>
      <c r="BI74" s="120" t="s">
        <v>1754</v>
      </c>
      <c r="BJ74" s="120" t="s">
        <v>1754</v>
      </c>
      <c r="BK74" s="120">
        <v>0</v>
      </c>
      <c r="BL74" s="123">
        <v>0</v>
      </c>
      <c r="BM74" s="120">
        <v>0</v>
      </c>
      <c r="BN74" s="123">
        <v>0</v>
      </c>
      <c r="BO74" s="120">
        <v>0</v>
      </c>
      <c r="BP74" s="123">
        <v>0</v>
      </c>
      <c r="BQ74" s="120">
        <v>7</v>
      </c>
      <c r="BR74" s="123">
        <v>100</v>
      </c>
      <c r="BS74" s="120">
        <v>7</v>
      </c>
      <c r="BT74" s="2"/>
      <c r="BU74" s="3"/>
      <c r="BV74" s="3"/>
      <c r="BW74" s="3"/>
      <c r="BX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s>
  <hyperlinks>
    <hyperlink ref="AL3" r:id="rId1" display="https://t.co/7lJlsPUajs"/>
    <hyperlink ref="AL5" r:id="rId2" display="https://t.co/3SsD8i1SRP"/>
    <hyperlink ref="AL7" r:id="rId3" display="http://t.co/lZF2QPUsn2"/>
    <hyperlink ref="AL8" r:id="rId4" display="https://t.co/6jvg9G8VUC"/>
    <hyperlink ref="AL11" r:id="rId5" display="https://t.co/f5jzyAOVt1"/>
    <hyperlink ref="AL15" r:id="rId6" display="https://t.co/RHqu897puc"/>
    <hyperlink ref="AL20" r:id="rId7" display="https://t.co/O0wY3uCtco"/>
    <hyperlink ref="AL27" r:id="rId8" display="https://t.co/q6KIrLCDAx"/>
    <hyperlink ref="AL29" r:id="rId9" display="https://t.co/xOkdR79kEa"/>
    <hyperlink ref="AL30" r:id="rId10" display="https://t.co/zwDZhuC45U"/>
    <hyperlink ref="AL40" r:id="rId11" display="http://pc.gov.ly/"/>
    <hyperlink ref="AL42" r:id="rId12" display="https://t.co/likk32f0fL"/>
    <hyperlink ref="AL47" r:id="rId13" display="https://t.co/076kGlKfts"/>
    <hyperlink ref="AL51" r:id="rId14" display="http://t.co/WRgyQ0gaLf"/>
    <hyperlink ref="AL56" r:id="rId15" display="https://t.co/Vle2eQoXgb"/>
    <hyperlink ref="AL61" r:id="rId16" display="https://t.co/ta4L9odjgi"/>
    <hyperlink ref="AL62" r:id="rId17" display="https://t.co/RHqu897puc"/>
    <hyperlink ref="AO4" r:id="rId18" display="https://pbs.twimg.com/profile_banners/114320783/1496133287"/>
    <hyperlink ref="AO5" r:id="rId19" display="https://pbs.twimg.com/profile_banners/112700858/1516131309"/>
    <hyperlink ref="AO6" r:id="rId20" display="https://pbs.twimg.com/profile_banners/1124787038363037696/1558608754"/>
    <hyperlink ref="AO7" r:id="rId21" display="https://pbs.twimg.com/profile_banners/298947711/1380128712"/>
    <hyperlink ref="AO8" r:id="rId22" display="https://pbs.twimg.com/profile_banners/519608918/1425085851"/>
    <hyperlink ref="AO9" r:id="rId23" display="https://pbs.twimg.com/profile_banners/79092896/1397832509"/>
    <hyperlink ref="AO10" r:id="rId24" display="https://pbs.twimg.com/profile_banners/887441282/1477946442"/>
    <hyperlink ref="AO11" r:id="rId25" display="https://pbs.twimg.com/profile_banners/804994138974339072/1547481041"/>
    <hyperlink ref="AO12" r:id="rId26" display="https://pbs.twimg.com/profile_banners/920759535979171841/1508684857"/>
    <hyperlink ref="AO13" r:id="rId27" display="https://pbs.twimg.com/profile_banners/361508756/1526588564"/>
    <hyperlink ref="AO14" r:id="rId28" display="https://pbs.twimg.com/profile_banners/4480123216/1558326968"/>
    <hyperlink ref="AO15" r:id="rId29" display="https://pbs.twimg.com/profile_banners/41383236/1542974591"/>
    <hyperlink ref="AO16" r:id="rId30" display="https://pbs.twimg.com/profile_banners/1127351276348616704/1560010245"/>
    <hyperlink ref="AO17" r:id="rId31" display="https://pbs.twimg.com/profile_banners/540360985/1546075147"/>
    <hyperlink ref="AO18" r:id="rId32" display="https://pbs.twimg.com/profile_banners/960490115889074176/1517834821"/>
    <hyperlink ref="AO19" r:id="rId33" display="https://pbs.twimg.com/profile_banners/29957837/1473932343"/>
    <hyperlink ref="AO20" r:id="rId34" display="https://pbs.twimg.com/profile_banners/249442483/1488179072"/>
    <hyperlink ref="AO21" r:id="rId35" display="https://pbs.twimg.com/profile_banners/1683895212/1446915751"/>
    <hyperlink ref="AO22" r:id="rId36" display="https://pbs.twimg.com/profile_banners/894788954/1350805423"/>
    <hyperlink ref="AO23" r:id="rId37" display="https://pbs.twimg.com/profile_banners/135458629/1554590774"/>
    <hyperlink ref="AO24" r:id="rId38" display="https://pbs.twimg.com/profile_banners/951971283998330881/1553469875"/>
    <hyperlink ref="AO25" r:id="rId39" display="https://pbs.twimg.com/profile_banners/863674816959741952/1555931248"/>
    <hyperlink ref="AO26" r:id="rId40" display="https://pbs.twimg.com/profile_banners/2772957132/1479222197"/>
    <hyperlink ref="AO27" r:id="rId41" display="https://pbs.twimg.com/profile_banners/1122042018493018112/1559508161"/>
    <hyperlink ref="AO28" r:id="rId42" display="https://pbs.twimg.com/profile_banners/711364492/1559253913"/>
    <hyperlink ref="AO29" r:id="rId43" display="https://pbs.twimg.com/profile_banners/1010865276420874243/1529845846"/>
    <hyperlink ref="AO30" r:id="rId44" display="https://pbs.twimg.com/profile_banners/2986347532/1558141852"/>
    <hyperlink ref="AO31" r:id="rId45" display="https://pbs.twimg.com/profile_banners/2887207719/1532715883"/>
    <hyperlink ref="AO32" r:id="rId46" display="https://pbs.twimg.com/profile_banners/849378984504823808/1521141913"/>
    <hyperlink ref="AO33" r:id="rId47" display="https://pbs.twimg.com/profile_banners/702626334305026049/1459082190"/>
    <hyperlink ref="AO34" r:id="rId48" display="https://pbs.twimg.com/profile_banners/2371337620/1505292404"/>
    <hyperlink ref="AO35" r:id="rId49" display="https://pbs.twimg.com/profile_banners/990606984478150656/1560068254"/>
    <hyperlink ref="AO36" r:id="rId50" display="https://pbs.twimg.com/profile_banners/191790821/1400259896"/>
    <hyperlink ref="AO37" r:id="rId51" display="https://pbs.twimg.com/profile_banners/1117053387718238211/1557398040"/>
    <hyperlink ref="AO38" r:id="rId52" display="https://pbs.twimg.com/profile_banners/403522104/1410472584"/>
    <hyperlink ref="AO39" r:id="rId53" display="https://pbs.twimg.com/profile_banners/1060308589309542400/1541721448"/>
    <hyperlink ref="AO40" r:id="rId54" display="https://pbs.twimg.com/profile_banners/4736174597/1453034627"/>
    <hyperlink ref="AO41" r:id="rId55" display="https://pbs.twimg.com/profile_banners/393559667/1546106121"/>
    <hyperlink ref="AO42" r:id="rId56" display="https://pbs.twimg.com/profile_banners/944298666562596865/1558448738"/>
    <hyperlink ref="AO43" r:id="rId57" display="https://pbs.twimg.com/profile_banners/720061130/1554536805"/>
    <hyperlink ref="AO44" r:id="rId58" display="https://pbs.twimg.com/profile_banners/963057408/1488657656"/>
    <hyperlink ref="AO45" r:id="rId59" display="https://pbs.twimg.com/profile_banners/1116777367849132033/1555114488"/>
    <hyperlink ref="AO47" r:id="rId60" display="https://pbs.twimg.com/profile_banners/69128991/1359093462"/>
    <hyperlink ref="AO48" r:id="rId61" display="https://pbs.twimg.com/profile_banners/37867889/1473272471"/>
    <hyperlink ref="AO49" r:id="rId62" display="https://pbs.twimg.com/profile_banners/3815142916/1559079041"/>
    <hyperlink ref="AO50" r:id="rId63" display="https://pbs.twimg.com/profile_banners/1271047447/1423327548"/>
    <hyperlink ref="AO51" r:id="rId64" display="https://pbs.twimg.com/profile_banners/97296176/1506982594"/>
    <hyperlink ref="AO52" r:id="rId65" display="https://pbs.twimg.com/profile_banners/55160020/1560120197"/>
    <hyperlink ref="AO56" r:id="rId66" display="https://pbs.twimg.com/profile_banners/759656208/1541730154"/>
    <hyperlink ref="AO57" r:id="rId67" display="https://pbs.twimg.com/profile_banners/120418798/1551845520"/>
    <hyperlink ref="AO58" r:id="rId68" display="https://pbs.twimg.com/profile_banners/252450645/1559832321"/>
    <hyperlink ref="AO59" r:id="rId69" display="https://pbs.twimg.com/profile_banners/312668752/1556474497"/>
    <hyperlink ref="AO60" r:id="rId70" display="https://pbs.twimg.com/profile_banners/1104298893808947200/1558146495"/>
    <hyperlink ref="AO61" r:id="rId71" display="https://pbs.twimg.com/profile_banners/3014932139/1506441041"/>
    <hyperlink ref="AO62" r:id="rId72" display="https://pbs.twimg.com/profile_banners/60598920/1541352971"/>
    <hyperlink ref="AO64" r:id="rId73" display="https://pbs.twimg.com/profile_banners/1045363244062461953/1544964160"/>
    <hyperlink ref="AO65" r:id="rId74" display="https://pbs.twimg.com/profile_banners/1117027038844596224/1555155331"/>
    <hyperlink ref="AO66" r:id="rId75" display="https://pbs.twimg.com/profile_banners/1083740328597901318/1547401096"/>
    <hyperlink ref="AO67" r:id="rId76" display="https://pbs.twimg.com/profile_banners/1112615577821036545/1560079307"/>
    <hyperlink ref="AO69" r:id="rId77" display="https://pbs.twimg.com/profile_banners/1111002556489232384/1554161414"/>
    <hyperlink ref="AO70" r:id="rId78" display="https://pbs.twimg.com/profile_banners/1007062740140265472/1555625067"/>
    <hyperlink ref="AO71" r:id="rId79" display="https://pbs.twimg.com/profile_banners/157662362/1559854105"/>
    <hyperlink ref="AO72" r:id="rId80" display="https://pbs.twimg.com/profile_banners/1090200235605929986/1559355917"/>
    <hyperlink ref="AO74" r:id="rId81" display="https://pbs.twimg.com/profile_banners/4836130035/1540720115"/>
    <hyperlink ref="AU3" r:id="rId82" display="http://abs.twimg.com/images/themes/theme1/bg.png"/>
    <hyperlink ref="AU4" r:id="rId83" display="http://abs.twimg.com/images/themes/theme1/bg.png"/>
    <hyperlink ref="AU5" r:id="rId84" display="http://abs.twimg.com/images/themes/theme1/bg.png"/>
    <hyperlink ref="AU7" r:id="rId85" display="http://abs.twimg.com/images/themes/theme1/bg.png"/>
    <hyperlink ref="AU8" r:id="rId86" display="http://abs.twimg.com/images/themes/theme1/bg.png"/>
    <hyperlink ref="AU9" r:id="rId87" display="http://abs.twimg.com/images/themes/theme5/bg.gif"/>
    <hyperlink ref="AU10" r:id="rId88" display="http://abs.twimg.com/images/themes/theme14/bg.gif"/>
    <hyperlink ref="AU11" r:id="rId89" display="http://abs.twimg.com/images/themes/theme1/bg.png"/>
    <hyperlink ref="AU13" r:id="rId90" display="http://abs.twimg.com/images/themes/theme1/bg.png"/>
    <hyperlink ref="AU15" r:id="rId91" display="http://abs.twimg.com/images/themes/theme10/bg.gif"/>
    <hyperlink ref="AU17" r:id="rId92" display="http://abs.twimg.com/images/themes/theme1/bg.png"/>
    <hyperlink ref="AU19" r:id="rId93" display="http://abs.twimg.com/images/themes/theme8/bg.gif"/>
    <hyperlink ref="AU20" r:id="rId94" display="http://abs.twimg.com/images/themes/theme2/bg.gif"/>
    <hyperlink ref="AU21" r:id="rId95" display="http://abs.twimg.com/images/themes/theme1/bg.png"/>
    <hyperlink ref="AU22" r:id="rId96" display="http://abs.twimg.com/images/themes/theme8/bg.gif"/>
    <hyperlink ref="AU23" r:id="rId97" display="http://abs.twimg.com/images/themes/theme1/bg.png"/>
    <hyperlink ref="AU25" r:id="rId98" display="http://abs.twimg.com/images/themes/theme1/bg.png"/>
    <hyperlink ref="AU26" r:id="rId99" display="http://abs.twimg.com/images/themes/theme1/bg.png"/>
    <hyperlink ref="AU28" r:id="rId100" display="http://abs.twimg.com/images/themes/theme1/bg.png"/>
    <hyperlink ref="AU29" r:id="rId101" display="http://abs.twimg.com/images/themes/theme1/bg.png"/>
    <hyperlink ref="AU30" r:id="rId102" display="http://abs.twimg.com/images/themes/theme1/bg.png"/>
    <hyperlink ref="AU31" r:id="rId103" display="http://abs.twimg.com/images/themes/theme1/bg.png"/>
    <hyperlink ref="AU32" r:id="rId104" display="http://abs.twimg.com/images/themes/theme1/bg.png"/>
    <hyperlink ref="AU34" r:id="rId105" display="http://abs.twimg.com/images/themes/theme1/bg.png"/>
    <hyperlink ref="AU35" r:id="rId106" display="http://abs.twimg.com/images/themes/theme1/bg.png"/>
    <hyperlink ref="AU36" r:id="rId107" display="http://abs.twimg.com/images/themes/theme1/bg.png"/>
    <hyperlink ref="AU38" r:id="rId108" display="http://abs.twimg.com/images/themes/theme1/bg.png"/>
    <hyperlink ref="AU39" r:id="rId109" display="http://abs.twimg.com/images/themes/theme1/bg.png"/>
    <hyperlink ref="AU41" r:id="rId110" display="http://abs.twimg.com/images/themes/theme10/bg.gif"/>
    <hyperlink ref="AU43" r:id="rId111" display="http://abs.twimg.com/images/themes/theme11/bg.gif"/>
    <hyperlink ref="AU44" r:id="rId112" display="http://abs.twimg.com/images/themes/theme1/bg.png"/>
    <hyperlink ref="AU46" r:id="rId113" display="http://abs.twimg.com/images/themes/theme10/bg.gif"/>
    <hyperlink ref="AU47" r:id="rId114" display="http://abs.twimg.com/images/themes/theme7/bg.gif"/>
    <hyperlink ref="AU48" r:id="rId115" display="http://abs.twimg.com/images/themes/theme1/bg.png"/>
    <hyperlink ref="AU49" r:id="rId116" display="http://abs.twimg.com/images/themes/theme1/bg.png"/>
    <hyperlink ref="AU50" r:id="rId117" display="http://abs.twimg.com/images/themes/theme1/bg.png"/>
    <hyperlink ref="AU51" r:id="rId118" display="http://abs.twimg.com/images/themes/theme18/bg.gif"/>
    <hyperlink ref="AU52" r:id="rId119" display="http://abs.twimg.com/images/themes/theme6/bg.gif"/>
    <hyperlink ref="AU53" r:id="rId120" display="http://abs.twimg.com/images/themes/theme1/bg.png"/>
    <hyperlink ref="AU54" r:id="rId121" display="http://abs.twimg.com/images/themes/theme1/bg.png"/>
    <hyperlink ref="AU55" r:id="rId122" display="http://abs.twimg.com/images/themes/theme1/bg.png"/>
    <hyperlink ref="AU56" r:id="rId123" display="http://abs.twimg.com/images/themes/theme16/bg.gif"/>
    <hyperlink ref="AU57" r:id="rId124" display="http://abs.twimg.com/images/themes/theme1/bg.png"/>
    <hyperlink ref="AU58" r:id="rId125" display="http://abs.twimg.com/images/themes/theme12/bg.gif"/>
    <hyperlink ref="AU59" r:id="rId126" display="http://abs.twimg.com/images/themes/theme9/bg.gif"/>
    <hyperlink ref="AU61" r:id="rId127" display="http://abs.twimg.com/images/themes/theme14/bg.gif"/>
    <hyperlink ref="AU62" r:id="rId128" display="http://abs.twimg.com/images/themes/theme1/bg.png"/>
    <hyperlink ref="AU63" r:id="rId129" display="http://abs.twimg.com/images/themes/theme1/bg.png"/>
    <hyperlink ref="AU68" r:id="rId130" display="http://abs.twimg.com/images/themes/theme1/bg.png"/>
    <hyperlink ref="AU71" r:id="rId131" display="http://abs.twimg.com/images/themes/theme1/bg.png"/>
    <hyperlink ref="AU74" r:id="rId132" display="http://abs.twimg.com/images/themes/theme1/bg.png"/>
    <hyperlink ref="F3" r:id="rId133" display="http://pbs.twimg.com/profile_images/932268885809795077/LZTLOZEn_normal.jpg"/>
    <hyperlink ref="F4" r:id="rId134" display="http://pbs.twimg.com/profile_images/1132718175710318593/9aYBFIvf_normal.jpg"/>
    <hyperlink ref="F5" r:id="rId135" display="http://pbs.twimg.com/profile_images/1011617339794771968/AQpRzsrf_normal.jpg"/>
    <hyperlink ref="F6" r:id="rId136" display="http://pbs.twimg.com/profile_images/1127583593293918209/2b8YCOw3_normal.jpg"/>
    <hyperlink ref="F7" r:id="rId137" display="http://pbs.twimg.com/profile_images/2556978208/jziospzpkasqzoimokr1_normal.jpeg"/>
    <hyperlink ref="F8" r:id="rId138" display="http://pbs.twimg.com/profile_images/684402364070162432/iV_26XX6_normal.jpg"/>
    <hyperlink ref="F9" r:id="rId139" display="http://pbs.twimg.com/profile_images/1040131402082205696/rpbqvJA8_normal.jpg"/>
    <hyperlink ref="F10" r:id="rId140" display="http://pbs.twimg.com/profile_images/533994242629070849/o4vi6wUk_normal.jpeg"/>
    <hyperlink ref="F11" r:id="rId141" display="http://pbs.twimg.com/profile_images/847478321059418112/ryxr2qUM_normal.jpg"/>
    <hyperlink ref="F12" r:id="rId142" display="http://pbs.twimg.com/profile_images/1101662833236983808/-65g6zQK_normal.jpg"/>
    <hyperlink ref="F13" r:id="rId143" display="http://pbs.twimg.com/profile_images/1132930305264902145/-vmN7ytQ_normal.jpg"/>
    <hyperlink ref="F14" r:id="rId144" display="http://pbs.twimg.com/profile_images/1135806102522814464/T0OBclvt_normal.jpg"/>
    <hyperlink ref="F15" r:id="rId145" display="http://pbs.twimg.com/profile_images/1136006174313275394/Egjkgba6_normal.png"/>
    <hyperlink ref="F16" r:id="rId146" display="http://pbs.twimg.com/profile_images/1136301192424804352/xJCLWkkH_normal.jpg"/>
    <hyperlink ref="F17" r:id="rId147" display="http://pbs.twimg.com/profile_images/1093384543481008128/DAz3prwb_normal.jpg"/>
    <hyperlink ref="F18" r:id="rId148" display="http://pbs.twimg.com/profile_images/960611013086375936/0w4P6ttp_normal.jpg"/>
    <hyperlink ref="F19" r:id="rId149" display="http://pbs.twimg.com/profile_images/1056285376644558854/iFGjocP4_normal.jpg"/>
    <hyperlink ref="F20" r:id="rId150" display="http://pbs.twimg.com/profile_images/1023385569546694656/m6t56EmA_normal.jpg"/>
    <hyperlink ref="F21" r:id="rId151" display="http://pbs.twimg.com/profile_images/629727475526975488/MDWw2i_g_normal.jpg"/>
    <hyperlink ref="F22" r:id="rId152" display="http://pbs.twimg.com/profile_images/958933443349491712/IoVFCQNg_normal.jpg"/>
    <hyperlink ref="F23" r:id="rId153" display="http://pbs.twimg.com/profile_images/1137257065930514432/VdYFkDNb_normal.jpg"/>
    <hyperlink ref="F24" r:id="rId154" display="http://pbs.twimg.com/profile_images/1109959402184994819/lZ4565cV_normal.jpg"/>
    <hyperlink ref="F25" r:id="rId155" display="http://pbs.twimg.com/profile_images/1119301030599118850/9bfYxtre_normal.jpg"/>
    <hyperlink ref="F26" r:id="rId156" display="http://pbs.twimg.com/profile_images/798541648032571393/HGS0dfI2_normal.jpg"/>
    <hyperlink ref="F27" r:id="rId157" display="http://pbs.twimg.com/profile_images/1138321071181090817/5cnrw8oe_normal.jpg"/>
    <hyperlink ref="F28" r:id="rId158" display="http://pbs.twimg.com/profile_images/1131952596346916864/IgSNOAA__normal.jpg"/>
    <hyperlink ref="F29" r:id="rId159" display="http://pbs.twimg.com/profile_images/1115742821187825666/KlWme3Ia_normal.jpg"/>
    <hyperlink ref="F30" r:id="rId160" display="http://pbs.twimg.com/profile_images/1129556110883590144/VmgczlQj_normal.png"/>
    <hyperlink ref="F31" r:id="rId161" display="http://pbs.twimg.com/profile_images/1113005797561303040/q536sXTQ_normal.jpg"/>
    <hyperlink ref="F32" r:id="rId162" display="http://pbs.twimg.com/profile_images/928770952351113216/R9Qy4xgo_normal.jpg"/>
    <hyperlink ref="F33" r:id="rId163" display="http://abs.twimg.com/sticky/default_profile_images/default_profile_normal.png"/>
    <hyperlink ref="F34" r:id="rId164" display="http://pbs.twimg.com/profile_images/1032660363551158272/_9RhPlyM_normal.jpg"/>
    <hyperlink ref="F35" r:id="rId165" display="http://pbs.twimg.com/profile_images/1124326334849847297/F7SktdNR_normal.jpg"/>
    <hyperlink ref="F36" r:id="rId166" display="http://pbs.twimg.com/profile_images/999666996764491777/hmgziC-O_normal.jpg"/>
    <hyperlink ref="F37" r:id="rId167" display="http://pbs.twimg.com/profile_images/1135970239240429570/hks1u9qh_normal.jpg"/>
    <hyperlink ref="F38" r:id="rId168" display="http://pbs.twimg.com/profile_images/2459424067/an31fztcwwbseys3f8lm_normal.jpeg"/>
    <hyperlink ref="F39" r:id="rId169" display="http://pbs.twimg.com/profile_images/1119348556584968192/_lu5OnCt_normal.png"/>
    <hyperlink ref="F40" r:id="rId170" display="http://pbs.twimg.com/profile_images/688703260820135936/KuQPTx_i_normal.jpg"/>
    <hyperlink ref="F41" r:id="rId171" display="http://pbs.twimg.com/profile_images/1120812170156105728/7gk3xDdG_normal.png"/>
    <hyperlink ref="F42" r:id="rId172" display="http://pbs.twimg.com/profile_images/1130841817518202880/431ttNxN_normal.jpg"/>
    <hyperlink ref="F43" r:id="rId173" display="http://pbs.twimg.com/profile_images/1137104386507845632/Q0RD4Zk6_normal.jpg"/>
    <hyperlink ref="F44" r:id="rId174" display="http://pbs.twimg.com/profile_images/641085619897298944/Ev5rRkrI_normal.png"/>
    <hyperlink ref="F45" r:id="rId175" display="http://pbs.twimg.com/profile_images/1117486210316894208/tePB-pT3_normal.jpg"/>
    <hyperlink ref="F46" r:id="rId176" display="http://pbs.twimg.com/profile_images/646507874852671488/z4Mcppqs_normal.jpg"/>
    <hyperlink ref="F47" r:id="rId177" display="http://pbs.twimg.com/profile_images/1755391774/TheCirleNeverDies1_normal_normal.gif"/>
    <hyperlink ref="F48" r:id="rId178" display="http://pbs.twimg.com/profile_images/1044662101862748162/dguYjARw_normal.jpg"/>
    <hyperlink ref="F49" r:id="rId179" display="http://pbs.twimg.com/profile_images/1133185903244009480/7RikJ_pT_normal.jpg"/>
    <hyperlink ref="F50" r:id="rId180" display="http://pbs.twimg.com/profile_images/1113176818293641216/pFVxpiGV_normal.jpg"/>
    <hyperlink ref="F51" r:id="rId181" display="http://pbs.twimg.com/profile_images/537337737624289280/4AzTREQ__normal.jpeg"/>
    <hyperlink ref="F52" r:id="rId182" display="http://pbs.twimg.com/profile_images/1136219236295225344/6Rq9q2L-_normal.jpg"/>
    <hyperlink ref="F53" r:id="rId183" display="http://pbs.twimg.com/profile_images/313488063/rachid_bouksim_in_pescara_normal.jpg"/>
    <hyperlink ref="F54" r:id="rId184" display="http://pbs.twimg.com/profile_images/2539415352/56b4q37vgjy0o2dfqdlb_normal.jpeg"/>
    <hyperlink ref="F55" r:id="rId185" display="http://pbs.twimg.com/profile_images/2319179182/4gkufy6kvn8mf0yl6wnf_normal.jpeg"/>
    <hyperlink ref="F56" r:id="rId186" display="http://pbs.twimg.com/profile_images/1060719260107001856/BqrR4DYf_normal.jpg"/>
    <hyperlink ref="F57" r:id="rId187" display="http://pbs.twimg.com/profile_images/701960881890942976/eMFAIMQu_normal.jpg"/>
    <hyperlink ref="F58" r:id="rId188" display="http://pbs.twimg.com/profile_images/997108343511498752/5dqBFsgv_normal.jpg"/>
    <hyperlink ref="F59" r:id="rId189" display="http://pbs.twimg.com/profile_images/1111681806993104896/XqZvGgN7_normal.jpg"/>
    <hyperlink ref="F60" r:id="rId190" display="http://pbs.twimg.com/profile_images/1115400721749483520/dWpQwZQW_normal.jpg"/>
    <hyperlink ref="F61" r:id="rId191" display="http://pbs.twimg.com/profile_images/946455009612484609/DqI_L8ii_normal.jpg"/>
    <hyperlink ref="F62" r:id="rId192" display="http://pbs.twimg.com/profile_images/1058739839384907776/WllDCirw_normal.jpg"/>
    <hyperlink ref="F63" r:id="rId193" display="http://pbs.twimg.com/profile_images/471812269249032192/HhS8F1fe_normal.jpeg"/>
    <hyperlink ref="F64" r:id="rId194" display="http://pbs.twimg.com/profile_images/1136095416628518920/iTkYCahY_normal.jpg"/>
    <hyperlink ref="F65" r:id="rId195" display="http://pbs.twimg.com/profile_images/1117028537465298950/qk5gAhI9_normal.jpg"/>
    <hyperlink ref="F66" r:id="rId196" display="http://pbs.twimg.com/profile_images/1092793603959803907/Adj65Vll_normal.jpg"/>
    <hyperlink ref="F67" r:id="rId197" display="http://pbs.twimg.com/profile_images/1137535517900320769/hswcSxWQ_normal.jpg"/>
    <hyperlink ref="F68" r:id="rId198" display="http://abs.twimg.com/sticky/default_profile_images/default_profile_normal.png"/>
    <hyperlink ref="F69" r:id="rId199" display="http://pbs.twimg.com/profile_images/1112859734976196609/167AKtkj_normal.jpg"/>
    <hyperlink ref="F70" r:id="rId200" display="http://pbs.twimg.com/profile_images/1139272436728434690/pXIzcxAN_normal.jpg"/>
    <hyperlink ref="F71" r:id="rId201" display="http://pbs.twimg.com/profile_images/1138016669647945731/4Bo-BUJS_normal.png"/>
    <hyperlink ref="F72" r:id="rId202" display="http://pbs.twimg.com/profile_images/1131238140646174720/g_bui0aG_normal.jpg"/>
    <hyperlink ref="F73" r:id="rId203" display="http://pbs.twimg.com/profile_images/1135194048296300545/STrhlTzv_normal.jpg"/>
    <hyperlink ref="F74" r:id="rId204" display="http://pbs.twimg.com/profile_images/1135320032819449859/vp3IEEd5_normal.jpg"/>
    <hyperlink ref="AX3" r:id="rId205" display="https://twitter.com/riadhamidani"/>
    <hyperlink ref="AX4" r:id="rId206" display="https://twitter.com/elsadeer"/>
    <hyperlink ref="AX5" r:id="rId207" display="https://twitter.com/fouratsakka"/>
    <hyperlink ref="AX6" r:id="rId208" display="https://twitter.com/c1dn8zkourbvljm"/>
    <hyperlink ref="AX7" r:id="rId209" display="https://twitter.com/wajdimahouechi"/>
    <hyperlink ref="AX8" r:id="rId210" display="https://twitter.com/ali3bidi"/>
    <hyperlink ref="AX9" r:id="rId211" display="https://twitter.com/decostrike"/>
    <hyperlink ref="AX10" r:id="rId212" display="https://twitter.com/anilk01"/>
    <hyperlink ref="AX11" r:id="rId213" display="https://twitter.com/maghrebvoices"/>
    <hyperlink ref="AX12" r:id="rId214" display="https://twitter.com/tamazgha_united"/>
    <hyperlink ref="AX13" r:id="rId215" display="https://twitter.com/mohdhijazi72"/>
    <hyperlink ref="AX14" r:id="rId216" display="https://twitter.com/v1off"/>
    <hyperlink ref="AX15" r:id="rId217" display="https://twitter.com/fgallalah"/>
    <hyperlink ref="AX16" r:id="rId218" display="https://twitter.com/hamzafreee"/>
    <hyperlink ref="AX17" r:id="rId219" display="https://twitter.com/ahmedsahban"/>
    <hyperlink ref="AX18" r:id="rId220" display="https://twitter.com/ibrahim26942467"/>
    <hyperlink ref="AX19" r:id="rId221" display="https://twitter.com/medomadred"/>
    <hyperlink ref="AX20" r:id="rId222" display="https://twitter.com/sealibya"/>
    <hyperlink ref="AX21" r:id="rId223" display="https://twitter.com/tripoli_man"/>
    <hyperlink ref="AX22" r:id="rId224" display="https://twitter.com/artisticsound3k"/>
    <hyperlink ref="AX23" r:id="rId225" display="https://twitter.com/tshamie"/>
    <hyperlink ref="AX24" r:id="rId226" display="https://twitter.com/alihusi16478755"/>
    <hyperlink ref="AX25" r:id="rId227" display="https://twitter.com/cheillibico"/>
    <hyperlink ref="AX26" r:id="rId228" display="https://twitter.com/hameed_bazama"/>
    <hyperlink ref="AX27" r:id="rId229" display="https://twitter.com/creationisle"/>
    <hyperlink ref="AX28" r:id="rId230" display="https://twitter.com/memeamela"/>
    <hyperlink ref="AX29" r:id="rId231" display="https://twitter.com/noumri_crrn"/>
    <hyperlink ref="AX30" r:id="rId232" display="https://twitter.com/ercbalaguer"/>
    <hyperlink ref="AX31" r:id="rId233" display="https://twitter.com/xsalvia3"/>
    <hyperlink ref="AX32" r:id="rId234" display="https://twitter.com/ercnoguera"/>
    <hyperlink ref="AX33" r:id="rId235" display="https://twitter.com/jaume_sama"/>
    <hyperlink ref="AX34" r:id="rId236" display="https://twitter.com/vilarasaumerce"/>
    <hyperlink ref="AX35" r:id="rId237" display="https://twitter.com/hichem__mezhoud"/>
    <hyperlink ref="AX36" r:id="rId238" display="https://twitter.com/saadibelkhir"/>
    <hyperlink ref="AX37" r:id="rId239" display="https://twitter.com/k14mje4oso7oyg3"/>
    <hyperlink ref="AX38" r:id="rId240" display="https://twitter.com/mobel30"/>
    <hyperlink ref="AX39" r:id="rId241" display="https://twitter.com/hanunajal"/>
    <hyperlink ref="AX40" r:id="rId242" display="https://twitter.com/lgnamedia"/>
    <hyperlink ref="AX41" r:id="rId243" display="https://twitter.com/hassunabaishu"/>
    <hyperlink ref="AX42" r:id="rId244" display="https://twitter.com/t_m_thinkers"/>
    <hyperlink ref="AX43" r:id="rId245" display="https://twitter.com/aouinahanen"/>
    <hyperlink ref="AX44" r:id="rId246" display="https://twitter.com/hopeimshope"/>
    <hyperlink ref="AX45" r:id="rId247" display="https://twitter.com/man_ziyad2"/>
    <hyperlink ref="AX46" r:id="rId248" display="https://twitter.com/nazihhanane"/>
    <hyperlink ref="AX47" r:id="rId249" display="https://twitter.com/hbjtn"/>
    <hyperlink ref="AX48" r:id="rId250" display="https://twitter.com/hafedalghwell"/>
    <hyperlink ref="AX49" r:id="rId251" display="https://twitter.com/majedalansary91"/>
    <hyperlink ref="AX50" r:id="rId252" display="https://twitter.com/abdolibe"/>
    <hyperlink ref="AX51" r:id="rId253" display="https://twitter.com/nourzorguibbc"/>
    <hyperlink ref="AX52" r:id="rId254" display="https://twitter.com/sohaibrahim199"/>
    <hyperlink ref="AX53" r:id="rId255" display="https://twitter.com/bouksim"/>
    <hyperlink ref="AX54" r:id="rId256" display="https://twitter.com/halakhalilfilm"/>
    <hyperlink ref="AX55" r:id="rId257" display="https://twitter.com/majdst1"/>
    <hyperlink ref="AX56" r:id="rId258" display="https://twitter.com/fadouamassat"/>
    <hyperlink ref="AX57" r:id="rId259" display="https://twitter.com/ziadturkey"/>
    <hyperlink ref="AX58" r:id="rId260" display="https://twitter.com/m__madi"/>
    <hyperlink ref="AX59" r:id="rId261" display="https://twitter.com/med_atanan"/>
    <hyperlink ref="AX60" r:id="rId262" display="https://twitter.com/wafaali85390576"/>
    <hyperlink ref="AX61" r:id="rId263" display="https://twitter.com/irfaasawtak"/>
    <hyperlink ref="AX62" r:id="rId264" display="https://twitter.com/alhurranews"/>
    <hyperlink ref="AX63" r:id="rId265" display="https://twitter.com/mhsury1"/>
    <hyperlink ref="AX64" r:id="rId266" display="https://twitter.com/josefyroyaliste"/>
    <hyperlink ref="AX65" r:id="rId267" display="https://twitter.com/shoocov"/>
    <hyperlink ref="AX66" r:id="rId268" display="https://twitter.com/c8ytezpf6jjprg3"/>
    <hyperlink ref="AX67" r:id="rId269" display="https://twitter.com/man___32"/>
    <hyperlink ref="AX68" r:id="rId270" display="https://twitter.com/fmassat"/>
    <hyperlink ref="AX69" r:id="rId271" display="https://twitter.com/horamaghribia"/>
    <hyperlink ref="AX70" r:id="rId272" display="https://twitter.com/merymimib"/>
    <hyperlink ref="AX71" r:id="rId273" display="https://twitter.com/amrkamal512"/>
    <hyperlink ref="AX72" r:id="rId274" display="https://twitter.com/fatima_lachhabe"/>
    <hyperlink ref="AX73" r:id="rId275" display="https://twitter.com/i_____ali99"/>
    <hyperlink ref="AX74" r:id="rId276" display="https://twitter.com/mustafaozcanhur"/>
  </hyperlinks>
  <printOptions/>
  <pageMargins left="0.7" right="0.7" top="0.75" bottom="0.75" header="0.3" footer="0.3"/>
  <pageSetup horizontalDpi="600" verticalDpi="600" orientation="portrait" r:id="rId280"/>
  <legacyDrawing r:id="rId278"/>
  <tableParts>
    <tablePart r:id="rId27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1447</v>
      </c>
      <c r="Z2" s="13" t="s">
        <v>1460</v>
      </c>
      <c r="AA2" s="13" t="s">
        <v>1472</v>
      </c>
      <c r="AB2" s="13" t="s">
        <v>1525</v>
      </c>
      <c r="AC2" s="13" t="s">
        <v>1581</v>
      </c>
      <c r="AD2" s="13" t="s">
        <v>1602</v>
      </c>
      <c r="AE2" s="13" t="s">
        <v>1605</v>
      </c>
      <c r="AF2" s="13" t="s">
        <v>1616</v>
      </c>
      <c r="AG2" s="117" t="s">
        <v>1913</v>
      </c>
      <c r="AH2" s="117" t="s">
        <v>1914</v>
      </c>
      <c r="AI2" s="117" t="s">
        <v>1915</v>
      </c>
      <c r="AJ2" s="117" t="s">
        <v>1916</v>
      </c>
      <c r="AK2" s="117" t="s">
        <v>1917</v>
      </c>
      <c r="AL2" s="117" t="s">
        <v>1918</v>
      </c>
      <c r="AM2" s="117" t="s">
        <v>1919</v>
      </c>
      <c r="AN2" s="117" t="s">
        <v>1920</v>
      </c>
      <c r="AO2" s="117" t="s">
        <v>1923</v>
      </c>
    </row>
    <row r="3" spans="1:41" ht="15">
      <c r="A3" s="87" t="s">
        <v>1408</v>
      </c>
      <c r="B3" s="65" t="s">
        <v>1414</v>
      </c>
      <c r="C3" s="65" t="s">
        <v>56</v>
      </c>
      <c r="D3" s="103"/>
      <c r="E3" s="102"/>
      <c r="F3" s="104" t="s">
        <v>1966</v>
      </c>
      <c r="G3" s="105"/>
      <c r="H3" s="105"/>
      <c r="I3" s="106">
        <v>3</v>
      </c>
      <c r="J3" s="107"/>
      <c r="K3" s="48">
        <v>28</v>
      </c>
      <c r="L3" s="48">
        <v>38</v>
      </c>
      <c r="M3" s="48">
        <v>80</v>
      </c>
      <c r="N3" s="48">
        <v>118</v>
      </c>
      <c r="O3" s="48">
        <v>46</v>
      </c>
      <c r="P3" s="49">
        <v>0.022727272727272728</v>
      </c>
      <c r="Q3" s="49">
        <v>0.044444444444444446</v>
      </c>
      <c r="R3" s="48">
        <v>1</v>
      </c>
      <c r="S3" s="48">
        <v>0</v>
      </c>
      <c r="T3" s="48">
        <v>28</v>
      </c>
      <c r="U3" s="48">
        <v>118</v>
      </c>
      <c r="V3" s="48">
        <v>3</v>
      </c>
      <c r="W3" s="49">
        <v>1.857143</v>
      </c>
      <c r="X3" s="49">
        <v>0.05952380952380952</v>
      </c>
      <c r="Y3" s="78" t="s">
        <v>1448</v>
      </c>
      <c r="Z3" s="78" t="s">
        <v>1461</v>
      </c>
      <c r="AA3" s="78" t="s">
        <v>1473</v>
      </c>
      <c r="AB3" s="85" t="s">
        <v>1526</v>
      </c>
      <c r="AC3" s="85" t="s">
        <v>1582</v>
      </c>
      <c r="AD3" s="85" t="s">
        <v>1603</v>
      </c>
      <c r="AE3" s="85" t="s">
        <v>1606</v>
      </c>
      <c r="AF3" s="85" t="s">
        <v>1617</v>
      </c>
      <c r="AG3" s="120">
        <v>3</v>
      </c>
      <c r="AH3" s="123">
        <v>0.09976720984369804</v>
      </c>
      <c r="AI3" s="120">
        <v>0</v>
      </c>
      <c r="AJ3" s="123">
        <v>0</v>
      </c>
      <c r="AK3" s="120">
        <v>0</v>
      </c>
      <c r="AL3" s="123">
        <v>0</v>
      </c>
      <c r="AM3" s="120">
        <v>3004</v>
      </c>
      <c r="AN3" s="123">
        <v>99.9002327901563</v>
      </c>
      <c r="AO3" s="120">
        <v>3007</v>
      </c>
    </row>
    <row r="4" spans="1:41" ht="15">
      <c r="A4" s="87" t="s">
        <v>1409</v>
      </c>
      <c r="B4" s="65" t="s">
        <v>1415</v>
      </c>
      <c r="C4" s="65" t="s">
        <v>56</v>
      </c>
      <c r="D4" s="109"/>
      <c r="E4" s="108"/>
      <c r="F4" s="110" t="s">
        <v>1967</v>
      </c>
      <c r="G4" s="111"/>
      <c r="H4" s="111"/>
      <c r="I4" s="112">
        <v>4</v>
      </c>
      <c r="J4" s="113"/>
      <c r="K4" s="48">
        <v>23</v>
      </c>
      <c r="L4" s="48">
        <v>21</v>
      </c>
      <c r="M4" s="48">
        <v>26</v>
      </c>
      <c r="N4" s="48">
        <v>47</v>
      </c>
      <c r="O4" s="48">
        <v>47</v>
      </c>
      <c r="P4" s="49" t="s">
        <v>1924</v>
      </c>
      <c r="Q4" s="49" t="s">
        <v>1924</v>
      </c>
      <c r="R4" s="48">
        <v>23</v>
      </c>
      <c r="S4" s="48">
        <v>23</v>
      </c>
      <c r="T4" s="48">
        <v>1</v>
      </c>
      <c r="U4" s="48">
        <v>24</v>
      </c>
      <c r="V4" s="48">
        <v>0</v>
      </c>
      <c r="W4" s="49">
        <v>0</v>
      </c>
      <c r="X4" s="49">
        <v>0</v>
      </c>
      <c r="Y4" s="78" t="s">
        <v>1449</v>
      </c>
      <c r="Z4" s="78" t="s">
        <v>1462</v>
      </c>
      <c r="AA4" s="78" t="s">
        <v>518</v>
      </c>
      <c r="AB4" s="85" t="s">
        <v>1527</v>
      </c>
      <c r="AC4" s="85" t="s">
        <v>1583</v>
      </c>
      <c r="AD4" s="85"/>
      <c r="AE4" s="85"/>
      <c r="AF4" s="85" t="s">
        <v>1618</v>
      </c>
      <c r="AG4" s="120">
        <v>1</v>
      </c>
      <c r="AH4" s="123">
        <v>0.10752688172043011</v>
      </c>
      <c r="AI4" s="120">
        <v>0</v>
      </c>
      <c r="AJ4" s="123">
        <v>0</v>
      </c>
      <c r="AK4" s="120">
        <v>0</v>
      </c>
      <c r="AL4" s="123">
        <v>0</v>
      </c>
      <c r="AM4" s="120">
        <v>929</v>
      </c>
      <c r="AN4" s="123">
        <v>99.89247311827957</v>
      </c>
      <c r="AO4" s="120">
        <v>930</v>
      </c>
    </row>
    <row r="5" spans="1:41" ht="15">
      <c r="A5" s="87" t="s">
        <v>1410</v>
      </c>
      <c r="B5" s="65" t="s">
        <v>1416</v>
      </c>
      <c r="C5" s="65" t="s">
        <v>56</v>
      </c>
      <c r="D5" s="109"/>
      <c r="E5" s="108"/>
      <c r="F5" s="110" t="s">
        <v>1968</v>
      </c>
      <c r="G5" s="111"/>
      <c r="H5" s="111"/>
      <c r="I5" s="112">
        <v>5</v>
      </c>
      <c r="J5" s="113"/>
      <c r="K5" s="48">
        <v>7</v>
      </c>
      <c r="L5" s="48">
        <v>7</v>
      </c>
      <c r="M5" s="48">
        <v>0</v>
      </c>
      <c r="N5" s="48">
        <v>7</v>
      </c>
      <c r="O5" s="48">
        <v>1</v>
      </c>
      <c r="P5" s="49">
        <v>0</v>
      </c>
      <c r="Q5" s="49">
        <v>0</v>
      </c>
      <c r="R5" s="48">
        <v>1</v>
      </c>
      <c r="S5" s="48">
        <v>0</v>
      </c>
      <c r="T5" s="48">
        <v>7</v>
      </c>
      <c r="U5" s="48">
        <v>7</v>
      </c>
      <c r="V5" s="48">
        <v>2</v>
      </c>
      <c r="W5" s="49">
        <v>1.469388</v>
      </c>
      <c r="X5" s="49">
        <v>0.14285714285714285</v>
      </c>
      <c r="Y5" s="78" t="s">
        <v>440</v>
      </c>
      <c r="Z5" s="78" t="s">
        <v>511</v>
      </c>
      <c r="AA5" s="78"/>
      <c r="AB5" s="85" t="s">
        <v>1528</v>
      </c>
      <c r="AC5" s="85" t="s">
        <v>1584</v>
      </c>
      <c r="AD5" s="85"/>
      <c r="AE5" s="85" t="s">
        <v>240</v>
      </c>
      <c r="AF5" s="85" t="s">
        <v>1619</v>
      </c>
      <c r="AG5" s="120">
        <v>0</v>
      </c>
      <c r="AH5" s="123">
        <v>0</v>
      </c>
      <c r="AI5" s="120">
        <v>0</v>
      </c>
      <c r="AJ5" s="123">
        <v>0</v>
      </c>
      <c r="AK5" s="120">
        <v>0</v>
      </c>
      <c r="AL5" s="123">
        <v>0</v>
      </c>
      <c r="AM5" s="120">
        <v>168</v>
      </c>
      <c r="AN5" s="123">
        <v>100</v>
      </c>
      <c r="AO5" s="120">
        <v>168</v>
      </c>
    </row>
    <row r="6" spans="1:41" ht="15">
      <c r="A6" s="87" t="s">
        <v>1411</v>
      </c>
      <c r="B6" s="65" t="s">
        <v>1417</v>
      </c>
      <c r="C6" s="65" t="s">
        <v>56</v>
      </c>
      <c r="D6" s="109"/>
      <c r="E6" s="108"/>
      <c r="F6" s="110" t="s">
        <v>1969</v>
      </c>
      <c r="G6" s="111"/>
      <c r="H6" s="111"/>
      <c r="I6" s="112">
        <v>6</v>
      </c>
      <c r="J6" s="113"/>
      <c r="K6" s="48">
        <v>6</v>
      </c>
      <c r="L6" s="48">
        <v>10</v>
      </c>
      <c r="M6" s="48">
        <v>0</v>
      </c>
      <c r="N6" s="48">
        <v>10</v>
      </c>
      <c r="O6" s="48">
        <v>1</v>
      </c>
      <c r="P6" s="49">
        <v>0.125</v>
      </c>
      <c r="Q6" s="49">
        <v>0.2222222222222222</v>
      </c>
      <c r="R6" s="48">
        <v>1</v>
      </c>
      <c r="S6" s="48">
        <v>0</v>
      </c>
      <c r="T6" s="48">
        <v>6</v>
      </c>
      <c r="U6" s="48">
        <v>10</v>
      </c>
      <c r="V6" s="48">
        <v>3</v>
      </c>
      <c r="W6" s="49">
        <v>1.333333</v>
      </c>
      <c r="X6" s="49">
        <v>0.3</v>
      </c>
      <c r="Y6" s="78" t="s">
        <v>1450</v>
      </c>
      <c r="Z6" s="78" t="s">
        <v>511</v>
      </c>
      <c r="AA6" s="78" t="s">
        <v>520</v>
      </c>
      <c r="AB6" s="85" t="s">
        <v>1529</v>
      </c>
      <c r="AC6" s="85" t="s">
        <v>1585</v>
      </c>
      <c r="AD6" s="85" t="s">
        <v>1604</v>
      </c>
      <c r="AE6" s="85" t="s">
        <v>1607</v>
      </c>
      <c r="AF6" s="85" t="s">
        <v>1620</v>
      </c>
      <c r="AG6" s="120">
        <v>0</v>
      </c>
      <c r="AH6" s="123">
        <v>0</v>
      </c>
      <c r="AI6" s="120">
        <v>0</v>
      </c>
      <c r="AJ6" s="123">
        <v>0</v>
      </c>
      <c r="AK6" s="120">
        <v>0</v>
      </c>
      <c r="AL6" s="123">
        <v>0</v>
      </c>
      <c r="AM6" s="120">
        <v>72</v>
      </c>
      <c r="AN6" s="123">
        <v>100</v>
      </c>
      <c r="AO6" s="120">
        <v>72</v>
      </c>
    </row>
    <row r="7" spans="1:41" ht="15">
      <c r="A7" s="87" t="s">
        <v>1412</v>
      </c>
      <c r="B7" s="65" t="s">
        <v>1418</v>
      </c>
      <c r="C7" s="65" t="s">
        <v>56</v>
      </c>
      <c r="D7" s="109"/>
      <c r="E7" s="108"/>
      <c r="F7" s="110" t="s">
        <v>1970</v>
      </c>
      <c r="G7" s="111"/>
      <c r="H7" s="111"/>
      <c r="I7" s="112">
        <v>7</v>
      </c>
      <c r="J7" s="113"/>
      <c r="K7" s="48">
        <v>5</v>
      </c>
      <c r="L7" s="48">
        <v>5</v>
      </c>
      <c r="M7" s="48">
        <v>0</v>
      </c>
      <c r="N7" s="48">
        <v>5</v>
      </c>
      <c r="O7" s="48">
        <v>1</v>
      </c>
      <c r="P7" s="49">
        <v>0</v>
      </c>
      <c r="Q7" s="49">
        <v>0</v>
      </c>
      <c r="R7" s="48">
        <v>1</v>
      </c>
      <c r="S7" s="48">
        <v>0</v>
      </c>
      <c r="T7" s="48">
        <v>5</v>
      </c>
      <c r="U7" s="48">
        <v>5</v>
      </c>
      <c r="V7" s="48">
        <v>2</v>
      </c>
      <c r="W7" s="49">
        <v>1.28</v>
      </c>
      <c r="X7" s="49">
        <v>0.2</v>
      </c>
      <c r="Y7" s="78" t="s">
        <v>475</v>
      </c>
      <c r="Z7" s="78" t="s">
        <v>511</v>
      </c>
      <c r="AA7" s="78"/>
      <c r="AB7" s="85" t="s">
        <v>1530</v>
      </c>
      <c r="AC7" s="85" t="s">
        <v>1586</v>
      </c>
      <c r="AD7" s="85"/>
      <c r="AE7" s="85" t="s">
        <v>276</v>
      </c>
      <c r="AF7" s="85" t="s">
        <v>1621</v>
      </c>
      <c r="AG7" s="120">
        <v>0</v>
      </c>
      <c r="AH7" s="123">
        <v>0</v>
      </c>
      <c r="AI7" s="120">
        <v>0</v>
      </c>
      <c r="AJ7" s="123">
        <v>0</v>
      </c>
      <c r="AK7" s="120">
        <v>0</v>
      </c>
      <c r="AL7" s="123">
        <v>0</v>
      </c>
      <c r="AM7" s="120">
        <v>28</v>
      </c>
      <c r="AN7" s="123">
        <v>100</v>
      </c>
      <c r="AO7" s="120">
        <v>28</v>
      </c>
    </row>
    <row r="8" spans="1:41" ht="15">
      <c r="A8" s="87" t="s">
        <v>1413</v>
      </c>
      <c r="B8" s="65" t="s">
        <v>1419</v>
      </c>
      <c r="C8" s="65" t="s">
        <v>56</v>
      </c>
      <c r="D8" s="109"/>
      <c r="E8" s="108"/>
      <c r="F8" s="110" t="s">
        <v>1971</v>
      </c>
      <c r="G8" s="111"/>
      <c r="H8" s="111"/>
      <c r="I8" s="112">
        <v>8</v>
      </c>
      <c r="J8" s="113"/>
      <c r="K8" s="48">
        <v>3</v>
      </c>
      <c r="L8" s="48">
        <v>3</v>
      </c>
      <c r="M8" s="48">
        <v>6</v>
      </c>
      <c r="N8" s="48">
        <v>9</v>
      </c>
      <c r="O8" s="48">
        <v>6</v>
      </c>
      <c r="P8" s="49">
        <v>0</v>
      </c>
      <c r="Q8" s="49">
        <v>0</v>
      </c>
      <c r="R8" s="48">
        <v>1</v>
      </c>
      <c r="S8" s="48">
        <v>0</v>
      </c>
      <c r="T8" s="48">
        <v>3</v>
      </c>
      <c r="U8" s="48">
        <v>9</v>
      </c>
      <c r="V8" s="48">
        <v>1</v>
      </c>
      <c r="W8" s="49">
        <v>0.666667</v>
      </c>
      <c r="X8" s="49">
        <v>0.5</v>
      </c>
      <c r="Y8" s="78" t="s">
        <v>1451</v>
      </c>
      <c r="Z8" s="78" t="s">
        <v>1463</v>
      </c>
      <c r="AA8" s="78" t="s">
        <v>1474</v>
      </c>
      <c r="AB8" s="85" t="s">
        <v>1531</v>
      </c>
      <c r="AC8" s="85" t="s">
        <v>1587</v>
      </c>
      <c r="AD8" s="85"/>
      <c r="AE8" s="85" t="s">
        <v>1608</v>
      </c>
      <c r="AF8" s="85" t="s">
        <v>1622</v>
      </c>
      <c r="AG8" s="120">
        <v>0</v>
      </c>
      <c r="AH8" s="123">
        <v>0</v>
      </c>
      <c r="AI8" s="120">
        <v>0</v>
      </c>
      <c r="AJ8" s="123">
        <v>0</v>
      </c>
      <c r="AK8" s="120">
        <v>0</v>
      </c>
      <c r="AL8" s="123">
        <v>0</v>
      </c>
      <c r="AM8" s="120">
        <v>191</v>
      </c>
      <c r="AN8" s="123">
        <v>100</v>
      </c>
      <c r="AO8" s="120">
        <v>191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1408</v>
      </c>
      <c r="B2" s="85" t="s">
        <v>266</v>
      </c>
      <c r="C2" s="78">
        <f>VLOOKUP(GroupVertices[[#This Row],[Vertex]],Vertices[],MATCH("ID",Vertices[[#Headers],[Vertex]:[Vertex Content Word Count]],0),FALSE)</f>
        <v>15</v>
      </c>
    </row>
    <row r="3" spans="1:3" ht="15">
      <c r="A3" s="78" t="s">
        <v>1408</v>
      </c>
      <c r="B3" s="85" t="s">
        <v>267</v>
      </c>
      <c r="C3" s="78">
        <f>VLOOKUP(GroupVertices[[#This Row],[Vertex]],Vertices[],MATCH("ID",Vertices[[#Headers],[Vertex]:[Vertex Content Word Count]],0),FALSE)</f>
        <v>62</v>
      </c>
    </row>
    <row r="4" spans="1:3" ht="15">
      <c r="A4" s="78" t="s">
        <v>1408</v>
      </c>
      <c r="B4" s="85" t="s">
        <v>275</v>
      </c>
      <c r="C4" s="78">
        <f>VLOOKUP(GroupVertices[[#This Row],[Vertex]],Vertices[],MATCH("ID",Vertices[[#Headers],[Vertex]:[Vertex Content Word Count]],0),FALSE)</f>
        <v>11</v>
      </c>
    </row>
    <row r="5" spans="1:3" ht="15">
      <c r="A5" s="78" t="s">
        <v>1408</v>
      </c>
      <c r="B5" s="85" t="s">
        <v>281</v>
      </c>
      <c r="C5" s="78">
        <f>VLOOKUP(GroupVertices[[#This Row],[Vertex]],Vertices[],MATCH("ID",Vertices[[#Headers],[Vertex]:[Vertex Content Word Count]],0),FALSE)</f>
        <v>61</v>
      </c>
    </row>
    <row r="6" spans="1:3" ht="15">
      <c r="A6" s="78" t="s">
        <v>1408</v>
      </c>
      <c r="B6" s="85" t="s">
        <v>265</v>
      </c>
      <c r="C6" s="78">
        <f>VLOOKUP(GroupVertices[[#This Row],[Vertex]],Vertices[],MATCH("ID",Vertices[[#Headers],[Vertex]:[Vertex Content Word Count]],0),FALSE)</f>
        <v>60</v>
      </c>
    </row>
    <row r="7" spans="1:3" ht="15">
      <c r="A7" s="78" t="s">
        <v>1408</v>
      </c>
      <c r="B7" s="85" t="s">
        <v>264</v>
      </c>
      <c r="C7" s="78">
        <f>VLOOKUP(GroupVertices[[#This Row],[Vertex]],Vertices[],MATCH("ID",Vertices[[#Headers],[Vertex]:[Vertex Content Word Count]],0),FALSE)</f>
        <v>59</v>
      </c>
    </row>
    <row r="8" spans="1:3" ht="15">
      <c r="A8" s="78" t="s">
        <v>1408</v>
      </c>
      <c r="B8" s="85" t="s">
        <v>263</v>
      </c>
      <c r="C8" s="78">
        <f>VLOOKUP(GroupVertices[[#This Row],[Vertex]],Vertices[],MATCH("ID",Vertices[[#Headers],[Vertex]:[Vertex Content Word Count]],0),FALSE)</f>
        <v>58</v>
      </c>
    </row>
    <row r="9" spans="1:3" ht="15">
      <c r="A9" s="78" t="s">
        <v>1408</v>
      </c>
      <c r="B9" s="85" t="s">
        <v>260</v>
      </c>
      <c r="C9" s="78">
        <f>VLOOKUP(GroupVertices[[#This Row],[Vertex]],Vertices[],MATCH("ID",Vertices[[#Headers],[Vertex]:[Vertex Content Word Count]],0),FALSE)</f>
        <v>55</v>
      </c>
    </row>
    <row r="10" spans="1:3" ht="15">
      <c r="A10" s="78" t="s">
        <v>1408</v>
      </c>
      <c r="B10" s="85" t="s">
        <v>249</v>
      </c>
      <c r="C10" s="78">
        <f>VLOOKUP(GroupVertices[[#This Row],[Vertex]],Vertices[],MATCH("ID",Vertices[[#Headers],[Vertex]:[Vertex Content Word Count]],0),FALSE)</f>
        <v>44</v>
      </c>
    </row>
    <row r="11" spans="1:3" ht="15">
      <c r="A11" s="78" t="s">
        <v>1408</v>
      </c>
      <c r="B11" s="85" t="s">
        <v>247</v>
      </c>
      <c r="C11" s="78">
        <f>VLOOKUP(GroupVertices[[#This Row],[Vertex]],Vertices[],MATCH("ID",Vertices[[#Headers],[Vertex]:[Vertex Content Word Count]],0),FALSE)</f>
        <v>42</v>
      </c>
    </row>
    <row r="12" spans="1:3" ht="15">
      <c r="A12" s="78" t="s">
        <v>1408</v>
      </c>
      <c r="B12" s="85" t="s">
        <v>244</v>
      </c>
      <c r="C12" s="78">
        <f>VLOOKUP(GroupVertices[[#This Row],[Vertex]],Vertices[],MATCH("ID",Vertices[[#Headers],[Vertex]:[Vertex Content Word Count]],0),FALSE)</f>
        <v>37</v>
      </c>
    </row>
    <row r="13" spans="1:3" ht="15">
      <c r="A13" s="78" t="s">
        <v>1408</v>
      </c>
      <c r="B13" s="85" t="s">
        <v>242</v>
      </c>
      <c r="C13" s="78">
        <f>VLOOKUP(GroupVertices[[#This Row],[Vertex]],Vertices[],MATCH("ID",Vertices[[#Headers],[Vertex]:[Vertex Content Word Count]],0),FALSE)</f>
        <v>35</v>
      </c>
    </row>
    <row r="14" spans="1:3" ht="15">
      <c r="A14" s="78" t="s">
        <v>1408</v>
      </c>
      <c r="B14" s="85" t="s">
        <v>234</v>
      </c>
      <c r="C14" s="78">
        <f>VLOOKUP(GroupVertices[[#This Row],[Vertex]],Vertices[],MATCH("ID",Vertices[[#Headers],[Vertex]:[Vertex Content Word Count]],0),FALSE)</f>
        <v>27</v>
      </c>
    </row>
    <row r="15" spans="1:3" ht="15">
      <c r="A15" s="78" t="s">
        <v>1408</v>
      </c>
      <c r="B15" s="85" t="s">
        <v>233</v>
      </c>
      <c r="C15" s="78">
        <f>VLOOKUP(GroupVertices[[#This Row],[Vertex]],Vertices[],MATCH("ID",Vertices[[#Headers],[Vertex]:[Vertex Content Word Count]],0),FALSE)</f>
        <v>26</v>
      </c>
    </row>
    <row r="16" spans="1:3" ht="15">
      <c r="A16" s="78" t="s">
        <v>1408</v>
      </c>
      <c r="B16" s="85" t="s">
        <v>232</v>
      </c>
      <c r="C16" s="78">
        <f>VLOOKUP(GroupVertices[[#This Row],[Vertex]],Vertices[],MATCH("ID",Vertices[[#Headers],[Vertex]:[Vertex Content Word Count]],0),FALSE)</f>
        <v>25</v>
      </c>
    </row>
    <row r="17" spans="1:3" ht="15">
      <c r="A17" s="78" t="s">
        <v>1408</v>
      </c>
      <c r="B17" s="85" t="s">
        <v>231</v>
      </c>
      <c r="C17" s="78">
        <f>VLOOKUP(GroupVertices[[#This Row],[Vertex]],Vertices[],MATCH("ID",Vertices[[#Headers],[Vertex]:[Vertex Content Word Count]],0),FALSE)</f>
        <v>24</v>
      </c>
    </row>
    <row r="18" spans="1:3" ht="15">
      <c r="A18" s="78" t="s">
        <v>1408</v>
      </c>
      <c r="B18" s="85" t="s">
        <v>230</v>
      </c>
      <c r="C18" s="78">
        <f>VLOOKUP(GroupVertices[[#This Row],[Vertex]],Vertices[],MATCH("ID",Vertices[[#Headers],[Vertex]:[Vertex Content Word Count]],0),FALSE)</f>
        <v>23</v>
      </c>
    </row>
    <row r="19" spans="1:3" ht="15">
      <c r="A19" s="78" t="s">
        <v>1408</v>
      </c>
      <c r="B19" s="85" t="s">
        <v>229</v>
      </c>
      <c r="C19" s="78">
        <f>VLOOKUP(GroupVertices[[#This Row],[Vertex]],Vertices[],MATCH("ID",Vertices[[#Headers],[Vertex]:[Vertex Content Word Count]],0),FALSE)</f>
        <v>22</v>
      </c>
    </row>
    <row r="20" spans="1:3" ht="15">
      <c r="A20" s="78" t="s">
        <v>1408</v>
      </c>
      <c r="B20" s="85" t="s">
        <v>228</v>
      </c>
      <c r="C20" s="78">
        <f>VLOOKUP(GroupVertices[[#This Row],[Vertex]],Vertices[],MATCH("ID",Vertices[[#Headers],[Vertex]:[Vertex Content Word Count]],0),FALSE)</f>
        <v>21</v>
      </c>
    </row>
    <row r="21" spans="1:3" ht="15">
      <c r="A21" s="78" t="s">
        <v>1408</v>
      </c>
      <c r="B21" s="85" t="s">
        <v>227</v>
      </c>
      <c r="C21" s="78">
        <f>VLOOKUP(GroupVertices[[#This Row],[Vertex]],Vertices[],MATCH("ID",Vertices[[#Headers],[Vertex]:[Vertex Content Word Count]],0),FALSE)</f>
        <v>20</v>
      </c>
    </row>
    <row r="22" spans="1:3" ht="15">
      <c r="A22" s="78" t="s">
        <v>1408</v>
      </c>
      <c r="B22" s="85" t="s">
        <v>226</v>
      </c>
      <c r="C22" s="78">
        <f>VLOOKUP(GroupVertices[[#This Row],[Vertex]],Vertices[],MATCH("ID",Vertices[[#Headers],[Vertex]:[Vertex Content Word Count]],0),FALSE)</f>
        <v>19</v>
      </c>
    </row>
    <row r="23" spans="1:3" ht="15">
      <c r="A23" s="78" t="s">
        <v>1408</v>
      </c>
      <c r="B23" s="85" t="s">
        <v>225</v>
      </c>
      <c r="C23" s="78">
        <f>VLOOKUP(GroupVertices[[#This Row],[Vertex]],Vertices[],MATCH("ID",Vertices[[#Headers],[Vertex]:[Vertex Content Word Count]],0),FALSE)</f>
        <v>18</v>
      </c>
    </row>
    <row r="24" spans="1:3" ht="15">
      <c r="A24" s="78" t="s">
        <v>1408</v>
      </c>
      <c r="B24" s="85" t="s">
        <v>224</v>
      </c>
      <c r="C24" s="78">
        <f>VLOOKUP(GroupVertices[[#This Row],[Vertex]],Vertices[],MATCH("ID",Vertices[[#Headers],[Vertex]:[Vertex Content Word Count]],0),FALSE)</f>
        <v>17</v>
      </c>
    </row>
    <row r="25" spans="1:3" ht="15">
      <c r="A25" s="78" t="s">
        <v>1408</v>
      </c>
      <c r="B25" s="85" t="s">
        <v>223</v>
      </c>
      <c r="C25" s="78">
        <f>VLOOKUP(GroupVertices[[#This Row],[Vertex]],Vertices[],MATCH("ID",Vertices[[#Headers],[Vertex]:[Vertex Content Word Count]],0),FALSE)</f>
        <v>16</v>
      </c>
    </row>
    <row r="26" spans="1:3" ht="15">
      <c r="A26" s="78" t="s">
        <v>1408</v>
      </c>
      <c r="B26" s="85" t="s">
        <v>222</v>
      </c>
      <c r="C26" s="78">
        <f>VLOOKUP(GroupVertices[[#This Row],[Vertex]],Vertices[],MATCH("ID",Vertices[[#Headers],[Vertex]:[Vertex Content Word Count]],0),FALSE)</f>
        <v>14</v>
      </c>
    </row>
    <row r="27" spans="1:3" ht="15">
      <c r="A27" s="78" t="s">
        <v>1408</v>
      </c>
      <c r="B27" s="85" t="s">
        <v>221</v>
      </c>
      <c r="C27" s="78">
        <f>VLOOKUP(GroupVertices[[#This Row],[Vertex]],Vertices[],MATCH("ID",Vertices[[#Headers],[Vertex]:[Vertex Content Word Count]],0),FALSE)</f>
        <v>13</v>
      </c>
    </row>
    <row r="28" spans="1:3" ht="15">
      <c r="A28" s="78" t="s">
        <v>1408</v>
      </c>
      <c r="B28" s="85" t="s">
        <v>220</v>
      </c>
      <c r="C28" s="78">
        <f>VLOOKUP(GroupVertices[[#This Row],[Vertex]],Vertices[],MATCH("ID",Vertices[[#Headers],[Vertex]:[Vertex Content Word Count]],0),FALSE)</f>
        <v>12</v>
      </c>
    </row>
    <row r="29" spans="1:3" ht="15">
      <c r="A29" s="78" t="s">
        <v>1408</v>
      </c>
      <c r="B29" s="85" t="s">
        <v>219</v>
      </c>
      <c r="C29" s="78">
        <f>VLOOKUP(GroupVertices[[#This Row],[Vertex]],Vertices[],MATCH("ID",Vertices[[#Headers],[Vertex]:[Vertex Content Word Count]],0),FALSE)</f>
        <v>10</v>
      </c>
    </row>
    <row r="30" spans="1:3" ht="15">
      <c r="A30" s="78" t="s">
        <v>1409</v>
      </c>
      <c r="B30" s="85" t="s">
        <v>212</v>
      </c>
      <c r="C30" s="78">
        <f>VLOOKUP(GroupVertices[[#This Row],[Vertex]],Vertices[],MATCH("ID",Vertices[[#Headers],[Vertex]:[Vertex Content Word Count]],0),FALSE)</f>
        <v>3</v>
      </c>
    </row>
    <row r="31" spans="1:3" ht="15">
      <c r="A31" s="78" t="s">
        <v>1409</v>
      </c>
      <c r="B31" s="85" t="s">
        <v>213</v>
      </c>
      <c r="C31" s="78">
        <f>VLOOKUP(GroupVertices[[#This Row],[Vertex]],Vertices[],MATCH("ID",Vertices[[#Headers],[Vertex]:[Vertex Content Word Count]],0),FALSE)</f>
        <v>4</v>
      </c>
    </row>
    <row r="32" spans="1:3" ht="15">
      <c r="A32" s="78" t="s">
        <v>1409</v>
      </c>
      <c r="B32" s="85" t="s">
        <v>214</v>
      </c>
      <c r="C32" s="78">
        <f>VLOOKUP(GroupVertices[[#This Row],[Vertex]],Vertices[],MATCH("ID",Vertices[[#Headers],[Vertex]:[Vertex Content Word Count]],0),FALSE)</f>
        <v>5</v>
      </c>
    </row>
    <row r="33" spans="1:3" ht="15">
      <c r="A33" s="78" t="s">
        <v>1409</v>
      </c>
      <c r="B33" s="85" t="s">
        <v>215</v>
      </c>
      <c r="C33" s="78">
        <f>VLOOKUP(GroupVertices[[#This Row],[Vertex]],Vertices[],MATCH("ID",Vertices[[#Headers],[Vertex]:[Vertex Content Word Count]],0),FALSE)</f>
        <v>6</v>
      </c>
    </row>
    <row r="34" spans="1:3" ht="15">
      <c r="A34" s="78" t="s">
        <v>1409</v>
      </c>
      <c r="B34" s="85" t="s">
        <v>216</v>
      </c>
      <c r="C34" s="78">
        <f>VLOOKUP(GroupVertices[[#This Row],[Vertex]],Vertices[],MATCH("ID",Vertices[[#Headers],[Vertex]:[Vertex Content Word Count]],0),FALSE)</f>
        <v>7</v>
      </c>
    </row>
    <row r="35" spans="1:3" ht="15">
      <c r="A35" s="78" t="s">
        <v>1409</v>
      </c>
      <c r="B35" s="85" t="s">
        <v>217</v>
      </c>
      <c r="C35" s="78">
        <f>VLOOKUP(GroupVertices[[#This Row],[Vertex]],Vertices[],MATCH("ID",Vertices[[#Headers],[Vertex]:[Vertex Content Word Count]],0),FALSE)</f>
        <v>8</v>
      </c>
    </row>
    <row r="36" spans="1:3" ht="15">
      <c r="A36" s="78" t="s">
        <v>1409</v>
      </c>
      <c r="B36" s="85" t="s">
        <v>218</v>
      </c>
      <c r="C36" s="78">
        <f>VLOOKUP(GroupVertices[[#This Row],[Vertex]],Vertices[],MATCH("ID",Vertices[[#Headers],[Vertex]:[Vertex Content Word Count]],0),FALSE)</f>
        <v>9</v>
      </c>
    </row>
    <row r="37" spans="1:3" ht="15">
      <c r="A37" s="78" t="s">
        <v>1409</v>
      </c>
      <c r="B37" s="85" t="s">
        <v>243</v>
      </c>
      <c r="C37" s="78">
        <f>VLOOKUP(GroupVertices[[#This Row],[Vertex]],Vertices[],MATCH("ID",Vertices[[#Headers],[Vertex]:[Vertex Content Word Count]],0),FALSE)</f>
        <v>36</v>
      </c>
    </row>
    <row r="38" spans="1:3" ht="15">
      <c r="A38" s="78" t="s">
        <v>1409</v>
      </c>
      <c r="B38" s="85" t="s">
        <v>245</v>
      </c>
      <c r="C38" s="78">
        <f>VLOOKUP(GroupVertices[[#This Row],[Vertex]],Vertices[],MATCH("ID",Vertices[[#Headers],[Vertex]:[Vertex Content Word Count]],0),FALSE)</f>
        <v>38</v>
      </c>
    </row>
    <row r="39" spans="1:3" ht="15">
      <c r="A39" s="78" t="s">
        <v>1409</v>
      </c>
      <c r="B39" s="85" t="s">
        <v>248</v>
      </c>
      <c r="C39" s="78">
        <f>VLOOKUP(GroupVertices[[#This Row],[Vertex]],Vertices[],MATCH("ID",Vertices[[#Headers],[Vertex]:[Vertex Content Word Count]],0),FALSE)</f>
        <v>43</v>
      </c>
    </row>
    <row r="40" spans="1:3" ht="15">
      <c r="A40" s="78" t="s">
        <v>1409</v>
      </c>
      <c r="B40" s="85" t="s">
        <v>251</v>
      </c>
      <c r="C40" s="78">
        <f>VLOOKUP(GroupVertices[[#This Row],[Vertex]],Vertices[],MATCH("ID",Vertices[[#Headers],[Vertex]:[Vertex Content Word Count]],0),FALSE)</f>
        <v>47</v>
      </c>
    </row>
    <row r="41" spans="1:3" ht="15">
      <c r="A41" s="78" t="s">
        <v>1409</v>
      </c>
      <c r="B41" s="85" t="s">
        <v>253</v>
      </c>
      <c r="C41" s="78">
        <f>VLOOKUP(GroupVertices[[#This Row],[Vertex]],Vertices[],MATCH("ID",Vertices[[#Headers],[Vertex]:[Vertex Content Word Count]],0),FALSE)</f>
        <v>48</v>
      </c>
    </row>
    <row r="42" spans="1:3" ht="15">
      <c r="A42" s="78" t="s">
        <v>1409</v>
      </c>
      <c r="B42" s="85" t="s">
        <v>254</v>
      </c>
      <c r="C42" s="78">
        <f>VLOOKUP(GroupVertices[[#This Row],[Vertex]],Vertices[],MATCH("ID",Vertices[[#Headers],[Vertex]:[Vertex Content Word Count]],0),FALSE)</f>
        <v>49</v>
      </c>
    </row>
    <row r="43" spans="1:3" ht="15">
      <c r="A43" s="78" t="s">
        <v>1409</v>
      </c>
      <c r="B43" s="85" t="s">
        <v>255</v>
      </c>
      <c r="C43" s="78">
        <f>VLOOKUP(GroupVertices[[#This Row],[Vertex]],Vertices[],MATCH("ID",Vertices[[#Headers],[Vertex]:[Vertex Content Word Count]],0),FALSE)</f>
        <v>50</v>
      </c>
    </row>
    <row r="44" spans="1:3" ht="15">
      <c r="A44" s="78" t="s">
        <v>1409</v>
      </c>
      <c r="B44" s="85" t="s">
        <v>256</v>
      </c>
      <c r="C44" s="78">
        <f>VLOOKUP(GroupVertices[[#This Row],[Vertex]],Vertices[],MATCH("ID",Vertices[[#Headers],[Vertex]:[Vertex Content Word Count]],0),FALSE)</f>
        <v>51</v>
      </c>
    </row>
    <row r="45" spans="1:3" ht="15">
      <c r="A45" s="78" t="s">
        <v>1409</v>
      </c>
      <c r="B45" s="85" t="s">
        <v>257</v>
      </c>
      <c r="C45" s="78">
        <f>VLOOKUP(GroupVertices[[#This Row],[Vertex]],Vertices[],MATCH("ID",Vertices[[#Headers],[Vertex]:[Vertex Content Word Count]],0),FALSE)</f>
        <v>52</v>
      </c>
    </row>
    <row r="46" spans="1:3" ht="15">
      <c r="A46" s="78" t="s">
        <v>1409</v>
      </c>
      <c r="B46" s="85" t="s">
        <v>258</v>
      </c>
      <c r="C46" s="78">
        <f>VLOOKUP(GroupVertices[[#This Row],[Vertex]],Vertices[],MATCH("ID",Vertices[[#Headers],[Vertex]:[Vertex Content Word Count]],0),FALSE)</f>
        <v>53</v>
      </c>
    </row>
    <row r="47" spans="1:3" ht="15">
      <c r="A47" s="78" t="s">
        <v>1409</v>
      </c>
      <c r="B47" s="85" t="s">
        <v>259</v>
      </c>
      <c r="C47" s="78">
        <f>VLOOKUP(GroupVertices[[#This Row],[Vertex]],Vertices[],MATCH("ID",Vertices[[#Headers],[Vertex]:[Vertex Content Word Count]],0),FALSE)</f>
        <v>54</v>
      </c>
    </row>
    <row r="48" spans="1:3" ht="15">
      <c r="A48" s="78" t="s">
        <v>1409</v>
      </c>
      <c r="B48" s="85" t="s">
        <v>261</v>
      </c>
      <c r="C48" s="78">
        <f>VLOOKUP(GroupVertices[[#This Row],[Vertex]],Vertices[],MATCH("ID",Vertices[[#Headers],[Vertex]:[Vertex Content Word Count]],0),FALSE)</f>
        <v>56</v>
      </c>
    </row>
    <row r="49" spans="1:3" ht="15">
      <c r="A49" s="78" t="s">
        <v>1409</v>
      </c>
      <c r="B49" s="85" t="s">
        <v>262</v>
      </c>
      <c r="C49" s="78">
        <f>VLOOKUP(GroupVertices[[#This Row],[Vertex]],Vertices[],MATCH("ID",Vertices[[#Headers],[Vertex]:[Vertex Content Word Count]],0),FALSE)</f>
        <v>57</v>
      </c>
    </row>
    <row r="50" spans="1:3" ht="15">
      <c r="A50" s="78" t="s">
        <v>1409</v>
      </c>
      <c r="B50" s="85" t="s">
        <v>268</v>
      </c>
      <c r="C50" s="78">
        <f>VLOOKUP(GroupVertices[[#This Row],[Vertex]],Vertices[],MATCH("ID",Vertices[[#Headers],[Vertex]:[Vertex Content Word Count]],0),FALSE)</f>
        <v>63</v>
      </c>
    </row>
    <row r="51" spans="1:3" ht="15">
      <c r="A51" s="78" t="s">
        <v>1409</v>
      </c>
      <c r="B51" s="85" t="s">
        <v>271</v>
      </c>
      <c r="C51" s="78">
        <f>VLOOKUP(GroupVertices[[#This Row],[Vertex]],Vertices[],MATCH("ID",Vertices[[#Headers],[Vertex]:[Vertex Content Word Count]],0),FALSE)</f>
        <v>68</v>
      </c>
    </row>
    <row r="52" spans="1:3" ht="15">
      <c r="A52" s="78" t="s">
        <v>1409</v>
      </c>
      <c r="B52" s="85" t="s">
        <v>278</v>
      </c>
      <c r="C52" s="78">
        <f>VLOOKUP(GroupVertices[[#This Row],[Vertex]],Vertices[],MATCH("ID",Vertices[[#Headers],[Vertex]:[Vertex Content Word Count]],0),FALSE)</f>
        <v>74</v>
      </c>
    </row>
    <row r="53" spans="1:3" ht="15">
      <c r="A53" s="78" t="s">
        <v>1410</v>
      </c>
      <c r="B53" s="85" t="s">
        <v>241</v>
      </c>
      <c r="C53" s="78">
        <f>VLOOKUP(GroupVertices[[#This Row],[Vertex]],Vertices[],MATCH("ID",Vertices[[#Headers],[Vertex]:[Vertex Content Word Count]],0),FALSE)</f>
        <v>34</v>
      </c>
    </row>
    <row r="54" spans="1:3" ht="15">
      <c r="A54" s="78" t="s">
        <v>1410</v>
      </c>
      <c r="B54" s="85" t="s">
        <v>240</v>
      </c>
      <c r="C54" s="78">
        <f>VLOOKUP(GroupVertices[[#This Row],[Vertex]],Vertices[],MATCH("ID",Vertices[[#Headers],[Vertex]:[Vertex Content Word Count]],0),FALSE)</f>
        <v>29</v>
      </c>
    </row>
    <row r="55" spans="1:3" ht="15">
      <c r="A55" s="78" t="s">
        <v>1410</v>
      </c>
      <c r="B55" s="85" t="s">
        <v>239</v>
      </c>
      <c r="C55" s="78">
        <f>VLOOKUP(GroupVertices[[#This Row],[Vertex]],Vertices[],MATCH("ID",Vertices[[#Headers],[Vertex]:[Vertex Content Word Count]],0),FALSE)</f>
        <v>33</v>
      </c>
    </row>
    <row r="56" spans="1:3" ht="15">
      <c r="A56" s="78" t="s">
        <v>1410</v>
      </c>
      <c r="B56" s="85" t="s">
        <v>238</v>
      </c>
      <c r="C56" s="78">
        <f>VLOOKUP(GroupVertices[[#This Row],[Vertex]],Vertices[],MATCH("ID",Vertices[[#Headers],[Vertex]:[Vertex Content Word Count]],0),FALSE)</f>
        <v>32</v>
      </c>
    </row>
    <row r="57" spans="1:3" ht="15">
      <c r="A57" s="78" t="s">
        <v>1410</v>
      </c>
      <c r="B57" s="85" t="s">
        <v>237</v>
      </c>
      <c r="C57" s="78">
        <f>VLOOKUP(GroupVertices[[#This Row],[Vertex]],Vertices[],MATCH("ID",Vertices[[#Headers],[Vertex]:[Vertex Content Word Count]],0),FALSE)</f>
        <v>31</v>
      </c>
    </row>
    <row r="58" spans="1:3" ht="15">
      <c r="A58" s="78" t="s">
        <v>1410</v>
      </c>
      <c r="B58" s="85" t="s">
        <v>236</v>
      </c>
      <c r="C58" s="78">
        <f>VLOOKUP(GroupVertices[[#This Row],[Vertex]],Vertices[],MATCH("ID",Vertices[[#Headers],[Vertex]:[Vertex Content Word Count]],0),FALSE)</f>
        <v>30</v>
      </c>
    </row>
    <row r="59" spans="1:3" ht="15">
      <c r="A59" s="78" t="s">
        <v>1410</v>
      </c>
      <c r="B59" s="85" t="s">
        <v>235</v>
      </c>
      <c r="C59" s="78">
        <f>VLOOKUP(GroupVertices[[#This Row],[Vertex]],Vertices[],MATCH("ID",Vertices[[#Headers],[Vertex]:[Vertex Content Word Count]],0),FALSE)</f>
        <v>28</v>
      </c>
    </row>
    <row r="60" spans="1:3" ht="15">
      <c r="A60" s="78" t="s">
        <v>1411</v>
      </c>
      <c r="B60" s="85" t="s">
        <v>270</v>
      </c>
      <c r="C60" s="78">
        <f>VLOOKUP(GroupVertices[[#This Row],[Vertex]],Vertices[],MATCH("ID",Vertices[[#Headers],[Vertex]:[Vertex Content Word Count]],0),FALSE)</f>
        <v>65</v>
      </c>
    </row>
    <row r="61" spans="1:3" ht="15">
      <c r="A61" s="78" t="s">
        <v>1411</v>
      </c>
      <c r="B61" s="85" t="s">
        <v>283</v>
      </c>
      <c r="C61" s="78">
        <f>VLOOKUP(GroupVertices[[#This Row],[Vertex]],Vertices[],MATCH("ID",Vertices[[#Headers],[Vertex]:[Vertex Content Word Count]],0),FALSE)</f>
        <v>67</v>
      </c>
    </row>
    <row r="62" spans="1:3" ht="15">
      <c r="A62" s="78" t="s">
        <v>1411</v>
      </c>
      <c r="B62" s="85" t="s">
        <v>269</v>
      </c>
      <c r="C62" s="78">
        <f>VLOOKUP(GroupVertices[[#This Row],[Vertex]],Vertices[],MATCH("ID",Vertices[[#Headers],[Vertex]:[Vertex Content Word Count]],0),FALSE)</f>
        <v>64</v>
      </c>
    </row>
    <row r="63" spans="1:3" ht="15">
      <c r="A63" s="78" t="s">
        <v>1411</v>
      </c>
      <c r="B63" s="85" t="s">
        <v>282</v>
      </c>
      <c r="C63" s="78">
        <f>VLOOKUP(GroupVertices[[#This Row],[Vertex]],Vertices[],MATCH("ID",Vertices[[#Headers],[Vertex]:[Vertex Content Word Count]],0),FALSE)</f>
        <v>66</v>
      </c>
    </row>
    <row r="64" spans="1:3" ht="15">
      <c r="A64" s="78" t="s">
        <v>1411</v>
      </c>
      <c r="B64" s="85" t="s">
        <v>250</v>
      </c>
      <c r="C64" s="78">
        <f>VLOOKUP(GroupVertices[[#This Row],[Vertex]],Vertices[],MATCH("ID",Vertices[[#Headers],[Vertex]:[Vertex Content Word Count]],0),FALSE)</f>
        <v>45</v>
      </c>
    </row>
    <row r="65" spans="1:3" ht="15">
      <c r="A65" s="78" t="s">
        <v>1411</v>
      </c>
      <c r="B65" s="85" t="s">
        <v>280</v>
      </c>
      <c r="C65" s="78">
        <f>VLOOKUP(GroupVertices[[#This Row],[Vertex]],Vertices[],MATCH("ID",Vertices[[#Headers],[Vertex]:[Vertex Content Word Count]],0),FALSE)</f>
        <v>46</v>
      </c>
    </row>
    <row r="66" spans="1:3" ht="15">
      <c r="A66" s="78" t="s">
        <v>1412</v>
      </c>
      <c r="B66" s="85" t="s">
        <v>277</v>
      </c>
      <c r="C66" s="78">
        <f>VLOOKUP(GroupVertices[[#This Row],[Vertex]],Vertices[],MATCH("ID",Vertices[[#Headers],[Vertex]:[Vertex Content Word Count]],0),FALSE)</f>
        <v>73</v>
      </c>
    </row>
    <row r="67" spans="1:3" ht="15">
      <c r="A67" s="78" t="s">
        <v>1412</v>
      </c>
      <c r="B67" s="85" t="s">
        <v>276</v>
      </c>
      <c r="C67" s="78">
        <f>VLOOKUP(GroupVertices[[#This Row],[Vertex]],Vertices[],MATCH("ID",Vertices[[#Headers],[Vertex]:[Vertex Content Word Count]],0),FALSE)</f>
        <v>70</v>
      </c>
    </row>
    <row r="68" spans="1:3" ht="15">
      <c r="A68" s="78" t="s">
        <v>1412</v>
      </c>
      <c r="B68" s="85" t="s">
        <v>274</v>
      </c>
      <c r="C68" s="78">
        <f>VLOOKUP(GroupVertices[[#This Row],[Vertex]],Vertices[],MATCH("ID",Vertices[[#Headers],[Vertex]:[Vertex Content Word Count]],0),FALSE)</f>
        <v>72</v>
      </c>
    </row>
    <row r="69" spans="1:3" ht="15">
      <c r="A69" s="78" t="s">
        <v>1412</v>
      </c>
      <c r="B69" s="85" t="s">
        <v>273</v>
      </c>
      <c r="C69" s="78">
        <f>VLOOKUP(GroupVertices[[#This Row],[Vertex]],Vertices[],MATCH("ID",Vertices[[#Headers],[Vertex]:[Vertex Content Word Count]],0),FALSE)</f>
        <v>71</v>
      </c>
    </row>
    <row r="70" spans="1:3" ht="15">
      <c r="A70" s="78" t="s">
        <v>1412</v>
      </c>
      <c r="B70" s="85" t="s">
        <v>272</v>
      </c>
      <c r="C70" s="78">
        <f>VLOOKUP(GroupVertices[[#This Row],[Vertex]],Vertices[],MATCH("ID",Vertices[[#Headers],[Vertex]:[Vertex Content Word Count]],0),FALSE)</f>
        <v>69</v>
      </c>
    </row>
    <row r="71" spans="1:3" ht="15">
      <c r="A71" s="78" t="s">
        <v>1413</v>
      </c>
      <c r="B71" s="85" t="s">
        <v>252</v>
      </c>
      <c r="C71" s="78">
        <f>VLOOKUP(GroupVertices[[#This Row],[Vertex]],Vertices[],MATCH("ID",Vertices[[#Headers],[Vertex]:[Vertex Content Word Count]],0),FALSE)</f>
        <v>41</v>
      </c>
    </row>
    <row r="72" spans="1:3" ht="15">
      <c r="A72" s="78" t="s">
        <v>1413</v>
      </c>
      <c r="B72" s="85" t="s">
        <v>279</v>
      </c>
      <c r="C72" s="78">
        <f>VLOOKUP(GroupVertices[[#This Row],[Vertex]],Vertices[],MATCH("ID",Vertices[[#Headers],[Vertex]:[Vertex Content Word Count]],0),FALSE)</f>
        <v>40</v>
      </c>
    </row>
    <row r="73" spans="1:3" ht="15">
      <c r="A73" s="78" t="s">
        <v>1413</v>
      </c>
      <c r="B73" s="85" t="s">
        <v>246</v>
      </c>
      <c r="C73" s="78">
        <f>VLOOKUP(GroupVertices[[#This Row],[Vertex]],Vertices[],MATCH("ID",Vertices[[#Headers],[Vertex]:[Vertex Content Word Count]],0),FALSE)</f>
        <v>39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1426</v>
      </c>
      <c r="B2" s="34" t="s">
        <v>1369</v>
      </c>
      <c r="D2" s="31">
        <f>MIN(Vertices[Degree])</f>
        <v>0</v>
      </c>
      <c r="E2" s="3">
        <f>COUNTIF(Vertices[Degree],"&gt;= "&amp;D2)-COUNTIF(Vertices[Degree],"&gt;="&amp;D3)</f>
        <v>0</v>
      </c>
      <c r="F2" s="37">
        <f>MIN(Vertices[In-Degree])</f>
        <v>0</v>
      </c>
      <c r="G2" s="38">
        <f>COUNTIF(Vertices[In-Degree],"&gt;= "&amp;F2)-COUNTIF(Vertices[In-Degree],"&gt;="&amp;F3)</f>
        <v>34</v>
      </c>
      <c r="H2" s="37">
        <f>MIN(Vertices[Out-Degree])</f>
        <v>0</v>
      </c>
      <c r="I2" s="38">
        <f>COUNTIF(Vertices[Out-Degree],"&gt;= "&amp;H2)-COUNTIF(Vertices[Out-Degree],"&gt;="&amp;H3)</f>
        <v>5</v>
      </c>
      <c r="J2" s="37">
        <f>MIN(Vertices[Betweenness Centrality])</f>
        <v>0</v>
      </c>
      <c r="K2" s="38">
        <f>COUNTIF(Vertices[Betweenness Centrality],"&gt;= "&amp;J2)-COUNTIF(Vertices[Betweenness Centrality],"&gt;="&amp;J3)</f>
        <v>68</v>
      </c>
      <c r="L2" s="37">
        <f>MIN(Vertices[Closeness Centrality])</f>
        <v>0</v>
      </c>
      <c r="M2" s="38">
        <f>COUNTIF(Vertices[Closeness Centrality],"&gt;= "&amp;L2)-COUNTIF(Vertices[Closeness Centrality],"&gt;="&amp;L3)</f>
        <v>23</v>
      </c>
      <c r="N2" s="37">
        <f>MIN(Vertices[Eigenvector Centrality])</f>
        <v>0</v>
      </c>
      <c r="O2" s="38">
        <f>COUNTIF(Vertices[Eigenvector Centrality],"&gt;= "&amp;N2)-COUNTIF(Vertices[Eigenvector Centrality],"&gt;="&amp;N3)</f>
        <v>44</v>
      </c>
      <c r="P2" s="37">
        <f>MIN(Vertices[PageRank])</f>
        <v>0.388357</v>
      </c>
      <c r="Q2" s="38">
        <f>COUNTIF(Vertices[PageRank],"&gt;= "&amp;P2)-COUNTIF(Vertices[PageRank],"&gt;="&amp;P3)</f>
        <v>11</v>
      </c>
      <c r="R2" s="37">
        <f>MIN(Vertices[Clustering Coefficient])</f>
        <v>0</v>
      </c>
      <c r="S2" s="43">
        <f>COUNTIF(Vertices[Clustering Coefficient],"&gt;= "&amp;R2)-COUNTIF(Vertices[Clustering Coefficient],"&gt;="&amp;R3)</f>
        <v>46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0.4727272727272727</v>
      </c>
      <c r="G3" s="40">
        <f>COUNTIF(Vertices[In-Degree],"&gt;= "&amp;F3)-COUNTIF(Vertices[In-Degree],"&gt;="&amp;F4)</f>
        <v>0</v>
      </c>
      <c r="H3" s="39">
        <f aca="true" t="shared" si="3" ref="H3:H26">H2+($H$57-$H$2)/BinDivisor</f>
        <v>0.09090909090909091</v>
      </c>
      <c r="I3" s="40">
        <f>COUNTIF(Vertices[Out-Degree],"&gt;= "&amp;H3)-COUNTIF(Vertices[Out-Degree],"&gt;="&amp;H4)</f>
        <v>0</v>
      </c>
      <c r="J3" s="39">
        <f aca="true" t="shared" si="4" ref="J3:J26">J2+($J$57-$J$2)/BinDivisor</f>
        <v>8.709090909090909</v>
      </c>
      <c r="K3" s="40">
        <f>COUNTIF(Vertices[Betweenness Centrality],"&gt;= "&amp;J3)-COUNTIF(Vertices[Betweenness Centrality],"&gt;="&amp;J4)</f>
        <v>1</v>
      </c>
      <c r="L3" s="39">
        <f aca="true" t="shared" si="5" ref="L3:L26">L2+($L$57-$L$2)/BinDivisor</f>
        <v>0.00909090909090909</v>
      </c>
      <c r="M3" s="40">
        <f>COUNTIF(Vertices[Closeness Centrality],"&gt;= "&amp;L3)-COUNTIF(Vertices[Closeness Centrality],"&gt;="&amp;L4)</f>
        <v>2</v>
      </c>
      <c r="N3" s="39">
        <f aca="true" t="shared" si="6" ref="N3:N26">N2+($N$57-$N$2)/BinDivisor</f>
        <v>0.002432309090909091</v>
      </c>
      <c r="O3" s="40">
        <f>COUNTIF(Vertices[Eigenvector Centrality],"&gt;= "&amp;N3)-COUNTIF(Vertices[Eigenvector Centrality],"&gt;="&amp;N4)</f>
        <v>0</v>
      </c>
      <c r="P3" s="39">
        <f aca="true" t="shared" si="7" ref="P3:P26">P2+($P$57-$P$2)/BinDivisor</f>
        <v>0.5208274</v>
      </c>
      <c r="Q3" s="40">
        <f>COUNTIF(Vertices[PageRank],"&gt;= "&amp;P3)-COUNTIF(Vertices[PageRank],"&gt;="&amp;P4)</f>
        <v>24</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72</v>
      </c>
      <c r="D4" s="32">
        <f t="shared" si="1"/>
        <v>0</v>
      </c>
      <c r="E4" s="3">
        <f>COUNTIF(Vertices[Degree],"&gt;= "&amp;D4)-COUNTIF(Vertices[Degree],"&gt;="&amp;D5)</f>
        <v>0</v>
      </c>
      <c r="F4" s="37">
        <f t="shared" si="2"/>
        <v>0.9454545454545454</v>
      </c>
      <c r="G4" s="38">
        <f>COUNTIF(Vertices[In-Degree],"&gt;= "&amp;F4)-COUNTIF(Vertices[In-Degree],"&gt;="&amp;F5)</f>
        <v>28</v>
      </c>
      <c r="H4" s="37">
        <f t="shared" si="3"/>
        <v>0.18181818181818182</v>
      </c>
      <c r="I4" s="38">
        <f>COUNTIF(Vertices[Out-Degree],"&gt;= "&amp;H4)-COUNTIF(Vertices[Out-Degree],"&gt;="&amp;H5)</f>
        <v>0</v>
      </c>
      <c r="J4" s="37">
        <f t="shared" si="4"/>
        <v>17.418181818181818</v>
      </c>
      <c r="K4" s="38">
        <f>COUNTIF(Vertices[Betweenness Centrality],"&gt;= "&amp;J4)-COUNTIF(Vertices[Betweenness Centrality],"&gt;="&amp;J5)</f>
        <v>0</v>
      </c>
      <c r="L4" s="37">
        <f t="shared" si="5"/>
        <v>0.01818181818181818</v>
      </c>
      <c r="M4" s="38">
        <f>COUNTIF(Vertices[Closeness Centrality],"&gt;= "&amp;L4)-COUNTIF(Vertices[Closeness Centrality],"&gt;="&amp;L5)</f>
        <v>24</v>
      </c>
      <c r="N4" s="37">
        <f t="shared" si="6"/>
        <v>0.004864618181818182</v>
      </c>
      <c r="O4" s="38">
        <f>COUNTIF(Vertices[Eigenvector Centrality],"&gt;= "&amp;N4)-COUNTIF(Vertices[Eigenvector Centrality],"&gt;="&amp;N5)</f>
        <v>0</v>
      </c>
      <c r="P4" s="37">
        <f t="shared" si="7"/>
        <v>0.6532978</v>
      </c>
      <c r="Q4" s="38">
        <f>COUNTIF(Vertices[PageRank],"&gt;= "&amp;P4)-COUNTIF(Vertices[PageRank],"&gt;="&amp;P5)</f>
        <v>2</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1.4181818181818182</v>
      </c>
      <c r="G5" s="40">
        <f>COUNTIF(Vertices[In-Degree],"&gt;= "&amp;F5)-COUNTIF(Vertices[In-Degree],"&gt;="&amp;F6)</f>
        <v>0</v>
      </c>
      <c r="H5" s="39">
        <f t="shared" si="3"/>
        <v>0.2727272727272727</v>
      </c>
      <c r="I5" s="40">
        <f>COUNTIF(Vertices[Out-Degree],"&gt;= "&amp;H5)-COUNTIF(Vertices[Out-Degree],"&gt;="&amp;H6)</f>
        <v>0</v>
      </c>
      <c r="J5" s="39">
        <f t="shared" si="4"/>
        <v>26.127272727272725</v>
      </c>
      <c r="K5" s="40">
        <f>COUNTIF(Vertices[Betweenness Centrality],"&gt;= "&amp;J5)-COUNTIF(Vertices[Betweenness Centrality],"&gt;="&amp;J6)</f>
        <v>1</v>
      </c>
      <c r="L5" s="39">
        <f t="shared" si="5"/>
        <v>0.02727272727272727</v>
      </c>
      <c r="M5" s="40">
        <f>COUNTIF(Vertices[Closeness Centrality],"&gt;= "&amp;L5)-COUNTIF(Vertices[Closeness Centrality],"&gt;="&amp;L6)</f>
        <v>2</v>
      </c>
      <c r="N5" s="39">
        <f t="shared" si="6"/>
        <v>0.007296927272727273</v>
      </c>
      <c r="O5" s="40">
        <f>COUNTIF(Vertices[Eigenvector Centrality],"&gt;= "&amp;N5)-COUNTIF(Vertices[Eigenvector Centrality],"&gt;="&amp;N6)</f>
        <v>0</v>
      </c>
      <c r="P5" s="39">
        <f t="shared" si="7"/>
        <v>0.7857682</v>
      </c>
      <c r="Q5" s="40">
        <f>COUNTIF(Vertices[PageRank],"&gt;= "&amp;P5)-COUNTIF(Vertices[PageRank],"&gt;="&amp;P6)</f>
        <v>4</v>
      </c>
      <c r="R5" s="39">
        <f t="shared" si="8"/>
        <v>0.02727272727272727</v>
      </c>
      <c r="S5" s="44">
        <f>COUNTIF(Vertices[Clustering Coefficient],"&gt;= "&amp;R5)-COUNTIF(Vertices[Clustering Coefficient],"&gt;="&amp;R6)</f>
        <v>1</v>
      </c>
      <c r="T5" s="39" t="e">
        <f ca="1" t="shared" si="9"/>
        <v>#REF!</v>
      </c>
      <c r="U5" s="40" t="e">
        <f ca="1" t="shared" si="0"/>
        <v>#REF!</v>
      </c>
    </row>
    <row r="6" spans="1:21" ht="15">
      <c r="A6" s="34" t="s">
        <v>148</v>
      </c>
      <c r="B6" s="34">
        <v>84</v>
      </c>
      <c r="D6" s="32">
        <f t="shared" si="1"/>
        <v>0</v>
      </c>
      <c r="E6" s="3">
        <f>COUNTIF(Vertices[Degree],"&gt;= "&amp;D6)-COUNTIF(Vertices[Degree],"&gt;="&amp;D7)</f>
        <v>0</v>
      </c>
      <c r="F6" s="37">
        <f t="shared" si="2"/>
        <v>1.8909090909090909</v>
      </c>
      <c r="G6" s="38">
        <f>COUNTIF(Vertices[In-Degree],"&gt;= "&amp;F6)-COUNTIF(Vertices[In-Degree],"&gt;="&amp;F7)</f>
        <v>5</v>
      </c>
      <c r="H6" s="37">
        <f t="shared" si="3"/>
        <v>0.36363636363636365</v>
      </c>
      <c r="I6" s="38">
        <f>COUNTIF(Vertices[Out-Degree],"&gt;= "&amp;H6)-COUNTIF(Vertices[Out-Degree],"&gt;="&amp;H7)</f>
        <v>0</v>
      </c>
      <c r="J6" s="37">
        <f t="shared" si="4"/>
        <v>34.836363636363636</v>
      </c>
      <c r="K6" s="38">
        <f>COUNTIF(Vertices[Betweenness Centrality],"&gt;= "&amp;J6)-COUNTIF(Vertices[Betweenness Centrality],"&gt;="&amp;J7)</f>
        <v>0</v>
      </c>
      <c r="L6" s="37">
        <f t="shared" si="5"/>
        <v>0.03636363636363636</v>
      </c>
      <c r="M6" s="38">
        <f>COUNTIF(Vertices[Closeness Centrality],"&gt;= "&amp;L6)-COUNTIF(Vertices[Closeness Centrality],"&gt;="&amp;L7)</f>
        <v>0</v>
      </c>
      <c r="N6" s="37">
        <f t="shared" si="6"/>
        <v>0.009729236363636365</v>
      </c>
      <c r="O6" s="38">
        <f>COUNTIF(Vertices[Eigenvector Centrality],"&gt;= "&amp;N6)-COUNTIF(Vertices[Eigenvector Centrality],"&gt;="&amp;N7)</f>
        <v>0</v>
      </c>
      <c r="P6" s="37">
        <f t="shared" si="7"/>
        <v>0.9182386</v>
      </c>
      <c r="Q6" s="38">
        <f>COUNTIF(Vertices[PageRank],"&gt;= "&amp;P6)-COUNTIF(Vertices[PageRank],"&gt;="&amp;P7)</f>
        <v>23</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112</v>
      </c>
      <c r="D7" s="32">
        <f t="shared" si="1"/>
        <v>0</v>
      </c>
      <c r="E7" s="3">
        <f>COUNTIF(Vertices[Degree],"&gt;= "&amp;D7)-COUNTIF(Vertices[Degree],"&gt;="&amp;D8)</f>
        <v>0</v>
      </c>
      <c r="F7" s="39">
        <f t="shared" si="2"/>
        <v>2.3636363636363638</v>
      </c>
      <c r="G7" s="40">
        <f>COUNTIF(Vertices[In-Degree],"&gt;= "&amp;F7)-COUNTIF(Vertices[In-Degree],"&gt;="&amp;F8)</f>
        <v>0</v>
      </c>
      <c r="H7" s="39">
        <f t="shared" si="3"/>
        <v>0.4545454545454546</v>
      </c>
      <c r="I7" s="40">
        <f>COUNTIF(Vertices[Out-Degree],"&gt;= "&amp;H7)-COUNTIF(Vertices[Out-Degree],"&gt;="&amp;H8)</f>
        <v>0</v>
      </c>
      <c r="J7" s="39">
        <f t="shared" si="4"/>
        <v>43.54545454545455</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0.012161545454545456</v>
      </c>
      <c r="O7" s="40">
        <f>COUNTIF(Vertices[Eigenvector Centrality],"&gt;= "&amp;N7)-COUNTIF(Vertices[Eigenvector Centrality],"&gt;="&amp;N8)</f>
        <v>0</v>
      </c>
      <c r="P7" s="39">
        <f t="shared" si="7"/>
        <v>1.0507090000000001</v>
      </c>
      <c r="Q7" s="40">
        <f>COUNTIF(Vertices[PageRank],"&gt;= "&amp;P7)-COUNTIF(Vertices[PageRank],"&gt;="&amp;P8)</f>
        <v>0</v>
      </c>
      <c r="R7" s="39">
        <f t="shared" si="8"/>
        <v>0.045454545454545456</v>
      </c>
      <c r="S7" s="44">
        <f>COUNTIF(Vertices[Clustering Coefficient],"&gt;= "&amp;R7)-COUNTIF(Vertices[Clustering Coefficient],"&gt;="&amp;R8)</f>
        <v>1</v>
      </c>
      <c r="T7" s="39" t="e">
        <f ca="1" t="shared" si="9"/>
        <v>#REF!</v>
      </c>
      <c r="U7" s="40" t="e">
        <f ca="1" t="shared" si="0"/>
        <v>#REF!</v>
      </c>
    </row>
    <row r="8" spans="1:21" ht="15">
      <c r="A8" s="34" t="s">
        <v>150</v>
      </c>
      <c r="B8" s="34">
        <v>196</v>
      </c>
      <c r="D8" s="32">
        <f t="shared" si="1"/>
        <v>0</v>
      </c>
      <c r="E8" s="3">
        <f>COUNTIF(Vertices[Degree],"&gt;= "&amp;D8)-COUNTIF(Vertices[Degree],"&gt;="&amp;D9)</f>
        <v>0</v>
      </c>
      <c r="F8" s="37">
        <f t="shared" si="2"/>
        <v>2.8363636363636364</v>
      </c>
      <c r="G8" s="38">
        <f>COUNTIF(Vertices[In-Degree],"&gt;= "&amp;F8)-COUNTIF(Vertices[In-Degree],"&gt;="&amp;F9)</f>
        <v>1</v>
      </c>
      <c r="H8" s="37">
        <f t="shared" si="3"/>
        <v>0.5454545454545455</v>
      </c>
      <c r="I8" s="38">
        <f>COUNTIF(Vertices[Out-Degree],"&gt;= "&amp;H8)-COUNTIF(Vertices[Out-Degree],"&gt;="&amp;H9)</f>
        <v>0</v>
      </c>
      <c r="J8" s="37">
        <f t="shared" si="4"/>
        <v>52.25454545454546</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0.014593854545454548</v>
      </c>
      <c r="O8" s="38">
        <f>COUNTIF(Vertices[Eigenvector Centrality],"&gt;= "&amp;N8)-COUNTIF(Vertices[Eigenvector Centrality],"&gt;="&amp;N9)</f>
        <v>2</v>
      </c>
      <c r="P8" s="37">
        <f t="shared" si="7"/>
        <v>1.1831794000000002</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3.309090909090909</v>
      </c>
      <c r="G9" s="40">
        <f>COUNTIF(Vertices[In-Degree],"&gt;= "&amp;F9)-COUNTIF(Vertices[In-Degree],"&gt;="&amp;F10)</f>
        <v>0</v>
      </c>
      <c r="H9" s="39">
        <f t="shared" si="3"/>
        <v>0.6363636363636365</v>
      </c>
      <c r="I9" s="40">
        <f>COUNTIF(Vertices[Out-Degree],"&gt;= "&amp;H9)-COUNTIF(Vertices[Out-Degree],"&gt;="&amp;H10)</f>
        <v>0</v>
      </c>
      <c r="J9" s="39">
        <f t="shared" si="4"/>
        <v>60.96363636363637</v>
      </c>
      <c r="K9" s="40">
        <f>COUNTIF(Vertices[Betweenness Centrality],"&gt;= "&amp;J9)-COUNTIF(Vertices[Betweenness Centrality],"&gt;="&amp;J10)</f>
        <v>0</v>
      </c>
      <c r="L9" s="39">
        <f t="shared" si="5"/>
        <v>0.06363636363636364</v>
      </c>
      <c r="M9" s="40">
        <f>COUNTIF(Vertices[Closeness Centrality],"&gt;= "&amp;L9)-COUNTIF(Vertices[Closeness Centrality],"&gt;="&amp;L10)</f>
        <v>0</v>
      </c>
      <c r="N9" s="39">
        <f t="shared" si="6"/>
        <v>0.01702616363636364</v>
      </c>
      <c r="O9" s="40">
        <f>COUNTIF(Vertices[Eigenvector Centrality],"&gt;= "&amp;N9)-COUNTIF(Vertices[Eigenvector Centrality],"&gt;="&amp;N10)</f>
        <v>8</v>
      </c>
      <c r="P9" s="39">
        <f t="shared" si="7"/>
        <v>1.3156498000000003</v>
      </c>
      <c r="Q9" s="40">
        <f>COUNTIF(Vertices[PageRank],"&gt;= "&amp;P9)-COUNTIF(Vertices[PageRank],"&gt;="&amp;P10)</f>
        <v>3</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1427</v>
      </c>
      <c r="B10" s="34">
        <v>3</v>
      </c>
      <c r="D10" s="32">
        <f t="shared" si="1"/>
        <v>0</v>
      </c>
      <c r="E10" s="3">
        <f>COUNTIF(Vertices[Degree],"&gt;= "&amp;D10)-COUNTIF(Vertices[Degree],"&gt;="&amp;D11)</f>
        <v>0</v>
      </c>
      <c r="F10" s="37">
        <f t="shared" si="2"/>
        <v>3.7818181818181817</v>
      </c>
      <c r="G10" s="38">
        <f>COUNTIF(Vertices[In-Degree],"&gt;= "&amp;F10)-COUNTIF(Vertices[In-Degree],"&gt;="&amp;F11)</f>
        <v>0</v>
      </c>
      <c r="H10" s="37">
        <f t="shared" si="3"/>
        <v>0.7272727272727274</v>
      </c>
      <c r="I10" s="38">
        <f>COUNTIF(Vertices[Out-Degree],"&gt;= "&amp;H10)-COUNTIF(Vertices[Out-Degree],"&gt;="&amp;H11)</f>
        <v>0</v>
      </c>
      <c r="J10" s="37">
        <f t="shared" si="4"/>
        <v>69.67272727272727</v>
      </c>
      <c r="K10" s="38">
        <f>COUNTIF(Vertices[Betweenness Centrality],"&gt;= "&amp;J10)-COUNTIF(Vertices[Betweenness Centrality],"&gt;="&amp;J11)</f>
        <v>0</v>
      </c>
      <c r="L10" s="37">
        <f t="shared" si="5"/>
        <v>0.07272727272727274</v>
      </c>
      <c r="M10" s="38">
        <f>COUNTIF(Vertices[Closeness Centrality],"&gt;= "&amp;L10)-COUNTIF(Vertices[Closeness Centrality],"&gt;="&amp;L11)</f>
        <v>0</v>
      </c>
      <c r="N10" s="37">
        <f t="shared" si="6"/>
        <v>0.01945847272727273</v>
      </c>
      <c r="O10" s="38">
        <f>COUNTIF(Vertices[Eigenvector Centrality],"&gt;= "&amp;N10)-COUNTIF(Vertices[Eigenvector Centrality],"&gt;="&amp;N11)</f>
        <v>0</v>
      </c>
      <c r="P10" s="37">
        <f t="shared" si="7"/>
        <v>1.4481202000000004</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4.254545454545455</v>
      </c>
      <c r="G11" s="40">
        <f>COUNTIF(Vertices[In-Degree],"&gt;= "&amp;F11)-COUNTIF(Vertices[In-Degree],"&gt;="&amp;F12)</f>
        <v>0</v>
      </c>
      <c r="H11" s="39">
        <f t="shared" si="3"/>
        <v>0.8181818181818183</v>
      </c>
      <c r="I11" s="40">
        <f>COUNTIF(Vertices[Out-Degree],"&gt;= "&amp;H11)-COUNTIF(Vertices[Out-Degree],"&gt;="&amp;H12)</f>
        <v>0</v>
      </c>
      <c r="J11" s="39">
        <f t="shared" si="4"/>
        <v>78.38181818181818</v>
      </c>
      <c r="K11" s="40">
        <f>COUNTIF(Vertices[Betweenness Centrality],"&gt;= "&amp;J11)-COUNTIF(Vertices[Betweenness Centrality],"&gt;="&amp;J12)</f>
        <v>0</v>
      </c>
      <c r="L11" s="39">
        <f t="shared" si="5"/>
        <v>0.08181818181818183</v>
      </c>
      <c r="M11" s="40">
        <f>COUNTIF(Vertices[Closeness Centrality],"&gt;= "&amp;L11)-COUNTIF(Vertices[Closeness Centrality],"&gt;="&amp;L12)</f>
        <v>7</v>
      </c>
      <c r="N11" s="39">
        <f t="shared" si="6"/>
        <v>0.02189078181818182</v>
      </c>
      <c r="O11" s="40">
        <f>COUNTIF(Vertices[Eigenvector Centrality],"&gt;= "&amp;N11)-COUNTIF(Vertices[Eigenvector Centrality],"&gt;="&amp;N12)</f>
        <v>0</v>
      </c>
      <c r="P11" s="39">
        <f t="shared" si="7"/>
        <v>1.5805906000000005</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102</v>
      </c>
      <c r="D12" s="32">
        <f t="shared" si="1"/>
        <v>0</v>
      </c>
      <c r="E12" s="3">
        <f>COUNTIF(Vertices[Degree],"&gt;= "&amp;D12)-COUNTIF(Vertices[Degree],"&gt;="&amp;D13)</f>
        <v>0</v>
      </c>
      <c r="F12" s="37">
        <f t="shared" si="2"/>
        <v>4.7272727272727275</v>
      </c>
      <c r="G12" s="38">
        <f>COUNTIF(Vertices[In-Degree],"&gt;= "&amp;F12)-COUNTIF(Vertices[In-Degree],"&gt;="&amp;F13)</f>
        <v>1</v>
      </c>
      <c r="H12" s="37">
        <f t="shared" si="3"/>
        <v>0.9090909090909093</v>
      </c>
      <c r="I12" s="38">
        <f>COUNTIF(Vertices[Out-Degree],"&gt;= "&amp;H12)-COUNTIF(Vertices[Out-Degree],"&gt;="&amp;H13)</f>
        <v>0</v>
      </c>
      <c r="J12" s="37">
        <f t="shared" si="4"/>
        <v>87.09090909090908</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0.02432309090909091</v>
      </c>
      <c r="O12" s="38">
        <f>COUNTIF(Vertices[Eigenvector Centrality],"&gt;= "&amp;N12)-COUNTIF(Vertices[Eigenvector Centrality],"&gt;="&amp;N13)</f>
        <v>0</v>
      </c>
      <c r="P12" s="37">
        <f t="shared" si="7"/>
        <v>1.7130610000000006</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284</v>
      </c>
      <c r="B13" s="34">
        <v>63</v>
      </c>
      <c r="D13" s="32">
        <f t="shared" si="1"/>
        <v>0</v>
      </c>
      <c r="E13" s="3">
        <f>COUNTIF(Vertices[Degree],"&gt;= "&amp;D13)-COUNTIF(Vertices[Degree],"&gt;="&amp;D14)</f>
        <v>0</v>
      </c>
      <c r="F13" s="39">
        <f t="shared" si="2"/>
        <v>5.2</v>
      </c>
      <c r="G13" s="40">
        <f>COUNTIF(Vertices[In-Degree],"&gt;= "&amp;F13)-COUNTIF(Vertices[In-Degree],"&gt;="&amp;F14)</f>
        <v>0</v>
      </c>
      <c r="H13" s="39">
        <f t="shared" si="3"/>
        <v>1.0000000000000002</v>
      </c>
      <c r="I13" s="40">
        <f>COUNTIF(Vertices[Out-Degree],"&gt;= "&amp;H13)-COUNTIF(Vertices[Out-Degree],"&gt;="&amp;H14)</f>
        <v>46</v>
      </c>
      <c r="J13" s="39">
        <f t="shared" si="4"/>
        <v>95.79999999999998</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0.0267554</v>
      </c>
      <c r="O13" s="40">
        <f>COUNTIF(Vertices[Eigenvector Centrality],"&gt;= "&amp;N13)-COUNTIF(Vertices[Eigenvector Centrality],"&gt;="&amp;N14)</f>
        <v>0</v>
      </c>
      <c r="P13" s="39">
        <f t="shared" si="7"/>
        <v>1.8455314000000007</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285</v>
      </c>
      <c r="B14" s="34">
        <v>31</v>
      </c>
      <c r="D14" s="32">
        <f t="shared" si="1"/>
        <v>0</v>
      </c>
      <c r="E14" s="3">
        <f>COUNTIF(Vertices[Degree],"&gt;= "&amp;D14)-COUNTIF(Vertices[Degree],"&gt;="&amp;D15)</f>
        <v>0</v>
      </c>
      <c r="F14" s="37">
        <f t="shared" si="2"/>
        <v>5.672727272727273</v>
      </c>
      <c r="G14" s="38">
        <f>COUNTIF(Vertices[In-Degree],"&gt;= "&amp;F14)-COUNTIF(Vertices[In-Degree],"&gt;="&amp;F15)</f>
        <v>0</v>
      </c>
      <c r="H14" s="37">
        <f t="shared" si="3"/>
        <v>1.090909090909091</v>
      </c>
      <c r="I14" s="38">
        <f>COUNTIF(Vertices[Out-Degree],"&gt;= "&amp;H14)-COUNTIF(Vertices[Out-Degree],"&gt;="&amp;H15)</f>
        <v>0</v>
      </c>
      <c r="J14" s="37">
        <f t="shared" si="4"/>
        <v>104.50909090909089</v>
      </c>
      <c r="K14" s="38">
        <f>COUNTIF(Vertices[Betweenness Centrality],"&gt;= "&amp;J14)-COUNTIF(Vertices[Betweenness Centrality],"&gt;="&amp;J15)</f>
        <v>0</v>
      </c>
      <c r="L14" s="37">
        <f t="shared" si="5"/>
        <v>0.10909090909090911</v>
      </c>
      <c r="M14" s="38">
        <f>COUNTIF(Vertices[Closeness Centrality],"&gt;= "&amp;L14)-COUNTIF(Vertices[Closeness Centrality],"&gt;="&amp;L15)</f>
        <v>2</v>
      </c>
      <c r="N14" s="37">
        <f t="shared" si="6"/>
        <v>0.02918770909090909</v>
      </c>
      <c r="O14" s="38">
        <f>COUNTIF(Vertices[Eigenvector Centrality],"&gt;= "&amp;N14)-COUNTIF(Vertices[Eigenvector Centrality],"&gt;="&amp;N15)</f>
        <v>0</v>
      </c>
      <c r="P14" s="37">
        <f t="shared" si="7"/>
        <v>1.9780018000000008</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6.1454545454545455</v>
      </c>
      <c r="G15" s="40">
        <f>COUNTIF(Vertices[In-Degree],"&gt;= "&amp;F15)-COUNTIF(Vertices[In-Degree],"&gt;="&amp;F16)</f>
        <v>0</v>
      </c>
      <c r="H15" s="39">
        <f t="shared" si="3"/>
        <v>1.1818181818181819</v>
      </c>
      <c r="I15" s="40">
        <f>COUNTIF(Vertices[Out-Degree],"&gt;= "&amp;H15)-COUNTIF(Vertices[Out-Degree],"&gt;="&amp;H16)</f>
        <v>0</v>
      </c>
      <c r="J15" s="39">
        <f t="shared" si="4"/>
        <v>113.21818181818179</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0.03162001818181818</v>
      </c>
      <c r="O15" s="40">
        <f>COUNTIF(Vertices[Eigenvector Centrality],"&gt;= "&amp;N15)-COUNTIF(Vertices[Eigenvector Centrality],"&gt;="&amp;N16)</f>
        <v>0</v>
      </c>
      <c r="P15" s="39">
        <f t="shared" si="7"/>
        <v>2.1104722000000007</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102</v>
      </c>
      <c r="D16" s="32">
        <f t="shared" si="1"/>
        <v>0</v>
      </c>
      <c r="E16" s="3">
        <f>COUNTIF(Vertices[Degree],"&gt;= "&amp;D16)-COUNTIF(Vertices[Degree],"&gt;="&amp;D17)</f>
        <v>0</v>
      </c>
      <c r="F16" s="37">
        <f t="shared" si="2"/>
        <v>6.618181818181818</v>
      </c>
      <c r="G16" s="38">
        <f>COUNTIF(Vertices[In-Degree],"&gt;= "&amp;F16)-COUNTIF(Vertices[In-Degree],"&gt;="&amp;F17)</f>
        <v>1</v>
      </c>
      <c r="H16" s="37">
        <f t="shared" si="3"/>
        <v>1.2727272727272727</v>
      </c>
      <c r="I16" s="38">
        <f>COUNTIF(Vertices[Out-Degree],"&gt;= "&amp;H16)-COUNTIF(Vertices[Out-Degree],"&gt;="&amp;H17)</f>
        <v>0</v>
      </c>
      <c r="J16" s="37">
        <f t="shared" si="4"/>
        <v>121.9272727272727</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0.03405232727272727</v>
      </c>
      <c r="O16" s="38">
        <f>COUNTIF(Vertices[Eigenvector Centrality],"&gt;= "&amp;N16)-COUNTIF(Vertices[Eigenvector Centrality],"&gt;="&amp;N17)</f>
        <v>14</v>
      </c>
      <c r="P16" s="37">
        <f t="shared" si="7"/>
        <v>2.2429426000000006</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7.090909090909091</v>
      </c>
      <c r="G17" s="40">
        <f>COUNTIF(Vertices[In-Degree],"&gt;= "&amp;F17)-COUNTIF(Vertices[In-Degree],"&gt;="&amp;F18)</f>
        <v>0</v>
      </c>
      <c r="H17" s="39">
        <f t="shared" si="3"/>
        <v>1.3636363636363635</v>
      </c>
      <c r="I17" s="40">
        <f>COUNTIF(Vertices[Out-Degree],"&gt;= "&amp;H17)-COUNTIF(Vertices[Out-Degree],"&gt;="&amp;H18)</f>
        <v>0</v>
      </c>
      <c r="J17" s="39">
        <f t="shared" si="4"/>
        <v>130.6363636363636</v>
      </c>
      <c r="K17" s="40">
        <f>COUNTIF(Vertices[Betweenness Centrality],"&gt;= "&amp;J17)-COUNTIF(Vertices[Betweenness Centrality],"&gt;="&amp;J18)</f>
        <v>0</v>
      </c>
      <c r="L17" s="39">
        <f t="shared" si="5"/>
        <v>0.13636363636363638</v>
      </c>
      <c r="M17" s="40">
        <f>COUNTIF(Vertices[Closeness Centrality],"&gt;= "&amp;L17)-COUNTIF(Vertices[Closeness Centrality],"&gt;="&amp;L18)</f>
        <v>5</v>
      </c>
      <c r="N17" s="39">
        <f t="shared" si="6"/>
        <v>0.036484636363636365</v>
      </c>
      <c r="O17" s="40">
        <f>COUNTIF(Vertices[Eigenvector Centrality],"&gt;= "&amp;N17)-COUNTIF(Vertices[Eigenvector Centrality],"&gt;="&amp;N18)</f>
        <v>0</v>
      </c>
      <c r="P17" s="39">
        <f t="shared" si="7"/>
        <v>2.3754130000000004</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0.03076923076923077</v>
      </c>
      <c r="D18" s="32">
        <f t="shared" si="1"/>
        <v>0</v>
      </c>
      <c r="E18" s="3">
        <f>COUNTIF(Vertices[Degree],"&gt;= "&amp;D18)-COUNTIF(Vertices[Degree],"&gt;="&amp;D19)</f>
        <v>0</v>
      </c>
      <c r="F18" s="37">
        <f t="shared" si="2"/>
        <v>7.5636363636363635</v>
      </c>
      <c r="G18" s="38">
        <f>COUNTIF(Vertices[In-Degree],"&gt;= "&amp;F18)-COUNTIF(Vertices[In-Degree],"&gt;="&amp;F19)</f>
        <v>0</v>
      </c>
      <c r="H18" s="37">
        <f t="shared" si="3"/>
        <v>1.4545454545454544</v>
      </c>
      <c r="I18" s="38">
        <f>COUNTIF(Vertices[Out-Degree],"&gt;= "&amp;H18)-COUNTIF(Vertices[Out-Degree],"&gt;="&amp;H19)</f>
        <v>0</v>
      </c>
      <c r="J18" s="37">
        <f t="shared" si="4"/>
        <v>139.34545454545452</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0.03891694545454546</v>
      </c>
      <c r="O18" s="38">
        <f>COUNTIF(Vertices[Eigenvector Centrality],"&gt;= "&amp;N18)-COUNTIF(Vertices[Eigenvector Centrality],"&gt;="&amp;N19)</f>
        <v>2</v>
      </c>
      <c r="P18" s="37">
        <f t="shared" si="7"/>
        <v>2.5078834000000003</v>
      </c>
      <c r="Q18" s="38">
        <f>COUNTIF(Vertices[PageRank],"&gt;= "&amp;P18)-COUNTIF(Vertices[PageRank],"&gt;="&amp;P19)</f>
        <v>1</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0.05970149253731343</v>
      </c>
      <c r="D19" s="32">
        <f t="shared" si="1"/>
        <v>0</v>
      </c>
      <c r="E19" s="3">
        <f>COUNTIF(Vertices[Degree],"&gt;= "&amp;D19)-COUNTIF(Vertices[Degree],"&gt;="&amp;D20)</f>
        <v>0</v>
      </c>
      <c r="F19" s="39">
        <f t="shared" si="2"/>
        <v>8.036363636363637</v>
      </c>
      <c r="G19" s="40">
        <f>COUNTIF(Vertices[In-Degree],"&gt;= "&amp;F19)-COUNTIF(Vertices[In-Degree],"&gt;="&amp;F20)</f>
        <v>0</v>
      </c>
      <c r="H19" s="39">
        <f t="shared" si="3"/>
        <v>1.5454545454545452</v>
      </c>
      <c r="I19" s="40">
        <f>COUNTIF(Vertices[Out-Degree],"&gt;= "&amp;H19)-COUNTIF(Vertices[Out-Degree],"&gt;="&amp;H20)</f>
        <v>0</v>
      </c>
      <c r="J19" s="39">
        <f t="shared" si="4"/>
        <v>148.05454545454543</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0.04134925454545455</v>
      </c>
      <c r="O19" s="40">
        <f>COUNTIF(Vertices[Eigenvector Centrality],"&gt;= "&amp;N19)-COUNTIF(Vertices[Eigenvector Centrality],"&gt;="&amp;N20)</f>
        <v>0</v>
      </c>
      <c r="P19" s="39">
        <f t="shared" si="7"/>
        <v>2.6403538</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8.50909090909091</v>
      </c>
      <c r="G20" s="38">
        <f>COUNTIF(Vertices[In-Degree],"&gt;= "&amp;F20)-COUNTIF(Vertices[In-Degree],"&gt;="&amp;F21)</f>
        <v>0</v>
      </c>
      <c r="H20" s="37">
        <f t="shared" si="3"/>
        <v>1.636363636363636</v>
      </c>
      <c r="I20" s="38">
        <f>COUNTIF(Vertices[Out-Degree],"&gt;= "&amp;H20)-COUNTIF(Vertices[Out-Degree],"&gt;="&amp;H21)</f>
        <v>0</v>
      </c>
      <c r="J20" s="37">
        <f t="shared" si="4"/>
        <v>156.76363636363635</v>
      </c>
      <c r="K20" s="38">
        <f>COUNTIF(Vertices[Betweenness Centrality],"&gt;= "&amp;J20)-COUNTIF(Vertices[Betweenness Centrality],"&gt;="&amp;J21)</f>
        <v>0</v>
      </c>
      <c r="L20" s="37">
        <f t="shared" si="5"/>
        <v>0.16363636363636366</v>
      </c>
      <c r="M20" s="38">
        <f>COUNTIF(Vertices[Closeness Centrality],"&gt;= "&amp;L20)-COUNTIF(Vertices[Closeness Centrality],"&gt;="&amp;L21)</f>
        <v>3</v>
      </c>
      <c r="N20" s="37">
        <f t="shared" si="6"/>
        <v>0.043781563636363645</v>
      </c>
      <c r="O20" s="38">
        <f>COUNTIF(Vertices[Eigenvector Centrality],"&gt;= "&amp;N20)-COUNTIF(Vertices[Eigenvector Centrality],"&gt;="&amp;N21)</f>
        <v>0</v>
      </c>
      <c r="P20" s="37">
        <f t="shared" si="7"/>
        <v>2.7728242</v>
      </c>
      <c r="Q20" s="38">
        <f>COUNTIF(Vertices[PageRank],"&gt;= "&amp;P20)-COUNTIF(Vertices[PageRank],"&gt;="&amp;P21)</f>
        <v>0</v>
      </c>
      <c r="R20" s="37">
        <f t="shared" si="8"/>
        <v>0.16363636363636366</v>
      </c>
      <c r="S20" s="43">
        <f>COUNTIF(Vertices[Clustering Coefficient],"&gt;= "&amp;R20)-COUNTIF(Vertices[Clustering Coefficient],"&gt;="&amp;R21)</f>
        <v>1</v>
      </c>
      <c r="T20" s="37" t="e">
        <f ca="1" t="shared" si="9"/>
        <v>#REF!</v>
      </c>
      <c r="U20" s="38" t="e">
        <f ca="1" t="shared" si="0"/>
        <v>#REF!</v>
      </c>
    </row>
    <row r="21" spans="1:21" ht="15">
      <c r="A21" s="34" t="s">
        <v>152</v>
      </c>
      <c r="B21" s="34">
        <v>28</v>
      </c>
      <c r="D21" s="32">
        <f t="shared" si="1"/>
        <v>0</v>
      </c>
      <c r="E21" s="3">
        <f>COUNTIF(Vertices[Degree],"&gt;= "&amp;D21)-COUNTIF(Vertices[Degree],"&gt;="&amp;D22)</f>
        <v>0</v>
      </c>
      <c r="F21" s="39">
        <f t="shared" si="2"/>
        <v>8.981818181818182</v>
      </c>
      <c r="G21" s="40">
        <f>COUNTIF(Vertices[In-Degree],"&gt;= "&amp;F21)-COUNTIF(Vertices[In-Degree],"&gt;="&amp;F22)</f>
        <v>0</v>
      </c>
      <c r="H21" s="39">
        <f t="shared" si="3"/>
        <v>1.7272727272727268</v>
      </c>
      <c r="I21" s="40">
        <f>COUNTIF(Vertices[Out-Degree],"&gt;= "&amp;H21)-COUNTIF(Vertices[Out-Degree],"&gt;="&amp;H22)</f>
        <v>0</v>
      </c>
      <c r="J21" s="39">
        <f t="shared" si="4"/>
        <v>165.47272727272727</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0.04621387272727274</v>
      </c>
      <c r="O21" s="40">
        <f>COUNTIF(Vertices[Eigenvector Centrality],"&gt;= "&amp;N21)-COUNTIF(Vertices[Eigenvector Centrality],"&gt;="&amp;N22)</f>
        <v>0</v>
      </c>
      <c r="P21" s="39">
        <f t="shared" si="7"/>
        <v>2.9052946</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23</v>
      </c>
      <c r="D22" s="32">
        <f t="shared" si="1"/>
        <v>0</v>
      </c>
      <c r="E22" s="3">
        <f>COUNTIF(Vertices[Degree],"&gt;= "&amp;D22)-COUNTIF(Vertices[Degree],"&gt;="&amp;D23)</f>
        <v>0</v>
      </c>
      <c r="F22" s="37">
        <f t="shared" si="2"/>
        <v>9.454545454545455</v>
      </c>
      <c r="G22" s="38">
        <f>COUNTIF(Vertices[In-Degree],"&gt;= "&amp;F22)-COUNTIF(Vertices[In-Degree],"&gt;="&amp;F23)</f>
        <v>0</v>
      </c>
      <c r="H22" s="37">
        <f t="shared" si="3"/>
        <v>1.8181818181818177</v>
      </c>
      <c r="I22" s="38">
        <f>COUNTIF(Vertices[Out-Degree],"&gt;= "&amp;H22)-COUNTIF(Vertices[Out-Degree],"&gt;="&amp;H23)</f>
        <v>0</v>
      </c>
      <c r="J22" s="37">
        <f t="shared" si="4"/>
        <v>174.1818181818182</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0.04864618181818183</v>
      </c>
      <c r="O22" s="38">
        <f>COUNTIF(Vertices[Eigenvector Centrality],"&gt;= "&amp;N22)-COUNTIF(Vertices[Eigenvector Centrality],"&gt;="&amp;N23)</f>
        <v>0</v>
      </c>
      <c r="P22" s="37">
        <f t="shared" si="7"/>
        <v>3.037765</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28</v>
      </c>
      <c r="D23" s="32">
        <f t="shared" si="1"/>
        <v>0</v>
      </c>
      <c r="E23" s="3">
        <f>COUNTIF(Vertices[Degree],"&gt;= "&amp;D23)-COUNTIF(Vertices[Degree],"&gt;="&amp;D24)</f>
        <v>0</v>
      </c>
      <c r="F23" s="39">
        <f t="shared" si="2"/>
        <v>9.927272727272728</v>
      </c>
      <c r="G23" s="40">
        <f>COUNTIF(Vertices[In-Degree],"&gt;= "&amp;F23)-COUNTIF(Vertices[In-Degree],"&gt;="&amp;F24)</f>
        <v>0</v>
      </c>
      <c r="H23" s="39">
        <f t="shared" si="3"/>
        <v>1.9090909090909085</v>
      </c>
      <c r="I23" s="40">
        <f>COUNTIF(Vertices[Out-Degree],"&gt;= "&amp;H23)-COUNTIF(Vertices[Out-Degree],"&gt;="&amp;H24)</f>
        <v>0</v>
      </c>
      <c r="J23" s="39">
        <f t="shared" si="4"/>
        <v>182.8909090909091</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0.051078490909090925</v>
      </c>
      <c r="O23" s="40">
        <f>COUNTIF(Vertices[Eigenvector Centrality],"&gt;= "&amp;N23)-COUNTIF(Vertices[Eigenvector Centrality],"&gt;="&amp;N24)</f>
        <v>0</v>
      </c>
      <c r="P23" s="39">
        <f t="shared" si="7"/>
        <v>3.1702353999999997</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118</v>
      </c>
      <c r="D24" s="32">
        <f t="shared" si="1"/>
        <v>0</v>
      </c>
      <c r="E24" s="3">
        <f>COUNTIF(Vertices[Degree],"&gt;= "&amp;D24)-COUNTIF(Vertices[Degree],"&gt;="&amp;D25)</f>
        <v>0</v>
      </c>
      <c r="F24" s="37">
        <f t="shared" si="2"/>
        <v>10.4</v>
      </c>
      <c r="G24" s="38">
        <f>COUNTIF(Vertices[In-Degree],"&gt;= "&amp;F24)-COUNTIF(Vertices[In-Degree],"&gt;="&amp;F25)</f>
        <v>0</v>
      </c>
      <c r="H24" s="37">
        <f t="shared" si="3"/>
        <v>1.9999999999999993</v>
      </c>
      <c r="I24" s="38">
        <f>COUNTIF(Vertices[Out-Degree],"&gt;= "&amp;H24)-COUNTIF(Vertices[Out-Degree],"&gt;="&amp;H25)</f>
        <v>16</v>
      </c>
      <c r="J24" s="37">
        <f t="shared" si="4"/>
        <v>191.60000000000002</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0.05351080000000002</v>
      </c>
      <c r="O24" s="38">
        <f>COUNTIF(Vertices[Eigenvector Centrality],"&gt;= "&amp;N24)-COUNTIF(Vertices[Eigenvector Centrality],"&gt;="&amp;N25)</f>
        <v>0</v>
      </c>
      <c r="P24" s="37">
        <f t="shared" si="7"/>
        <v>3.3027057999999996</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10.872727272727273</v>
      </c>
      <c r="G25" s="40">
        <f>COUNTIF(Vertices[In-Degree],"&gt;= "&amp;F25)-COUNTIF(Vertices[In-Degree],"&gt;="&amp;F26)</f>
        <v>0</v>
      </c>
      <c r="H25" s="39">
        <f t="shared" si="3"/>
        <v>2.0909090909090904</v>
      </c>
      <c r="I25" s="40">
        <f>COUNTIF(Vertices[Out-Degree],"&gt;= "&amp;H25)-COUNTIF(Vertices[Out-Degree],"&gt;="&amp;H26)</f>
        <v>0</v>
      </c>
      <c r="J25" s="39">
        <f t="shared" si="4"/>
        <v>200.30909090909094</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0.05594310909090911</v>
      </c>
      <c r="O25" s="40">
        <f>COUNTIF(Vertices[Eigenvector Centrality],"&gt;= "&amp;N25)-COUNTIF(Vertices[Eigenvector Centrality],"&gt;="&amp;N26)</f>
        <v>0</v>
      </c>
      <c r="P25" s="39">
        <f t="shared" si="7"/>
        <v>3.4351761999999995</v>
      </c>
      <c r="Q25" s="40">
        <f>COUNTIF(Vertices[PageRank],"&gt;= "&amp;P25)-COUNTIF(Vertices[PageRank],"&gt;="&amp;P26)</f>
        <v>1</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11.345454545454546</v>
      </c>
      <c r="G26" s="38">
        <f>COUNTIF(Vertices[In-Degree],"&gt;= "&amp;F26)-COUNTIF(Vertices[In-Degree],"&gt;="&amp;F28)</f>
        <v>0</v>
      </c>
      <c r="H26" s="37">
        <f t="shared" si="3"/>
        <v>2.181818181818181</v>
      </c>
      <c r="I26" s="38">
        <f>COUNTIF(Vertices[Out-Degree],"&gt;= "&amp;H26)-COUNTIF(Vertices[Out-Degree],"&gt;="&amp;H28)</f>
        <v>0</v>
      </c>
      <c r="J26" s="37">
        <f t="shared" si="4"/>
        <v>209.01818181818186</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0.058375418181818205</v>
      </c>
      <c r="O26" s="38">
        <f>COUNTIF(Vertices[Eigenvector Centrality],"&gt;= "&amp;N26)-COUNTIF(Vertices[Eigenvector Centrality],"&gt;="&amp;N28)</f>
        <v>0</v>
      </c>
      <c r="P26" s="37">
        <f t="shared" si="7"/>
        <v>3.5676465999999993</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1.742981</v>
      </c>
      <c r="D27" s="32"/>
      <c r="E27" s="3">
        <f>COUNTIF(Vertices[Degree],"&gt;= "&amp;D27)-COUNTIF(Vertices[Degree],"&gt;="&amp;D28)</f>
        <v>0</v>
      </c>
      <c r="F27" s="61"/>
      <c r="G27" s="62">
        <f>COUNTIF(Vertices[In-Degree],"&gt;= "&amp;F27)-COUNTIF(Vertices[In-Degree],"&gt;="&amp;F28)</f>
        <v>-2</v>
      </c>
      <c r="H27" s="61"/>
      <c r="I27" s="62">
        <f>COUNTIF(Vertices[Out-Degree],"&gt;= "&amp;H27)-COUNTIF(Vertices[Out-Degree],"&gt;="&amp;H28)</f>
        <v>-5</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11.818181818181818</v>
      </c>
      <c r="G28" s="40">
        <f>COUNTIF(Vertices[In-Degree],"&gt;= "&amp;F28)-COUNTIF(Vertices[In-Degree],"&gt;="&amp;F40)</f>
        <v>0</v>
      </c>
      <c r="H28" s="39">
        <f>H26+($H$57-$H$2)/BinDivisor</f>
        <v>2.272727272727272</v>
      </c>
      <c r="I28" s="40">
        <f>COUNTIF(Vertices[Out-Degree],"&gt;= "&amp;H28)-COUNTIF(Vertices[Out-Degree],"&gt;="&amp;H40)</f>
        <v>0</v>
      </c>
      <c r="J28" s="39">
        <f>J26+($J$57-$J$2)/BinDivisor</f>
        <v>217.72727272727278</v>
      </c>
      <c r="K28" s="40">
        <f>COUNTIF(Vertices[Betweenness Centrality],"&gt;= "&amp;J28)-COUNTIF(Vertices[Betweenness Centrality],"&gt;="&amp;J40)</f>
        <v>1</v>
      </c>
      <c r="L28" s="39">
        <f>L26+($L$57-$L$2)/BinDivisor</f>
        <v>0.22727272727272732</v>
      </c>
      <c r="M28" s="40">
        <f>COUNTIF(Vertices[Closeness Centrality],"&gt;= "&amp;L28)-COUNTIF(Vertices[Closeness Centrality],"&gt;="&amp;L40)</f>
        <v>0</v>
      </c>
      <c r="N28" s="39">
        <f>N26+($N$57-$N$2)/BinDivisor</f>
        <v>0.0608077272727273</v>
      </c>
      <c r="O28" s="40">
        <f>COUNTIF(Vertices[Eigenvector Centrality],"&gt;= "&amp;N28)-COUNTIF(Vertices[Eigenvector Centrality],"&gt;="&amp;N40)</f>
        <v>0</v>
      </c>
      <c r="P28" s="39">
        <f>P26+($P$57-$P$2)/BinDivisor</f>
        <v>3.700116999999999</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0.01310641627543036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1428</v>
      </c>
      <c r="B30" s="34">
        <v>0.345631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1429</v>
      </c>
      <c r="B32" s="34" t="s">
        <v>1430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12.290909090909091</v>
      </c>
      <c r="G40" s="38">
        <f>COUNTIF(Vertices[In-Degree],"&gt;= "&amp;F40)-COUNTIF(Vertices[In-Degree],"&gt;="&amp;F41)</f>
        <v>0</v>
      </c>
      <c r="H40" s="37">
        <f>H28+($H$57-$H$2)/BinDivisor</f>
        <v>2.363636363636363</v>
      </c>
      <c r="I40" s="38">
        <f>COUNTIF(Vertices[Out-Degree],"&gt;= "&amp;H40)-COUNTIF(Vertices[Out-Degree],"&gt;="&amp;H41)</f>
        <v>0</v>
      </c>
      <c r="J40" s="37">
        <f>J28+($J$57-$J$2)/BinDivisor</f>
        <v>226.4363636363637</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0.06324003636363638</v>
      </c>
      <c r="O40" s="38">
        <f>COUNTIF(Vertices[Eigenvector Centrality],"&gt;= "&amp;N40)-COUNTIF(Vertices[Eigenvector Centrality],"&gt;="&amp;N41)</f>
        <v>0</v>
      </c>
      <c r="P40" s="37">
        <f>P28+($P$57-$P$2)/BinDivisor</f>
        <v>3.832587399999999</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12.763636363636364</v>
      </c>
      <c r="G41" s="40">
        <f>COUNTIF(Vertices[In-Degree],"&gt;= "&amp;F41)-COUNTIF(Vertices[In-Degree],"&gt;="&amp;F42)</f>
        <v>0</v>
      </c>
      <c r="H41" s="39">
        <f aca="true" t="shared" si="12" ref="H41:H56">H40+($H$57-$H$2)/BinDivisor</f>
        <v>2.4545454545454537</v>
      </c>
      <c r="I41" s="40">
        <f>COUNTIF(Vertices[Out-Degree],"&gt;= "&amp;H41)-COUNTIF(Vertices[Out-Degree],"&gt;="&amp;H42)</f>
        <v>0</v>
      </c>
      <c r="J41" s="39">
        <f aca="true" t="shared" si="13" ref="J41:J56">J40+($J$57-$J$2)/BinDivisor</f>
        <v>235.1454545454546</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1</v>
      </c>
      <c r="N41" s="39">
        <f aca="true" t="shared" si="15" ref="N41:N56">N40+($N$57-$N$2)/BinDivisor</f>
        <v>0.06567234545454548</v>
      </c>
      <c r="O41" s="40">
        <f>COUNTIF(Vertices[Eigenvector Centrality],"&gt;= "&amp;N41)-COUNTIF(Vertices[Eigenvector Centrality],"&gt;="&amp;N42)</f>
        <v>0</v>
      </c>
      <c r="P41" s="39">
        <f aca="true" t="shared" si="16" ref="P41:P56">P40+($P$57-$P$2)/BinDivisor</f>
        <v>3.965057799999999</v>
      </c>
      <c r="Q41" s="40">
        <f>COUNTIF(Vertices[PageRank],"&gt;= "&amp;P41)-COUNTIF(Vertices[PageRank],"&gt;="&amp;P42)</f>
        <v>0</v>
      </c>
      <c r="R41" s="39">
        <f aca="true" t="shared" si="17" ref="R41:R56">R40+($R$57-$R$2)/BinDivisor</f>
        <v>0.2454545454545455</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13.236363636363636</v>
      </c>
      <c r="G42" s="38">
        <f>COUNTIF(Vertices[In-Degree],"&gt;= "&amp;F42)-COUNTIF(Vertices[In-Degree],"&gt;="&amp;F43)</f>
        <v>0</v>
      </c>
      <c r="H42" s="37">
        <f t="shared" si="12"/>
        <v>2.5454545454545445</v>
      </c>
      <c r="I42" s="38">
        <f>COUNTIF(Vertices[Out-Degree],"&gt;= "&amp;H42)-COUNTIF(Vertices[Out-Degree],"&gt;="&amp;H43)</f>
        <v>0</v>
      </c>
      <c r="J42" s="37">
        <f t="shared" si="13"/>
        <v>243.85454545454553</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0.06810465454545457</v>
      </c>
      <c r="O42" s="38">
        <f>COUNTIF(Vertices[Eigenvector Centrality],"&gt;= "&amp;N42)-COUNTIF(Vertices[Eigenvector Centrality],"&gt;="&amp;N43)</f>
        <v>0</v>
      </c>
      <c r="P42" s="37">
        <f t="shared" si="16"/>
        <v>4.097528199999999</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13.709090909090909</v>
      </c>
      <c r="G43" s="40">
        <f>COUNTIF(Vertices[In-Degree],"&gt;= "&amp;F43)-COUNTIF(Vertices[In-Degree],"&gt;="&amp;F44)</f>
        <v>0</v>
      </c>
      <c r="H43" s="39">
        <f t="shared" si="12"/>
        <v>2.6363636363636354</v>
      </c>
      <c r="I43" s="40">
        <f>COUNTIF(Vertices[Out-Degree],"&gt;= "&amp;H43)-COUNTIF(Vertices[Out-Degree],"&gt;="&amp;H44)</f>
        <v>0</v>
      </c>
      <c r="J43" s="39">
        <f t="shared" si="13"/>
        <v>252.56363636363645</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0.07053696363636366</v>
      </c>
      <c r="O43" s="40">
        <f>COUNTIF(Vertices[Eigenvector Centrality],"&gt;= "&amp;N43)-COUNTIF(Vertices[Eigenvector Centrality],"&gt;="&amp;N44)</f>
        <v>0</v>
      </c>
      <c r="P43" s="39">
        <f t="shared" si="16"/>
        <v>4.229998599999999</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14.181818181818182</v>
      </c>
      <c r="G44" s="38">
        <f>COUNTIF(Vertices[In-Degree],"&gt;= "&amp;F44)-COUNTIF(Vertices[In-Degree],"&gt;="&amp;F45)</f>
        <v>0</v>
      </c>
      <c r="H44" s="37">
        <f t="shared" si="12"/>
        <v>2.727272727272726</v>
      </c>
      <c r="I44" s="38">
        <f>COUNTIF(Vertices[Out-Degree],"&gt;= "&amp;H44)-COUNTIF(Vertices[Out-Degree],"&gt;="&amp;H45)</f>
        <v>0</v>
      </c>
      <c r="J44" s="37">
        <f t="shared" si="13"/>
        <v>261.27272727272737</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0.07296927272727276</v>
      </c>
      <c r="O44" s="38">
        <f>COUNTIF(Vertices[Eigenvector Centrality],"&gt;= "&amp;N44)-COUNTIF(Vertices[Eigenvector Centrality],"&gt;="&amp;N45)</f>
        <v>0</v>
      </c>
      <c r="P44" s="37">
        <f t="shared" si="16"/>
        <v>4.362468999999999</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14.654545454545454</v>
      </c>
      <c r="G45" s="40">
        <f>COUNTIF(Vertices[In-Degree],"&gt;= "&amp;F45)-COUNTIF(Vertices[In-Degree],"&gt;="&amp;F46)</f>
        <v>0</v>
      </c>
      <c r="H45" s="39">
        <f t="shared" si="12"/>
        <v>2.818181818181817</v>
      </c>
      <c r="I45" s="40">
        <f>COUNTIF(Vertices[Out-Degree],"&gt;= "&amp;H45)-COUNTIF(Vertices[Out-Degree],"&gt;="&amp;H46)</f>
        <v>0</v>
      </c>
      <c r="J45" s="39">
        <f t="shared" si="13"/>
        <v>269.98181818181826</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0.07540158181818185</v>
      </c>
      <c r="O45" s="40">
        <f>COUNTIF(Vertices[Eigenvector Centrality],"&gt;= "&amp;N45)-COUNTIF(Vertices[Eigenvector Centrality],"&gt;="&amp;N46)</f>
        <v>0</v>
      </c>
      <c r="P45" s="39">
        <f t="shared" si="16"/>
        <v>4.494939399999999</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15.127272727272727</v>
      </c>
      <c r="G46" s="38">
        <f>COUNTIF(Vertices[In-Degree],"&gt;= "&amp;F46)-COUNTIF(Vertices[In-Degree],"&gt;="&amp;F47)</f>
        <v>0</v>
      </c>
      <c r="H46" s="37">
        <f t="shared" si="12"/>
        <v>2.909090909090908</v>
      </c>
      <c r="I46" s="38">
        <f>COUNTIF(Vertices[Out-Degree],"&gt;= "&amp;H46)-COUNTIF(Vertices[Out-Degree],"&gt;="&amp;H47)</f>
        <v>0</v>
      </c>
      <c r="J46" s="37">
        <f t="shared" si="13"/>
        <v>278.69090909090914</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0.07783389090909094</v>
      </c>
      <c r="O46" s="38">
        <f>COUNTIF(Vertices[Eigenvector Centrality],"&gt;= "&amp;N46)-COUNTIF(Vertices[Eigenvector Centrality],"&gt;="&amp;N47)</f>
        <v>0</v>
      </c>
      <c r="P46" s="37">
        <f t="shared" si="16"/>
        <v>4.627409799999999</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15.6</v>
      </c>
      <c r="G47" s="40">
        <f>COUNTIF(Vertices[In-Degree],"&gt;= "&amp;F47)-COUNTIF(Vertices[In-Degree],"&gt;="&amp;F48)</f>
        <v>0</v>
      </c>
      <c r="H47" s="39">
        <f t="shared" si="12"/>
        <v>2.9999999999999987</v>
      </c>
      <c r="I47" s="40">
        <f>COUNTIF(Vertices[Out-Degree],"&gt;= "&amp;H47)-COUNTIF(Vertices[Out-Degree],"&gt;="&amp;H48)</f>
        <v>3</v>
      </c>
      <c r="J47" s="39">
        <f t="shared" si="13"/>
        <v>287.40000000000003</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0.08026620000000004</v>
      </c>
      <c r="O47" s="40">
        <f>COUNTIF(Vertices[Eigenvector Centrality],"&gt;= "&amp;N47)-COUNTIF(Vertices[Eigenvector Centrality],"&gt;="&amp;N48)</f>
        <v>0</v>
      </c>
      <c r="P47" s="39">
        <f t="shared" si="16"/>
        <v>4.759880199999999</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16.072727272727274</v>
      </c>
      <c r="G48" s="38">
        <f>COUNTIF(Vertices[In-Degree],"&gt;= "&amp;F48)-COUNTIF(Vertices[In-Degree],"&gt;="&amp;F49)</f>
        <v>0</v>
      </c>
      <c r="H48" s="37">
        <f t="shared" si="12"/>
        <v>3.0909090909090895</v>
      </c>
      <c r="I48" s="38">
        <f>COUNTIF(Vertices[Out-Degree],"&gt;= "&amp;H48)-COUNTIF(Vertices[Out-Degree],"&gt;="&amp;H49)</f>
        <v>0</v>
      </c>
      <c r="J48" s="37">
        <f t="shared" si="13"/>
        <v>296.1090909090909</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0.08269850909090913</v>
      </c>
      <c r="O48" s="38">
        <f>COUNTIF(Vertices[Eigenvector Centrality],"&gt;= "&amp;N48)-COUNTIF(Vertices[Eigenvector Centrality],"&gt;="&amp;N49)</f>
        <v>0</v>
      </c>
      <c r="P48" s="37">
        <f t="shared" si="16"/>
        <v>4.8923505999999986</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16.545454545454547</v>
      </c>
      <c r="G49" s="40">
        <f>COUNTIF(Vertices[In-Degree],"&gt;= "&amp;F49)-COUNTIF(Vertices[In-Degree],"&gt;="&amp;F50)</f>
        <v>1</v>
      </c>
      <c r="H49" s="39">
        <f t="shared" si="12"/>
        <v>3.1818181818181803</v>
      </c>
      <c r="I49" s="40">
        <f>COUNTIF(Vertices[Out-Degree],"&gt;= "&amp;H49)-COUNTIF(Vertices[Out-Degree],"&gt;="&amp;H50)</f>
        <v>0</v>
      </c>
      <c r="J49" s="39">
        <f t="shared" si="13"/>
        <v>304.8181818181818</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0.08513081818181822</v>
      </c>
      <c r="O49" s="40">
        <f>COUNTIF(Vertices[Eigenvector Centrality],"&gt;= "&amp;N49)-COUNTIF(Vertices[Eigenvector Centrality],"&gt;="&amp;N50)</f>
        <v>0</v>
      </c>
      <c r="P49" s="39">
        <f t="shared" si="16"/>
        <v>5.024820999999998</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17.01818181818182</v>
      </c>
      <c r="G50" s="38">
        <f>COUNTIF(Vertices[In-Degree],"&gt;= "&amp;F50)-COUNTIF(Vertices[In-Degree],"&gt;="&amp;F51)</f>
        <v>0</v>
      </c>
      <c r="H50" s="37">
        <f t="shared" si="12"/>
        <v>3.272727272727271</v>
      </c>
      <c r="I50" s="38">
        <f>COUNTIF(Vertices[Out-Degree],"&gt;= "&amp;H50)-COUNTIF(Vertices[Out-Degree],"&gt;="&amp;H51)</f>
        <v>0</v>
      </c>
      <c r="J50" s="37">
        <f t="shared" si="13"/>
        <v>313.5272727272727</v>
      </c>
      <c r="K50" s="38">
        <f>COUNTIF(Vertices[Betweenness Centrality],"&gt;= "&amp;J50)-COUNTIF(Vertices[Betweenness Centrality],"&gt;="&amp;J51)</f>
        <v>0</v>
      </c>
      <c r="L50" s="37">
        <f t="shared" si="14"/>
        <v>0.3272727272727273</v>
      </c>
      <c r="M50" s="38">
        <f>COUNTIF(Vertices[Closeness Centrality],"&gt;= "&amp;L50)-COUNTIF(Vertices[Closeness Centrality],"&gt;="&amp;L51)</f>
        <v>0</v>
      </c>
      <c r="N50" s="37">
        <f t="shared" si="15"/>
        <v>0.08756312727272732</v>
      </c>
      <c r="O50" s="38">
        <f>COUNTIF(Vertices[Eigenvector Centrality],"&gt;= "&amp;N50)-COUNTIF(Vertices[Eigenvector Centrality],"&gt;="&amp;N51)</f>
        <v>0</v>
      </c>
      <c r="P50" s="37">
        <f t="shared" si="16"/>
        <v>5.157291399999998</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17.490909090909092</v>
      </c>
      <c r="G51" s="40">
        <f>COUNTIF(Vertices[In-Degree],"&gt;= "&amp;F51)-COUNTIF(Vertices[In-Degree],"&gt;="&amp;F52)</f>
        <v>0</v>
      </c>
      <c r="H51" s="39">
        <f t="shared" si="12"/>
        <v>3.363636363636362</v>
      </c>
      <c r="I51" s="40">
        <f>COUNTIF(Vertices[Out-Degree],"&gt;= "&amp;H51)-COUNTIF(Vertices[Out-Degree],"&gt;="&amp;H52)</f>
        <v>0</v>
      </c>
      <c r="J51" s="39">
        <f t="shared" si="13"/>
        <v>322.2363636363636</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0.08999543636363641</v>
      </c>
      <c r="O51" s="40">
        <f>COUNTIF(Vertices[Eigenvector Centrality],"&gt;= "&amp;N51)-COUNTIF(Vertices[Eigenvector Centrality],"&gt;="&amp;N52)</f>
        <v>0</v>
      </c>
      <c r="P51" s="39">
        <f t="shared" si="16"/>
        <v>5.289761799999998</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17.963636363636365</v>
      </c>
      <c r="G52" s="38">
        <f>COUNTIF(Vertices[In-Degree],"&gt;= "&amp;F52)-COUNTIF(Vertices[In-Degree],"&gt;="&amp;F53)</f>
        <v>0</v>
      </c>
      <c r="H52" s="37">
        <f t="shared" si="12"/>
        <v>3.454545454545453</v>
      </c>
      <c r="I52" s="38">
        <f>COUNTIF(Vertices[Out-Degree],"&gt;= "&amp;H52)-COUNTIF(Vertices[Out-Degree],"&gt;="&amp;H53)</f>
        <v>0</v>
      </c>
      <c r="J52" s="37">
        <f t="shared" si="13"/>
        <v>330.9454545454545</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0.0924277454545455</v>
      </c>
      <c r="O52" s="38">
        <f>COUNTIF(Vertices[Eigenvector Centrality],"&gt;= "&amp;N52)-COUNTIF(Vertices[Eigenvector Centrality],"&gt;="&amp;N53)</f>
        <v>0</v>
      </c>
      <c r="P52" s="37">
        <f t="shared" si="16"/>
        <v>5.422232199999998</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18.436363636363637</v>
      </c>
      <c r="G53" s="40">
        <f>COUNTIF(Vertices[In-Degree],"&gt;= "&amp;F53)-COUNTIF(Vertices[In-Degree],"&gt;="&amp;F54)</f>
        <v>0</v>
      </c>
      <c r="H53" s="39">
        <f t="shared" si="12"/>
        <v>3.5454545454545436</v>
      </c>
      <c r="I53" s="40">
        <f>COUNTIF(Vertices[Out-Degree],"&gt;= "&amp;H53)-COUNTIF(Vertices[Out-Degree],"&gt;="&amp;H54)</f>
        <v>0</v>
      </c>
      <c r="J53" s="39">
        <f t="shared" si="13"/>
        <v>339.65454545454537</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0.0948600545454546</v>
      </c>
      <c r="O53" s="40">
        <f>COUNTIF(Vertices[Eigenvector Centrality],"&gt;= "&amp;N53)-COUNTIF(Vertices[Eigenvector Centrality],"&gt;="&amp;N54)</f>
        <v>0</v>
      </c>
      <c r="P53" s="39">
        <f t="shared" si="16"/>
        <v>5.554702599999998</v>
      </c>
      <c r="Q53" s="40">
        <f>COUNTIF(Vertices[PageRank],"&gt;= "&amp;P53)-COUNTIF(Vertices[PageRank],"&gt;="&amp;P54)</f>
        <v>1</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18.90909090909091</v>
      </c>
      <c r="G54" s="38">
        <f>COUNTIF(Vertices[In-Degree],"&gt;= "&amp;F54)-COUNTIF(Vertices[In-Degree],"&gt;="&amp;F55)</f>
        <v>0</v>
      </c>
      <c r="H54" s="37">
        <f t="shared" si="12"/>
        <v>3.6363636363636345</v>
      </c>
      <c r="I54" s="38">
        <f>COUNTIF(Vertices[Out-Degree],"&gt;= "&amp;H54)-COUNTIF(Vertices[Out-Degree],"&gt;="&amp;H55)</f>
        <v>0</v>
      </c>
      <c r="J54" s="37">
        <f t="shared" si="13"/>
        <v>348.36363636363626</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0.09729236363636369</v>
      </c>
      <c r="O54" s="38">
        <f>COUNTIF(Vertices[Eigenvector Centrality],"&gt;= "&amp;N54)-COUNTIF(Vertices[Eigenvector Centrality],"&gt;="&amp;N55)</f>
        <v>0</v>
      </c>
      <c r="P54" s="37">
        <f t="shared" si="16"/>
        <v>5.687172999999998</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19.381818181818183</v>
      </c>
      <c r="G55" s="40">
        <f>COUNTIF(Vertices[In-Degree],"&gt;= "&amp;F55)-COUNTIF(Vertices[In-Degree],"&gt;="&amp;F56)</f>
        <v>0</v>
      </c>
      <c r="H55" s="39">
        <f t="shared" si="12"/>
        <v>3.7272727272727253</v>
      </c>
      <c r="I55" s="40">
        <f>COUNTIF(Vertices[Out-Degree],"&gt;= "&amp;H55)-COUNTIF(Vertices[Out-Degree],"&gt;="&amp;H56)</f>
        <v>0</v>
      </c>
      <c r="J55" s="39">
        <f t="shared" si="13"/>
        <v>357.07272727272715</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0.09972467272727278</v>
      </c>
      <c r="O55" s="40">
        <f>COUNTIF(Vertices[Eigenvector Centrality],"&gt;= "&amp;N55)-COUNTIF(Vertices[Eigenvector Centrality],"&gt;="&amp;N56)</f>
        <v>0</v>
      </c>
      <c r="P55" s="39">
        <f t="shared" si="16"/>
        <v>5.819643399999998</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19.854545454545455</v>
      </c>
      <c r="G56" s="38">
        <f>COUNTIF(Vertices[In-Degree],"&gt;= "&amp;F56)-COUNTIF(Vertices[In-Degree],"&gt;="&amp;F57)</f>
        <v>0</v>
      </c>
      <c r="H56" s="37">
        <f t="shared" si="12"/>
        <v>3.818181818181816</v>
      </c>
      <c r="I56" s="38">
        <f>COUNTIF(Vertices[Out-Degree],"&gt;= "&amp;H56)-COUNTIF(Vertices[Out-Degree],"&gt;="&amp;H57)</f>
        <v>1</v>
      </c>
      <c r="J56" s="37">
        <f t="shared" si="13"/>
        <v>365.78181818181804</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0.10215698181818188</v>
      </c>
      <c r="O56" s="38">
        <f>COUNTIF(Vertices[Eigenvector Centrality],"&gt;= "&amp;N56)-COUNTIF(Vertices[Eigenvector Centrality],"&gt;="&amp;N57)</f>
        <v>1</v>
      </c>
      <c r="P56" s="37">
        <f t="shared" si="16"/>
        <v>5.952113799999998</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26</v>
      </c>
      <c r="G57" s="42">
        <f>COUNTIF(Vertices[In-Degree],"&gt;= "&amp;F57)-COUNTIF(Vertices[In-Degree],"&gt;="&amp;F58)</f>
        <v>1</v>
      </c>
      <c r="H57" s="41">
        <f>MAX(Vertices[Out-Degree])</f>
        <v>5</v>
      </c>
      <c r="I57" s="42">
        <f>COUNTIF(Vertices[Out-Degree],"&gt;= "&amp;H57)-COUNTIF(Vertices[Out-Degree],"&gt;="&amp;H58)</f>
        <v>1</v>
      </c>
      <c r="J57" s="41">
        <f>MAX(Vertices[Betweenness Centrality])</f>
        <v>479</v>
      </c>
      <c r="K57" s="42">
        <f>COUNTIF(Vertices[Betweenness Centrality],"&gt;= "&amp;J57)-COUNTIF(Vertices[Betweenness Centrality],"&gt;="&amp;J58)</f>
        <v>1</v>
      </c>
      <c r="L57" s="41">
        <f>MAX(Vertices[Closeness Centrality])</f>
        <v>0.5</v>
      </c>
      <c r="M57" s="42">
        <f>COUNTIF(Vertices[Closeness Centrality],"&gt;= "&amp;L57)-COUNTIF(Vertices[Closeness Centrality],"&gt;="&amp;L58)</f>
        <v>3</v>
      </c>
      <c r="N57" s="41">
        <f>MAX(Vertices[Eigenvector Centrality])</f>
        <v>0.133777</v>
      </c>
      <c r="O57" s="42">
        <f>COUNTIF(Vertices[Eigenvector Centrality],"&gt;= "&amp;N57)-COUNTIF(Vertices[Eigenvector Centrality],"&gt;="&amp;N58)</f>
        <v>1</v>
      </c>
      <c r="P57" s="41">
        <f>MAX(Vertices[PageRank])</f>
        <v>7.674229</v>
      </c>
      <c r="Q57" s="42">
        <f>COUNTIF(Vertices[PageRank],"&gt;= "&amp;P57)-COUNTIF(Vertices[PageRank],"&gt;="&amp;P58)</f>
        <v>1</v>
      </c>
      <c r="R57" s="41">
        <f>MAX(Vertices[Clustering Coefficient])</f>
        <v>0.5</v>
      </c>
      <c r="S57" s="45">
        <f>COUNTIF(Vertices[Clustering Coefficient],"&gt;= "&amp;R57)-COUNTIF(Vertices[Clustering Coefficient],"&gt;="&amp;R58)</f>
        <v>21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26</v>
      </c>
    </row>
    <row r="71" spans="1:2" ht="15">
      <c r="A71" s="33" t="s">
        <v>90</v>
      </c>
      <c r="B71" s="47">
        <f>_xlfn.IFERROR(AVERAGE(Vertices[In-Degree]),NoMetricMessage)</f>
        <v>1.3333333333333333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5</v>
      </c>
    </row>
    <row r="85" spans="1:2" ht="15">
      <c r="A85" s="33" t="s">
        <v>96</v>
      </c>
      <c r="B85" s="47">
        <f>_xlfn.IFERROR(AVERAGE(Vertices[Out-Degree]),NoMetricMessage)</f>
        <v>1.3333333333333333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479</v>
      </c>
    </row>
    <row r="99" spans="1:2" ht="15">
      <c r="A99" s="33" t="s">
        <v>102</v>
      </c>
      <c r="B99" s="47">
        <f>_xlfn.IFERROR(AVERAGE(Vertices[Betweenness Centrality]),NoMetricMessage)</f>
        <v>10.555555555555555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0.060730791666666666</v>
      </c>
    </row>
    <row r="114" spans="1:2" ht="15">
      <c r="A114" s="33" t="s">
        <v>109</v>
      </c>
      <c r="B114" s="47">
        <f>_xlfn.IFERROR(MEDIAN(Vertices[Closeness Centrality]),NoMetricMessage)</f>
        <v>0.019231</v>
      </c>
    </row>
    <row r="125" spans="1:2" ht="15">
      <c r="A125" s="33" t="s">
        <v>112</v>
      </c>
      <c r="B125" s="47">
        <f>IF(COUNT(Vertices[Eigenvector Centrality])&gt;0,N2,NoMetricMessage)</f>
        <v>0</v>
      </c>
    </row>
    <row r="126" spans="1:2" ht="15">
      <c r="A126" s="33" t="s">
        <v>113</v>
      </c>
      <c r="B126" s="47">
        <f>IF(COUNT(Vertices[Eigenvector Centrality])&gt;0,N57,NoMetricMessage)</f>
        <v>0.133777</v>
      </c>
    </row>
    <row r="127" spans="1:2" ht="15">
      <c r="A127" s="33" t="s">
        <v>114</v>
      </c>
      <c r="B127" s="47">
        <f>_xlfn.IFERROR(AVERAGE(Vertices[Eigenvector Centrality]),NoMetricMessage)</f>
        <v>0.013888791666666673</v>
      </c>
    </row>
    <row r="128" spans="1:2" ht="15">
      <c r="A128" s="33" t="s">
        <v>115</v>
      </c>
      <c r="B128" s="47">
        <f>_xlfn.IFERROR(MEDIAN(Vertices[Eigenvector Centrality]),NoMetricMessage)</f>
        <v>0</v>
      </c>
    </row>
    <row r="139" spans="1:2" ht="15">
      <c r="A139" s="33" t="s">
        <v>140</v>
      </c>
      <c r="B139" s="47">
        <f>IF(COUNT(Vertices[PageRank])&gt;0,P2,NoMetricMessage)</f>
        <v>0.388357</v>
      </c>
    </row>
    <row r="140" spans="1:2" ht="15">
      <c r="A140" s="33" t="s">
        <v>141</v>
      </c>
      <c r="B140" s="47">
        <f>IF(COUNT(Vertices[PageRank])&gt;0,P57,NoMetricMessage)</f>
        <v>7.674229</v>
      </c>
    </row>
    <row r="141" spans="1:2" ht="15">
      <c r="A141" s="33" t="s">
        <v>142</v>
      </c>
      <c r="B141" s="47">
        <f>_xlfn.IFERROR(AVERAGE(Vertices[PageRank]),NoMetricMessage)</f>
        <v>0.9999931527777787</v>
      </c>
    </row>
    <row r="142" spans="1:2" ht="15">
      <c r="A142" s="33" t="s">
        <v>143</v>
      </c>
      <c r="B142" s="47">
        <f>_xlfn.IFERROR(MEDIAN(Vertices[PageRank]),NoMetricMessage)</f>
        <v>0.723947</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0.15735705003248862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1371</v>
      </c>
      <c r="K7" s="13" t="s">
        <v>1372</v>
      </c>
    </row>
    <row r="8" spans="1:11" ht="409.5">
      <c r="A8"/>
      <c r="B8">
        <v>2</v>
      </c>
      <c r="C8">
        <v>2</v>
      </c>
      <c r="D8" t="s">
        <v>61</v>
      </c>
      <c r="E8" t="s">
        <v>61</v>
      </c>
      <c r="H8" t="s">
        <v>73</v>
      </c>
      <c r="J8" t="s">
        <v>1373</v>
      </c>
      <c r="K8" s="13" t="s">
        <v>1374</v>
      </c>
    </row>
    <row r="9" spans="1:11" ht="409.5">
      <c r="A9"/>
      <c r="B9">
        <v>3</v>
      </c>
      <c r="C9">
        <v>4</v>
      </c>
      <c r="D9" t="s">
        <v>62</v>
      </c>
      <c r="E9" t="s">
        <v>62</v>
      </c>
      <c r="H9" t="s">
        <v>74</v>
      </c>
      <c r="J9" t="s">
        <v>1375</v>
      </c>
      <c r="K9" s="13" t="s">
        <v>1376</v>
      </c>
    </row>
    <row r="10" spans="1:11" ht="409.5">
      <c r="A10"/>
      <c r="B10">
        <v>4</v>
      </c>
      <c r="D10" t="s">
        <v>63</v>
      </c>
      <c r="E10" t="s">
        <v>63</v>
      </c>
      <c r="H10" t="s">
        <v>75</v>
      </c>
      <c r="J10" t="s">
        <v>1377</v>
      </c>
      <c r="K10" s="13" t="s">
        <v>1378</v>
      </c>
    </row>
    <row r="11" spans="1:11" ht="15">
      <c r="A11"/>
      <c r="B11">
        <v>5</v>
      </c>
      <c r="D11" t="s">
        <v>46</v>
      </c>
      <c r="E11">
        <v>1</v>
      </c>
      <c r="H11" t="s">
        <v>76</v>
      </c>
      <c r="J11" t="s">
        <v>1379</v>
      </c>
      <c r="K11" t="s">
        <v>1380</v>
      </c>
    </row>
    <row r="12" spans="1:11" ht="15">
      <c r="A12"/>
      <c r="B12"/>
      <c r="D12" t="s">
        <v>64</v>
      </c>
      <c r="E12">
        <v>2</v>
      </c>
      <c r="H12">
        <v>0</v>
      </c>
      <c r="J12" t="s">
        <v>1381</v>
      </c>
      <c r="K12" t="s">
        <v>1382</v>
      </c>
    </row>
    <row r="13" spans="1:11" ht="15">
      <c r="A13"/>
      <c r="B13"/>
      <c r="D13">
        <v>1</v>
      </c>
      <c r="E13">
        <v>3</v>
      </c>
      <c r="H13">
        <v>1</v>
      </c>
      <c r="J13" t="s">
        <v>1383</v>
      </c>
      <c r="K13" t="s">
        <v>1384</v>
      </c>
    </row>
    <row r="14" spans="4:11" ht="15">
      <c r="D14">
        <v>2</v>
      </c>
      <c r="E14">
        <v>4</v>
      </c>
      <c r="H14">
        <v>2</v>
      </c>
      <c r="J14" t="s">
        <v>1385</v>
      </c>
      <c r="K14" t="s">
        <v>1386</v>
      </c>
    </row>
    <row r="15" spans="4:11" ht="15">
      <c r="D15">
        <v>3</v>
      </c>
      <c r="E15">
        <v>5</v>
      </c>
      <c r="H15">
        <v>3</v>
      </c>
      <c r="J15" t="s">
        <v>1387</v>
      </c>
      <c r="K15" t="s">
        <v>1388</v>
      </c>
    </row>
    <row r="16" spans="4:11" ht="15">
      <c r="D16">
        <v>4</v>
      </c>
      <c r="E16">
        <v>6</v>
      </c>
      <c r="H16">
        <v>4</v>
      </c>
      <c r="J16" t="s">
        <v>1389</v>
      </c>
      <c r="K16" t="s">
        <v>1390</v>
      </c>
    </row>
    <row r="17" spans="4:11" ht="15">
      <c r="D17">
        <v>5</v>
      </c>
      <c r="E17">
        <v>7</v>
      </c>
      <c r="H17">
        <v>5</v>
      </c>
      <c r="J17" t="s">
        <v>1391</v>
      </c>
      <c r="K17" t="s">
        <v>1392</v>
      </c>
    </row>
    <row r="18" spans="4:11" ht="15">
      <c r="D18">
        <v>6</v>
      </c>
      <c r="E18">
        <v>8</v>
      </c>
      <c r="H18">
        <v>6</v>
      </c>
      <c r="J18" t="s">
        <v>1393</v>
      </c>
      <c r="K18" t="s">
        <v>1394</v>
      </c>
    </row>
    <row r="19" spans="4:11" ht="15">
      <c r="D19">
        <v>7</v>
      </c>
      <c r="E19">
        <v>9</v>
      </c>
      <c r="H19">
        <v>7</v>
      </c>
      <c r="J19" t="s">
        <v>1395</v>
      </c>
      <c r="K19" t="s">
        <v>1396</v>
      </c>
    </row>
    <row r="20" spans="4:11" ht="15">
      <c r="D20">
        <v>8</v>
      </c>
      <c r="H20">
        <v>8</v>
      </c>
      <c r="J20" t="s">
        <v>1397</v>
      </c>
      <c r="K20" t="s">
        <v>1398</v>
      </c>
    </row>
    <row r="21" spans="4:11" ht="409.5">
      <c r="D21">
        <v>9</v>
      </c>
      <c r="H21">
        <v>9</v>
      </c>
      <c r="J21" t="s">
        <v>1399</v>
      </c>
      <c r="K21" s="13" t="s">
        <v>1400</v>
      </c>
    </row>
    <row r="22" spans="4:11" ht="409.5">
      <c r="D22">
        <v>10</v>
      </c>
      <c r="J22" t="s">
        <v>1401</v>
      </c>
      <c r="K22" s="13" t="s">
        <v>1402</v>
      </c>
    </row>
    <row r="23" spans="4:11" ht="409.5">
      <c r="D23">
        <v>11</v>
      </c>
      <c r="J23" t="s">
        <v>1403</v>
      </c>
      <c r="K23" s="13" t="s">
        <v>1404</v>
      </c>
    </row>
    <row r="24" spans="10:11" ht="409.5">
      <c r="J24" t="s">
        <v>1405</v>
      </c>
      <c r="K24" s="13" t="s">
        <v>1974</v>
      </c>
    </row>
    <row r="25" spans="10:11" ht="15">
      <c r="J25" t="s">
        <v>1406</v>
      </c>
      <c r="K25" t="b">
        <v>0</v>
      </c>
    </row>
    <row r="26" spans="10:11" ht="15">
      <c r="J26" t="s">
        <v>1972</v>
      </c>
      <c r="K26" t="s">
        <v>1973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1423</v>
      </c>
      <c r="B2" s="116" t="s">
        <v>1424</v>
      </c>
      <c r="C2" s="117" t="s">
        <v>1425</v>
      </c>
    </row>
    <row r="3" spans="1:3" ht="15">
      <c r="A3" s="115" t="s">
        <v>1408</v>
      </c>
      <c r="B3" s="115" t="s">
        <v>1408</v>
      </c>
      <c r="C3" s="34">
        <v>118</v>
      </c>
    </row>
    <row r="4" spans="1:3" ht="15">
      <c r="A4" s="115" t="s">
        <v>1409</v>
      </c>
      <c r="B4" s="115" t="s">
        <v>1409</v>
      </c>
      <c r="C4" s="34">
        <v>47</v>
      </c>
    </row>
    <row r="5" spans="1:3" ht="15">
      <c r="A5" s="115" t="s">
        <v>1410</v>
      </c>
      <c r="B5" s="115" t="s">
        <v>1410</v>
      </c>
      <c r="C5" s="34">
        <v>7</v>
      </c>
    </row>
    <row r="6" spans="1:3" ht="15">
      <c r="A6" s="115" t="s">
        <v>1411</v>
      </c>
      <c r="B6" s="115" t="s">
        <v>1411</v>
      </c>
      <c r="C6" s="34">
        <v>10</v>
      </c>
    </row>
    <row r="7" spans="1:3" ht="15">
      <c r="A7" s="115" t="s">
        <v>1412</v>
      </c>
      <c r="B7" s="115" t="s">
        <v>1412</v>
      </c>
      <c r="C7" s="34">
        <v>5</v>
      </c>
    </row>
    <row r="8" spans="1:3" ht="15">
      <c r="A8" s="115" t="s">
        <v>1413</v>
      </c>
      <c r="B8" s="115" t="s">
        <v>1413</v>
      </c>
      <c r="C8" s="34">
        <v>9</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1431</v>
      </c>
      <c r="B1" s="13" t="s">
        <v>1432</v>
      </c>
      <c r="C1" s="13" t="s">
        <v>1433</v>
      </c>
      <c r="D1" s="13" t="s">
        <v>1435</v>
      </c>
      <c r="E1" s="13" t="s">
        <v>1434</v>
      </c>
      <c r="F1" s="13" t="s">
        <v>1439</v>
      </c>
      <c r="G1" s="13" t="s">
        <v>1438</v>
      </c>
      <c r="H1" s="13" t="s">
        <v>1441</v>
      </c>
      <c r="I1" s="13" t="s">
        <v>1440</v>
      </c>
      <c r="J1" s="13" t="s">
        <v>1443</v>
      </c>
      <c r="K1" s="13" t="s">
        <v>1442</v>
      </c>
      <c r="L1" s="13" t="s">
        <v>1445</v>
      </c>
      <c r="M1" s="13" t="s">
        <v>1444</v>
      </c>
      <c r="N1" s="13" t="s">
        <v>1446</v>
      </c>
    </row>
    <row r="2" spans="1:14" ht="15">
      <c r="A2" s="84" t="s">
        <v>475</v>
      </c>
      <c r="B2" s="78">
        <v>6</v>
      </c>
      <c r="C2" s="84" t="s">
        <v>439</v>
      </c>
      <c r="D2" s="78">
        <v>3</v>
      </c>
      <c r="E2" s="84" t="s">
        <v>436</v>
      </c>
      <c r="F2" s="78">
        <v>4</v>
      </c>
      <c r="G2" s="84" t="s">
        <v>440</v>
      </c>
      <c r="H2" s="78">
        <v>1</v>
      </c>
      <c r="I2" s="84" t="s">
        <v>457</v>
      </c>
      <c r="J2" s="78">
        <v>3</v>
      </c>
      <c r="K2" s="84" t="s">
        <v>475</v>
      </c>
      <c r="L2" s="78">
        <v>5</v>
      </c>
      <c r="M2" s="84" t="s">
        <v>442</v>
      </c>
      <c r="N2" s="78">
        <v>2</v>
      </c>
    </row>
    <row r="3" spans="1:14" ht="15">
      <c r="A3" s="84" t="s">
        <v>439</v>
      </c>
      <c r="B3" s="78">
        <v>4</v>
      </c>
      <c r="C3" s="84" t="s">
        <v>481</v>
      </c>
      <c r="D3" s="78">
        <v>2</v>
      </c>
      <c r="E3" s="84" t="s">
        <v>434</v>
      </c>
      <c r="F3" s="78">
        <v>3</v>
      </c>
      <c r="G3" s="78"/>
      <c r="H3" s="78"/>
      <c r="I3" s="84" t="s">
        <v>458</v>
      </c>
      <c r="J3" s="78">
        <v>1</v>
      </c>
      <c r="K3" s="78"/>
      <c r="L3" s="78"/>
      <c r="M3" s="84" t="s">
        <v>451</v>
      </c>
      <c r="N3" s="78">
        <v>1</v>
      </c>
    </row>
    <row r="4" spans="1:14" ht="15">
      <c r="A4" s="84" t="s">
        <v>437</v>
      </c>
      <c r="B4" s="78">
        <v>4</v>
      </c>
      <c r="C4" s="84" t="s">
        <v>437</v>
      </c>
      <c r="D4" s="78">
        <v>2</v>
      </c>
      <c r="E4" s="84" t="s">
        <v>452</v>
      </c>
      <c r="F4" s="78">
        <v>3</v>
      </c>
      <c r="G4" s="78"/>
      <c r="H4" s="78"/>
      <c r="I4" s="84" t="s">
        <v>444</v>
      </c>
      <c r="J4" s="78">
        <v>1</v>
      </c>
      <c r="K4" s="78"/>
      <c r="L4" s="78"/>
      <c r="M4" s="84" t="s">
        <v>446</v>
      </c>
      <c r="N4" s="78">
        <v>1</v>
      </c>
    </row>
    <row r="5" spans="1:14" ht="15">
      <c r="A5" s="84" t="s">
        <v>453</v>
      </c>
      <c r="B5" s="78">
        <v>4</v>
      </c>
      <c r="C5" s="84" t="s">
        <v>438</v>
      </c>
      <c r="D5" s="78">
        <v>2</v>
      </c>
      <c r="E5" s="84" t="s">
        <v>441</v>
      </c>
      <c r="F5" s="78">
        <v>2</v>
      </c>
      <c r="G5" s="78"/>
      <c r="H5" s="78"/>
      <c r="I5" s="78"/>
      <c r="J5" s="78"/>
      <c r="K5" s="78"/>
      <c r="L5" s="78"/>
      <c r="M5" s="84" t="s">
        <v>447</v>
      </c>
      <c r="N5" s="78">
        <v>1</v>
      </c>
    </row>
    <row r="6" spans="1:14" ht="15">
      <c r="A6" s="84" t="s">
        <v>436</v>
      </c>
      <c r="B6" s="78">
        <v>4</v>
      </c>
      <c r="C6" s="84" t="s">
        <v>469</v>
      </c>
      <c r="D6" s="78">
        <v>2</v>
      </c>
      <c r="E6" s="84" t="s">
        <v>445</v>
      </c>
      <c r="F6" s="78">
        <v>2</v>
      </c>
      <c r="G6" s="78"/>
      <c r="H6" s="78"/>
      <c r="I6" s="78"/>
      <c r="J6" s="78"/>
      <c r="K6" s="78"/>
      <c r="L6" s="78"/>
      <c r="M6" s="84" t="s">
        <v>448</v>
      </c>
      <c r="N6" s="78">
        <v>1</v>
      </c>
    </row>
    <row r="7" spans="1:14" ht="15">
      <c r="A7" s="84" t="s">
        <v>469</v>
      </c>
      <c r="B7" s="78">
        <v>3</v>
      </c>
      <c r="C7" s="84" t="s">
        <v>443</v>
      </c>
      <c r="D7" s="78">
        <v>2</v>
      </c>
      <c r="E7" s="84" t="s">
        <v>437</v>
      </c>
      <c r="F7" s="78">
        <v>2</v>
      </c>
      <c r="G7" s="78"/>
      <c r="H7" s="78"/>
      <c r="I7" s="78"/>
      <c r="J7" s="78"/>
      <c r="K7" s="78"/>
      <c r="L7" s="78"/>
      <c r="M7" s="84" t="s">
        <v>449</v>
      </c>
      <c r="N7" s="78">
        <v>1</v>
      </c>
    </row>
    <row r="8" spans="1:14" ht="15">
      <c r="A8" s="84" t="s">
        <v>457</v>
      </c>
      <c r="B8" s="78">
        <v>3</v>
      </c>
      <c r="C8" s="84" t="s">
        <v>453</v>
      </c>
      <c r="D8" s="78">
        <v>2</v>
      </c>
      <c r="E8" s="84" t="s">
        <v>453</v>
      </c>
      <c r="F8" s="78">
        <v>2</v>
      </c>
      <c r="G8" s="78"/>
      <c r="H8" s="78"/>
      <c r="I8" s="78"/>
      <c r="J8" s="78"/>
      <c r="K8" s="78"/>
      <c r="L8" s="78"/>
      <c r="M8" s="84" t="s">
        <v>450</v>
      </c>
      <c r="N8" s="78">
        <v>1</v>
      </c>
    </row>
    <row r="9" spans="1:14" ht="15">
      <c r="A9" s="84" t="s">
        <v>434</v>
      </c>
      <c r="B9" s="78">
        <v>3</v>
      </c>
      <c r="C9" s="84" t="s">
        <v>508</v>
      </c>
      <c r="D9" s="78">
        <v>1</v>
      </c>
      <c r="E9" s="84" t="s">
        <v>1436</v>
      </c>
      <c r="F9" s="78">
        <v>1</v>
      </c>
      <c r="G9" s="78"/>
      <c r="H9" s="78"/>
      <c r="I9" s="78"/>
      <c r="J9" s="78"/>
      <c r="K9" s="78"/>
      <c r="L9" s="78"/>
      <c r="M9" s="78"/>
      <c r="N9" s="78"/>
    </row>
    <row r="10" spans="1:14" ht="15">
      <c r="A10" s="84" t="s">
        <v>452</v>
      </c>
      <c r="B10" s="78">
        <v>3</v>
      </c>
      <c r="C10" s="84" t="s">
        <v>479</v>
      </c>
      <c r="D10" s="78">
        <v>1</v>
      </c>
      <c r="E10" s="84" t="s">
        <v>1437</v>
      </c>
      <c r="F10" s="78">
        <v>1</v>
      </c>
      <c r="G10" s="78"/>
      <c r="H10" s="78"/>
      <c r="I10" s="78"/>
      <c r="J10" s="78"/>
      <c r="K10" s="78"/>
      <c r="L10" s="78"/>
      <c r="M10" s="78"/>
      <c r="N10" s="78"/>
    </row>
    <row r="11" spans="1:14" ht="15">
      <c r="A11" s="84" t="s">
        <v>476</v>
      </c>
      <c r="B11" s="78">
        <v>2</v>
      </c>
      <c r="C11" s="84" t="s">
        <v>480</v>
      </c>
      <c r="D11" s="78">
        <v>1</v>
      </c>
      <c r="E11" s="84" t="s">
        <v>435</v>
      </c>
      <c r="F11" s="78">
        <v>1</v>
      </c>
      <c r="G11" s="78"/>
      <c r="H11" s="78"/>
      <c r="I11" s="78"/>
      <c r="J11" s="78"/>
      <c r="K11" s="78"/>
      <c r="L11" s="78"/>
      <c r="M11" s="78"/>
      <c r="N11" s="78"/>
    </row>
    <row r="14" spans="1:14" ht="15" customHeight="1">
      <c r="A14" s="13" t="s">
        <v>1452</v>
      </c>
      <c r="B14" s="13" t="s">
        <v>1432</v>
      </c>
      <c r="C14" s="13" t="s">
        <v>1454</v>
      </c>
      <c r="D14" s="13" t="s">
        <v>1435</v>
      </c>
      <c r="E14" s="13" t="s">
        <v>1455</v>
      </c>
      <c r="F14" s="13" t="s">
        <v>1439</v>
      </c>
      <c r="G14" s="13" t="s">
        <v>1456</v>
      </c>
      <c r="H14" s="13" t="s">
        <v>1441</v>
      </c>
      <c r="I14" s="13" t="s">
        <v>1457</v>
      </c>
      <c r="J14" s="13" t="s">
        <v>1443</v>
      </c>
      <c r="K14" s="13" t="s">
        <v>1458</v>
      </c>
      <c r="L14" s="13" t="s">
        <v>1445</v>
      </c>
      <c r="M14" s="13" t="s">
        <v>1459</v>
      </c>
      <c r="N14" s="13" t="s">
        <v>1446</v>
      </c>
    </row>
    <row r="15" spans="1:14" ht="15">
      <c r="A15" s="78" t="s">
        <v>511</v>
      </c>
      <c r="B15" s="78">
        <v>111</v>
      </c>
      <c r="C15" s="78" t="s">
        <v>511</v>
      </c>
      <c r="D15" s="78">
        <v>47</v>
      </c>
      <c r="E15" s="78" t="s">
        <v>511</v>
      </c>
      <c r="F15" s="78">
        <v>46</v>
      </c>
      <c r="G15" s="78" t="s">
        <v>511</v>
      </c>
      <c r="H15" s="78">
        <v>1</v>
      </c>
      <c r="I15" s="78" t="s">
        <v>511</v>
      </c>
      <c r="J15" s="78">
        <v>5</v>
      </c>
      <c r="K15" s="78" t="s">
        <v>511</v>
      </c>
      <c r="L15" s="78">
        <v>5</v>
      </c>
      <c r="M15" s="78" t="s">
        <v>511</v>
      </c>
      <c r="N15" s="78">
        <v>7</v>
      </c>
    </row>
    <row r="16" spans="1:14" ht="15">
      <c r="A16" s="78" t="s">
        <v>512</v>
      </c>
      <c r="B16" s="78">
        <v>3</v>
      </c>
      <c r="C16" s="78" t="s">
        <v>512</v>
      </c>
      <c r="D16" s="78">
        <v>3</v>
      </c>
      <c r="E16" s="78" t="s">
        <v>1453</v>
      </c>
      <c r="F16" s="78">
        <v>2</v>
      </c>
      <c r="G16" s="78"/>
      <c r="H16" s="78"/>
      <c r="I16" s="78"/>
      <c r="J16" s="78"/>
      <c r="K16" s="78"/>
      <c r="L16" s="78"/>
      <c r="M16" s="78" t="s">
        <v>513</v>
      </c>
      <c r="N16" s="78">
        <v>1</v>
      </c>
    </row>
    <row r="17" spans="1:14" ht="15">
      <c r="A17" s="78" t="s">
        <v>1453</v>
      </c>
      <c r="B17" s="78">
        <v>2</v>
      </c>
      <c r="C17" s="78"/>
      <c r="D17" s="78"/>
      <c r="E17" s="78"/>
      <c r="F17" s="78"/>
      <c r="G17" s="78"/>
      <c r="H17" s="78"/>
      <c r="I17" s="78"/>
      <c r="J17" s="78"/>
      <c r="K17" s="78"/>
      <c r="L17" s="78"/>
      <c r="M17" s="78"/>
      <c r="N17" s="78"/>
    </row>
    <row r="18" spans="1:14" ht="15">
      <c r="A18" s="78" t="s">
        <v>513</v>
      </c>
      <c r="B18" s="78">
        <v>1</v>
      </c>
      <c r="C18" s="78"/>
      <c r="D18" s="78"/>
      <c r="E18" s="78"/>
      <c r="F18" s="78"/>
      <c r="G18" s="78"/>
      <c r="H18" s="78"/>
      <c r="I18" s="78"/>
      <c r="J18" s="78"/>
      <c r="K18" s="78"/>
      <c r="L18" s="78"/>
      <c r="M18" s="78"/>
      <c r="N18" s="78"/>
    </row>
    <row r="21" spans="1:14" ht="15" customHeight="1">
      <c r="A21" s="13" t="s">
        <v>1464</v>
      </c>
      <c r="B21" s="13" t="s">
        <v>1432</v>
      </c>
      <c r="C21" s="13" t="s">
        <v>1466</v>
      </c>
      <c r="D21" s="13" t="s">
        <v>1435</v>
      </c>
      <c r="E21" s="13" t="s">
        <v>1467</v>
      </c>
      <c r="F21" s="13" t="s">
        <v>1439</v>
      </c>
      <c r="G21" s="78" t="s">
        <v>1468</v>
      </c>
      <c r="H21" s="78" t="s">
        <v>1441</v>
      </c>
      <c r="I21" s="13" t="s">
        <v>1469</v>
      </c>
      <c r="J21" s="13" t="s">
        <v>1443</v>
      </c>
      <c r="K21" s="78" t="s">
        <v>1470</v>
      </c>
      <c r="L21" s="78" t="s">
        <v>1445</v>
      </c>
      <c r="M21" s="13" t="s">
        <v>1471</v>
      </c>
      <c r="N21" s="13" t="s">
        <v>1446</v>
      </c>
    </row>
    <row r="22" spans="1:14" ht="15">
      <c r="A22" s="78" t="s">
        <v>520</v>
      </c>
      <c r="B22" s="78">
        <v>4</v>
      </c>
      <c r="C22" s="78" t="s">
        <v>515</v>
      </c>
      <c r="D22" s="78">
        <v>1</v>
      </c>
      <c r="E22" s="78" t="s">
        <v>518</v>
      </c>
      <c r="F22" s="78">
        <v>2</v>
      </c>
      <c r="G22" s="78"/>
      <c r="H22" s="78"/>
      <c r="I22" s="78" t="s">
        <v>520</v>
      </c>
      <c r="J22" s="78">
        <v>3</v>
      </c>
      <c r="K22" s="78"/>
      <c r="L22" s="78"/>
      <c r="M22" s="78" t="s">
        <v>515</v>
      </c>
      <c r="N22" s="78">
        <v>2</v>
      </c>
    </row>
    <row r="23" spans="1:14" ht="15">
      <c r="A23" s="78" t="s">
        <v>515</v>
      </c>
      <c r="B23" s="78">
        <v>3</v>
      </c>
      <c r="C23" s="78" t="s">
        <v>514</v>
      </c>
      <c r="D23" s="78">
        <v>1</v>
      </c>
      <c r="E23" s="78"/>
      <c r="F23" s="78"/>
      <c r="G23" s="78"/>
      <c r="H23" s="78"/>
      <c r="I23" s="78"/>
      <c r="J23" s="78"/>
      <c r="K23" s="78"/>
      <c r="L23" s="78"/>
      <c r="M23" s="78" t="s">
        <v>516</v>
      </c>
      <c r="N23" s="78">
        <v>1</v>
      </c>
    </row>
    <row r="24" spans="1:14" ht="15">
      <c r="A24" s="78" t="s">
        <v>518</v>
      </c>
      <c r="B24" s="78">
        <v>3</v>
      </c>
      <c r="C24" s="78"/>
      <c r="D24" s="78"/>
      <c r="E24" s="78"/>
      <c r="F24" s="78"/>
      <c r="G24" s="78"/>
      <c r="H24" s="78"/>
      <c r="I24" s="78"/>
      <c r="J24" s="78"/>
      <c r="K24" s="78"/>
      <c r="L24" s="78"/>
      <c r="M24" s="78" t="s">
        <v>517</v>
      </c>
      <c r="N24" s="78">
        <v>1</v>
      </c>
    </row>
    <row r="25" spans="1:14" ht="15">
      <c r="A25" s="78" t="s">
        <v>1465</v>
      </c>
      <c r="B25" s="78">
        <v>1</v>
      </c>
      <c r="C25" s="78"/>
      <c r="D25" s="78"/>
      <c r="E25" s="78"/>
      <c r="F25" s="78"/>
      <c r="G25" s="78"/>
      <c r="H25" s="78"/>
      <c r="I25" s="78"/>
      <c r="J25" s="78"/>
      <c r="K25" s="78"/>
      <c r="L25" s="78"/>
      <c r="M25" s="78" t="s">
        <v>518</v>
      </c>
      <c r="N25" s="78">
        <v>1</v>
      </c>
    </row>
    <row r="26" spans="1:14" ht="15">
      <c r="A26" s="78" t="s">
        <v>517</v>
      </c>
      <c r="B26" s="78">
        <v>1</v>
      </c>
      <c r="C26" s="78"/>
      <c r="D26" s="78"/>
      <c r="E26" s="78"/>
      <c r="F26" s="78"/>
      <c r="G26" s="78"/>
      <c r="H26" s="78"/>
      <c r="I26" s="78"/>
      <c r="J26" s="78"/>
      <c r="K26" s="78"/>
      <c r="L26" s="78"/>
      <c r="M26" s="78" t="s">
        <v>1465</v>
      </c>
      <c r="N26" s="78">
        <v>1</v>
      </c>
    </row>
    <row r="27" spans="1:14" ht="15">
      <c r="A27" s="78" t="s">
        <v>516</v>
      </c>
      <c r="B27" s="78">
        <v>1</v>
      </c>
      <c r="C27" s="78"/>
      <c r="D27" s="78"/>
      <c r="E27" s="78"/>
      <c r="F27" s="78"/>
      <c r="G27" s="78"/>
      <c r="H27" s="78"/>
      <c r="I27" s="78"/>
      <c r="J27" s="78"/>
      <c r="K27" s="78"/>
      <c r="L27" s="78"/>
      <c r="M27" s="78" t="s">
        <v>520</v>
      </c>
      <c r="N27" s="78">
        <v>1</v>
      </c>
    </row>
    <row r="28" spans="1:14" ht="15">
      <c r="A28" s="78" t="s">
        <v>514</v>
      </c>
      <c r="B28" s="78">
        <v>1</v>
      </c>
      <c r="C28" s="78"/>
      <c r="D28" s="78"/>
      <c r="E28" s="78"/>
      <c r="F28" s="78"/>
      <c r="G28" s="78"/>
      <c r="H28" s="78"/>
      <c r="I28" s="78"/>
      <c r="J28" s="78"/>
      <c r="K28" s="78"/>
      <c r="L28" s="78"/>
      <c r="M28" s="78"/>
      <c r="N28" s="78"/>
    </row>
    <row r="31" spans="1:14" ht="15" customHeight="1">
      <c r="A31" s="13" t="s">
        <v>1475</v>
      </c>
      <c r="B31" s="13" t="s">
        <v>1432</v>
      </c>
      <c r="C31" s="13" t="s">
        <v>1486</v>
      </c>
      <c r="D31" s="13" t="s">
        <v>1435</v>
      </c>
      <c r="E31" s="13" t="s">
        <v>1491</v>
      </c>
      <c r="F31" s="13" t="s">
        <v>1439</v>
      </c>
      <c r="G31" s="13" t="s">
        <v>1494</v>
      </c>
      <c r="H31" s="13" t="s">
        <v>1441</v>
      </c>
      <c r="I31" s="13" t="s">
        <v>1505</v>
      </c>
      <c r="J31" s="13" t="s">
        <v>1443</v>
      </c>
      <c r="K31" s="13" t="s">
        <v>1513</v>
      </c>
      <c r="L31" s="13" t="s">
        <v>1445</v>
      </c>
      <c r="M31" s="13" t="s">
        <v>1518</v>
      </c>
      <c r="N31" s="13" t="s">
        <v>1446</v>
      </c>
    </row>
    <row r="32" spans="1:14" ht="15">
      <c r="A32" s="85" t="s">
        <v>1476</v>
      </c>
      <c r="B32" s="85">
        <v>4</v>
      </c>
      <c r="C32" s="85" t="s">
        <v>1481</v>
      </c>
      <c r="D32" s="85">
        <v>1244</v>
      </c>
      <c r="E32" s="85" t="s">
        <v>1481</v>
      </c>
      <c r="F32" s="85">
        <v>336</v>
      </c>
      <c r="G32" s="85" t="s">
        <v>1495</v>
      </c>
      <c r="H32" s="85">
        <v>7</v>
      </c>
      <c r="I32" s="85" t="s">
        <v>1492</v>
      </c>
      <c r="J32" s="85">
        <v>5</v>
      </c>
      <c r="K32" s="85" t="s">
        <v>1514</v>
      </c>
      <c r="L32" s="85">
        <v>5</v>
      </c>
      <c r="M32" s="85" t="s">
        <v>1481</v>
      </c>
      <c r="N32" s="85">
        <v>64</v>
      </c>
    </row>
    <row r="33" spans="1:14" ht="15">
      <c r="A33" s="85" t="s">
        <v>1477</v>
      </c>
      <c r="B33" s="85">
        <v>0</v>
      </c>
      <c r="C33" s="85" t="s">
        <v>1482</v>
      </c>
      <c r="D33" s="85">
        <v>784</v>
      </c>
      <c r="E33" s="85" t="s">
        <v>1482</v>
      </c>
      <c r="F33" s="85">
        <v>184</v>
      </c>
      <c r="G33" s="85" t="s">
        <v>1496</v>
      </c>
      <c r="H33" s="85">
        <v>7</v>
      </c>
      <c r="I33" s="85" t="s">
        <v>1481</v>
      </c>
      <c r="J33" s="85">
        <v>4</v>
      </c>
      <c r="K33" s="85" t="s">
        <v>1515</v>
      </c>
      <c r="L33" s="85">
        <v>5</v>
      </c>
      <c r="M33" s="85" t="s">
        <v>1482</v>
      </c>
      <c r="N33" s="85">
        <v>46</v>
      </c>
    </row>
    <row r="34" spans="1:14" ht="15">
      <c r="A34" s="85" t="s">
        <v>1478</v>
      </c>
      <c r="B34" s="85">
        <v>0</v>
      </c>
      <c r="C34" s="85" t="s">
        <v>1483</v>
      </c>
      <c r="D34" s="85">
        <v>70</v>
      </c>
      <c r="E34" s="85" t="s">
        <v>1483</v>
      </c>
      <c r="F34" s="85">
        <v>23</v>
      </c>
      <c r="G34" s="85" t="s">
        <v>1497</v>
      </c>
      <c r="H34" s="85">
        <v>7</v>
      </c>
      <c r="I34" s="85" t="s">
        <v>1506</v>
      </c>
      <c r="J34" s="85">
        <v>3</v>
      </c>
      <c r="K34" s="85" t="s">
        <v>1516</v>
      </c>
      <c r="L34" s="85">
        <v>5</v>
      </c>
      <c r="M34" s="85" t="s">
        <v>1492</v>
      </c>
      <c r="N34" s="85">
        <v>4</v>
      </c>
    </row>
    <row r="35" spans="1:14" ht="15">
      <c r="A35" s="85" t="s">
        <v>1479</v>
      </c>
      <c r="B35" s="85">
        <v>4392</v>
      </c>
      <c r="C35" s="85" t="s">
        <v>1484</v>
      </c>
      <c r="D35" s="85">
        <v>58</v>
      </c>
      <c r="E35" s="85" t="s">
        <v>1485</v>
      </c>
      <c r="F35" s="85">
        <v>20</v>
      </c>
      <c r="G35" s="85" t="s">
        <v>1498</v>
      </c>
      <c r="H35" s="85">
        <v>7</v>
      </c>
      <c r="I35" s="85" t="s">
        <v>1507</v>
      </c>
      <c r="J35" s="85">
        <v>3</v>
      </c>
      <c r="K35" s="85" t="s">
        <v>1517</v>
      </c>
      <c r="L35" s="85">
        <v>5</v>
      </c>
      <c r="M35" s="85" t="s">
        <v>1483</v>
      </c>
      <c r="N35" s="85">
        <v>4</v>
      </c>
    </row>
    <row r="36" spans="1:14" ht="15">
      <c r="A36" s="85" t="s">
        <v>1480</v>
      </c>
      <c r="B36" s="85">
        <v>4396</v>
      </c>
      <c r="C36" s="85" t="s">
        <v>1485</v>
      </c>
      <c r="D36" s="85">
        <v>54</v>
      </c>
      <c r="E36" s="85" t="s">
        <v>1484</v>
      </c>
      <c r="F36" s="85">
        <v>19</v>
      </c>
      <c r="G36" s="85" t="s">
        <v>1499</v>
      </c>
      <c r="H36" s="85">
        <v>7</v>
      </c>
      <c r="I36" s="85" t="s">
        <v>1508</v>
      </c>
      <c r="J36" s="85">
        <v>3</v>
      </c>
      <c r="K36" s="85" t="s">
        <v>276</v>
      </c>
      <c r="L36" s="85">
        <v>4</v>
      </c>
      <c r="M36" s="85" t="s">
        <v>1519</v>
      </c>
      <c r="N36" s="85">
        <v>3</v>
      </c>
    </row>
    <row r="37" spans="1:14" ht="15">
      <c r="A37" s="85" t="s">
        <v>1481</v>
      </c>
      <c r="B37" s="85">
        <v>1648</v>
      </c>
      <c r="C37" s="85" t="s">
        <v>1487</v>
      </c>
      <c r="D37" s="85">
        <v>52</v>
      </c>
      <c r="E37" s="85" t="s">
        <v>1487</v>
      </c>
      <c r="F37" s="85">
        <v>18</v>
      </c>
      <c r="G37" s="85" t="s">
        <v>1500</v>
      </c>
      <c r="H37" s="85">
        <v>7</v>
      </c>
      <c r="I37" s="85" t="s">
        <v>1509</v>
      </c>
      <c r="J37" s="85">
        <v>3</v>
      </c>
      <c r="K37" s="85"/>
      <c r="L37" s="85"/>
      <c r="M37" s="85" t="s">
        <v>1520</v>
      </c>
      <c r="N37" s="85">
        <v>2</v>
      </c>
    </row>
    <row r="38" spans="1:14" ht="15">
      <c r="A38" s="85" t="s">
        <v>1482</v>
      </c>
      <c r="B38" s="85">
        <v>1016</v>
      </c>
      <c r="C38" s="85" t="s">
        <v>1488</v>
      </c>
      <c r="D38" s="85">
        <v>44</v>
      </c>
      <c r="E38" s="85" t="s">
        <v>1488</v>
      </c>
      <c r="F38" s="85">
        <v>13</v>
      </c>
      <c r="G38" s="85" t="s">
        <v>1501</v>
      </c>
      <c r="H38" s="85">
        <v>7</v>
      </c>
      <c r="I38" s="85" t="s">
        <v>1510</v>
      </c>
      <c r="J38" s="85">
        <v>3</v>
      </c>
      <c r="K38" s="85"/>
      <c r="L38" s="85"/>
      <c r="M38" s="85" t="s">
        <v>1521</v>
      </c>
      <c r="N38" s="85">
        <v>2</v>
      </c>
    </row>
    <row r="39" spans="1:14" ht="15">
      <c r="A39" s="85" t="s">
        <v>1483</v>
      </c>
      <c r="B39" s="85">
        <v>98</v>
      </c>
      <c r="C39" s="85" t="s">
        <v>275</v>
      </c>
      <c r="D39" s="85">
        <v>37</v>
      </c>
      <c r="E39" s="85" t="s">
        <v>1492</v>
      </c>
      <c r="F39" s="85">
        <v>12</v>
      </c>
      <c r="G39" s="85" t="s">
        <v>1502</v>
      </c>
      <c r="H39" s="85">
        <v>7</v>
      </c>
      <c r="I39" s="85" t="s">
        <v>1511</v>
      </c>
      <c r="J39" s="85">
        <v>3</v>
      </c>
      <c r="K39" s="85"/>
      <c r="L39" s="85"/>
      <c r="M39" s="85" t="s">
        <v>1522</v>
      </c>
      <c r="N39" s="85">
        <v>2</v>
      </c>
    </row>
    <row r="40" spans="1:14" ht="15">
      <c r="A40" s="85" t="s">
        <v>1484</v>
      </c>
      <c r="B40" s="85">
        <v>78</v>
      </c>
      <c r="C40" s="85" t="s">
        <v>1489</v>
      </c>
      <c r="D40" s="85">
        <v>37</v>
      </c>
      <c r="E40" s="85" t="s">
        <v>1493</v>
      </c>
      <c r="F40" s="85">
        <v>10</v>
      </c>
      <c r="G40" s="85" t="s">
        <v>1503</v>
      </c>
      <c r="H40" s="85">
        <v>7</v>
      </c>
      <c r="I40" s="85" t="s">
        <v>1512</v>
      </c>
      <c r="J40" s="85">
        <v>3</v>
      </c>
      <c r="K40" s="85"/>
      <c r="L40" s="85"/>
      <c r="M40" s="85" t="s">
        <v>1523</v>
      </c>
      <c r="N40" s="85">
        <v>2</v>
      </c>
    </row>
    <row r="41" spans="1:14" ht="15">
      <c r="A41" s="85" t="s">
        <v>1485</v>
      </c>
      <c r="B41" s="85">
        <v>76</v>
      </c>
      <c r="C41" s="85" t="s">
        <v>1490</v>
      </c>
      <c r="D41" s="85">
        <v>27</v>
      </c>
      <c r="E41" s="85" t="s">
        <v>1489</v>
      </c>
      <c r="F41" s="85">
        <v>8</v>
      </c>
      <c r="G41" s="85" t="s">
        <v>1504</v>
      </c>
      <c r="H41" s="85">
        <v>7</v>
      </c>
      <c r="I41" s="85" t="s">
        <v>269</v>
      </c>
      <c r="J41" s="85">
        <v>2</v>
      </c>
      <c r="K41" s="85"/>
      <c r="L41" s="85"/>
      <c r="M41" s="85" t="s">
        <v>1524</v>
      </c>
      <c r="N41" s="85">
        <v>2</v>
      </c>
    </row>
    <row r="44" spans="1:14" ht="15" customHeight="1">
      <c r="A44" s="13" t="s">
        <v>1532</v>
      </c>
      <c r="B44" s="13" t="s">
        <v>1432</v>
      </c>
      <c r="C44" s="13" t="s">
        <v>1543</v>
      </c>
      <c r="D44" s="13" t="s">
        <v>1435</v>
      </c>
      <c r="E44" s="13" t="s">
        <v>1545</v>
      </c>
      <c r="F44" s="13" t="s">
        <v>1439</v>
      </c>
      <c r="G44" s="13" t="s">
        <v>1547</v>
      </c>
      <c r="H44" s="13" t="s">
        <v>1441</v>
      </c>
      <c r="I44" s="13" t="s">
        <v>1558</v>
      </c>
      <c r="J44" s="13" t="s">
        <v>1443</v>
      </c>
      <c r="K44" s="13" t="s">
        <v>1569</v>
      </c>
      <c r="L44" s="13" t="s">
        <v>1445</v>
      </c>
      <c r="M44" s="13" t="s">
        <v>1574</v>
      </c>
      <c r="N44" s="13" t="s">
        <v>1446</v>
      </c>
    </row>
    <row r="45" spans="1:14" ht="15">
      <c r="A45" s="85" t="s">
        <v>1533</v>
      </c>
      <c r="B45" s="85">
        <v>730</v>
      </c>
      <c r="C45" s="85" t="s">
        <v>1533</v>
      </c>
      <c r="D45" s="85">
        <v>555</v>
      </c>
      <c r="E45" s="85" t="s">
        <v>1533</v>
      </c>
      <c r="F45" s="85">
        <v>146</v>
      </c>
      <c r="G45" s="85" t="s">
        <v>1548</v>
      </c>
      <c r="H45" s="85">
        <v>7</v>
      </c>
      <c r="I45" s="85" t="s">
        <v>1559</v>
      </c>
      <c r="J45" s="85">
        <v>3</v>
      </c>
      <c r="K45" s="85" t="s">
        <v>1570</v>
      </c>
      <c r="L45" s="85">
        <v>5</v>
      </c>
      <c r="M45" s="85" t="s">
        <v>1533</v>
      </c>
      <c r="N45" s="85">
        <v>28</v>
      </c>
    </row>
    <row r="46" spans="1:14" ht="15">
      <c r="A46" s="85" t="s">
        <v>1534</v>
      </c>
      <c r="B46" s="85">
        <v>583</v>
      </c>
      <c r="C46" s="85" t="s">
        <v>1534</v>
      </c>
      <c r="D46" s="85">
        <v>448</v>
      </c>
      <c r="E46" s="85" t="s">
        <v>1534</v>
      </c>
      <c r="F46" s="85">
        <v>109</v>
      </c>
      <c r="G46" s="85" t="s">
        <v>1549</v>
      </c>
      <c r="H46" s="85">
        <v>7</v>
      </c>
      <c r="I46" s="85" t="s">
        <v>1560</v>
      </c>
      <c r="J46" s="85">
        <v>3</v>
      </c>
      <c r="K46" s="85" t="s">
        <v>1571</v>
      </c>
      <c r="L46" s="85">
        <v>5</v>
      </c>
      <c r="M46" s="85" t="s">
        <v>1534</v>
      </c>
      <c r="N46" s="85">
        <v>25</v>
      </c>
    </row>
    <row r="47" spans="1:14" ht="15">
      <c r="A47" s="85" t="s">
        <v>1535</v>
      </c>
      <c r="B47" s="85">
        <v>517</v>
      </c>
      <c r="C47" s="85" t="s">
        <v>1535</v>
      </c>
      <c r="D47" s="85">
        <v>396</v>
      </c>
      <c r="E47" s="85" t="s">
        <v>1535</v>
      </c>
      <c r="F47" s="85">
        <v>96</v>
      </c>
      <c r="G47" s="85" t="s">
        <v>1550</v>
      </c>
      <c r="H47" s="85">
        <v>7</v>
      </c>
      <c r="I47" s="85" t="s">
        <v>1561</v>
      </c>
      <c r="J47" s="85">
        <v>3</v>
      </c>
      <c r="K47" s="85" t="s">
        <v>1572</v>
      </c>
      <c r="L47" s="85">
        <v>5</v>
      </c>
      <c r="M47" s="85" t="s">
        <v>1535</v>
      </c>
      <c r="N47" s="85">
        <v>24</v>
      </c>
    </row>
    <row r="48" spans="1:14" ht="15">
      <c r="A48" s="85" t="s">
        <v>1536</v>
      </c>
      <c r="B48" s="85">
        <v>251</v>
      </c>
      <c r="C48" s="85" t="s">
        <v>1536</v>
      </c>
      <c r="D48" s="85">
        <v>201</v>
      </c>
      <c r="E48" s="85" t="s">
        <v>1536</v>
      </c>
      <c r="F48" s="85">
        <v>33</v>
      </c>
      <c r="G48" s="85" t="s">
        <v>1551</v>
      </c>
      <c r="H48" s="85">
        <v>7</v>
      </c>
      <c r="I48" s="85" t="s">
        <v>1562</v>
      </c>
      <c r="J48" s="85">
        <v>3</v>
      </c>
      <c r="K48" s="85" t="s">
        <v>1573</v>
      </c>
      <c r="L48" s="85">
        <v>4</v>
      </c>
      <c r="M48" s="85" t="s">
        <v>1536</v>
      </c>
      <c r="N48" s="85">
        <v>17</v>
      </c>
    </row>
    <row r="49" spans="1:14" ht="15">
      <c r="A49" s="85" t="s">
        <v>1537</v>
      </c>
      <c r="B49" s="85">
        <v>52</v>
      </c>
      <c r="C49" s="85" t="s">
        <v>1541</v>
      </c>
      <c r="D49" s="85">
        <v>36</v>
      </c>
      <c r="E49" s="85" t="s">
        <v>1538</v>
      </c>
      <c r="F49" s="85">
        <v>15</v>
      </c>
      <c r="G49" s="85" t="s">
        <v>1552</v>
      </c>
      <c r="H49" s="85">
        <v>7</v>
      </c>
      <c r="I49" s="85" t="s">
        <v>1563</v>
      </c>
      <c r="J49" s="85">
        <v>3</v>
      </c>
      <c r="K49" s="85"/>
      <c r="L49" s="85"/>
      <c r="M49" s="85" t="s">
        <v>1575</v>
      </c>
      <c r="N49" s="85">
        <v>2</v>
      </c>
    </row>
    <row r="50" spans="1:14" ht="15">
      <c r="A50" s="85" t="s">
        <v>1538</v>
      </c>
      <c r="B50" s="85">
        <v>48</v>
      </c>
      <c r="C50" s="85" t="s">
        <v>1537</v>
      </c>
      <c r="D50" s="85">
        <v>35</v>
      </c>
      <c r="E50" s="85" t="s">
        <v>1546</v>
      </c>
      <c r="F50" s="85">
        <v>15</v>
      </c>
      <c r="G50" s="85" t="s">
        <v>1553</v>
      </c>
      <c r="H50" s="85">
        <v>7</v>
      </c>
      <c r="I50" s="85" t="s">
        <v>1564</v>
      </c>
      <c r="J50" s="85">
        <v>3</v>
      </c>
      <c r="K50" s="85"/>
      <c r="L50" s="85"/>
      <c r="M50" s="85" t="s">
        <v>1576</v>
      </c>
      <c r="N50" s="85">
        <v>2</v>
      </c>
    </row>
    <row r="51" spans="1:14" ht="15">
      <c r="A51" s="85" t="s">
        <v>1539</v>
      </c>
      <c r="B51" s="85">
        <v>44</v>
      </c>
      <c r="C51" s="85" t="s">
        <v>1539</v>
      </c>
      <c r="D51" s="85">
        <v>34</v>
      </c>
      <c r="E51" s="85" t="s">
        <v>1537</v>
      </c>
      <c r="F51" s="85">
        <v>14</v>
      </c>
      <c r="G51" s="85" t="s">
        <v>1554</v>
      </c>
      <c r="H51" s="85">
        <v>7</v>
      </c>
      <c r="I51" s="85" t="s">
        <v>1565</v>
      </c>
      <c r="J51" s="85">
        <v>3</v>
      </c>
      <c r="K51" s="85"/>
      <c r="L51" s="85"/>
      <c r="M51" s="85" t="s">
        <v>1577</v>
      </c>
      <c r="N51" s="85">
        <v>2</v>
      </c>
    </row>
    <row r="52" spans="1:14" ht="15">
      <c r="A52" s="85" t="s">
        <v>1540</v>
      </c>
      <c r="B52" s="85">
        <v>43</v>
      </c>
      <c r="C52" s="85" t="s">
        <v>1538</v>
      </c>
      <c r="D52" s="85">
        <v>33</v>
      </c>
      <c r="E52" s="85" t="s">
        <v>1540</v>
      </c>
      <c r="F52" s="85">
        <v>10</v>
      </c>
      <c r="G52" s="85" t="s">
        <v>1555</v>
      </c>
      <c r="H52" s="85">
        <v>7</v>
      </c>
      <c r="I52" s="85" t="s">
        <v>1566</v>
      </c>
      <c r="J52" s="85">
        <v>2</v>
      </c>
      <c r="K52" s="85"/>
      <c r="L52" s="85"/>
      <c r="M52" s="85" t="s">
        <v>1578</v>
      </c>
      <c r="N52" s="85">
        <v>2</v>
      </c>
    </row>
    <row r="53" spans="1:14" ht="15">
      <c r="A53" s="85" t="s">
        <v>1541</v>
      </c>
      <c r="B53" s="85">
        <v>43</v>
      </c>
      <c r="C53" s="85" t="s">
        <v>1540</v>
      </c>
      <c r="D53" s="85">
        <v>32</v>
      </c>
      <c r="E53" s="85" t="s">
        <v>1542</v>
      </c>
      <c r="F53" s="85">
        <v>9</v>
      </c>
      <c r="G53" s="85" t="s">
        <v>1556</v>
      </c>
      <c r="H53" s="85">
        <v>7</v>
      </c>
      <c r="I53" s="85" t="s">
        <v>1567</v>
      </c>
      <c r="J53" s="85">
        <v>2</v>
      </c>
      <c r="K53" s="85"/>
      <c r="L53" s="85"/>
      <c r="M53" s="85" t="s">
        <v>1579</v>
      </c>
      <c r="N53" s="85">
        <v>2</v>
      </c>
    </row>
    <row r="54" spans="1:14" ht="15">
      <c r="A54" s="85" t="s">
        <v>1542</v>
      </c>
      <c r="B54" s="85">
        <v>38</v>
      </c>
      <c r="C54" s="85" t="s">
        <v>1544</v>
      </c>
      <c r="D54" s="85">
        <v>28</v>
      </c>
      <c r="E54" s="85" t="s">
        <v>1539</v>
      </c>
      <c r="F54" s="85">
        <v>9</v>
      </c>
      <c r="G54" s="85" t="s">
        <v>1557</v>
      </c>
      <c r="H54" s="85">
        <v>7</v>
      </c>
      <c r="I54" s="85" t="s">
        <v>1568</v>
      </c>
      <c r="J54" s="85">
        <v>2</v>
      </c>
      <c r="K54" s="85"/>
      <c r="L54" s="85"/>
      <c r="M54" s="85" t="s">
        <v>1580</v>
      </c>
      <c r="N54" s="85">
        <v>2</v>
      </c>
    </row>
    <row r="57" spans="1:14" ht="15" customHeight="1">
      <c r="A57" s="13" t="s">
        <v>1588</v>
      </c>
      <c r="B57" s="13" t="s">
        <v>1432</v>
      </c>
      <c r="C57" s="13" t="s">
        <v>1590</v>
      </c>
      <c r="D57" s="13" t="s">
        <v>1435</v>
      </c>
      <c r="E57" s="78" t="s">
        <v>1591</v>
      </c>
      <c r="F57" s="78" t="s">
        <v>1439</v>
      </c>
      <c r="G57" s="78" t="s">
        <v>1594</v>
      </c>
      <c r="H57" s="78" t="s">
        <v>1441</v>
      </c>
      <c r="I57" s="13" t="s">
        <v>1596</v>
      </c>
      <c r="J57" s="13" t="s">
        <v>1443</v>
      </c>
      <c r="K57" s="78" t="s">
        <v>1598</v>
      </c>
      <c r="L57" s="78" t="s">
        <v>1445</v>
      </c>
      <c r="M57" s="78" t="s">
        <v>1600</v>
      </c>
      <c r="N57" s="78" t="s">
        <v>1446</v>
      </c>
    </row>
    <row r="58" spans="1:14" ht="15">
      <c r="A58" s="78" t="s">
        <v>266</v>
      </c>
      <c r="B58" s="78">
        <v>15</v>
      </c>
      <c r="C58" s="78" t="s">
        <v>266</v>
      </c>
      <c r="D58" s="78">
        <v>15</v>
      </c>
      <c r="E58" s="78"/>
      <c r="F58" s="78"/>
      <c r="G58" s="78"/>
      <c r="H58" s="78"/>
      <c r="I58" s="78" t="s">
        <v>283</v>
      </c>
      <c r="J58" s="78">
        <v>1</v>
      </c>
      <c r="K58" s="78"/>
      <c r="L58" s="78"/>
      <c r="M58" s="78"/>
      <c r="N58" s="78"/>
    </row>
    <row r="59" spans="1:14" ht="15">
      <c r="A59" s="78" t="s">
        <v>228</v>
      </c>
      <c r="B59" s="78">
        <v>8</v>
      </c>
      <c r="C59" s="78" t="s">
        <v>228</v>
      </c>
      <c r="D59" s="78">
        <v>8</v>
      </c>
      <c r="E59" s="78"/>
      <c r="F59" s="78"/>
      <c r="G59" s="78"/>
      <c r="H59" s="78"/>
      <c r="I59" s="78" t="s">
        <v>280</v>
      </c>
      <c r="J59" s="78">
        <v>1</v>
      </c>
      <c r="K59" s="78"/>
      <c r="L59" s="78"/>
      <c r="M59" s="78"/>
      <c r="N59" s="78"/>
    </row>
    <row r="60" spans="1:14" ht="15">
      <c r="A60" s="78" t="s">
        <v>275</v>
      </c>
      <c r="B60" s="78">
        <v>5</v>
      </c>
      <c r="C60" s="78" t="s">
        <v>275</v>
      </c>
      <c r="D60" s="78">
        <v>5</v>
      </c>
      <c r="E60" s="78"/>
      <c r="F60" s="78"/>
      <c r="G60" s="78"/>
      <c r="H60" s="78"/>
      <c r="I60" s="78"/>
      <c r="J60" s="78"/>
      <c r="K60" s="78"/>
      <c r="L60" s="78"/>
      <c r="M60" s="78"/>
      <c r="N60" s="78"/>
    </row>
    <row r="61" spans="1:14" ht="15">
      <c r="A61" s="78" t="s">
        <v>283</v>
      </c>
      <c r="B61" s="78">
        <v>1</v>
      </c>
      <c r="C61" s="78" t="s">
        <v>265</v>
      </c>
      <c r="D61" s="78">
        <v>1</v>
      </c>
      <c r="E61" s="78"/>
      <c r="F61" s="78"/>
      <c r="G61" s="78"/>
      <c r="H61" s="78"/>
      <c r="I61" s="78"/>
      <c r="J61" s="78"/>
      <c r="K61" s="78"/>
      <c r="L61" s="78"/>
      <c r="M61" s="78"/>
      <c r="N61" s="78"/>
    </row>
    <row r="62" spans="1:14" ht="15">
      <c r="A62" s="78" t="s">
        <v>280</v>
      </c>
      <c r="B62" s="78">
        <v>1</v>
      </c>
      <c r="C62" s="78"/>
      <c r="D62" s="78"/>
      <c r="E62" s="78"/>
      <c r="F62" s="78"/>
      <c r="G62" s="78"/>
      <c r="H62" s="78"/>
      <c r="I62" s="78"/>
      <c r="J62" s="78"/>
      <c r="K62" s="78"/>
      <c r="L62" s="78"/>
      <c r="M62" s="78"/>
      <c r="N62" s="78"/>
    </row>
    <row r="63" spans="1:14" ht="15">
      <c r="A63" s="78" t="s">
        <v>265</v>
      </c>
      <c r="B63" s="78">
        <v>1</v>
      </c>
      <c r="C63" s="78"/>
      <c r="D63" s="78"/>
      <c r="E63" s="78"/>
      <c r="F63" s="78"/>
      <c r="G63" s="78"/>
      <c r="H63" s="78"/>
      <c r="I63" s="78"/>
      <c r="J63" s="78"/>
      <c r="K63" s="78"/>
      <c r="L63" s="78"/>
      <c r="M63" s="78"/>
      <c r="N63" s="78"/>
    </row>
    <row r="66" spans="1:14" ht="15" customHeight="1">
      <c r="A66" s="13" t="s">
        <v>1589</v>
      </c>
      <c r="B66" s="13" t="s">
        <v>1432</v>
      </c>
      <c r="C66" s="13" t="s">
        <v>1592</v>
      </c>
      <c r="D66" s="13" t="s">
        <v>1435</v>
      </c>
      <c r="E66" s="78" t="s">
        <v>1593</v>
      </c>
      <c r="F66" s="78" t="s">
        <v>1439</v>
      </c>
      <c r="G66" s="13" t="s">
        <v>1595</v>
      </c>
      <c r="H66" s="13" t="s">
        <v>1441</v>
      </c>
      <c r="I66" s="13" t="s">
        <v>1597</v>
      </c>
      <c r="J66" s="13" t="s">
        <v>1443</v>
      </c>
      <c r="K66" s="13" t="s">
        <v>1599</v>
      </c>
      <c r="L66" s="13" t="s">
        <v>1445</v>
      </c>
      <c r="M66" s="13" t="s">
        <v>1601</v>
      </c>
      <c r="N66" s="13" t="s">
        <v>1446</v>
      </c>
    </row>
    <row r="67" spans="1:14" ht="15">
      <c r="A67" s="78" t="s">
        <v>275</v>
      </c>
      <c r="B67" s="78">
        <v>32</v>
      </c>
      <c r="C67" s="78" t="s">
        <v>275</v>
      </c>
      <c r="D67" s="78">
        <v>32</v>
      </c>
      <c r="E67" s="78"/>
      <c r="F67" s="78"/>
      <c r="G67" s="78" t="s">
        <v>240</v>
      </c>
      <c r="H67" s="78">
        <v>6</v>
      </c>
      <c r="I67" s="78" t="s">
        <v>269</v>
      </c>
      <c r="J67" s="78">
        <v>2</v>
      </c>
      <c r="K67" s="78" t="s">
        <v>276</v>
      </c>
      <c r="L67" s="78">
        <v>4</v>
      </c>
      <c r="M67" s="78" t="s">
        <v>279</v>
      </c>
      <c r="N67" s="78">
        <v>2</v>
      </c>
    </row>
    <row r="68" spans="1:14" ht="15">
      <c r="A68" s="78" t="s">
        <v>266</v>
      </c>
      <c r="B68" s="78">
        <v>10</v>
      </c>
      <c r="C68" s="78" t="s">
        <v>266</v>
      </c>
      <c r="D68" s="78">
        <v>10</v>
      </c>
      <c r="E68" s="78"/>
      <c r="F68" s="78"/>
      <c r="G68" s="78"/>
      <c r="H68" s="78"/>
      <c r="I68" s="78" t="s">
        <v>282</v>
      </c>
      <c r="J68" s="78">
        <v>2</v>
      </c>
      <c r="K68" s="78"/>
      <c r="L68" s="78"/>
      <c r="M68" s="78" t="s">
        <v>252</v>
      </c>
      <c r="N68" s="78">
        <v>1</v>
      </c>
    </row>
    <row r="69" spans="1:14" ht="15">
      <c r="A69" s="78" t="s">
        <v>240</v>
      </c>
      <c r="B69" s="78">
        <v>6</v>
      </c>
      <c r="C69" s="78" t="s">
        <v>267</v>
      </c>
      <c r="D69" s="78">
        <v>1</v>
      </c>
      <c r="E69" s="78"/>
      <c r="F69" s="78"/>
      <c r="G69" s="78"/>
      <c r="H69" s="78"/>
      <c r="I69" s="78" t="s">
        <v>250</v>
      </c>
      <c r="J69" s="78">
        <v>2</v>
      </c>
      <c r="K69" s="78"/>
      <c r="L69" s="78"/>
      <c r="M69" s="78"/>
      <c r="N69" s="78"/>
    </row>
    <row r="70" spans="1:14" ht="15">
      <c r="A70" s="78" t="s">
        <v>276</v>
      </c>
      <c r="B70" s="78">
        <v>4</v>
      </c>
      <c r="C70" s="78" t="s">
        <v>281</v>
      </c>
      <c r="D70" s="78">
        <v>1</v>
      </c>
      <c r="E70" s="78"/>
      <c r="F70" s="78"/>
      <c r="G70" s="78"/>
      <c r="H70" s="78"/>
      <c r="I70" s="78" t="s">
        <v>283</v>
      </c>
      <c r="J70" s="78">
        <v>1</v>
      </c>
      <c r="K70" s="78"/>
      <c r="L70" s="78"/>
      <c r="M70" s="78"/>
      <c r="N70" s="78"/>
    </row>
    <row r="71" spans="1:14" ht="15">
      <c r="A71" s="78" t="s">
        <v>269</v>
      </c>
      <c r="B71" s="78">
        <v>2</v>
      </c>
      <c r="C71" s="78"/>
      <c r="D71" s="78"/>
      <c r="E71" s="78"/>
      <c r="F71" s="78"/>
      <c r="G71" s="78"/>
      <c r="H71" s="78"/>
      <c r="I71" s="78"/>
      <c r="J71" s="78"/>
      <c r="K71" s="78"/>
      <c r="L71" s="78"/>
      <c r="M71" s="78"/>
      <c r="N71" s="78"/>
    </row>
    <row r="72" spans="1:14" ht="15">
      <c r="A72" s="78" t="s">
        <v>282</v>
      </c>
      <c r="B72" s="78">
        <v>2</v>
      </c>
      <c r="C72" s="78"/>
      <c r="D72" s="78"/>
      <c r="E72" s="78"/>
      <c r="F72" s="78"/>
      <c r="G72" s="78"/>
      <c r="H72" s="78"/>
      <c r="I72" s="78"/>
      <c r="J72" s="78"/>
      <c r="K72" s="78"/>
      <c r="L72" s="78"/>
      <c r="M72" s="78"/>
      <c r="N72" s="78"/>
    </row>
    <row r="73" spans="1:14" ht="15">
      <c r="A73" s="78" t="s">
        <v>250</v>
      </c>
      <c r="B73" s="78">
        <v>2</v>
      </c>
      <c r="C73" s="78"/>
      <c r="D73" s="78"/>
      <c r="E73" s="78"/>
      <c r="F73" s="78"/>
      <c r="G73" s="78"/>
      <c r="H73" s="78"/>
      <c r="I73" s="78"/>
      <c r="J73" s="78"/>
      <c r="K73" s="78"/>
      <c r="L73" s="78"/>
      <c r="M73" s="78"/>
      <c r="N73" s="78"/>
    </row>
    <row r="74" spans="1:14" ht="15">
      <c r="A74" s="78" t="s">
        <v>279</v>
      </c>
      <c r="B74" s="78">
        <v>2</v>
      </c>
      <c r="C74" s="78"/>
      <c r="D74" s="78"/>
      <c r="E74" s="78"/>
      <c r="F74" s="78"/>
      <c r="G74" s="78"/>
      <c r="H74" s="78"/>
      <c r="I74" s="78"/>
      <c r="J74" s="78"/>
      <c r="K74" s="78"/>
      <c r="L74" s="78"/>
      <c r="M74" s="78"/>
      <c r="N74" s="78"/>
    </row>
    <row r="75" spans="1:14" ht="15">
      <c r="A75" s="78" t="s">
        <v>283</v>
      </c>
      <c r="B75" s="78">
        <v>1</v>
      </c>
      <c r="C75" s="78"/>
      <c r="D75" s="78"/>
      <c r="E75" s="78"/>
      <c r="F75" s="78"/>
      <c r="G75" s="78"/>
      <c r="H75" s="78"/>
      <c r="I75" s="78"/>
      <c r="J75" s="78"/>
      <c r="K75" s="78"/>
      <c r="L75" s="78"/>
      <c r="M75" s="78"/>
      <c r="N75" s="78"/>
    </row>
    <row r="76" spans="1:14" ht="15">
      <c r="A76" s="78" t="s">
        <v>267</v>
      </c>
      <c r="B76" s="78">
        <v>1</v>
      </c>
      <c r="C76" s="78"/>
      <c r="D76" s="78"/>
      <c r="E76" s="78"/>
      <c r="F76" s="78"/>
      <c r="G76" s="78"/>
      <c r="H76" s="78"/>
      <c r="I76" s="78"/>
      <c r="J76" s="78"/>
      <c r="K76" s="78"/>
      <c r="L76" s="78"/>
      <c r="M76" s="78"/>
      <c r="N76" s="78"/>
    </row>
    <row r="79" spans="1:14" ht="15" customHeight="1">
      <c r="A79" s="13" t="s">
        <v>1609</v>
      </c>
      <c r="B79" s="13" t="s">
        <v>1432</v>
      </c>
      <c r="C79" s="13" t="s">
        <v>1610</v>
      </c>
      <c r="D79" s="13" t="s">
        <v>1435</v>
      </c>
      <c r="E79" s="13" t="s">
        <v>1611</v>
      </c>
      <c r="F79" s="13" t="s">
        <v>1439</v>
      </c>
      <c r="G79" s="13" t="s">
        <v>1612</v>
      </c>
      <c r="H79" s="13" t="s">
        <v>1441</v>
      </c>
      <c r="I79" s="13" t="s">
        <v>1613</v>
      </c>
      <c r="J79" s="13" t="s">
        <v>1443</v>
      </c>
      <c r="K79" s="13" t="s">
        <v>1614</v>
      </c>
      <c r="L79" s="13" t="s">
        <v>1445</v>
      </c>
      <c r="M79" s="13" t="s">
        <v>1615</v>
      </c>
      <c r="N79" s="13" t="s">
        <v>1446</v>
      </c>
    </row>
    <row r="80" spans="1:14" ht="15">
      <c r="A80" s="114" t="s">
        <v>267</v>
      </c>
      <c r="B80" s="78">
        <v>97847</v>
      </c>
      <c r="C80" s="114" t="s">
        <v>267</v>
      </c>
      <c r="D80" s="78">
        <v>97847</v>
      </c>
      <c r="E80" s="114" t="s">
        <v>257</v>
      </c>
      <c r="F80" s="78">
        <v>57017</v>
      </c>
      <c r="G80" s="114" t="s">
        <v>239</v>
      </c>
      <c r="H80" s="78">
        <v>7228</v>
      </c>
      <c r="I80" s="114" t="s">
        <v>283</v>
      </c>
      <c r="J80" s="78">
        <v>17399</v>
      </c>
      <c r="K80" s="114" t="s">
        <v>273</v>
      </c>
      <c r="L80" s="78">
        <v>93433</v>
      </c>
      <c r="M80" s="114" t="s">
        <v>279</v>
      </c>
      <c r="N80" s="78">
        <v>1817</v>
      </c>
    </row>
    <row r="81" spans="1:14" ht="15">
      <c r="A81" s="114" t="s">
        <v>273</v>
      </c>
      <c r="B81" s="78">
        <v>93433</v>
      </c>
      <c r="C81" s="114" t="s">
        <v>266</v>
      </c>
      <c r="D81" s="78">
        <v>83308</v>
      </c>
      <c r="E81" s="114" t="s">
        <v>256</v>
      </c>
      <c r="F81" s="78">
        <v>36815</v>
      </c>
      <c r="G81" s="114" t="s">
        <v>237</v>
      </c>
      <c r="H81" s="78">
        <v>3595</v>
      </c>
      <c r="I81" s="114" t="s">
        <v>282</v>
      </c>
      <c r="J81" s="78">
        <v>3069</v>
      </c>
      <c r="K81" s="114" t="s">
        <v>272</v>
      </c>
      <c r="L81" s="78">
        <v>8649</v>
      </c>
      <c r="M81" s="114" t="s">
        <v>246</v>
      </c>
      <c r="N81" s="78">
        <v>1009</v>
      </c>
    </row>
    <row r="82" spans="1:14" ht="15">
      <c r="A82" s="114" t="s">
        <v>266</v>
      </c>
      <c r="B82" s="78">
        <v>83308</v>
      </c>
      <c r="C82" s="114" t="s">
        <v>281</v>
      </c>
      <c r="D82" s="78">
        <v>28869</v>
      </c>
      <c r="E82" s="114" t="s">
        <v>251</v>
      </c>
      <c r="F82" s="78">
        <v>32739</v>
      </c>
      <c r="G82" s="114" t="s">
        <v>238</v>
      </c>
      <c r="H82" s="78">
        <v>3408</v>
      </c>
      <c r="I82" s="114" t="s">
        <v>269</v>
      </c>
      <c r="J82" s="78">
        <v>2520</v>
      </c>
      <c r="K82" s="114" t="s">
        <v>274</v>
      </c>
      <c r="L82" s="78">
        <v>6796</v>
      </c>
      <c r="M82" s="114" t="s">
        <v>252</v>
      </c>
      <c r="N82" s="78">
        <v>264</v>
      </c>
    </row>
    <row r="83" spans="1:14" ht="15">
      <c r="A83" s="114" t="s">
        <v>257</v>
      </c>
      <c r="B83" s="78">
        <v>57017</v>
      </c>
      <c r="C83" s="114" t="s">
        <v>226</v>
      </c>
      <c r="D83" s="78">
        <v>17983</v>
      </c>
      <c r="E83" s="114" t="s">
        <v>218</v>
      </c>
      <c r="F83" s="78">
        <v>21282</v>
      </c>
      <c r="G83" s="114" t="s">
        <v>241</v>
      </c>
      <c r="H83" s="78">
        <v>2376</v>
      </c>
      <c r="I83" s="114" t="s">
        <v>250</v>
      </c>
      <c r="J83" s="78">
        <v>610</v>
      </c>
      <c r="K83" s="114" t="s">
        <v>277</v>
      </c>
      <c r="L83" s="78">
        <v>3927</v>
      </c>
      <c r="M83" s="114"/>
      <c r="N83" s="78"/>
    </row>
    <row r="84" spans="1:14" ht="15">
      <c r="A84" s="114" t="s">
        <v>256</v>
      </c>
      <c r="B84" s="78">
        <v>36815</v>
      </c>
      <c r="C84" s="114" t="s">
        <v>219</v>
      </c>
      <c r="D84" s="78">
        <v>15088</v>
      </c>
      <c r="E84" s="114" t="s">
        <v>245</v>
      </c>
      <c r="F84" s="78">
        <v>20817</v>
      </c>
      <c r="G84" s="114" t="s">
        <v>236</v>
      </c>
      <c r="H84" s="78">
        <v>840</v>
      </c>
      <c r="I84" s="114" t="s">
        <v>270</v>
      </c>
      <c r="J84" s="78">
        <v>392</v>
      </c>
      <c r="K84" s="114" t="s">
        <v>276</v>
      </c>
      <c r="L84" s="78">
        <v>3234</v>
      </c>
      <c r="M84" s="114"/>
      <c r="N84" s="78"/>
    </row>
    <row r="85" spans="1:14" ht="15">
      <c r="A85" s="114" t="s">
        <v>251</v>
      </c>
      <c r="B85" s="78">
        <v>32739</v>
      </c>
      <c r="C85" s="114" t="s">
        <v>249</v>
      </c>
      <c r="D85" s="78">
        <v>12118</v>
      </c>
      <c r="E85" s="114" t="s">
        <v>253</v>
      </c>
      <c r="F85" s="78">
        <v>19763</v>
      </c>
      <c r="G85" s="114" t="s">
        <v>235</v>
      </c>
      <c r="H85" s="78">
        <v>399</v>
      </c>
      <c r="I85" s="114" t="s">
        <v>280</v>
      </c>
      <c r="J85" s="78">
        <v>176</v>
      </c>
      <c r="K85" s="114"/>
      <c r="L85" s="78"/>
      <c r="M85" s="114"/>
      <c r="N85" s="78"/>
    </row>
    <row r="86" spans="1:14" ht="15">
      <c r="A86" s="114" t="s">
        <v>281</v>
      </c>
      <c r="B86" s="78">
        <v>28869</v>
      </c>
      <c r="C86" s="114" t="s">
        <v>275</v>
      </c>
      <c r="D86" s="78">
        <v>11014</v>
      </c>
      <c r="E86" s="114" t="s">
        <v>278</v>
      </c>
      <c r="F86" s="78">
        <v>17199</v>
      </c>
      <c r="G86" s="114" t="s">
        <v>240</v>
      </c>
      <c r="H86" s="78">
        <v>168</v>
      </c>
      <c r="I86" s="114"/>
      <c r="J86" s="78"/>
      <c r="K86" s="114"/>
      <c r="L86" s="78"/>
      <c r="M86" s="114"/>
      <c r="N86" s="78"/>
    </row>
    <row r="87" spans="1:14" ht="15">
      <c r="A87" s="114" t="s">
        <v>218</v>
      </c>
      <c r="B87" s="78">
        <v>21282</v>
      </c>
      <c r="C87" s="114" t="s">
        <v>228</v>
      </c>
      <c r="D87" s="78">
        <v>9572</v>
      </c>
      <c r="E87" s="114" t="s">
        <v>254</v>
      </c>
      <c r="F87" s="78">
        <v>16899</v>
      </c>
      <c r="G87" s="114"/>
      <c r="H87" s="78"/>
      <c r="I87" s="114"/>
      <c r="J87" s="78"/>
      <c r="K87" s="114"/>
      <c r="L87" s="78"/>
      <c r="M87" s="114"/>
      <c r="N87" s="78"/>
    </row>
    <row r="88" spans="1:14" ht="15">
      <c r="A88" s="114" t="s">
        <v>245</v>
      </c>
      <c r="B88" s="78">
        <v>20817</v>
      </c>
      <c r="C88" s="114" t="s">
        <v>220</v>
      </c>
      <c r="D88" s="78">
        <v>8730</v>
      </c>
      <c r="E88" s="114" t="s">
        <v>261</v>
      </c>
      <c r="F88" s="78">
        <v>15569</v>
      </c>
      <c r="G88" s="114"/>
      <c r="H88" s="78"/>
      <c r="I88" s="114"/>
      <c r="J88" s="78"/>
      <c r="K88" s="114"/>
      <c r="L88" s="78"/>
      <c r="M88" s="114"/>
      <c r="N88" s="78"/>
    </row>
    <row r="89" spans="1:14" ht="15">
      <c r="A89" s="114" t="s">
        <v>253</v>
      </c>
      <c r="B89" s="78">
        <v>19763</v>
      </c>
      <c r="C89" s="114" t="s">
        <v>227</v>
      </c>
      <c r="D89" s="78">
        <v>7580</v>
      </c>
      <c r="E89" s="114" t="s">
        <v>268</v>
      </c>
      <c r="F89" s="78">
        <v>9467</v>
      </c>
      <c r="G89" s="114"/>
      <c r="H89" s="78"/>
      <c r="I89" s="114"/>
      <c r="J89" s="78"/>
      <c r="K89" s="114"/>
      <c r="L89" s="78"/>
      <c r="M89" s="114"/>
      <c r="N89" s="78"/>
    </row>
  </sheetData>
  <hyperlinks>
    <hyperlink ref="A2" r:id="rId1" display="https://www.maghrebvoices.com/a/498393.html"/>
    <hyperlink ref="A3" r:id="rId2" display="https://www.maghrebvoices.com/a/497532.html"/>
    <hyperlink ref="A4" r:id="rId3" display="https://www.maghrebvoices.com/a/497339.html"/>
    <hyperlink ref="A5" r:id="rId4" display="https://www.maghrebvoices.com/a/498003.html"/>
    <hyperlink ref="A6" r:id="rId5" display="https://www.maghrebvoices.com/a/415068.html"/>
    <hyperlink ref="A7" r:id="rId6" display="https://www.maghrebvoices.com/a/497640.html"/>
    <hyperlink ref="A8" r:id="rId7" display="https://www.maghrebvoices.com/a/454909.html"/>
    <hyperlink ref="A9" r:id="rId8" display="https://www.maghrebvoices.com/a/%d8%aa%d8%ad%d8%b1%d9%8a%d9%85-%d8%a7%d9%84%d8%aa%d8%a8%d9%86%d9%91%d9%8a-%d8%ac%d8%b1%d9%8a%d9%85%d8%a9-%d8%b1%d8%ac%d8%a7%d9%84-%d8%a7%d9%84%d8%af%d9%8a%d9%86-%d8%a8%d8%ad%d9%82-%d8%a7%d9%84%d8%b7%d9%81%d9%88%d9%84%d8%a9/497135.html"/>
    <hyperlink ref="A10" r:id="rId9" display="https://www.maghrebvoices.com/a/497809.html"/>
    <hyperlink ref="A11" r:id="rId10" display="https://www.maghrebvoices.com/a/498400.html"/>
    <hyperlink ref="C2" r:id="rId11" display="https://www.maghrebvoices.com/a/497532.html"/>
    <hyperlink ref="C3" r:id="rId12" display="https://www.maghrebvoices.com/a/497219.html"/>
    <hyperlink ref="C4" r:id="rId13" display="https://www.maghrebvoices.com/a/497339.html"/>
    <hyperlink ref="C5" r:id="rId14" display="https://www.maghrebvoices.com/a/497341.html?nocache=1"/>
    <hyperlink ref="C6" r:id="rId15" display="https://www.maghrebvoices.com/a/497640.html"/>
    <hyperlink ref="C7" r:id="rId16" display="https://bit.ly/2HZFcFX"/>
    <hyperlink ref="C8" r:id="rId17" display="https://www.maghrebvoices.com/a/498003.html"/>
    <hyperlink ref="C9" r:id="rId18" display="https://www.maghrebvoices.com/a/Algeria-justice/498597.html"/>
    <hyperlink ref="C10" r:id="rId19" display="https://www.maghrebvoices.com/a/497208.html"/>
    <hyperlink ref="C11" r:id="rId20" display="https://www.maghrebvoices.com/a/497214.html"/>
    <hyperlink ref="E2" r:id="rId21" display="https://www.maghrebvoices.com/a/415068.html"/>
    <hyperlink ref="E3" r:id="rId22" display="https://www.maghrebvoices.com/a/%d8%aa%d8%ad%d8%b1%d9%8a%d9%85-%d8%a7%d9%84%d8%aa%d8%a8%d9%86%d9%91%d9%8a-%d8%ac%d8%b1%d9%8a%d9%85%d8%a9-%d8%b1%d8%ac%d8%a7%d9%84-%d8%a7%d9%84%d8%af%d9%8a%d9%86-%d8%a8%d8%ad%d9%82-%d8%a7%d9%84%d8%b7%d9%81%d9%88%d9%84%d8%a9/497135.html"/>
    <hyperlink ref="E4" r:id="rId23" display="https://www.maghrebvoices.com/a/497809.html"/>
    <hyperlink ref="E5" r:id="rId24" display="https://www.maghrebvoices.com/a/497752.html"/>
    <hyperlink ref="E6" r:id="rId25" display="https://www.maghrebvoices.com/a/497524.html"/>
    <hyperlink ref="E7" r:id="rId26" display="https://www.maghrebvoices.com/a/497339.html"/>
    <hyperlink ref="E8" r:id="rId27" display="https://www.maghrebvoices.com/a/498003.html"/>
    <hyperlink ref="E9" r:id="rId28" display="https://lnkd.in/dc3dQn5"/>
    <hyperlink ref="E10" r:id="rId29" display="https://lnkd.in/dJ74cak"/>
    <hyperlink ref="E11" r:id="rId30" display="https://www.maghrebvoices.com/a/458271.html"/>
    <hyperlink ref="G2" r:id="rId31" display="https://www.maghrebvoices.com/a/Algeria-spain--politics/497472.html"/>
    <hyperlink ref="I2" r:id="rId32" display="https://www.maghrebvoices.com/a/454909.html"/>
    <hyperlink ref="I3" r:id="rId33" display="https://www.maghrebvoices.com/a/422745.html"/>
    <hyperlink ref="I4" r:id="rId34" display="https://www.maghrebvoices.com/a/497436.html"/>
    <hyperlink ref="K2" r:id="rId35" display="https://www.maghrebvoices.com/a/498393.html"/>
    <hyperlink ref="M2" r:id="rId36" display="https://www.maghrebvoices.com/a/497758.html"/>
    <hyperlink ref="M3" r:id="rId37" display="https://www.facebook.com/maghrebvoices/videos/299282547623025/"/>
    <hyperlink ref="M4" r:id="rId38" display="https://www.maghrebvoices.com/a/497430.html"/>
    <hyperlink ref="M5" r:id="rId39" display="https://www.maghrebvoices.com/a/Libya-Omar-AL-mokhtar/423017.html?fbclid=IwAR1UEPe8asbQHx-yimeMO9EMwDppsmj8B3UfIgenBlTiRAW-77fxFnkNFO0"/>
    <hyperlink ref="M6" r:id="rId40" display="https://www.maghrebvoices.com/a/Libya-social-media/497597.html"/>
    <hyperlink ref="M7" r:id="rId41" display="https://www.maghrebvoices.com/a/497809.html?fbclid=IwAR3JbTM8A17RE-tTR0wuPaoroAKia_pxfrtFPG_39rRss_YTdStetTOANRU"/>
    <hyperlink ref="M8" r:id="rId42" display="https://www.maghrebvoices.com/a/Algeria-France-social-media/497858.html"/>
  </hyperlinks>
  <printOptions/>
  <pageMargins left="0.7" right="0.7" top="0.75" bottom="0.75" header="0.3" footer="0.3"/>
  <pageSetup orientation="portrait" paperSize="9"/>
  <tableParts>
    <tablePart r:id="rId44"/>
    <tablePart r:id="rId47"/>
    <tablePart r:id="rId49"/>
    <tablePart r:id="rId46"/>
    <tablePart r:id="rId50"/>
    <tablePart r:id="rId45"/>
    <tablePart r:id="rId43"/>
    <tablePart r:id="rId4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2019-06-17T00:32:03Z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